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330" yWindow="-30" windowWidth="12810" windowHeight="11640" tabRatio="602" activeTab="2"/>
  </bookViews>
  <sheets>
    <sheet name="ＪＲ" sheetId="1" r:id="rId1"/>
    <sheet name="民鉄" sheetId="2" r:id="rId2"/>
    <sheet name="局別" sheetId="3" r:id="rId3"/>
  </sheets>
  <definedNames>
    <definedName name="_xlnm._FilterDatabase" localSheetId="0" hidden="1">ＪＲ!$A$1:$AX$9</definedName>
    <definedName name="_xlnm._FilterDatabase" localSheetId="2" hidden="1">局別!$A$1:$AY$9</definedName>
    <definedName name="_xlnm._FilterDatabase" localSheetId="1" hidden="1">民鉄!$A$9:$AX$401</definedName>
    <definedName name="_xlnm.Print_Area" localSheetId="0">ＪＲ!$A$1:$AX$103</definedName>
    <definedName name="_xlnm.Print_Area" localSheetId="1">民鉄!$A$1:$AX$401</definedName>
    <definedName name="_xlnm.Print_Titles" localSheetId="0">ＪＲ!$3:$9</definedName>
    <definedName name="_xlnm.Print_Titles" localSheetId="1">民鉄!$3:$9</definedName>
  </definedNames>
  <calcPr calcId="125725"/>
</workbook>
</file>

<file path=xl/calcChain.xml><?xml version="1.0" encoding="utf-8"?>
<calcChain xmlns="http://schemas.openxmlformats.org/spreadsheetml/2006/main">
  <c r="AU81" i="1"/>
  <c r="AT81"/>
  <c r="AV81" s="1"/>
  <c r="AS81"/>
  <c r="AR81"/>
  <c r="AQ81"/>
  <c r="AU80"/>
  <c r="AT80"/>
  <c r="AV80" s="1"/>
  <c r="AS80"/>
  <c r="AR80"/>
  <c r="AQ80"/>
  <c r="AU79"/>
  <c r="AT79"/>
  <c r="AV79" s="1"/>
  <c r="AS79"/>
  <c r="AR79"/>
  <c r="AQ79"/>
  <c r="AU78"/>
  <c r="AT78"/>
  <c r="AV78" s="1"/>
  <c r="AS78"/>
  <c r="AR78"/>
  <c r="AQ78"/>
  <c r="AU77"/>
  <c r="AT77"/>
  <c r="AV77" s="1"/>
  <c r="AS77"/>
  <c r="AR77"/>
  <c r="AQ77"/>
  <c r="AU76"/>
  <c r="AT76"/>
  <c r="AV76" s="1"/>
  <c r="AS76"/>
  <c r="AR76"/>
  <c r="AQ76"/>
  <c r="AU73"/>
  <c r="AT73"/>
  <c r="AV73" s="1"/>
  <c r="AS73"/>
  <c r="AR73"/>
  <c r="AQ73"/>
  <c r="AU72"/>
  <c r="AT72"/>
  <c r="AV72" s="1"/>
  <c r="AS72"/>
  <c r="AR72"/>
  <c r="AQ72"/>
  <c r="AU71"/>
  <c r="AT71"/>
  <c r="AV71" s="1"/>
  <c r="AS71"/>
  <c r="AR71"/>
  <c r="AQ71"/>
  <c r="AU70"/>
  <c r="AT70"/>
  <c r="AV70" s="1"/>
  <c r="AS70"/>
  <c r="AR70"/>
  <c r="AR74" s="1"/>
  <c r="AR24" i="3" s="1"/>
  <c r="AQ70" i="1"/>
  <c r="AU67"/>
  <c r="AT67"/>
  <c r="AV67" s="1"/>
  <c r="AS67"/>
  <c r="AR67"/>
  <c r="AQ67"/>
  <c r="AU66"/>
  <c r="AT66"/>
  <c r="AV66" s="1"/>
  <c r="AS66"/>
  <c r="AR66"/>
  <c r="AQ66"/>
  <c r="AU65"/>
  <c r="AT65"/>
  <c r="AV65" s="1"/>
  <c r="AS65"/>
  <c r="AR65"/>
  <c r="AQ65"/>
  <c r="AU64"/>
  <c r="AT64"/>
  <c r="AV64" s="1"/>
  <c r="AS64"/>
  <c r="AR64"/>
  <c r="AQ64"/>
  <c r="AU63"/>
  <c r="AT63"/>
  <c r="AV63" s="1"/>
  <c r="AS63"/>
  <c r="AR63"/>
  <c r="AQ63"/>
  <c r="AU62"/>
  <c r="AT62"/>
  <c r="AV62" s="1"/>
  <c r="AS62"/>
  <c r="AR62"/>
  <c r="AQ62"/>
  <c r="AU61"/>
  <c r="AT61"/>
  <c r="AV61" s="1"/>
  <c r="AV69" s="1"/>
  <c r="AV23" i="3" s="1"/>
  <c r="AS61" i="1"/>
  <c r="AR61"/>
  <c r="AQ61"/>
  <c r="AU60"/>
  <c r="AT60"/>
  <c r="AV60" s="1"/>
  <c r="AV68" s="1"/>
  <c r="AV22" i="3" s="1"/>
  <c r="AS60" i="1"/>
  <c r="AR60"/>
  <c r="AQ60"/>
  <c r="AS54"/>
  <c r="AU57"/>
  <c r="AS57"/>
  <c r="AR57"/>
  <c r="AT57" s="1"/>
  <c r="AV57" s="1"/>
  <c r="AQ57"/>
  <c r="AU56"/>
  <c r="AS56"/>
  <c r="AR56"/>
  <c r="AT56" s="1"/>
  <c r="AV56" s="1"/>
  <c r="AQ56"/>
  <c r="AU55"/>
  <c r="AS55"/>
  <c r="AR55"/>
  <c r="AT55" s="1"/>
  <c r="AV55" s="1"/>
  <c r="AQ55"/>
  <c r="AU54"/>
  <c r="AR54"/>
  <c r="AT54" s="1"/>
  <c r="AV54" s="1"/>
  <c r="AQ54"/>
  <c r="AU53"/>
  <c r="AS53"/>
  <c r="AR53"/>
  <c r="AT53" s="1"/>
  <c r="AQ53"/>
  <c r="AU52"/>
  <c r="AS52"/>
  <c r="AR52"/>
  <c r="AT52" s="1"/>
  <c r="AQ52"/>
  <c r="AP391" i="2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1"/>
  <c r="E390"/>
  <c r="AP355"/>
  <c r="AO355"/>
  <c r="AN355"/>
  <c r="AM355"/>
  <c r="AL355"/>
  <c r="AK355"/>
  <c r="AJ355"/>
  <c r="AI355"/>
  <c r="AH355"/>
  <c r="AH64" i="3" s="1"/>
  <c r="AG355" i="2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5"/>
  <c r="E354"/>
  <c r="AP319"/>
  <c r="AO319"/>
  <c r="AN319"/>
  <c r="AM319"/>
  <c r="AM60" i="3" s="1"/>
  <c r="AL319" i="2"/>
  <c r="AK319"/>
  <c r="AK60" i="3" s="1"/>
  <c r="AJ319" i="2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O60" i="3" s="1"/>
  <c r="O99" s="1"/>
  <c r="N319" i="2"/>
  <c r="M319"/>
  <c r="L319"/>
  <c r="K319"/>
  <c r="J319"/>
  <c r="I319"/>
  <c r="H319"/>
  <c r="G319"/>
  <c r="G60" i="3"/>
  <c r="F319" i="2"/>
  <c r="AP318"/>
  <c r="AO318"/>
  <c r="AN318"/>
  <c r="AN59" i="3" s="1"/>
  <c r="AM318" i="2"/>
  <c r="AL318"/>
  <c r="AK318"/>
  <c r="AJ318"/>
  <c r="AI318"/>
  <c r="AH318"/>
  <c r="AH59" i="3" s="1"/>
  <c r="AG318" i="2"/>
  <c r="AF318"/>
  <c r="AF59" i="3" s="1"/>
  <c r="AE318" i="2"/>
  <c r="AD318"/>
  <c r="AD59" i="3" s="1"/>
  <c r="AC318" i="2"/>
  <c r="AB318"/>
  <c r="AB59" i="3" s="1"/>
  <c r="AA318" i="2"/>
  <c r="Z318"/>
  <c r="Y318"/>
  <c r="X318"/>
  <c r="X59" i="3" s="1"/>
  <c r="W318" i="2"/>
  <c r="W59" i="3" s="1"/>
  <c r="V318" i="2"/>
  <c r="V59" i="3" s="1"/>
  <c r="U318" i="2"/>
  <c r="T318"/>
  <c r="T59" i="3" s="1"/>
  <c r="S318" i="2"/>
  <c r="R318"/>
  <c r="Q318"/>
  <c r="P318"/>
  <c r="P59" i="3" s="1"/>
  <c r="O318" i="2"/>
  <c r="N318"/>
  <c r="N59" i="3" s="1"/>
  <c r="M318" i="2"/>
  <c r="L318"/>
  <c r="K318"/>
  <c r="J318"/>
  <c r="I318"/>
  <c r="H318"/>
  <c r="H59" i="3" s="1"/>
  <c r="G318" i="2"/>
  <c r="F318"/>
  <c r="E319"/>
  <c r="E318"/>
  <c r="AP89"/>
  <c r="AP54" i="3" s="1"/>
  <c r="AO89" i="2"/>
  <c r="AO54" i="3" s="1"/>
  <c r="AN89" i="2"/>
  <c r="AN54" i="3" s="1"/>
  <c r="AM89" i="2"/>
  <c r="AM54" i="3" s="1"/>
  <c r="AL89" i="2"/>
  <c r="AL54" i="3" s="1"/>
  <c r="AK89" i="2"/>
  <c r="AK54" i="3" s="1"/>
  <c r="AJ89" i="2"/>
  <c r="AJ54" i="3" s="1"/>
  <c r="AI89" i="2"/>
  <c r="AI54" i="3" s="1"/>
  <c r="AH89" i="2"/>
  <c r="AG89"/>
  <c r="AG54" i="3"/>
  <c r="AF89" i="2"/>
  <c r="AF54" i="3" s="1"/>
  <c r="AE89" i="2"/>
  <c r="AE54" i="3" s="1"/>
  <c r="AD89" i="2"/>
  <c r="AC89"/>
  <c r="AC54" i="3" s="1"/>
  <c r="AB89" i="2"/>
  <c r="AB54" i="3" s="1"/>
  <c r="AA89" i="2"/>
  <c r="Z89"/>
  <c r="Z54" i="3" s="1"/>
  <c r="Y89" i="2"/>
  <c r="Y54" i="3" s="1"/>
  <c r="X89" i="2"/>
  <c r="X54" i="3" s="1"/>
  <c r="W89" i="2"/>
  <c r="W54" i="3" s="1"/>
  <c r="V89" i="2"/>
  <c r="U89"/>
  <c r="U54" i="3" s="1"/>
  <c r="T89" i="2"/>
  <c r="T54" i="3" s="1"/>
  <c r="S89" i="2"/>
  <c r="R89"/>
  <c r="R54" i="3" s="1"/>
  <c r="Q89" i="2"/>
  <c r="Q54" i="3" s="1"/>
  <c r="P89" i="2"/>
  <c r="P54" i="3" s="1"/>
  <c r="O89" i="2"/>
  <c r="O54" i="3" s="1"/>
  <c r="N89" i="2"/>
  <c r="N54" i="3" s="1"/>
  <c r="M89" i="2"/>
  <c r="L89"/>
  <c r="L54" i="3" s="1"/>
  <c r="K89" i="2"/>
  <c r="K54" i="3" s="1"/>
  <c r="K93" s="1"/>
  <c r="J89" i="2"/>
  <c r="J54" i="3" s="1"/>
  <c r="I89" i="2"/>
  <c r="I54" i="3" s="1"/>
  <c r="H89" i="2"/>
  <c r="H54" i="3" s="1"/>
  <c r="G89" i="2"/>
  <c r="F89"/>
  <c r="F54" i="3" s="1"/>
  <c r="AP88" i="2"/>
  <c r="AP53" i="3" s="1"/>
  <c r="AO88" i="2"/>
  <c r="AO53" i="3" s="1"/>
  <c r="AN88" i="2"/>
  <c r="AN53" i="3" s="1"/>
  <c r="AM88" i="2"/>
  <c r="AM53" i="3" s="1"/>
  <c r="AL88" i="2"/>
  <c r="AL53" i="3" s="1"/>
  <c r="AK88" i="2"/>
  <c r="AK53" i="3" s="1"/>
  <c r="AJ88" i="2"/>
  <c r="AI88"/>
  <c r="AH88"/>
  <c r="AH53" i="3" s="1"/>
  <c r="AG88" i="2"/>
  <c r="AG53" i="3" s="1"/>
  <c r="AF88" i="2"/>
  <c r="AF53" i="3" s="1"/>
  <c r="AE88" i="2"/>
  <c r="AE53" i="3" s="1"/>
  <c r="AD88" i="2"/>
  <c r="AD53" i="3" s="1"/>
  <c r="AC88" i="2"/>
  <c r="AC53" i="3" s="1"/>
  <c r="AB88" i="2"/>
  <c r="AA88"/>
  <c r="Z88"/>
  <c r="Y88"/>
  <c r="X88"/>
  <c r="W88"/>
  <c r="V88"/>
  <c r="U88"/>
  <c r="T88"/>
  <c r="S88"/>
  <c r="R88"/>
  <c r="R53" i="3" s="1"/>
  <c r="Q88" i="2"/>
  <c r="Q53" i="3" s="1"/>
  <c r="P88" i="2"/>
  <c r="O88"/>
  <c r="N88"/>
  <c r="N53" i="3" s="1"/>
  <c r="M88" i="2"/>
  <c r="L88"/>
  <c r="K88"/>
  <c r="K53" i="3" s="1"/>
  <c r="J88" i="2"/>
  <c r="J53" i="3" s="1"/>
  <c r="I88" i="2"/>
  <c r="I53" i="3" s="1"/>
  <c r="H88" i="2"/>
  <c r="G88"/>
  <c r="G53" i="3" s="1"/>
  <c r="G92" s="1"/>
  <c r="F88" i="2"/>
  <c r="E89"/>
  <c r="E54" i="3" s="1"/>
  <c r="E88" i="2"/>
  <c r="AJ17"/>
  <c r="AJ50" i="3" s="1"/>
  <c r="AP61" i="2"/>
  <c r="AP52" i="3" s="1"/>
  <c r="AO61" i="2"/>
  <c r="AO52" i="3" s="1"/>
  <c r="AN61" i="2"/>
  <c r="AN52" i="3" s="1"/>
  <c r="AM61" i="2"/>
  <c r="AM52" i="3" s="1"/>
  <c r="AL61" i="2"/>
  <c r="AK61"/>
  <c r="AK52" i="3" s="1"/>
  <c r="AJ61" i="2"/>
  <c r="AJ52" i="3" s="1"/>
  <c r="AI61" i="2"/>
  <c r="AI52" i="3" s="1"/>
  <c r="AH61" i="2"/>
  <c r="AG61"/>
  <c r="AF61"/>
  <c r="AF52" i="3" s="1"/>
  <c r="AE61" i="2"/>
  <c r="AD61"/>
  <c r="AD52" i="3" s="1"/>
  <c r="AC61" i="2"/>
  <c r="AC52" i="3" s="1"/>
  <c r="AB61" i="2"/>
  <c r="AB52" i="3" s="1"/>
  <c r="AA61" i="2"/>
  <c r="AA52" i="3" s="1"/>
  <c r="Z61" i="2"/>
  <c r="Z52" i="3" s="1"/>
  <c r="Y61" i="2"/>
  <c r="Y52" i="3" s="1"/>
  <c r="X61" i="2"/>
  <c r="X52" i="3" s="1"/>
  <c r="W61" i="2"/>
  <c r="W52" i="3" s="1"/>
  <c r="V61" i="2"/>
  <c r="U61"/>
  <c r="U52" i="3"/>
  <c r="T61" i="2"/>
  <c r="T52" i="3" s="1"/>
  <c r="S61" i="2"/>
  <c r="R61"/>
  <c r="R52" i="3" s="1"/>
  <c r="Q61" i="2"/>
  <c r="P61"/>
  <c r="P52" i="3" s="1"/>
  <c r="O61" i="2"/>
  <c r="N61"/>
  <c r="N52" i="3" s="1"/>
  <c r="M61" i="2"/>
  <c r="M52" i="3" s="1"/>
  <c r="L61" i="2"/>
  <c r="K61"/>
  <c r="K52" i="3" s="1"/>
  <c r="J61" i="2"/>
  <c r="J52" i="3" s="1"/>
  <c r="I61" i="2"/>
  <c r="H61"/>
  <c r="H52" i="3" s="1"/>
  <c r="G61" i="2"/>
  <c r="G52" i="3" s="1"/>
  <c r="F61" i="2"/>
  <c r="AP60"/>
  <c r="AP51" i="3" s="1"/>
  <c r="AO60" i="2"/>
  <c r="AO51" i="3" s="1"/>
  <c r="AN60" i="2"/>
  <c r="AN51" i="3" s="1"/>
  <c r="AM60" i="2"/>
  <c r="AM51" i="3" s="1"/>
  <c r="AL60" i="2"/>
  <c r="AL51" i="3" s="1"/>
  <c r="AK60" i="2"/>
  <c r="AK51" i="3" s="1"/>
  <c r="AJ60" i="2"/>
  <c r="AI60"/>
  <c r="AH60"/>
  <c r="AG60"/>
  <c r="AG51" i="3" s="1"/>
  <c r="AG90" s="1"/>
  <c r="AF60" i="2"/>
  <c r="AF51" i="3" s="1"/>
  <c r="AE60" i="2"/>
  <c r="AE51" i="3" s="1"/>
  <c r="AD60" i="2"/>
  <c r="AC60"/>
  <c r="AB60"/>
  <c r="AB51" i="3" s="1"/>
  <c r="AA60" i="2"/>
  <c r="AA51" i="3" s="1"/>
  <c r="Z60" i="2"/>
  <c r="Y60"/>
  <c r="Y51" i="3" s="1"/>
  <c r="X60" i="2"/>
  <c r="W60"/>
  <c r="V60"/>
  <c r="U60"/>
  <c r="T60"/>
  <c r="S60"/>
  <c r="R60"/>
  <c r="R51" i="3" s="1"/>
  <c r="Q60" i="2"/>
  <c r="Q51" i="3" s="1"/>
  <c r="P60" i="2"/>
  <c r="O60"/>
  <c r="O51" i="3"/>
  <c r="N60" i="2"/>
  <c r="N51" i="3" s="1"/>
  <c r="M60" i="2"/>
  <c r="M51" i="3" s="1"/>
  <c r="L60" i="2"/>
  <c r="L51" i="3" s="1"/>
  <c r="K60" i="2"/>
  <c r="J60"/>
  <c r="I60"/>
  <c r="I51" i="3" s="1"/>
  <c r="H60" i="2"/>
  <c r="H51" i="3" s="1"/>
  <c r="G60" i="2"/>
  <c r="G51" i="3" s="1"/>
  <c r="F60" i="2"/>
  <c r="E61"/>
  <c r="E60"/>
  <c r="E51" i="3" s="1"/>
  <c r="AP17" i="2"/>
  <c r="AP50" i="3" s="1"/>
  <c r="AO17" i="2"/>
  <c r="AO50" i="3" s="1"/>
  <c r="AN17" i="2"/>
  <c r="AN50" i="3" s="1"/>
  <c r="AM17" i="2"/>
  <c r="AL17"/>
  <c r="AL50" i="3"/>
  <c r="AK17" i="2"/>
  <c r="AK50" i="3"/>
  <c r="AI17" i="2"/>
  <c r="AI50" i="3"/>
  <c r="AH17" i="2"/>
  <c r="AH50" i="3" s="1"/>
  <c r="AG17" i="2"/>
  <c r="AG50" i="3" s="1"/>
  <c r="AF17" i="2"/>
  <c r="AF50" i="3" s="1"/>
  <c r="AE17" i="2"/>
  <c r="AE50" i="3" s="1"/>
  <c r="AD17" i="2"/>
  <c r="AD50" i="3" s="1"/>
  <c r="AC17" i="2"/>
  <c r="AB17"/>
  <c r="AB50" i="3" s="1"/>
  <c r="AA17" i="2"/>
  <c r="AA50" i="3" s="1"/>
  <c r="Z17" i="2"/>
  <c r="Z50" i="3" s="1"/>
  <c r="Y17" i="2"/>
  <c r="Y50" i="3" s="1"/>
  <c r="X17" i="2"/>
  <c r="X50" i="3" s="1"/>
  <c r="W17" i="2"/>
  <c r="W50" i="3" s="1"/>
  <c r="V17" i="2"/>
  <c r="V50" i="3" s="1"/>
  <c r="U17" i="2"/>
  <c r="T17"/>
  <c r="T50" i="3"/>
  <c r="S17" i="2"/>
  <c r="S50" i="3"/>
  <c r="R17" i="2"/>
  <c r="R50" i="3" s="1"/>
  <c r="Q17" i="2"/>
  <c r="Q50" i="3" s="1"/>
  <c r="P17" i="2"/>
  <c r="P50" i="3" s="1"/>
  <c r="O17" i="2"/>
  <c r="O50" i="3" s="1"/>
  <c r="N17" i="2"/>
  <c r="M17"/>
  <c r="L17"/>
  <c r="K17"/>
  <c r="K50" i="3" s="1"/>
  <c r="J17" i="2"/>
  <c r="I17"/>
  <c r="I50" i="3"/>
  <c r="H17" i="2"/>
  <c r="H50" i="3"/>
  <c r="G17" i="2"/>
  <c r="F17"/>
  <c r="F50" i="3" s="1"/>
  <c r="AP16" i="2"/>
  <c r="AP49" i="3" s="1"/>
  <c r="AO16" i="2"/>
  <c r="AO49" i="3" s="1"/>
  <c r="AN16" i="2"/>
  <c r="AN49" i="3" s="1"/>
  <c r="AM16" i="2"/>
  <c r="AM49" i="3" s="1"/>
  <c r="AL16" i="2"/>
  <c r="AL49" i="3" s="1"/>
  <c r="AK16" i="2"/>
  <c r="AJ16"/>
  <c r="AI16"/>
  <c r="AI49" i="3" s="1"/>
  <c r="AH16" i="2"/>
  <c r="AG16"/>
  <c r="AF16"/>
  <c r="AF49" i="3" s="1"/>
  <c r="AE16" i="2"/>
  <c r="AD16"/>
  <c r="AD49" i="3" s="1"/>
  <c r="AC16" i="2"/>
  <c r="AB16"/>
  <c r="AB49" i="3" s="1"/>
  <c r="AA16" i="2"/>
  <c r="AA49" i="3" s="1"/>
  <c r="Z16" i="2"/>
  <c r="Z49" i="3" s="1"/>
  <c r="Y16" i="2"/>
  <c r="Y49" i="3" s="1"/>
  <c r="X16" i="2"/>
  <c r="W16"/>
  <c r="V16"/>
  <c r="V49" i="3" s="1"/>
  <c r="U16" i="2"/>
  <c r="U49" i="3" s="1"/>
  <c r="T16" i="2"/>
  <c r="T49" i="3" s="1"/>
  <c r="S16" i="2"/>
  <c r="R16"/>
  <c r="R49" i="3"/>
  <c r="Q16" i="2"/>
  <c r="P16"/>
  <c r="O16"/>
  <c r="O49" i="3"/>
  <c r="N16" i="2"/>
  <c r="N49" i="3"/>
  <c r="M16" i="2"/>
  <c r="M49" i="3" s="1"/>
  <c r="L16" i="2"/>
  <c r="L49" i="3" s="1"/>
  <c r="K16" i="2"/>
  <c r="K49" i="3" s="1"/>
  <c r="J16" i="2"/>
  <c r="J49" i="3" s="1"/>
  <c r="I16" i="2"/>
  <c r="H16"/>
  <c r="H49" i="3" s="1"/>
  <c r="G16" i="2"/>
  <c r="F16"/>
  <c r="F49" i="3" s="1"/>
  <c r="E17" i="2"/>
  <c r="E16"/>
  <c r="E49" i="3" s="1"/>
  <c r="AP41" i="1"/>
  <c r="AO41"/>
  <c r="AP40"/>
  <c r="AO40"/>
  <c r="AV389" i="2"/>
  <c r="AU389"/>
  <c r="AT389"/>
  <c r="AS389"/>
  <c r="AR389"/>
  <c r="AQ389"/>
  <c r="AV388"/>
  <c r="AU388"/>
  <c r="AT388"/>
  <c r="AS388"/>
  <c r="AR388"/>
  <c r="AQ388"/>
  <c r="AV387"/>
  <c r="AU387"/>
  <c r="AT387"/>
  <c r="AS387"/>
  <c r="AR387"/>
  <c r="AQ387"/>
  <c r="AV386"/>
  <c r="AU386"/>
  <c r="AT386"/>
  <c r="AS386"/>
  <c r="AR386"/>
  <c r="AQ386"/>
  <c r="AV385"/>
  <c r="AU385"/>
  <c r="AT385"/>
  <c r="AS385"/>
  <c r="AR385"/>
  <c r="AQ385"/>
  <c r="AV384"/>
  <c r="AU384"/>
  <c r="AT384"/>
  <c r="AS384"/>
  <c r="AR384"/>
  <c r="AQ384"/>
  <c r="AV383"/>
  <c r="AU383"/>
  <c r="AT383"/>
  <c r="AS383"/>
  <c r="AR383"/>
  <c r="AQ383"/>
  <c r="AV382"/>
  <c r="AU382"/>
  <c r="AT382"/>
  <c r="AS382"/>
  <c r="AR382"/>
  <c r="AQ382"/>
  <c r="AV381"/>
  <c r="AU381"/>
  <c r="AT381"/>
  <c r="AS381"/>
  <c r="AR381"/>
  <c r="AQ381"/>
  <c r="AV380"/>
  <c r="AU380"/>
  <c r="AT380"/>
  <c r="AS380"/>
  <c r="AR380"/>
  <c r="AQ380"/>
  <c r="AV379"/>
  <c r="AU379"/>
  <c r="AT379"/>
  <c r="AS379"/>
  <c r="AR379"/>
  <c r="AQ379"/>
  <c r="AV378"/>
  <c r="AU378"/>
  <c r="AT378"/>
  <c r="AS378"/>
  <c r="AR378"/>
  <c r="AQ378"/>
  <c r="AV377"/>
  <c r="AU377"/>
  <c r="AT377"/>
  <c r="AS377"/>
  <c r="AR377"/>
  <c r="AQ377"/>
  <c r="AV376"/>
  <c r="AU376"/>
  <c r="AT376"/>
  <c r="AS376"/>
  <c r="AR376"/>
  <c r="AQ376"/>
  <c r="AV375"/>
  <c r="AU375"/>
  <c r="AT375"/>
  <c r="AS375"/>
  <c r="AR375"/>
  <c r="AQ375"/>
  <c r="AV374"/>
  <c r="AU374"/>
  <c r="AT374"/>
  <c r="AS374"/>
  <c r="AR374"/>
  <c r="AQ374"/>
  <c r="AV373"/>
  <c r="AU373"/>
  <c r="AT373"/>
  <c r="AS373"/>
  <c r="AR373"/>
  <c r="AQ373"/>
  <c r="AV372"/>
  <c r="AU372"/>
  <c r="AT372"/>
  <c r="AS372"/>
  <c r="AR372"/>
  <c r="AQ372"/>
  <c r="AV371"/>
  <c r="AU371"/>
  <c r="AT371"/>
  <c r="AS371"/>
  <c r="AR371"/>
  <c r="AQ371"/>
  <c r="AV370"/>
  <c r="AU370"/>
  <c r="AT370"/>
  <c r="AS370"/>
  <c r="AR370"/>
  <c r="AQ370"/>
  <c r="AV369"/>
  <c r="AU369"/>
  <c r="AT369"/>
  <c r="AS369"/>
  <c r="AR369"/>
  <c r="AQ369"/>
  <c r="AV368"/>
  <c r="AU368"/>
  <c r="AT368"/>
  <c r="AS368"/>
  <c r="AR368"/>
  <c r="AQ368"/>
  <c r="AV367"/>
  <c r="AU367"/>
  <c r="AT367"/>
  <c r="AS367"/>
  <c r="AR367"/>
  <c r="AQ367"/>
  <c r="AV366"/>
  <c r="AU366"/>
  <c r="AT366"/>
  <c r="AS366"/>
  <c r="AR366"/>
  <c r="AQ366"/>
  <c r="AV365"/>
  <c r="AU365"/>
  <c r="AT365"/>
  <c r="AS365"/>
  <c r="AR365"/>
  <c r="AQ365"/>
  <c r="AV364"/>
  <c r="AU364"/>
  <c r="AT364"/>
  <c r="AS364"/>
  <c r="AR364"/>
  <c r="AQ364"/>
  <c r="AV363"/>
  <c r="AU363"/>
  <c r="AT363"/>
  <c r="AS363"/>
  <c r="AR363"/>
  <c r="AQ363"/>
  <c r="AV362"/>
  <c r="AU362"/>
  <c r="AT362"/>
  <c r="AS362"/>
  <c r="AR362"/>
  <c r="AQ362"/>
  <c r="AV361"/>
  <c r="AU361"/>
  <c r="AT361"/>
  <c r="AS361"/>
  <c r="AR361"/>
  <c r="AQ361"/>
  <c r="AV360"/>
  <c r="AU360"/>
  <c r="AT360"/>
  <c r="AS360"/>
  <c r="AR360"/>
  <c r="AQ360"/>
  <c r="AV359"/>
  <c r="AU359"/>
  <c r="AT359"/>
  <c r="AS359"/>
  <c r="AR359"/>
  <c r="AQ359"/>
  <c r="AV358"/>
  <c r="AU358"/>
  <c r="AT358"/>
  <c r="AS358"/>
  <c r="AR358"/>
  <c r="AQ358"/>
  <c r="AV357"/>
  <c r="AV391" s="1"/>
  <c r="AV66" i="3" s="1"/>
  <c r="AU357" i="2"/>
  <c r="AU391" s="1"/>
  <c r="AU66" i="3" s="1"/>
  <c r="AT357" i="2"/>
  <c r="AT391" s="1"/>
  <c r="AS357"/>
  <c r="AS391" s="1"/>
  <c r="AS66" i="3" s="1"/>
  <c r="AR357" i="2"/>
  <c r="AR391" s="1"/>
  <c r="AQ357"/>
  <c r="AQ391" s="1"/>
  <c r="AV356"/>
  <c r="AV390" s="1"/>
  <c r="AV65" i="3" s="1"/>
  <c r="AU356" i="2"/>
  <c r="AU390" s="1"/>
  <c r="AU65" i="3" s="1"/>
  <c r="AT356" i="2"/>
  <c r="AT390" s="1"/>
  <c r="AS356"/>
  <c r="AS390" s="1"/>
  <c r="AS65" i="3" s="1"/>
  <c r="AR356" i="2"/>
  <c r="AR390" s="1"/>
  <c r="AQ356"/>
  <c r="AQ390" s="1"/>
  <c r="AV353"/>
  <c r="AU353"/>
  <c r="AT353"/>
  <c r="AS353"/>
  <c r="AR353"/>
  <c r="AQ353"/>
  <c r="AV352"/>
  <c r="AU352"/>
  <c r="AT352"/>
  <c r="AS352"/>
  <c r="AR352"/>
  <c r="AQ352"/>
  <c r="AV351"/>
  <c r="AU351"/>
  <c r="AT351"/>
  <c r="AS351"/>
  <c r="AR351"/>
  <c r="AQ351"/>
  <c r="AV350"/>
  <c r="AV354" s="1"/>
  <c r="AV63" i="3" s="1"/>
  <c r="AU350" i="2"/>
  <c r="AT350"/>
  <c r="AS350"/>
  <c r="AR350"/>
  <c r="AQ350"/>
  <c r="AV349"/>
  <c r="AU349"/>
  <c r="AT349"/>
  <c r="AS349"/>
  <c r="AR349"/>
  <c r="AQ349"/>
  <c r="AV348"/>
  <c r="AU348"/>
  <c r="AT348"/>
  <c r="AS348"/>
  <c r="AR348"/>
  <c r="AQ348"/>
  <c r="AV347"/>
  <c r="AU347"/>
  <c r="AT347"/>
  <c r="AS347"/>
  <c r="AR347"/>
  <c r="AQ347"/>
  <c r="AV346"/>
  <c r="AU346"/>
  <c r="AT346"/>
  <c r="AS346"/>
  <c r="AR346"/>
  <c r="AQ346"/>
  <c r="AV345"/>
  <c r="AU345"/>
  <c r="AT345"/>
  <c r="AS345"/>
  <c r="AR345"/>
  <c r="AQ345"/>
  <c r="AV344"/>
  <c r="AU344"/>
  <c r="AT344"/>
  <c r="AS344"/>
  <c r="AR344"/>
  <c r="AQ344"/>
  <c r="AV343"/>
  <c r="AV355" s="1"/>
  <c r="AV64" i="3" s="1"/>
  <c r="AU343" i="2"/>
  <c r="AU355" s="1"/>
  <c r="AT343"/>
  <c r="AT355" s="1"/>
  <c r="AS343"/>
  <c r="AS355" s="1"/>
  <c r="AS64" i="3" s="1"/>
  <c r="AR343" i="2"/>
  <c r="AR355"/>
  <c r="AQ343"/>
  <c r="AQ355"/>
  <c r="AV342"/>
  <c r="AU342"/>
  <c r="AU354" s="1"/>
  <c r="AU63" i="3" s="1"/>
  <c r="AT342" i="2"/>
  <c r="AT354"/>
  <c r="AS342"/>
  <c r="AS354" s="1"/>
  <c r="AS63" i="3" s="1"/>
  <c r="AR342" i="2"/>
  <c r="AR354" s="1"/>
  <c r="AQ342"/>
  <c r="AV339"/>
  <c r="AU339"/>
  <c r="AT339"/>
  <c r="AS339"/>
  <c r="AR339"/>
  <c r="AQ339"/>
  <c r="AV338"/>
  <c r="AU338"/>
  <c r="AT338"/>
  <c r="AS338"/>
  <c r="AR338"/>
  <c r="AQ338"/>
  <c r="AV337"/>
  <c r="AU337"/>
  <c r="AT337"/>
  <c r="AS337"/>
  <c r="AR337"/>
  <c r="AQ337"/>
  <c r="AV336"/>
  <c r="AU336"/>
  <c r="AT336"/>
  <c r="AS336"/>
  <c r="AR336"/>
  <c r="AQ336"/>
  <c r="AV335"/>
  <c r="AU335"/>
  <c r="AT335"/>
  <c r="AS335"/>
  <c r="AR335"/>
  <c r="AQ335"/>
  <c r="AV334"/>
  <c r="AU334"/>
  <c r="AT334"/>
  <c r="AS334"/>
  <c r="AR334"/>
  <c r="AQ334"/>
  <c r="AV333"/>
  <c r="AU333"/>
  <c r="AT333"/>
  <c r="AS333"/>
  <c r="AR333"/>
  <c r="AQ333"/>
  <c r="AV332"/>
  <c r="AU332"/>
  <c r="AT332"/>
  <c r="AS332"/>
  <c r="AR332"/>
  <c r="AQ332"/>
  <c r="AV331"/>
  <c r="AU331"/>
  <c r="AT331"/>
  <c r="AS331"/>
  <c r="AR331"/>
  <c r="AQ331"/>
  <c r="AV330"/>
  <c r="AU330"/>
  <c r="AT330"/>
  <c r="AS330"/>
  <c r="AR330"/>
  <c r="AQ330"/>
  <c r="AV329"/>
  <c r="AU329"/>
  <c r="AT329"/>
  <c r="AS329"/>
  <c r="AR329"/>
  <c r="AQ329"/>
  <c r="AV328"/>
  <c r="AU328"/>
  <c r="AT328"/>
  <c r="AS328"/>
  <c r="AR328"/>
  <c r="AQ328"/>
  <c r="AV327"/>
  <c r="AU327"/>
  <c r="AT327"/>
  <c r="AS327"/>
  <c r="AR327"/>
  <c r="AQ327"/>
  <c r="AV326"/>
  <c r="AU326"/>
  <c r="AT326"/>
  <c r="AS326"/>
  <c r="AR326"/>
  <c r="AQ326"/>
  <c r="AV325"/>
  <c r="AU325"/>
  <c r="AT325"/>
  <c r="AS325"/>
  <c r="AR325"/>
  <c r="AQ325"/>
  <c r="AV324"/>
  <c r="AU324"/>
  <c r="AT324"/>
  <c r="AS324"/>
  <c r="AR324"/>
  <c r="AQ324"/>
  <c r="AV323"/>
  <c r="AU323"/>
  <c r="AT323"/>
  <c r="AS323"/>
  <c r="AR323"/>
  <c r="AQ323"/>
  <c r="AV322"/>
  <c r="AU322"/>
  <c r="AT322"/>
  <c r="AS322"/>
  <c r="AR322"/>
  <c r="AQ322"/>
  <c r="AV321"/>
  <c r="AV341" s="1"/>
  <c r="AV62" i="3" s="1"/>
  <c r="AU321" i="2"/>
  <c r="AT321"/>
  <c r="AS321"/>
  <c r="AS341" s="1"/>
  <c r="AS62" i="3" s="1"/>
  <c r="AR321" i="2"/>
  <c r="AQ321"/>
  <c r="AV320"/>
  <c r="AV340" s="1"/>
  <c r="AV61" i="3" s="1"/>
  <c r="AU320" i="2"/>
  <c r="AU340"/>
  <c r="AU61" i="3" s="1"/>
  <c r="AT320" i="2"/>
  <c r="AT340" s="1"/>
  <c r="AT61" i="3" s="1"/>
  <c r="AS320" i="2"/>
  <c r="AR320"/>
  <c r="AR340" s="1"/>
  <c r="AR61" i="3" s="1"/>
  <c r="AQ320" i="2"/>
  <c r="AV317"/>
  <c r="AU317"/>
  <c r="AT317"/>
  <c r="AS317"/>
  <c r="AR317"/>
  <c r="AQ317"/>
  <c r="AV316"/>
  <c r="AU316"/>
  <c r="AT316"/>
  <c r="AS316"/>
  <c r="AR316"/>
  <c r="AQ316"/>
  <c r="AV315"/>
  <c r="AU315"/>
  <c r="AT315"/>
  <c r="AS315"/>
  <c r="AR315"/>
  <c r="AQ315"/>
  <c r="AV314"/>
  <c r="AU314"/>
  <c r="AT314"/>
  <c r="AS314"/>
  <c r="AR314"/>
  <c r="AQ314"/>
  <c r="AV313"/>
  <c r="AU313"/>
  <c r="AT313"/>
  <c r="AS313"/>
  <c r="AR313"/>
  <c r="AQ313"/>
  <c r="AV312"/>
  <c r="AU312"/>
  <c r="AT312"/>
  <c r="AS312"/>
  <c r="AR312"/>
  <c r="AQ312"/>
  <c r="AV311"/>
  <c r="AU311"/>
  <c r="AT311"/>
  <c r="AS311"/>
  <c r="AR311"/>
  <c r="AQ311"/>
  <c r="AV310"/>
  <c r="AU310"/>
  <c r="AT310"/>
  <c r="AS310"/>
  <c r="AR310"/>
  <c r="AQ310"/>
  <c r="AV309"/>
  <c r="AU309"/>
  <c r="AT309"/>
  <c r="AS309"/>
  <c r="AR309"/>
  <c r="AQ309"/>
  <c r="AV308"/>
  <c r="AU308"/>
  <c r="AT308"/>
  <c r="AS308"/>
  <c r="AR308"/>
  <c r="AQ308"/>
  <c r="AV307"/>
  <c r="AU307"/>
  <c r="AT307"/>
  <c r="AS307"/>
  <c r="AR307"/>
  <c r="AQ307"/>
  <c r="AV306"/>
  <c r="AU306"/>
  <c r="AT306"/>
  <c r="AS306"/>
  <c r="AR306"/>
  <c r="AQ306"/>
  <c r="AV305"/>
  <c r="AU305"/>
  <c r="AT305"/>
  <c r="AS305"/>
  <c r="AR305"/>
  <c r="AQ305"/>
  <c r="AV304"/>
  <c r="AU304"/>
  <c r="AT304"/>
  <c r="AS304"/>
  <c r="AR304"/>
  <c r="AQ304"/>
  <c r="AV303"/>
  <c r="AU303"/>
  <c r="AT303"/>
  <c r="AS303"/>
  <c r="AR303"/>
  <c r="AQ303"/>
  <c r="AV302"/>
  <c r="AU302"/>
  <c r="AT302"/>
  <c r="AS302"/>
  <c r="AR302"/>
  <c r="AQ302"/>
  <c r="AV301"/>
  <c r="AU301"/>
  <c r="AT301"/>
  <c r="AS301"/>
  <c r="AR301"/>
  <c r="AQ301"/>
  <c r="AV300"/>
  <c r="AU300"/>
  <c r="AT300"/>
  <c r="AS300"/>
  <c r="AR300"/>
  <c r="AQ300"/>
  <c r="AV299"/>
  <c r="AU299"/>
  <c r="AT299"/>
  <c r="AS299"/>
  <c r="AR299"/>
  <c r="AQ299"/>
  <c r="AV298"/>
  <c r="AU298"/>
  <c r="AT298"/>
  <c r="AS298"/>
  <c r="AR298"/>
  <c r="AQ298"/>
  <c r="AV297"/>
  <c r="AU297"/>
  <c r="AT297"/>
  <c r="AS297"/>
  <c r="AR297"/>
  <c r="AQ297"/>
  <c r="AV296"/>
  <c r="AU296"/>
  <c r="AT296"/>
  <c r="AS296"/>
  <c r="AR296"/>
  <c r="AQ296"/>
  <c r="AV295"/>
  <c r="AU295"/>
  <c r="AT295"/>
  <c r="AS295"/>
  <c r="AR295"/>
  <c r="AQ295"/>
  <c r="AV294"/>
  <c r="AU294"/>
  <c r="AT294"/>
  <c r="AS294"/>
  <c r="AR294"/>
  <c r="AQ294"/>
  <c r="AV293"/>
  <c r="AU293"/>
  <c r="AT293"/>
  <c r="AS293"/>
  <c r="AR293"/>
  <c r="AQ293"/>
  <c r="AV292"/>
  <c r="AU292"/>
  <c r="AT292"/>
  <c r="AS292"/>
  <c r="AR292"/>
  <c r="AQ292"/>
  <c r="AV291"/>
  <c r="AU291"/>
  <c r="AT291"/>
  <c r="AS291"/>
  <c r="AR291"/>
  <c r="AQ291"/>
  <c r="AV290"/>
  <c r="AU290"/>
  <c r="AT290"/>
  <c r="AS290"/>
  <c r="AR290"/>
  <c r="AQ290"/>
  <c r="AV289"/>
  <c r="AU289"/>
  <c r="AT289"/>
  <c r="AS289"/>
  <c r="AR289"/>
  <c r="AQ289"/>
  <c r="AV288"/>
  <c r="AU288"/>
  <c r="AT288"/>
  <c r="AS288"/>
  <c r="AR288"/>
  <c r="AQ288"/>
  <c r="AV287"/>
  <c r="AU287"/>
  <c r="AT287"/>
  <c r="AS287"/>
  <c r="AR287"/>
  <c r="AQ287"/>
  <c r="AV286"/>
  <c r="AU286"/>
  <c r="AT286"/>
  <c r="AS286"/>
  <c r="AR286"/>
  <c r="AQ286"/>
  <c r="AV285"/>
  <c r="AU285"/>
  <c r="AT285"/>
  <c r="AS285"/>
  <c r="AR285"/>
  <c r="AQ285"/>
  <c r="AV284"/>
  <c r="AU284"/>
  <c r="AT284"/>
  <c r="AS284"/>
  <c r="AR284"/>
  <c r="AQ284"/>
  <c r="AV283"/>
  <c r="AU283"/>
  <c r="AT283"/>
  <c r="AS283"/>
  <c r="AR283"/>
  <c r="AQ283"/>
  <c r="AV282"/>
  <c r="AU282"/>
  <c r="AT282"/>
  <c r="AS282"/>
  <c r="AR282"/>
  <c r="AQ282"/>
  <c r="AV281"/>
  <c r="AU281"/>
  <c r="AT281"/>
  <c r="AS281"/>
  <c r="AR281"/>
  <c r="AQ281"/>
  <c r="AV280"/>
  <c r="AU280"/>
  <c r="AT280"/>
  <c r="AS280"/>
  <c r="AR280"/>
  <c r="AQ280"/>
  <c r="AV279"/>
  <c r="AU279"/>
  <c r="AT279"/>
  <c r="AS279"/>
  <c r="AR279"/>
  <c r="AQ279"/>
  <c r="AV278"/>
  <c r="AU278"/>
  <c r="AT278"/>
  <c r="AS278"/>
  <c r="AR278"/>
  <c r="AQ278"/>
  <c r="AV277"/>
  <c r="AU277"/>
  <c r="AT277"/>
  <c r="AS277"/>
  <c r="AR277"/>
  <c r="AQ277"/>
  <c r="AV276"/>
  <c r="AU276"/>
  <c r="AT276"/>
  <c r="AS276"/>
  <c r="AR276"/>
  <c r="AQ276"/>
  <c r="AV275"/>
  <c r="AU275"/>
  <c r="AT275"/>
  <c r="AS275"/>
  <c r="AR275"/>
  <c r="AQ275"/>
  <c r="AV274"/>
  <c r="AU274"/>
  <c r="AT274"/>
  <c r="AS274"/>
  <c r="AR274"/>
  <c r="AQ274"/>
  <c r="AV273"/>
  <c r="AU273"/>
  <c r="AT273"/>
  <c r="AS273"/>
  <c r="AR273"/>
  <c r="AQ273"/>
  <c r="AV272"/>
  <c r="AU272"/>
  <c r="AT272"/>
  <c r="AS272"/>
  <c r="AR272"/>
  <c r="AQ272"/>
  <c r="AV271"/>
  <c r="AU271"/>
  <c r="AT271"/>
  <c r="AS271"/>
  <c r="AR271"/>
  <c r="AQ271"/>
  <c r="AV270"/>
  <c r="AU270"/>
  <c r="AT270"/>
  <c r="AS270"/>
  <c r="AR270"/>
  <c r="AQ270"/>
  <c r="AV269"/>
  <c r="AU269"/>
  <c r="AT269"/>
  <c r="AS269"/>
  <c r="AR269"/>
  <c r="AQ269"/>
  <c r="AV268"/>
  <c r="AU268"/>
  <c r="AT268"/>
  <c r="AS268"/>
  <c r="AR268"/>
  <c r="AQ268"/>
  <c r="AV267"/>
  <c r="AU267"/>
  <c r="AT267"/>
  <c r="AS267"/>
  <c r="AR267"/>
  <c r="AQ267"/>
  <c r="AV266"/>
  <c r="AU266"/>
  <c r="AT266"/>
  <c r="AS266"/>
  <c r="AR266"/>
  <c r="AQ266"/>
  <c r="AV265"/>
  <c r="AU265"/>
  <c r="AT265"/>
  <c r="AS265"/>
  <c r="AR265"/>
  <c r="AQ265"/>
  <c r="AV264"/>
  <c r="AU264"/>
  <c r="AT264"/>
  <c r="AS264"/>
  <c r="AR264"/>
  <c r="AQ264"/>
  <c r="AV263"/>
  <c r="AU263"/>
  <c r="AT263"/>
  <c r="AS263"/>
  <c r="AR263"/>
  <c r="AQ263"/>
  <c r="AV262"/>
  <c r="AU262"/>
  <c r="AU318" s="1"/>
  <c r="AU59" i="3" s="1"/>
  <c r="AT262" i="2"/>
  <c r="AS262"/>
  <c r="AR262"/>
  <c r="AQ262"/>
  <c r="AV261"/>
  <c r="AU261"/>
  <c r="AT261"/>
  <c r="AS261"/>
  <c r="AR261"/>
  <c r="AQ261"/>
  <c r="AV260"/>
  <c r="AU260"/>
  <c r="AT260"/>
  <c r="AS260"/>
  <c r="AR260"/>
  <c r="AQ260"/>
  <c r="AV259"/>
  <c r="AU259"/>
  <c r="AT259"/>
  <c r="AS259"/>
  <c r="AR259"/>
  <c r="AQ259"/>
  <c r="AV258"/>
  <c r="AU258"/>
  <c r="AT258"/>
  <c r="AS258"/>
  <c r="AR258"/>
  <c r="AQ258"/>
  <c r="AV257"/>
  <c r="AU257"/>
  <c r="AT257"/>
  <c r="AS257"/>
  <c r="AR257"/>
  <c r="AQ257"/>
  <c r="AV256"/>
  <c r="AU256"/>
  <c r="AT256"/>
  <c r="AS256"/>
  <c r="AR256"/>
  <c r="AQ256"/>
  <c r="AV255"/>
  <c r="AU255"/>
  <c r="AT255"/>
  <c r="AS255"/>
  <c r="AR255"/>
  <c r="AQ255"/>
  <c r="AV254"/>
  <c r="AU254"/>
  <c r="AT254"/>
  <c r="AS254"/>
  <c r="AR254"/>
  <c r="AQ254"/>
  <c r="AV253"/>
  <c r="AU253"/>
  <c r="AT253"/>
  <c r="AS253"/>
  <c r="AR253"/>
  <c r="AQ253"/>
  <c r="AV252"/>
  <c r="AU252"/>
  <c r="AT252"/>
  <c r="AS252"/>
  <c r="AR252"/>
  <c r="AQ252"/>
  <c r="AV249"/>
  <c r="AU249"/>
  <c r="AT249"/>
  <c r="AS249"/>
  <c r="AR249"/>
  <c r="AQ249"/>
  <c r="AV248"/>
  <c r="AU248"/>
  <c r="AT248"/>
  <c r="AS248"/>
  <c r="AR248"/>
  <c r="AQ248"/>
  <c r="AV247"/>
  <c r="AU247"/>
  <c r="AT247"/>
  <c r="AS247"/>
  <c r="AR247"/>
  <c r="AQ247"/>
  <c r="AV246"/>
  <c r="AU246"/>
  <c r="AT246"/>
  <c r="AS246"/>
  <c r="AR246"/>
  <c r="AQ246"/>
  <c r="AV245"/>
  <c r="AU245"/>
  <c r="AT245"/>
  <c r="AS245"/>
  <c r="AR245"/>
  <c r="AQ245"/>
  <c r="AV244"/>
  <c r="AU244"/>
  <c r="AT244"/>
  <c r="AS244"/>
  <c r="AR244"/>
  <c r="AQ244"/>
  <c r="AV243"/>
  <c r="AU243"/>
  <c r="AT243"/>
  <c r="AS243"/>
  <c r="AR243"/>
  <c r="AQ243"/>
  <c r="AV242"/>
  <c r="AU242"/>
  <c r="AT242"/>
  <c r="AS242"/>
  <c r="AR242"/>
  <c r="AQ242"/>
  <c r="AV241"/>
  <c r="AU241"/>
  <c r="AT241"/>
  <c r="AS241"/>
  <c r="AR241"/>
  <c r="AQ241"/>
  <c r="AV240"/>
  <c r="AU240"/>
  <c r="AT240"/>
  <c r="AS240"/>
  <c r="AR240"/>
  <c r="AQ240"/>
  <c r="AV239"/>
  <c r="AU239"/>
  <c r="AT239"/>
  <c r="AS239"/>
  <c r="AR239"/>
  <c r="AQ239"/>
  <c r="AV238"/>
  <c r="AU238"/>
  <c r="AT238"/>
  <c r="AS238"/>
  <c r="AR238"/>
  <c r="AQ238"/>
  <c r="AV237"/>
  <c r="AU237"/>
  <c r="AT237"/>
  <c r="AS237"/>
  <c r="AR237"/>
  <c r="AQ237"/>
  <c r="AV236"/>
  <c r="AU236"/>
  <c r="AT236"/>
  <c r="AS236"/>
  <c r="AR236"/>
  <c r="AQ236"/>
  <c r="AV235"/>
  <c r="AU235"/>
  <c r="AT235"/>
  <c r="AS235"/>
  <c r="AR235"/>
  <c r="AQ235"/>
  <c r="AV234"/>
  <c r="AU234"/>
  <c r="AT234"/>
  <c r="AS234"/>
  <c r="AR234"/>
  <c r="AQ234"/>
  <c r="AV233"/>
  <c r="AU233"/>
  <c r="AT233"/>
  <c r="AS233"/>
  <c r="AR233"/>
  <c r="AQ233"/>
  <c r="AV232"/>
  <c r="AU232"/>
  <c r="AT232"/>
  <c r="AS232"/>
  <c r="AR232"/>
  <c r="AQ232"/>
  <c r="AV231"/>
  <c r="AU231"/>
  <c r="AT231"/>
  <c r="AS231"/>
  <c r="AR231"/>
  <c r="AQ231"/>
  <c r="AV230"/>
  <c r="AU230"/>
  <c r="AT230"/>
  <c r="AS230"/>
  <c r="AR230"/>
  <c r="AQ230"/>
  <c r="AV229"/>
  <c r="AU229"/>
  <c r="AT229"/>
  <c r="AS229"/>
  <c r="AR229"/>
  <c r="AQ229"/>
  <c r="AV228"/>
  <c r="AU228"/>
  <c r="AT228"/>
  <c r="AS228"/>
  <c r="AR228"/>
  <c r="AQ228"/>
  <c r="AV227"/>
  <c r="AU227"/>
  <c r="AT227"/>
  <c r="AS227"/>
  <c r="AR227"/>
  <c r="AQ227"/>
  <c r="AV226"/>
  <c r="AU226"/>
  <c r="AT226"/>
  <c r="AS226"/>
  <c r="AR226"/>
  <c r="AQ226"/>
  <c r="AV225"/>
  <c r="AU225"/>
  <c r="AT225"/>
  <c r="AS225"/>
  <c r="AR225"/>
  <c r="AQ225"/>
  <c r="AV224"/>
  <c r="AU224"/>
  <c r="AT224"/>
  <c r="AS224"/>
  <c r="AR224"/>
  <c r="AQ224"/>
  <c r="AV223"/>
  <c r="AU223"/>
  <c r="AT223"/>
  <c r="AS223"/>
  <c r="AR223"/>
  <c r="AQ223"/>
  <c r="AV222"/>
  <c r="AU222"/>
  <c r="AT222"/>
  <c r="AS222"/>
  <c r="AR222"/>
  <c r="AQ222"/>
  <c r="AV221"/>
  <c r="AU221"/>
  <c r="AT221"/>
  <c r="AS221"/>
  <c r="AR221"/>
  <c r="AQ221"/>
  <c r="AV220"/>
  <c r="AU220"/>
  <c r="AT220"/>
  <c r="AS220"/>
  <c r="AR220"/>
  <c r="AQ220"/>
  <c r="AV219"/>
  <c r="AU219"/>
  <c r="AT219"/>
  <c r="AS219"/>
  <c r="AR219"/>
  <c r="AQ219"/>
  <c r="AV218"/>
  <c r="AU218"/>
  <c r="AT218"/>
  <c r="AS218"/>
  <c r="AR218"/>
  <c r="AQ218"/>
  <c r="AV217"/>
  <c r="AU217"/>
  <c r="AT217"/>
  <c r="AS217"/>
  <c r="AR217"/>
  <c r="AQ217"/>
  <c r="AV216"/>
  <c r="AU216"/>
  <c r="AT216"/>
  <c r="AS216"/>
  <c r="AR216"/>
  <c r="AQ216"/>
  <c r="AV215"/>
  <c r="AU215"/>
  <c r="AT215"/>
  <c r="AS215"/>
  <c r="AR215"/>
  <c r="AQ215"/>
  <c r="AV214"/>
  <c r="AU214"/>
  <c r="AT214"/>
  <c r="AS214"/>
  <c r="AR214"/>
  <c r="AQ214"/>
  <c r="AV213"/>
  <c r="AU213"/>
  <c r="AT213"/>
  <c r="AS213"/>
  <c r="AR213"/>
  <c r="AQ213"/>
  <c r="AV212"/>
  <c r="AU212"/>
  <c r="AT212"/>
  <c r="AS212"/>
  <c r="AR212"/>
  <c r="AQ212"/>
  <c r="AV211"/>
  <c r="AU211"/>
  <c r="AT211"/>
  <c r="AS211"/>
  <c r="AR211"/>
  <c r="AQ211"/>
  <c r="AV210"/>
  <c r="AU210"/>
  <c r="AT210"/>
  <c r="AS210"/>
  <c r="AR210"/>
  <c r="AQ210"/>
  <c r="AV209"/>
  <c r="AU209"/>
  <c r="AT209"/>
  <c r="AS209"/>
  <c r="AR209"/>
  <c r="AQ209"/>
  <c r="AV208"/>
  <c r="AU208"/>
  <c r="AT208"/>
  <c r="AS208"/>
  <c r="AR208"/>
  <c r="AQ208"/>
  <c r="AV207"/>
  <c r="AU207"/>
  <c r="AT207"/>
  <c r="AS207"/>
  <c r="AR207"/>
  <c r="AQ207"/>
  <c r="AV206"/>
  <c r="AU206"/>
  <c r="AT206"/>
  <c r="AS206"/>
  <c r="AR206"/>
  <c r="AQ206"/>
  <c r="AV205"/>
  <c r="AU205"/>
  <c r="AT205"/>
  <c r="AS205"/>
  <c r="AR205"/>
  <c r="AQ205"/>
  <c r="AV204"/>
  <c r="AU204"/>
  <c r="AT204"/>
  <c r="AS204"/>
  <c r="AR204"/>
  <c r="AQ204"/>
  <c r="AV203"/>
  <c r="AU203"/>
  <c r="AT203"/>
  <c r="AS203"/>
  <c r="AR203"/>
  <c r="AQ203"/>
  <c r="AV202"/>
  <c r="AU202"/>
  <c r="AT202"/>
  <c r="AS202"/>
  <c r="AR202"/>
  <c r="AQ202"/>
  <c r="AV201"/>
  <c r="AU201"/>
  <c r="AT201"/>
  <c r="AS201"/>
  <c r="AR201"/>
  <c r="AQ201"/>
  <c r="AV200"/>
  <c r="AU200"/>
  <c r="AT200"/>
  <c r="AS200"/>
  <c r="AR200"/>
  <c r="AQ200"/>
  <c r="AV199"/>
  <c r="AU199"/>
  <c r="AT199"/>
  <c r="AS199"/>
  <c r="AR199"/>
  <c r="AQ199"/>
  <c r="AV198"/>
  <c r="AU198"/>
  <c r="AT198"/>
  <c r="AS198"/>
  <c r="AR198"/>
  <c r="AQ198"/>
  <c r="AV197"/>
  <c r="AU197"/>
  <c r="AT197"/>
  <c r="AS197"/>
  <c r="AR197"/>
  <c r="AQ197"/>
  <c r="AV196"/>
  <c r="AU196"/>
  <c r="AT196"/>
  <c r="AS196"/>
  <c r="AR196"/>
  <c r="AQ196"/>
  <c r="AV195"/>
  <c r="AU195"/>
  <c r="AU251" s="1"/>
  <c r="AU58" i="3" s="1"/>
  <c r="AT195" i="2"/>
  <c r="AT251" s="1"/>
  <c r="AT58" i="3" s="1"/>
  <c r="AS195" i="2"/>
  <c r="AS251" s="1"/>
  <c r="AS58" i="3" s="1"/>
  <c r="AR195" i="2"/>
  <c r="AQ195"/>
  <c r="AV194"/>
  <c r="AU194"/>
  <c r="AT194"/>
  <c r="AT250" s="1"/>
  <c r="AT57" i="3" s="1"/>
  <c r="AS194" i="2"/>
  <c r="AR194"/>
  <c r="AR250" s="1"/>
  <c r="AQ194"/>
  <c r="AV191"/>
  <c r="AU191"/>
  <c r="AT191"/>
  <c r="AS191"/>
  <c r="AR191"/>
  <c r="AQ191"/>
  <c r="AV190"/>
  <c r="AU190"/>
  <c r="AT190"/>
  <c r="AS190"/>
  <c r="AR190"/>
  <c r="AQ190"/>
  <c r="AV189"/>
  <c r="AU189"/>
  <c r="AT189"/>
  <c r="AS189"/>
  <c r="AR189"/>
  <c r="AQ189"/>
  <c r="AV188"/>
  <c r="AU188"/>
  <c r="AT188"/>
  <c r="AS188"/>
  <c r="AR188"/>
  <c r="AQ188"/>
  <c r="AV187"/>
  <c r="AU187"/>
  <c r="AT187"/>
  <c r="AS187"/>
  <c r="AR187"/>
  <c r="AQ187"/>
  <c r="AV186"/>
  <c r="AU186"/>
  <c r="AT186"/>
  <c r="AS186"/>
  <c r="AR186"/>
  <c r="AQ186"/>
  <c r="AV185"/>
  <c r="AU185"/>
  <c r="AT185"/>
  <c r="AS185"/>
  <c r="AR185"/>
  <c r="AQ185"/>
  <c r="AV184"/>
  <c r="AU184"/>
  <c r="AT184"/>
  <c r="AS184"/>
  <c r="AR184"/>
  <c r="AQ184"/>
  <c r="AV183"/>
  <c r="AU183"/>
  <c r="AT183"/>
  <c r="AS183"/>
  <c r="AR183"/>
  <c r="AQ183"/>
  <c r="AV182"/>
  <c r="AU182"/>
  <c r="AT182"/>
  <c r="AS182"/>
  <c r="AR182"/>
  <c r="AQ182"/>
  <c r="AV181"/>
  <c r="AU181"/>
  <c r="AT181"/>
  <c r="AS181"/>
  <c r="AR181"/>
  <c r="AQ181"/>
  <c r="AV180"/>
  <c r="AU180"/>
  <c r="AT180"/>
  <c r="AS180"/>
  <c r="AR180"/>
  <c r="AQ180"/>
  <c r="AV179"/>
  <c r="AU179"/>
  <c r="AT179"/>
  <c r="AS179"/>
  <c r="AR179"/>
  <c r="AQ179"/>
  <c r="AV178"/>
  <c r="AU178"/>
  <c r="AT178"/>
  <c r="AS178"/>
  <c r="AR178"/>
  <c r="AQ178"/>
  <c r="AV177"/>
  <c r="AU177"/>
  <c r="AT177"/>
  <c r="AS177"/>
  <c r="AR177"/>
  <c r="AQ177"/>
  <c r="AV176"/>
  <c r="AU176"/>
  <c r="AT176"/>
  <c r="AS176"/>
  <c r="AR176"/>
  <c r="AQ176"/>
  <c r="AV175"/>
  <c r="AU175"/>
  <c r="AT175"/>
  <c r="AS175"/>
  <c r="AR175"/>
  <c r="AQ175"/>
  <c r="AV174"/>
  <c r="AU174"/>
  <c r="AT174"/>
  <c r="AS174"/>
  <c r="AR174"/>
  <c r="AQ174"/>
  <c r="AV173"/>
  <c r="AU173"/>
  <c r="AT173"/>
  <c r="AS173"/>
  <c r="AR173"/>
  <c r="AQ173"/>
  <c r="AV172"/>
  <c r="AU172"/>
  <c r="AT172"/>
  <c r="AS172"/>
  <c r="AR172"/>
  <c r="AQ172"/>
  <c r="AV171"/>
  <c r="AU171"/>
  <c r="AT171"/>
  <c r="AS171"/>
  <c r="AR171"/>
  <c r="AQ171"/>
  <c r="AV170"/>
  <c r="AU170"/>
  <c r="AT170"/>
  <c r="AS170"/>
  <c r="AR170"/>
  <c r="AQ170"/>
  <c r="AV169"/>
  <c r="AU169"/>
  <c r="AT169"/>
  <c r="AS169"/>
  <c r="AR169"/>
  <c r="AQ169"/>
  <c r="AV168"/>
  <c r="AU168"/>
  <c r="AT168"/>
  <c r="AS168"/>
  <c r="AR168"/>
  <c r="AQ168"/>
  <c r="AV167"/>
  <c r="AU167"/>
  <c r="AT167"/>
  <c r="AS167"/>
  <c r="AR167"/>
  <c r="AQ167"/>
  <c r="AV166"/>
  <c r="AU166"/>
  <c r="AT166"/>
  <c r="AS166"/>
  <c r="AR166"/>
  <c r="AQ166"/>
  <c r="AV165"/>
  <c r="AU165"/>
  <c r="AT165"/>
  <c r="AS165"/>
  <c r="AR165"/>
  <c r="AQ165"/>
  <c r="AV164"/>
  <c r="AU164"/>
  <c r="AT164"/>
  <c r="AS164"/>
  <c r="AR164"/>
  <c r="AQ164"/>
  <c r="AV163"/>
  <c r="AU163"/>
  <c r="AT163"/>
  <c r="AS163"/>
  <c r="AR163"/>
  <c r="AQ163"/>
  <c r="AV162"/>
  <c r="AU162"/>
  <c r="AT162"/>
  <c r="AS162"/>
  <c r="AR162"/>
  <c r="AQ162"/>
  <c r="AV161"/>
  <c r="AU161"/>
  <c r="AT161"/>
  <c r="AS161"/>
  <c r="AR161"/>
  <c r="AQ161"/>
  <c r="AV160"/>
  <c r="AU160"/>
  <c r="AT160"/>
  <c r="AS160"/>
  <c r="AR160"/>
  <c r="AQ160"/>
  <c r="AV159"/>
  <c r="AU159"/>
  <c r="AT159"/>
  <c r="AS159"/>
  <c r="AR159"/>
  <c r="AQ159"/>
  <c r="AV158"/>
  <c r="AU158"/>
  <c r="AT158"/>
  <c r="AS158"/>
  <c r="AR158"/>
  <c r="AQ158"/>
  <c r="AV157"/>
  <c r="AU157"/>
  <c r="AT157"/>
  <c r="AS157"/>
  <c r="AR157"/>
  <c r="AQ157"/>
  <c r="AV156"/>
  <c r="AU156"/>
  <c r="AT156"/>
  <c r="AS156"/>
  <c r="AR156"/>
  <c r="AQ156"/>
  <c r="AV155"/>
  <c r="AU155"/>
  <c r="AT155"/>
  <c r="AS155"/>
  <c r="AR155"/>
  <c r="AQ155"/>
  <c r="AV154"/>
  <c r="AU154"/>
  <c r="AT154"/>
  <c r="AS154"/>
  <c r="AR154"/>
  <c r="AQ154"/>
  <c r="AV153"/>
  <c r="AU153"/>
  <c r="AT153"/>
  <c r="AS153"/>
  <c r="AR153"/>
  <c r="AQ153"/>
  <c r="AV152"/>
  <c r="AU152"/>
  <c r="AT152"/>
  <c r="AS152"/>
  <c r="AR152"/>
  <c r="AQ152"/>
  <c r="AV151"/>
  <c r="AU151"/>
  <c r="AT151"/>
  <c r="AS151"/>
  <c r="AR151"/>
  <c r="AQ151"/>
  <c r="AV150"/>
  <c r="AU150"/>
  <c r="AT150"/>
  <c r="AS150"/>
  <c r="AR150"/>
  <c r="AQ150"/>
  <c r="AV149"/>
  <c r="AU149"/>
  <c r="AT149"/>
  <c r="AS149"/>
  <c r="AR149"/>
  <c r="AQ149"/>
  <c r="AV148"/>
  <c r="AU148"/>
  <c r="AT148"/>
  <c r="AS148"/>
  <c r="AR148"/>
  <c r="AQ148"/>
  <c r="AV147"/>
  <c r="AU147"/>
  <c r="AT147"/>
  <c r="AS147"/>
  <c r="AR147"/>
  <c r="AQ147"/>
  <c r="AV146"/>
  <c r="AU146"/>
  <c r="AT146"/>
  <c r="AS146"/>
  <c r="AR146"/>
  <c r="AQ146"/>
  <c r="AV145"/>
  <c r="AU145"/>
  <c r="AT145"/>
  <c r="AS145"/>
  <c r="AR145"/>
  <c r="AQ145"/>
  <c r="AV144"/>
  <c r="AU144"/>
  <c r="AT144"/>
  <c r="AS144"/>
  <c r="AR144"/>
  <c r="AQ144"/>
  <c r="AV143"/>
  <c r="AU143"/>
  <c r="AT143"/>
  <c r="AS143"/>
  <c r="AR143"/>
  <c r="AQ143"/>
  <c r="AV142"/>
  <c r="AU142"/>
  <c r="AT142"/>
  <c r="AS142"/>
  <c r="AR142"/>
  <c r="AQ142"/>
  <c r="AV141"/>
  <c r="AU141"/>
  <c r="AT141"/>
  <c r="AS141"/>
  <c r="AR141"/>
  <c r="AQ141"/>
  <c r="AV140"/>
  <c r="AU140"/>
  <c r="AT140"/>
  <c r="AS140"/>
  <c r="AR140"/>
  <c r="AQ140"/>
  <c r="AV139"/>
  <c r="AU139"/>
  <c r="AT139"/>
  <c r="AS139"/>
  <c r="AR139"/>
  <c r="AQ139"/>
  <c r="AV138"/>
  <c r="AU138"/>
  <c r="AT138"/>
  <c r="AS138"/>
  <c r="AR138"/>
  <c r="AQ138"/>
  <c r="AV137"/>
  <c r="AU137"/>
  <c r="AT137"/>
  <c r="AS137"/>
  <c r="AR137"/>
  <c r="AQ137"/>
  <c r="AV136"/>
  <c r="AU136"/>
  <c r="AT136"/>
  <c r="AS136"/>
  <c r="AR136"/>
  <c r="AQ136"/>
  <c r="AV135"/>
  <c r="AU135"/>
  <c r="AT135"/>
  <c r="AS135"/>
  <c r="AR135"/>
  <c r="AQ135"/>
  <c r="AV134"/>
  <c r="AU134"/>
  <c r="AT134"/>
  <c r="AS134"/>
  <c r="AR134"/>
  <c r="AQ134"/>
  <c r="AV133"/>
  <c r="AU133"/>
  <c r="AT133"/>
  <c r="AS133"/>
  <c r="AR133"/>
  <c r="AQ133"/>
  <c r="AV132"/>
  <c r="AU132"/>
  <c r="AT132"/>
  <c r="AS132"/>
  <c r="AR132"/>
  <c r="AQ132"/>
  <c r="AV131"/>
  <c r="AU131"/>
  <c r="AT131"/>
  <c r="AS131"/>
  <c r="AR131"/>
  <c r="AQ131"/>
  <c r="AV130"/>
  <c r="AU130"/>
  <c r="AT130"/>
  <c r="AS130"/>
  <c r="AR130"/>
  <c r="AQ130"/>
  <c r="AV129"/>
  <c r="AU129"/>
  <c r="AT129"/>
  <c r="AS129"/>
  <c r="AR129"/>
  <c r="AQ129"/>
  <c r="AV128"/>
  <c r="AU128"/>
  <c r="AT128"/>
  <c r="AS128"/>
  <c r="AR128"/>
  <c r="AQ128"/>
  <c r="AV127"/>
  <c r="AU127"/>
  <c r="AT127"/>
  <c r="AS127"/>
  <c r="AR127"/>
  <c r="AQ127"/>
  <c r="AV126"/>
  <c r="AU126"/>
  <c r="AT126"/>
  <c r="AS126"/>
  <c r="AR126"/>
  <c r="AQ126"/>
  <c r="AV125"/>
  <c r="AU125"/>
  <c r="AT125"/>
  <c r="AS125"/>
  <c r="AR125"/>
  <c r="AQ125"/>
  <c r="AV124"/>
  <c r="AU124"/>
  <c r="AT124"/>
  <c r="AS124"/>
  <c r="AR124"/>
  <c r="AQ124"/>
  <c r="AV123"/>
  <c r="AU123"/>
  <c r="AT123"/>
  <c r="AS123"/>
  <c r="AR123"/>
  <c r="AQ123"/>
  <c r="AV122"/>
  <c r="AU122"/>
  <c r="AT122"/>
  <c r="AS122"/>
  <c r="AR122"/>
  <c r="AQ122"/>
  <c r="AV121"/>
  <c r="AU121"/>
  <c r="AT121"/>
  <c r="AS121"/>
  <c r="AR121"/>
  <c r="AQ121"/>
  <c r="AV120"/>
  <c r="AU120"/>
  <c r="AT120"/>
  <c r="AS120"/>
  <c r="AR120"/>
  <c r="AQ120"/>
  <c r="AV119"/>
  <c r="AU119"/>
  <c r="AT119"/>
  <c r="AS119"/>
  <c r="AR119"/>
  <c r="AQ119"/>
  <c r="AV118"/>
  <c r="AU118"/>
  <c r="AT118"/>
  <c r="AS118"/>
  <c r="AR118"/>
  <c r="AQ118"/>
  <c r="AV117"/>
  <c r="AU117"/>
  <c r="AT117"/>
  <c r="AS117"/>
  <c r="AR117"/>
  <c r="AQ117"/>
  <c r="AV116"/>
  <c r="AU116"/>
  <c r="AT116"/>
  <c r="AS116"/>
  <c r="AR116"/>
  <c r="AQ116"/>
  <c r="AV115"/>
  <c r="AU115"/>
  <c r="AT115"/>
  <c r="AS115"/>
  <c r="AR115"/>
  <c r="AQ115"/>
  <c r="AV114"/>
  <c r="AU114"/>
  <c r="AT114"/>
  <c r="AS114"/>
  <c r="AR114"/>
  <c r="AQ114"/>
  <c r="AV113"/>
  <c r="AU113"/>
  <c r="AT113"/>
  <c r="AS113"/>
  <c r="AR113"/>
  <c r="AQ113"/>
  <c r="AV112"/>
  <c r="AU112"/>
  <c r="AT112"/>
  <c r="AS112"/>
  <c r="AR112"/>
  <c r="AQ112"/>
  <c r="AV111"/>
  <c r="AU111"/>
  <c r="AT111"/>
  <c r="AS111"/>
  <c r="AR111"/>
  <c r="AQ111"/>
  <c r="AV110"/>
  <c r="AU110"/>
  <c r="AT110"/>
  <c r="AS110"/>
  <c r="AR110"/>
  <c r="AQ110"/>
  <c r="AV109"/>
  <c r="AU109"/>
  <c r="AT109"/>
  <c r="AS109"/>
  <c r="AR109"/>
  <c r="AQ109"/>
  <c r="AV108"/>
  <c r="AU108"/>
  <c r="AT108"/>
  <c r="AS108"/>
  <c r="AR108"/>
  <c r="AQ108"/>
  <c r="AV107"/>
  <c r="AU107"/>
  <c r="AT107"/>
  <c r="AS107"/>
  <c r="AR107"/>
  <c r="AQ107"/>
  <c r="AV106"/>
  <c r="AU106"/>
  <c r="AT106"/>
  <c r="AS106"/>
  <c r="AR106"/>
  <c r="AQ106"/>
  <c r="AV105"/>
  <c r="AU105"/>
  <c r="AT105"/>
  <c r="AS105"/>
  <c r="AR105"/>
  <c r="AQ105"/>
  <c r="AV104"/>
  <c r="AU104"/>
  <c r="AT104"/>
  <c r="AS104"/>
  <c r="AR104"/>
  <c r="AQ104"/>
  <c r="AV103"/>
  <c r="AU103"/>
  <c r="AT103"/>
  <c r="AS103"/>
  <c r="AR103"/>
  <c r="AQ103"/>
  <c r="AV102"/>
  <c r="AU102"/>
  <c r="AT102"/>
  <c r="AS102"/>
  <c r="AR102"/>
  <c r="AQ102"/>
  <c r="AV101"/>
  <c r="AU101"/>
  <c r="AT101"/>
  <c r="AS101"/>
  <c r="AR101"/>
  <c r="AQ101"/>
  <c r="AV100"/>
  <c r="AU100"/>
  <c r="AT100"/>
  <c r="AS100"/>
  <c r="AR100"/>
  <c r="AQ100"/>
  <c r="AV99"/>
  <c r="AU99"/>
  <c r="AT99"/>
  <c r="AS99"/>
  <c r="AR99"/>
  <c r="AQ99"/>
  <c r="AV98"/>
  <c r="AU98"/>
  <c r="AT98"/>
  <c r="AS98"/>
  <c r="AR98"/>
  <c r="AQ98"/>
  <c r="AV97"/>
  <c r="AU97"/>
  <c r="AT97"/>
  <c r="AS97"/>
  <c r="AR97"/>
  <c r="AQ97"/>
  <c r="AV96"/>
  <c r="AU96"/>
  <c r="AT96"/>
  <c r="AS96"/>
  <c r="AR96"/>
  <c r="AQ96"/>
  <c r="AV95"/>
  <c r="AU95"/>
  <c r="AT95"/>
  <c r="AS95"/>
  <c r="AR95"/>
  <c r="AQ95"/>
  <c r="AV94"/>
  <c r="AU94"/>
  <c r="AT94"/>
  <c r="AS94"/>
  <c r="AR94"/>
  <c r="AQ94"/>
  <c r="AV93"/>
  <c r="AU93"/>
  <c r="AT93"/>
  <c r="AS93"/>
  <c r="AR93"/>
  <c r="AQ93"/>
  <c r="AV92"/>
  <c r="AU92"/>
  <c r="AT92"/>
  <c r="AS92"/>
  <c r="AR92"/>
  <c r="AQ92"/>
  <c r="AV91"/>
  <c r="AU91"/>
  <c r="AT91"/>
  <c r="AS91"/>
  <c r="AR91"/>
  <c r="AQ91"/>
  <c r="AV90"/>
  <c r="AU90"/>
  <c r="AT90"/>
  <c r="AS90"/>
  <c r="AR90"/>
  <c r="AQ90"/>
  <c r="AV87"/>
  <c r="AU87"/>
  <c r="AT87"/>
  <c r="AS87"/>
  <c r="AR87"/>
  <c r="AQ87"/>
  <c r="AV86"/>
  <c r="AU86"/>
  <c r="AT86"/>
  <c r="AS86"/>
  <c r="AR86"/>
  <c r="AQ86"/>
  <c r="AV85"/>
  <c r="AU85"/>
  <c r="AT85"/>
  <c r="AS85"/>
  <c r="AR85"/>
  <c r="AQ85"/>
  <c r="AV84"/>
  <c r="AU84"/>
  <c r="AT84"/>
  <c r="AS84"/>
  <c r="AR84"/>
  <c r="AQ84"/>
  <c r="AV83"/>
  <c r="AU83"/>
  <c r="AT83"/>
  <c r="AS83"/>
  <c r="AR83"/>
  <c r="AQ83"/>
  <c r="AV82"/>
  <c r="AU82"/>
  <c r="AT82"/>
  <c r="AS82"/>
  <c r="AR82"/>
  <c r="AQ82"/>
  <c r="AV81"/>
  <c r="AU81"/>
  <c r="AT81"/>
  <c r="AS81"/>
  <c r="AR81"/>
  <c r="AQ81"/>
  <c r="AV80"/>
  <c r="AU80"/>
  <c r="AT80"/>
  <c r="AS80"/>
  <c r="AR80"/>
  <c r="AQ80"/>
  <c r="AV79"/>
  <c r="AU79"/>
  <c r="AT79"/>
  <c r="AS79"/>
  <c r="AR79"/>
  <c r="AQ79"/>
  <c r="AV78"/>
  <c r="AU78"/>
  <c r="AT78"/>
  <c r="AS78"/>
  <c r="AR78"/>
  <c r="AQ78"/>
  <c r="AV77"/>
  <c r="AU77"/>
  <c r="AT77"/>
  <c r="AS77"/>
  <c r="AR77"/>
  <c r="AQ77"/>
  <c r="AV76"/>
  <c r="AU76"/>
  <c r="AT76"/>
  <c r="AS76"/>
  <c r="AR76"/>
  <c r="AQ76"/>
  <c r="AV75"/>
  <c r="AU75"/>
  <c r="AT75"/>
  <c r="AS75"/>
  <c r="AR75"/>
  <c r="AQ75"/>
  <c r="AV74"/>
  <c r="AU74"/>
  <c r="AT74"/>
  <c r="AS74"/>
  <c r="AR74"/>
  <c r="AQ74"/>
  <c r="AV73"/>
  <c r="AU73"/>
  <c r="AT73"/>
  <c r="AS73"/>
  <c r="AR73"/>
  <c r="AQ73"/>
  <c r="AV72"/>
  <c r="AU72"/>
  <c r="AT72"/>
  <c r="AS72"/>
  <c r="AR72"/>
  <c r="AQ72"/>
  <c r="AV71"/>
  <c r="AU71"/>
  <c r="AT71"/>
  <c r="AS71"/>
  <c r="AR71"/>
  <c r="AQ71"/>
  <c r="AV70"/>
  <c r="AU70"/>
  <c r="AT70"/>
  <c r="AS70"/>
  <c r="AR70"/>
  <c r="AQ70"/>
  <c r="AV69"/>
  <c r="AU69"/>
  <c r="AT69"/>
  <c r="AS69"/>
  <c r="AR69"/>
  <c r="AQ69"/>
  <c r="AV68"/>
  <c r="AU68"/>
  <c r="AT68"/>
  <c r="AS68"/>
  <c r="AR68"/>
  <c r="AQ68"/>
  <c r="AV67"/>
  <c r="AU67"/>
  <c r="AT67"/>
  <c r="AS67"/>
  <c r="AR67"/>
  <c r="AQ67"/>
  <c r="AV66"/>
  <c r="AU66"/>
  <c r="AT66"/>
  <c r="AS66"/>
  <c r="AR66"/>
  <c r="AQ66"/>
  <c r="AV65"/>
  <c r="AU65"/>
  <c r="AT65"/>
  <c r="AS65"/>
  <c r="AR65"/>
  <c r="AQ65"/>
  <c r="AV64"/>
  <c r="AU64"/>
  <c r="AT64"/>
  <c r="AS64"/>
  <c r="AR64"/>
  <c r="AQ64"/>
  <c r="AV63"/>
  <c r="AV89" s="1"/>
  <c r="AV54" i="3" s="1"/>
  <c r="AU63" i="2"/>
  <c r="AU89" s="1"/>
  <c r="AU54" i="3" s="1"/>
  <c r="AT63" i="2"/>
  <c r="AT89" s="1"/>
  <c r="AS63"/>
  <c r="AS89" s="1"/>
  <c r="AS54" i="3"/>
  <c r="AR63" i="2"/>
  <c r="AR89"/>
  <c r="AQ63"/>
  <c r="AV62"/>
  <c r="AV88" s="1"/>
  <c r="AV53" i="3" s="1"/>
  <c r="AU62" i="2"/>
  <c r="AU88" s="1"/>
  <c r="AU53" i="3" s="1"/>
  <c r="AT62" i="2"/>
  <c r="AT88"/>
  <c r="AT53" i="3" s="1"/>
  <c r="AS62" i="2"/>
  <c r="AS88" s="1"/>
  <c r="AS53" i="3" s="1"/>
  <c r="AR62" i="2"/>
  <c r="AR88" s="1"/>
  <c r="AR53" i="3" s="1"/>
  <c r="AQ62" i="2"/>
  <c r="AV59"/>
  <c r="AU59"/>
  <c r="AT59"/>
  <c r="AS59"/>
  <c r="AR59"/>
  <c r="AQ59"/>
  <c r="AV58"/>
  <c r="AU58"/>
  <c r="AT58"/>
  <c r="AS58"/>
  <c r="AR58"/>
  <c r="AQ58"/>
  <c r="AV57"/>
  <c r="AU57"/>
  <c r="AT57"/>
  <c r="AS57"/>
  <c r="AR57"/>
  <c r="AQ57"/>
  <c r="AV56"/>
  <c r="AU56"/>
  <c r="AT56"/>
  <c r="AS56"/>
  <c r="AR56"/>
  <c r="AQ56"/>
  <c r="AV55"/>
  <c r="AU55"/>
  <c r="AT55"/>
  <c r="AS55"/>
  <c r="AR55"/>
  <c r="AQ55"/>
  <c r="AV54"/>
  <c r="AU54"/>
  <c r="AT54"/>
  <c r="AS54"/>
  <c r="AR54"/>
  <c r="AQ54"/>
  <c r="AV53"/>
  <c r="AU53"/>
  <c r="AT53"/>
  <c r="AS53"/>
  <c r="AR53"/>
  <c r="AQ53"/>
  <c r="AV52"/>
  <c r="AU52"/>
  <c r="AT52"/>
  <c r="AS52"/>
  <c r="AR52"/>
  <c r="AQ52"/>
  <c r="AV51"/>
  <c r="AU51"/>
  <c r="AT51"/>
  <c r="AS51"/>
  <c r="AR51"/>
  <c r="AQ51"/>
  <c r="AV50"/>
  <c r="AU50"/>
  <c r="AT50"/>
  <c r="AS50"/>
  <c r="AR50"/>
  <c r="AQ50"/>
  <c r="AV49"/>
  <c r="AU49"/>
  <c r="AT49"/>
  <c r="AS49"/>
  <c r="AR49"/>
  <c r="AQ49"/>
  <c r="AV48"/>
  <c r="AU48"/>
  <c r="AT48"/>
  <c r="AS48"/>
  <c r="AR48"/>
  <c r="AQ48"/>
  <c r="AV47"/>
  <c r="AU47"/>
  <c r="AT47"/>
  <c r="AS47"/>
  <c r="AR47"/>
  <c r="AQ47"/>
  <c r="AV46"/>
  <c r="AU46"/>
  <c r="AT46"/>
  <c r="AS46"/>
  <c r="AR46"/>
  <c r="AQ46"/>
  <c r="AV45"/>
  <c r="AU45"/>
  <c r="AT45"/>
  <c r="AS45"/>
  <c r="AR45"/>
  <c r="AQ45"/>
  <c r="AV44"/>
  <c r="AU44"/>
  <c r="AT44"/>
  <c r="AS44"/>
  <c r="AR44"/>
  <c r="AQ44"/>
  <c r="AV43"/>
  <c r="AU43"/>
  <c r="AT43"/>
  <c r="AS43"/>
  <c r="AR43"/>
  <c r="AQ43"/>
  <c r="AV42"/>
  <c r="AU42"/>
  <c r="AT42"/>
  <c r="AS42"/>
  <c r="AR42"/>
  <c r="AQ42"/>
  <c r="AV41"/>
  <c r="AU41"/>
  <c r="AT41"/>
  <c r="AS41"/>
  <c r="AR41"/>
  <c r="AQ41"/>
  <c r="AV40"/>
  <c r="AU40"/>
  <c r="AT40"/>
  <c r="AS40"/>
  <c r="AR40"/>
  <c r="AQ40"/>
  <c r="AV39"/>
  <c r="AU39"/>
  <c r="AT39"/>
  <c r="AS39"/>
  <c r="AR39"/>
  <c r="AQ39"/>
  <c r="AV38"/>
  <c r="AU38"/>
  <c r="AT38"/>
  <c r="AS38"/>
  <c r="AR38"/>
  <c r="AQ38"/>
  <c r="AV37"/>
  <c r="AU37"/>
  <c r="AT37"/>
  <c r="AS37"/>
  <c r="AR37"/>
  <c r="AQ37"/>
  <c r="AV36"/>
  <c r="AU36"/>
  <c r="AT36"/>
  <c r="AS36"/>
  <c r="AR36"/>
  <c r="AQ36"/>
  <c r="AV35"/>
  <c r="AU35"/>
  <c r="AT35"/>
  <c r="AS35"/>
  <c r="AR35"/>
  <c r="AQ35"/>
  <c r="AV34"/>
  <c r="AU34"/>
  <c r="AT34"/>
  <c r="AS34"/>
  <c r="AR34"/>
  <c r="AQ34"/>
  <c r="AV33"/>
  <c r="AU33"/>
  <c r="AT33"/>
  <c r="AS33"/>
  <c r="AR33"/>
  <c r="AQ33"/>
  <c r="AV32"/>
  <c r="AU32"/>
  <c r="AT32"/>
  <c r="AS32"/>
  <c r="AR32"/>
  <c r="AQ32"/>
  <c r="AV31"/>
  <c r="AU31"/>
  <c r="AT31"/>
  <c r="AS31"/>
  <c r="AR31"/>
  <c r="AQ31"/>
  <c r="AV30"/>
  <c r="AU30"/>
  <c r="AT30"/>
  <c r="AS30"/>
  <c r="AR30"/>
  <c r="AQ30"/>
  <c r="AV29"/>
  <c r="AU29"/>
  <c r="AU319" s="1"/>
  <c r="AU60" i="3" s="1"/>
  <c r="AT29" i="2"/>
  <c r="AS29"/>
  <c r="AS319" s="1"/>
  <c r="AS60" i="3" s="1"/>
  <c r="AR29" i="2"/>
  <c r="AQ29"/>
  <c r="AV28"/>
  <c r="AV318" s="1"/>
  <c r="AU28"/>
  <c r="AT28"/>
  <c r="AS28"/>
  <c r="AR28"/>
  <c r="AR318" s="1"/>
  <c r="AQ28"/>
  <c r="AV27"/>
  <c r="AU27"/>
  <c r="AT27"/>
  <c r="AS27"/>
  <c r="AR27"/>
  <c r="AQ27"/>
  <c r="AV26"/>
  <c r="AU26"/>
  <c r="AT26"/>
  <c r="AS26"/>
  <c r="AR26"/>
  <c r="AQ26"/>
  <c r="AV25"/>
  <c r="AU25"/>
  <c r="AT25"/>
  <c r="AS25"/>
  <c r="AR25"/>
  <c r="AQ25"/>
  <c r="AV24"/>
  <c r="AU24"/>
  <c r="AT24"/>
  <c r="AS24"/>
  <c r="AR24"/>
  <c r="AQ24"/>
  <c r="AV23"/>
  <c r="AU23"/>
  <c r="AT23"/>
  <c r="AS23"/>
  <c r="AR23"/>
  <c r="AQ23"/>
  <c r="AV22"/>
  <c r="AU22"/>
  <c r="AT22"/>
  <c r="AS22"/>
  <c r="AR22"/>
  <c r="AQ22"/>
  <c r="AV21"/>
  <c r="AU21"/>
  <c r="AT21"/>
  <c r="AS21"/>
  <c r="AR21"/>
  <c r="AQ21"/>
  <c r="AV20"/>
  <c r="AU20"/>
  <c r="AT20"/>
  <c r="AS20"/>
  <c r="AR20"/>
  <c r="AQ20"/>
  <c r="AV19"/>
  <c r="AV61" s="1"/>
  <c r="AV52" i="3" s="1"/>
  <c r="AU19" i="2"/>
  <c r="AT19"/>
  <c r="AT61" s="1"/>
  <c r="AS19"/>
  <c r="AS61" s="1"/>
  <c r="AS52" i="3" s="1"/>
  <c r="AR19" i="2"/>
  <c r="AR61"/>
  <c r="AR52" i="3" s="1"/>
  <c r="AQ19" i="2"/>
  <c r="AV18"/>
  <c r="AU18"/>
  <c r="AU60"/>
  <c r="AU51" i="3" s="1"/>
  <c r="AT18" i="2"/>
  <c r="AS18"/>
  <c r="AS60" s="1"/>
  <c r="AS51" i="3" s="1"/>
  <c r="AR18" i="2"/>
  <c r="AQ18"/>
  <c r="AP60" i="3"/>
  <c r="AO60"/>
  <c r="AN60"/>
  <c r="AL60"/>
  <c r="AI60"/>
  <c r="AH60"/>
  <c r="AG60"/>
  <c r="AF60"/>
  <c r="AE60"/>
  <c r="AD60"/>
  <c r="AC60"/>
  <c r="AB60"/>
  <c r="AA60"/>
  <c r="Z60"/>
  <c r="Y60"/>
  <c r="V60"/>
  <c r="U60"/>
  <c r="T60"/>
  <c r="S60"/>
  <c r="R60"/>
  <c r="Q60"/>
  <c r="M60"/>
  <c r="L60"/>
  <c r="K60"/>
  <c r="J60"/>
  <c r="I60"/>
  <c r="H60"/>
  <c r="AP59"/>
  <c r="AL59"/>
  <c r="AK59"/>
  <c r="AJ59"/>
  <c r="AG59"/>
  <c r="AC59"/>
  <c r="Y59"/>
  <c r="U59"/>
  <c r="R59"/>
  <c r="O59"/>
  <c r="L59"/>
  <c r="K59"/>
  <c r="J59"/>
  <c r="I59"/>
  <c r="F59"/>
  <c r="E60"/>
  <c r="E59"/>
  <c r="AH41" i="1"/>
  <c r="AH17" i="3" s="1"/>
  <c r="AG41" i="1"/>
  <c r="AF41"/>
  <c r="AF17" i="3" s="1"/>
  <c r="AE41" i="1"/>
  <c r="AD41"/>
  <c r="AD17" i="3" s="1"/>
  <c r="AC41" i="1"/>
  <c r="AH40"/>
  <c r="AG40"/>
  <c r="AF40"/>
  <c r="AE40"/>
  <c r="AD40"/>
  <c r="AD16" i="3" s="1"/>
  <c r="AC40" i="1"/>
  <c r="AJ22"/>
  <c r="AG52" i="3"/>
  <c r="F193" i="2"/>
  <c r="F56" i="3" s="1"/>
  <c r="G193" i="2"/>
  <c r="G56" i="3" s="1"/>
  <c r="H193" i="2"/>
  <c r="H56" i="3" s="1"/>
  <c r="I193" i="2"/>
  <c r="I56" i="3" s="1"/>
  <c r="J193" i="2"/>
  <c r="J56" i="3" s="1"/>
  <c r="K193" i="2"/>
  <c r="K56" i="3" s="1"/>
  <c r="L193" i="2"/>
  <c r="L56" i="3" s="1"/>
  <c r="M193" i="2"/>
  <c r="M56" i="3" s="1"/>
  <c r="N193" i="2"/>
  <c r="N56" i="3" s="1"/>
  <c r="O193" i="2"/>
  <c r="O56" i="3" s="1"/>
  <c r="P193" i="2"/>
  <c r="P56" i="3" s="1"/>
  <c r="Q193" i="2"/>
  <c r="Q56" i="3" s="1"/>
  <c r="R193" i="2"/>
  <c r="R56" i="3" s="1"/>
  <c r="S193" i="2"/>
  <c r="S56" i="3" s="1"/>
  <c r="T193" i="2"/>
  <c r="T56" i="3" s="1"/>
  <c r="U193" i="2"/>
  <c r="U56" i="3" s="1"/>
  <c r="V193" i="2"/>
  <c r="V56" i="3" s="1"/>
  <c r="W193" i="2"/>
  <c r="W56" i="3" s="1"/>
  <c r="X193" i="2"/>
  <c r="X56" i="3" s="1"/>
  <c r="Y193" i="2"/>
  <c r="Y56" i="3" s="1"/>
  <c r="Z193" i="2"/>
  <c r="AA193"/>
  <c r="AA56" i="3" s="1"/>
  <c r="AB193" i="2"/>
  <c r="AC193"/>
  <c r="AC56" i="3" s="1"/>
  <c r="AD193" i="2"/>
  <c r="AD56" i="3" s="1"/>
  <c r="AE193" i="2"/>
  <c r="AE56" i="3" s="1"/>
  <c r="AF193" i="2"/>
  <c r="AF56" i="3" s="1"/>
  <c r="AG193" i="2"/>
  <c r="AG56" i="3" s="1"/>
  <c r="AH193" i="2"/>
  <c r="AH56" i="3" s="1"/>
  <c r="AI193" i="2"/>
  <c r="AI56" i="3" s="1"/>
  <c r="AJ193" i="2"/>
  <c r="AJ56" i="3" s="1"/>
  <c r="AK193" i="2"/>
  <c r="AK56" i="3" s="1"/>
  <c r="AL193" i="2"/>
  <c r="AL56" i="3" s="1"/>
  <c r="AM193" i="2"/>
  <c r="AU193" s="1"/>
  <c r="AU56" i="3" s="1"/>
  <c r="AN193" i="2"/>
  <c r="AN56" i="3" s="1"/>
  <c r="AO193" i="2"/>
  <c r="AP193"/>
  <c r="AP56" i="3" s="1"/>
  <c r="E193" i="2"/>
  <c r="E56" i="3" s="1"/>
  <c r="F192" i="2"/>
  <c r="F55" i="3" s="1"/>
  <c r="G192" i="2"/>
  <c r="G55" i="3" s="1"/>
  <c r="H192" i="2"/>
  <c r="H55" i="3" s="1"/>
  <c r="I192" i="2"/>
  <c r="J192"/>
  <c r="J55" i="3" s="1"/>
  <c r="K192" i="2"/>
  <c r="K55" i="3" s="1"/>
  <c r="L192" i="2"/>
  <c r="L55" i="3" s="1"/>
  <c r="M192" i="2"/>
  <c r="N192"/>
  <c r="N55" i="3" s="1"/>
  <c r="M94" s="1"/>
  <c r="O192" i="2"/>
  <c r="O55" i="3" s="1"/>
  <c r="P192" i="2"/>
  <c r="P55" i="3" s="1"/>
  <c r="Q192" i="2"/>
  <c r="Q55" i="3" s="1"/>
  <c r="R192" i="2"/>
  <c r="R55" i="3" s="1"/>
  <c r="S192" i="2"/>
  <c r="S55" i="3" s="1"/>
  <c r="T192" i="2"/>
  <c r="T55" i="3" s="1"/>
  <c r="U192" i="2"/>
  <c r="U55" i="3" s="1"/>
  <c r="V192" i="2"/>
  <c r="V55" i="3" s="1"/>
  <c r="W192" i="2"/>
  <c r="X192"/>
  <c r="X55" i="3" s="1"/>
  <c r="Y192" i="2"/>
  <c r="Y55" i="3" s="1"/>
  <c r="Z192" i="2"/>
  <c r="AA192"/>
  <c r="AA55" i="3" s="1"/>
  <c r="AB192" i="2"/>
  <c r="AB55" i="3" s="1"/>
  <c r="AC192" i="2"/>
  <c r="AC55" i="3" s="1"/>
  <c r="AD192" i="2"/>
  <c r="AD55" i="3" s="1"/>
  <c r="AE192" i="2"/>
  <c r="AE55" i="3" s="1"/>
  <c r="AF192" i="2"/>
  <c r="AF55" i="3" s="1"/>
  <c r="AG192" i="2"/>
  <c r="AG55" i="3" s="1"/>
  <c r="AH192" i="2"/>
  <c r="AH55" i="3" s="1"/>
  <c r="AI192" i="2"/>
  <c r="AI55" i="3" s="1"/>
  <c r="AJ192" i="2"/>
  <c r="AJ55" i="3" s="1"/>
  <c r="AK192" i="2"/>
  <c r="AK55" i="3" s="1"/>
  <c r="AL192" i="2"/>
  <c r="AT192" s="1"/>
  <c r="AT55" i="3" s="1"/>
  <c r="AM192" i="2"/>
  <c r="AM55" i="3" s="1"/>
  <c r="AN192" i="2"/>
  <c r="AN55" i="3" s="1"/>
  <c r="AO192" i="2"/>
  <c r="AO55" i="3" s="1"/>
  <c r="AP192" i="2"/>
  <c r="AP55" i="3" s="1"/>
  <c r="E192" i="2"/>
  <c r="E55" i="3" s="1"/>
  <c r="F251" i="2"/>
  <c r="F58" i="3" s="1"/>
  <c r="G251" i="2"/>
  <c r="G58" i="3" s="1"/>
  <c r="H251" i="2"/>
  <c r="H58" i="3" s="1"/>
  <c r="I251" i="2"/>
  <c r="I58" i="3" s="1"/>
  <c r="J251" i="2"/>
  <c r="J58" i="3" s="1"/>
  <c r="K251" i="2"/>
  <c r="K58" i="3" s="1"/>
  <c r="L251" i="2"/>
  <c r="L58" i="3" s="1"/>
  <c r="M251" i="2"/>
  <c r="M58" i="3" s="1"/>
  <c r="N251" i="2"/>
  <c r="O251"/>
  <c r="O58" i="3" s="1"/>
  <c r="P251" i="2"/>
  <c r="P58" i="3" s="1"/>
  <c r="Q251" i="2"/>
  <c r="Q58" i="3" s="1"/>
  <c r="R251" i="2"/>
  <c r="R58" i="3" s="1"/>
  <c r="S251" i="2"/>
  <c r="S58" i="3" s="1"/>
  <c r="T251" i="2"/>
  <c r="T58" i="3" s="1"/>
  <c r="U251" i="2"/>
  <c r="U58" i="3" s="1"/>
  <c r="V251" i="2"/>
  <c r="V58" i="3" s="1"/>
  <c r="W251" i="2"/>
  <c r="W58" i="3" s="1"/>
  <c r="X251" i="2"/>
  <c r="X58" i="3" s="1"/>
  <c r="Y251" i="2"/>
  <c r="Y58" i="3" s="1"/>
  <c r="Z251" i="2"/>
  <c r="Z58" i="3" s="1"/>
  <c r="AA251" i="2"/>
  <c r="AA58" i="3" s="1"/>
  <c r="AB251" i="2"/>
  <c r="AB58" i="3" s="1"/>
  <c r="AC251" i="2"/>
  <c r="AC58" i="3" s="1"/>
  <c r="AD251" i="2"/>
  <c r="AE251"/>
  <c r="AE58" i="3" s="1"/>
  <c r="AF251" i="2"/>
  <c r="AF58" i="3" s="1"/>
  <c r="AG251" i="2"/>
  <c r="AG58" i="3" s="1"/>
  <c r="AH251" i="2"/>
  <c r="AH58" i="3" s="1"/>
  <c r="AI251" i="2"/>
  <c r="AI58" i="3" s="1"/>
  <c r="AJ251" i="2"/>
  <c r="AJ58" i="3" s="1"/>
  <c r="AK251" i="2"/>
  <c r="AK58" i="3" s="1"/>
  <c r="AL251" i="2"/>
  <c r="AL58" i="3" s="1"/>
  <c r="AM251" i="2"/>
  <c r="AM58" i="3" s="1"/>
  <c r="AN251" i="2"/>
  <c r="AN58" i="3" s="1"/>
  <c r="AO251" i="2"/>
  <c r="AO58" i="3" s="1"/>
  <c r="AP251" i="2"/>
  <c r="AP58" i="3" s="1"/>
  <c r="E251" i="2"/>
  <c r="E58" i="3" s="1"/>
  <c r="F250" i="2"/>
  <c r="F57" i="3" s="1"/>
  <c r="G250" i="2"/>
  <c r="G57" i="3" s="1"/>
  <c r="H250" i="2"/>
  <c r="H57" i="3" s="1"/>
  <c r="I250" i="2"/>
  <c r="I57" i="3" s="1"/>
  <c r="J250" i="2"/>
  <c r="J57" i="3" s="1"/>
  <c r="K250" i="2"/>
  <c r="K57" i="3" s="1"/>
  <c r="L250" i="2"/>
  <c r="L57" i="3" s="1"/>
  <c r="M250" i="2"/>
  <c r="M57" i="3" s="1"/>
  <c r="N250" i="2"/>
  <c r="O250"/>
  <c r="P250"/>
  <c r="Q250"/>
  <c r="Q57" i="3" s="1"/>
  <c r="R250" i="2"/>
  <c r="R57" i="3" s="1"/>
  <c r="S250" i="2"/>
  <c r="S57" i="3" s="1"/>
  <c r="T250" i="2"/>
  <c r="T57" i="3" s="1"/>
  <c r="U250" i="2"/>
  <c r="U57" i="3" s="1"/>
  <c r="V250" i="2"/>
  <c r="V57" i="3" s="1"/>
  <c r="W250" i="2"/>
  <c r="W57" i="3" s="1"/>
  <c r="X250" i="2"/>
  <c r="X57" i="3" s="1"/>
  <c r="Y250" i="2"/>
  <c r="Y57" i="3" s="1"/>
  <c r="Z250" i="2"/>
  <c r="Z57" i="3" s="1"/>
  <c r="AA250" i="2"/>
  <c r="AA57" i="3" s="1"/>
  <c r="AB250" i="2"/>
  <c r="AB57" i="3" s="1"/>
  <c r="AC250" i="2"/>
  <c r="AC57" i="3" s="1"/>
  <c r="AD250" i="2"/>
  <c r="AD57" i="3" s="1"/>
  <c r="AE250" i="2"/>
  <c r="AE57" i="3" s="1"/>
  <c r="AF250" i="2"/>
  <c r="AF57" i="3" s="1"/>
  <c r="AG250" i="2"/>
  <c r="AG57" i="3" s="1"/>
  <c r="AH250" i="2"/>
  <c r="AI250"/>
  <c r="AI57" i="3" s="1"/>
  <c r="AI96" s="1"/>
  <c r="AJ250" i="2"/>
  <c r="AJ57" i="3"/>
  <c r="AK250" i="2"/>
  <c r="AK57" i="3" s="1"/>
  <c r="AK96" s="1"/>
  <c r="AL250" i="2"/>
  <c r="AL57" i="3"/>
  <c r="AM250" i="2"/>
  <c r="AM57" i="3" s="1"/>
  <c r="AN250" i="2"/>
  <c r="AN57" i="3"/>
  <c r="AO250" i="2"/>
  <c r="AO57" i="3"/>
  <c r="AP250" i="2"/>
  <c r="AP57" i="3"/>
  <c r="E250" i="2"/>
  <c r="E57" i="3" s="1"/>
  <c r="F60"/>
  <c r="N60"/>
  <c r="X60"/>
  <c r="AJ60"/>
  <c r="G59"/>
  <c r="M59"/>
  <c r="Q59"/>
  <c r="AA59"/>
  <c r="AE59"/>
  <c r="AI59"/>
  <c r="AO59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H65"/>
  <c r="AI65"/>
  <c r="AJ65"/>
  <c r="AK65"/>
  <c r="AL65"/>
  <c r="AM65"/>
  <c r="AN65"/>
  <c r="AO65"/>
  <c r="AP65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J66"/>
  <c r="AK66"/>
  <c r="AL66"/>
  <c r="AM66"/>
  <c r="AN66"/>
  <c r="AO66"/>
  <c r="AP66"/>
  <c r="E66"/>
  <c r="E65"/>
  <c r="F340" i="2"/>
  <c r="F61" i="3" s="1"/>
  <c r="G340" i="2"/>
  <c r="G61" i="3" s="1"/>
  <c r="H340" i="2"/>
  <c r="H61" i="3" s="1"/>
  <c r="I340" i="2"/>
  <c r="I61" i="3" s="1"/>
  <c r="J340" i="2"/>
  <c r="J61" i="3" s="1"/>
  <c r="K340" i="2"/>
  <c r="K61" i="3" s="1"/>
  <c r="L340" i="2"/>
  <c r="L61" i="3" s="1"/>
  <c r="M340" i="2"/>
  <c r="M61" i="3" s="1"/>
  <c r="N340" i="2"/>
  <c r="N61" i="3" s="1"/>
  <c r="O340" i="2"/>
  <c r="O61" i="3" s="1"/>
  <c r="P340" i="2"/>
  <c r="P61" i="3" s="1"/>
  <c r="Q340" i="2"/>
  <c r="Q61" i="3" s="1"/>
  <c r="R340" i="2"/>
  <c r="R61" i="3" s="1"/>
  <c r="S340" i="2"/>
  <c r="S61" i="3" s="1"/>
  <c r="T340" i="2"/>
  <c r="T61" i="3" s="1"/>
  <c r="U340" i="2"/>
  <c r="U61" i="3" s="1"/>
  <c r="V340" i="2"/>
  <c r="V61" i="3" s="1"/>
  <c r="W340" i="2"/>
  <c r="W61" i="3" s="1"/>
  <c r="X340" i="2"/>
  <c r="X61" i="3" s="1"/>
  <c r="Y340" i="2"/>
  <c r="Y61" i="3" s="1"/>
  <c r="Z340" i="2"/>
  <c r="Z61" i="3" s="1"/>
  <c r="AA340" i="2"/>
  <c r="AA61" i="3" s="1"/>
  <c r="AB340" i="2"/>
  <c r="AB61" i="3" s="1"/>
  <c r="AC340" i="2"/>
  <c r="AC61" i="3" s="1"/>
  <c r="AD340" i="2"/>
  <c r="AD61" i="3" s="1"/>
  <c r="AE340" i="2"/>
  <c r="AE61" i="3" s="1"/>
  <c r="AF340" i="2"/>
  <c r="AF61" i="3" s="1"/>
  <c r="AG340" i="2"/>
  <c r="AG61" i="3" s="1"/>
  <c r="AH340" i="2"/>
  <c r="AH61" i="3" s="1"/>
  <c r="AI340" i="2"/>
  <c r="AI61" i="3" s="1"/>
  <c r="AJ340" i="2"/>
  <c r="AJ61" i="3" s="1"/>
  <c r="AK340" i="2"/>
  <c r="AK61" i="3" s="1"/>
  <c r="AL340" i="2"/>
  <c r="AL61" i="3" s="1"/>
  <c r="AM340" i="2"/>
  <c r="AM61" i="3" s="1"/>
  <c r="AN340" i="2"/>
  <c r="AN61" i="3" s="1"/>
  <c r="AO340" i="2"/>
  <c r="AO61" i="3" s="1"/>
  <c r="AP340" i="2"/>
  <c r="AP61" i="3" s="1"/>
  <c r="F341" i="2"/>
  <c r="F62" i="3" s="1"/>
  <c r="G341" i="2"/>
  <c r="G62" i="3" s="1"/>
  <c r="H341" i="2"/>
  <c r="H62" i="3" s="1"/>
  <c r="I341" i="2"/>
  <c r="I62" i="3" s="1"/>
  <c r="J341" i="2"/>
  <c r="J62" i="3" s="1"/>
  <c r="K341" i="2"/>
  <c r="K62" i="3" s="1"/>
  <c r="L341" i="2"/>
  <c r="L62" i="3" s="1"/>
  <c r="M341" i="2"/>
  <c r="M62" i="3" s="1"/>
  <c r="N341" i="2"/>
  <c r="N62" i="3" s="1"/>
  <c r="O341" i="2"/>
  <c r="P341"/>
  <c r="P62" i="3" s="1"/>
  <c r="Q341" i="2"/>
  <c r="Q62" i="3" s="1"/>
  <c r="R341" i="2"/>
  <c r="R62" i="3" s="1"/>
  <c r="S341" i="2"/>
  <c r="S62" i="3" s="1"/>
  <c r="T341" i="2"/>
  <c r="T62" i="3" s="1"/>
  <c r="U341" i="2"/>
  <c r="U62" i="3" s="1"/>
  <c r="V341" i="2"/>
  <c r="V62" i="3" s="1"/>
  <c r="W341" i="2"/>
  <c r="W62" i="3" s="1"/>
  <c r="X341" i="2"/>
  <c r="X62" i="3" s="1"/>
  <c r="Y341" i="2"/>
  <c r="Y62" i="3" s="1"/>
  <c r="Z341" i="2"/>
  <c r="Z62" i="3" s="1"/>
  <c r="AA341" i="2"/>
  <c r="AA62" i="3" s="1"/>
  <c r="AB341" i="2"/>
  <c r="AB62" i="3" s="1"/>
  <c r="AC341" i="2"/>
  <c r="AC62" i="3" s="1"/>
  <c r="AD341" i="2"/>
  <c r="AD62" i="3" s="1"/>
  <c r="AE341" i="2"/>
  <c r="AE62" i="3" s="1"/>
  <c r="AF341" i="2"/>
  <c r="AF62" i="3" s="1"/>
  <c r="AG341" i="2"/>
  <c r="AG62" i="3" s="1"/>
  <c r="AH341" i="2"/>
  <c r="AH62" i="3" s="1"/>
  <c r="AI341" i="2"/>
  <c r="AJ341"/>
  <c r="AJ62" i="3" s="1"/>
  <c r="AK341" i="2"/>
  <c r="AK62" i="3" s="1"/>
  <c r="AL341" i="2"/>
  <c r="AL62" i="3" s="1"/>
  <c r="AM341" i="2"/>
  <c r="AM62" i="3" s="1"/>
  <c r="AN341" i="2"/>
  <c r="AN62" i="3" s="1"/>
  <c r="AO341" i="2"/>
  <c r="AO62" i="3" s="1"/>
  <c r="AP341" i="2"/>
  <c r="AP62" i="3" s="1"/>
  <c r="AT341" i="2"/>
  <c r="AT62" i="3" s="1"/>
  <c r="AU341" i="2"/>
  <c r="AU62" i="3" s="1"/>
  <c r="E341" i="2"/>
  <c r="E62" i="3" s="1"/>
  <c r="E340" i="2"/>
  <c r="E61" i="3" s="1"/>
  <c r="AQ59" i="1"/>
  <c r="AQ21" i="3" s="1"/>
  <c r="AT45" i="1"/>
  <c r="AV45" s="1"/>
  <c r="AT46"/>
  <c r="AV46" s="1"/>
  <c r="AT47"/>
  <c r="AT48"/>
  <c r="AV48" s="1"/>
  <c r="AT49"/>
  <c r="AV49" s="1"/>
  <c r="AR35"/>
  <c r="AR36"/>
  <c r="AR37"/>
  <c r="AR38"/>
  <c r="AR39"/>
  <c r="AT35"/>
  <c r="AT36"/>
  <c r="AV36" s="1"/>
  <c r="AT37"/>
  <c r="AV37" s="1"/>
  <c r="AT38"/>
  <c r="AV38" s="1"/>
  <c r="AT39"/>
  <c r="AV39" s="1"/>
  <c r="AT34"/>
  <c r="AV34" s="1"/>
  <c r="AV40" s="1"/>
  <c r="AV16" i="3" s="1"/>
  <c r="AT44" i="1"/>
  <c r="AV44" s="1"/>
  <c r="AQ393" i="2"/>
  <c r="AQ395" s="1"/>
  <c r="AR393"/>
  <c r="AR395" s="1"/>
  <c r="AS393"/>
  <c r="AS395" s="1"/>
  <c r="AS68" i="3" s="1"/>
  <c r="AT393" i="2"/>
  <c r="AT395" s="1"/>
  <c r="AT68" i="3" s="1"/>
  <c r="AU393" i="2"/>
  <c r="AU395" s="1"/>
  <c r="AU68" i="3" s="1"/>
  <c r="AV393" i="2"/>
  <c r="AV395" s="1"/>
  <c r="AV68" i="3" s="1"/>
  <c r="AV392" i="2"/>
  <c r="AV394" s="1"/>
  <c r="AV67" i="3" s="1"/>
  <c r="AU392" i="2"/>
  <c r="AU394" s="1"/>
  <c r="AU67" i="3" s="1"/>
  <c r="AU106" s="1"/>
  <c r="AT392" i="2"/>
  <c r="AT394" s="1"/>
  <c r="AT67" i="3" s="1"/>
  <c r="AS392" i="2"/>
  <c r="AS394" s="1"/>
  <c r="AS67" i="3" s="1"/>
  <c r="AS106" s="1"/>
  <c r="AR392" i="2"/>
  <c r="AQ392"/>
  <c r="AS10"/>
  <c r="AT10"/>
  <c r="AU10"/>
  <c r="AV10"/>
  <c r="AS11"/>
  <c r="AT11"/>
  <c r="AU11"/>
  <c r="AV11"/>
  <c r="AS12"/>
  <c r="AT12"/>
  <c r="AU12"/>
  <c r="AV12"/>
  <c r="AS13"/>
  <c r="AT13"/>
  <c r="AU13"/>
  <c r="AV13"/>
  <c r="AS14"/>
  <c r="AT14"/>
  <c r="AU14"/>
  <c r="AV14"/>
  <c r="AS15"/>
  <c r="AT15"/>
  <c r="AU15"/>
  <c r="AV15"/>
  <c r="AQ10"/>
  <c r="AR10"/>
  <c r="AQ11"/>
  <c r="AR11"/>
  <c r="AQ12"/>
  <c r="AR12"/>
  <c r="AQ13"/>
  <c r="AR13"/>
  <c r="AQ14"/>
  <c r="AR14"/>
  <c r="AQ15"/>
  <c r="AR15"/>
  <c r="AQ10" i="1"/>
  <c r="AS10"/>
  <c r="AT10"/>
  <c r="AU10"/>
  <c r="AV10"/>
  <c r="AQ11"/>
  <c r="AR11"/>
  <c r="AS11"/>
  <c r="AT11"/>
  <c r="AU11"/>
  <c r="AV11"/>
  <c r="AQ12"/>
  <c r="AR12"/>
  <c r="AR14" s="1"/>
  <c r="AR10" i="3" s="1"/>
  <c r="AS12" i="1"/>
  <c r="AS14" s="1"/>
  <c r="AS10" i="3" s="1"/>
  <c r="AT12" i="1"/>
  <c r="AU12"/>
  <c r="AV12"/>
  <c r="AQ13"/>
  <c r="AR13"/>
  <c r="AS13"/>
  <c r="AT13"/>
  <c r="AU13"/>
  <c r="AU15" s="1"/>
  <c r="AU11" i="3" s="1"/>
  <c r="AV13" i="1"/>
  <c r="F53" i="3"/>
  <c r="M53"/>
  <c r="P53"/>
  <c r="S53"/>
  <c r="T53"/>
  <c r="U53"/>
  <c r="V53"/>
  <c r="W53"/>
  <c r="X53"/>
  <c r="Y53"/>
  <c r="Z53"/>
  <c r="AA53"/>
  <c r="AB53"/>
  <c r="AJ53"/>
  <c r="G54"/>
  <c r="M54"/>
  <c r="S54"/>
  <c r="AA54"/>
  <c r="AD54"/>
  <c r="AH54"/>
  <c r="E53"/>
  <c r="Q52"/>
  <c r="V52"/>
  <c r="AH52"/>
  <c r="F51"/>
  <c r="K51"/>
  <c r="S51"/>
  <c r="T51"/>
  <c r="U51"/>
  <c r="V51"/>
  <c r="W51"/>
  <c r="AI51"/>
  <c r="AS92" i="1"/>
  <c r="AR43"/>
  <c r="AT43" s="1"/>
  <c r="AR44"/>
  <c r="AR45"/>
  <c r="AR46"/>
  <c r="AR90" s="1"/>
  <c r="AR47"/>
  <c r="AV47"/>
  <c r="AR48"/>
  <c r="AR49"/>
  <c r="AU43"/>
  <c r="AU44"/>
  <c r="AU88" s="1"/>
  <c r="AU45"/>
  <c r="AU46"/>
  <c r="AU47"/>
  <c r="AU48"/>
  <c r="AU49"/>
  <c r="AS43"/>
  <c r="AS87" s="1"/>
  <c r="AS44"/>
  <c r="AS45"/>
  <c r="AS46"/>
  <c r="AS47"/>
  <c r="AS91" s="1"/>
  <c r="AS48"/>
  <c r="AS49"/>
  <c r="AQ43"/>
  <c r="AQ44"/>
  <c r="AQ45"/>
  <c r="AQ46"/>
  <c r="AQ47"/>
  <c r="AQ48"/>
  <c r="AQ49"/>
  <c r="E41"/>
  <c r="F41"/>
  <c r="F17" i="3" s="1"/>
  <c r="G41" i="1"/>
  <c r="H41"/>
  <c r="I41"/>
  <c r="J41"/>
  <c r="E40"/>
  <c r="F40"/>
  <c r="G40"/>
  <c r="H40"/>
  <c r="H16" i="3" s="1"/>
  <c r="I40" i="1"/>
  <c r="I16" i="3" s="1"/>
  <c r="J40" i="1"/>
  <c r="J16" i="3" s="1"/>
  <c r="T394" i="2"/>
  <c r="T67" i="3"/>
  <c r="V394" i="2"/>
  <c r="V67" i="3"/>
  <c r="U394" i="2"/>
  <c r="U67" i="3"/>
  <c r="S394" i="2"/>
  <c r="S67" i="3"/>
  <c r="R394" i="2"/>
  <c r="R67" i="3"/>
  <c r="Q394" i="2"/>
  <c r="AT24" i="1"/>
  <c r="AV24" s="1"/>
  <c r="R395" i="2"/>
  <c r="R68" i="3"/>
  <c r="S395" i="2"/>
  <c r="S68" i="3"/>
  <c r="T395" i="2"/>
  <c r="T68" i="3"/>
  <c r="U395" i="2"/>
  <c r="U68" i="3"/>
  <c r="V395" i="2"/>
  <c r="V68" i="3"/>
  <c r="Q395" i="2"/>
  <c r="Q68" i="3"/>
  <c r="Q107" s="1"/>
  <c r="AQ18" i="1"/>
  <c r="AQ84" s="1"/>
  <c r="AU83"/>
  <c r="AU27" i="3" s="1"/>
  <c r="AQ83" i="1"/>
  <c r="AQ27" i="3" s="1"/>
  <c r="AQ82" i="1"/>
  <c r="AQ26" i="3" s="1"/>
  <c r="AQ75" i="1"/>
  <c r="AQ25" i="3" s="1"/>
  <c r="AS69" i="1"/>
  <c r="AS23" i="3" s="1"/>
  <c r="AR68" i="1"/>
  <c r="AR22" i="3" s="1"/>
  <c r="AS93" i="1"/>
  <c r="AQ93"/>
  <c r="AQ92"/>
  <c r="AU69"/>
  <c r="AU23" i="3" s="1"/>
  <c r="AQ69" i="1"/>
  <c r="AS68"/>
  <c r="AS22" i="3" s="1"/>
  <c r="AU58" i="1"/>
  <c r="AS58"/>
  <c r="AS20" i="3" s="1"/>
  <c r="AR42" i="1"/>
  <c r="AT42" s="1"/>
  <c r="AU42"/>
  <c r="AS42"/>
  <c r="AQ42"/>
  <c r="AU39"/>
  <c r="AS39"/>
  <c r="AQ39"/>
  <c r="AU38"/>
  <c r="AS38"/>
  <c r="AQ38"/>
  <c r="AU37"/>
  <c r="AS37"/>
  <c r="AQ37"/>
  <c r="AU36"/>
  <c r="AS36"/>
  <c r="AQ36"/>
  <c r="AU35"/>
  <c r="AS35"/>
  <c r="AQ35"/>
  <c r="AR34"/>
  <c r="AR40" s="1"/>
  <c r="AR16" i="3" s="1"/>
  <c r="AU34" i="1"/>
  <c r="AU40" s="1"/>
  <c r="AU16" i="3" s="1"/>
  <c r="AS34" i="1"/>
  <c r="AQ34"/>
  <c r="AR31"/>
  <c r="AT31" s="1"/>
  <c r="AU31"/>
  <c r="AS31"/>
  <c r="AQ31"/>
  <c r="AR30"/>
  <c r="AT30" s="1"/>
  <c r="AV30" s="1"/>
  <c r="AU30"/>
  <c r="AS30"/>
  <c r="AQ30"/>
  <c r="AR29"/>
  <c r="AT29" s="1"/>
  <c r="AV29" s="1"/>
  <c r="AU29"/>
  <c r="AS29"/>
  <c r="AQ29"/>
  <c r="AR28"/>
  <c r="AU28"/>
  <c r="AS28"/>
  <c r="AQ28"/>
  <c r="AR27"/>
  <c r="AT27"/>
  <c r="AU27"/>
  <c r="AS27"/>
  <c r="AQ27"/>
  <c r="AR26"/>
  <c r="AT26" s="1"/>
  <c r="AU26"/>
  <c r="AS26"/>
  <c r="AQ26"/>
  <c r="AR25"/>
  <c r="AT25" s="1"/>
  <c r="AU25"/>
  <c r="AU33" s="1"/>
  <c r="AU15" i="3" s="1"/>
  <c r="AS25" i="1"/>
  <c r="AQ25"/>
  <c r="AQ33" s="1"/>
  <c r="AQ15" i="3" s="1"/>
  <c r="AR24" i="1"/>
  <c r="AU24"/>
  <c r="AS24"/>
  <c r="AQ24"/>
  <c r="AS16"/>
  <c r="AS18"/>
  <c r="AS20"/>
  <c r="AU20"/>
  <c r="AR21"/>
  <c r="AT21" s="1"/>
  <c r="AV21" s="1"/>
  <c r="AU21"/>
  <c r="AS21"/>
  <c r="AQ21"/>
  <c r="AR20"/>
  <c r="AT20" s="1"/>
  <c r="AQ20"/>
  <c r="AR19"/>
  <c r="AT19" s="1"/>
  <c r="AU19"/>
  <c r="AS19"/>
  <c r="AQ19"/>
  <c r="AR18"/>
  <c r="AU18"/>
  <c r="AR17"/>
  <c r="AU17"/>
  <c r="AS17"/>
  <c r="AS23" s="1"/>
  <c r="AS13" i="3" s="1"/>
  <c r="AQ17" i="1"/>
  <c r="AR16"/>
  <c r="AT16" s="1"/>
  <c r="AU16"/>
  <c r="AQ16"/>
  <c r="AK32"/>
  <c r="AK14" i="3" s="1"/>
  <c r="W58" i="1"/>
  <c r="W20" i="3" s="1"/>
  <c r="AI50" i="1"/>
  <c r="AI18" i="3" s="1"/>
  <c r="W50" i="1"/>
  <c r="W18" i="3" s="1"/>
  <c r="W96" s="1"/>
  <c r="AU41" i="1"/>
  <c r="AR41"/>
  <c r="AQ41"/>
  <c r="AQ17" i="3" s="1"/>
  <c r="AS40" i="1"/>
  <c r="AS16" i="3" s="1"/>
  <c r="AN41" i="1"/>
  <c r="AN17" i="3" s="1"/>
  <c r="AM41" i="1"/>
  <c r="AL41"/>
  <c r="AL17" i="3" s="1"/>
  <c r="AK41" i="1"/>
  <c r="AJ41"/>
  <c r="AI41"/>
  <c r="AN40"/>
  <c r="AM40"/>
  <c r="AM16" i="3" s="1"/>
  <c r="AL40" i="1"/>
  <c r="AL16" i="3" s="1"/>
  <c r="AK40" i="1"/>
  <c r="AJ40"/>
  <c r="AI40"/>
  <c r="AI16" i="3" s="1"/>
  <c r="AB41" i="1"/>
  <c r="AA41"/>
  <c r="Z41"/>
  <c r="Z17" i="3" s="1"/>
  <c r="Y41" i="1"/>
  <c r="X41"/>
  <c r="X17" i="3" s="1"/>
  <c r="W41" i="1"/>
  <c r="AB40"/>
  <c r="AB16" i="3" s="1"/>
  <c r="AA40" i="1"/>
  <c r="AA16" i="3" s="1"/>
  <c r="Z40" i="1"/>
  <c r="Z16" i="3"/>
  <c r="Y40" i="1"/>
  <c r="X40"/>
  <c r="X16" i="3" s="1"/>
  <c r="W40" i="1"/>
  <c r="Q40"/>
  <c r="Q41"/>
  <c r="V41"/>
  <c r="V17" i="3" s="1"/>
  <c r="U41" i="1"/>
  <c r="T41"/>
  <c r="S41"/>
  <c r="R41"/>
  <c r="R17" i="3" s="1"/>
  <c r="P41" i="1"/>
  <c r="O41"/>
  <c r="O17" i="3" s="1"/>
  <c r="O95" s="1"/>
  <c r="N41" i="1"/>
  <c r="M41"/>
  <c r="M17" i="3" s="1"/>
  <c r="L41" i="1"/>
  <c r="K41"/>
  <c r="K17" i="3" s="1"/>
  <c r="V40" i="1"/>
  <c r="U40"/>
  <c r="U16" i="3" s="1"/>
  <c r="T40" i="1"/>
  <c r="T16" i="3" s="1"/>
  <c r="S40" i="1"/>
  <c r="S16" i="3"/>
  <c r="R40" i="1"/>
  <c r="P40"/>
  <c r="P16" i="3" s="1"/>
  <c r="O40" i="1"/>
  <c r="N40"/>
  <c r="M40"/>
  <c r="L40"/>
  <c r="L16" i="3" s="1"/>
  <c r="K40" i="1"/>
  <c r="K16" i="3" s="1"/>
  <c r="Q32" i="1"/>
  <c r="Q14" i="3" s="1"/>
  <c r="Q92" s="1"/>
  <c r="AI86" i="1"/>
  <c r="AQ86"/>
  <c r="AQ74"/>
  <c r="AQ58"/>
  <c r="AQ20" i="3" s="1"/>
  <c r="AR22" i="1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AU93"/>
  <c r="AR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AP87"/>
  <c r="AO87"/>
  <c r="AN87"/>
  <c r="AM87"/>
  <c r="AL87"/>
  <c r="AK87"/>
  <c r="AJ87"/>
  <c r="AJ99" s="1"/>
  <c r="AI87"/>
  <c r="AH87"/>
  <c r="AG87"/>
  <c r="AF87"/>
  <c r="AE87"/>
  <c r="AD87"/>
  <c r="AC87"/>
  <c r="AB87"/>
  <c r="AB99" s="1"/>
  <c r="AA87"/>
  <c r="Z87"/>
  <c r="Y87"/>
  <c r="X87"/>
  <c r="W87"/>
  <c r="V87"/>
  <c r="U87"/>
  <c r="T87"/>
  <c r="T99" s="1"/>
  <c r="S87"/>
  <c r="R87"/>
  <c r="Q87"/>
  <c r="P87"/>
  <c r="O87"/>
  <c r="N87"/>
  <c r="M87"/>
  <c r="L87"/>
  <c r="L99" s="1"/>
  <c r="K87"/>
  <c r="J87"/>
  <c r="I87"/>
  <c r="H87"/>
  <c r="G87"/>
  <c r="F87"/>
  <c r="E87"/>
  <c r="AU86"/>
  <c r="AP86"/>
  <c r="AO86"/>
  <c r="AN86"/>
  <c r="AM86"/>
  <c r="AL86"/>
  <c r="AK86"/>
  <c r="AJ86"/>
  <c r="AH86"/>
  <c r="AG86"/>
  <c r="AF86"/>
  <c r="AE86"/>
  <c r="AD86"/>
  <c r="AC86"/>
  <c r="AB86"/>
  <c r="AA86"/>
  <c r="Z86"/>
  <c r="Y86"/>
  <c r="X86"/>
  <c r="X98" s="1"/>
  <c r="W86"/>
  <c r="V86"/>
  <c r="U86"/>
  <c r="T86"/>
  <c r="S86"/>
  <c r="R86"/>
  <c r="Q86"/>
  <c r="P86"/>
  <c r="O86"/>
  <c r="N86"/>
  <c r="M86"/>
  <c r="L86"/>
  <c r="K86"/>
  <c r="J86"/>
  <c r="J98" s="1"/>
  <c r="I86"/>
  <c r="H86"/>
  <c r="H98" s="1"/>
  <c r="G86"/>
  <c r="F86"/>
  <c r="F98" s="1"/>
  <c r="E86"/>
  <c r="AS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AP83"/>
  <c r="AP27" i="3" s="1"/>
  <c r="AO83" i="1"/>
  <c r="AO27" i="3" s="1"/>
  <c r="AO105" s="1"/>
  <c r="AN83" i="1"/>
  <c r="AM83"/>
  <c r="AM27" i="3" s="1"/>
  <c r="AM105" s="1"/>
  <c r="AL83" i="1"/>
  <c r="AL27" i="3" s="1"/>
  <c r="AK83" i="1"/>
  <c r="AK27" i="3" s="1"/>
  <c r="AK105" s="1"/>
  <c r="AJ83" i="1"/>
  <c r="AI83"/>
  <c r="AH83"/>
  <c r="AG83"/>
  <c r="AG27" i="3" s="1"/>
  <c r="AF83" i="1"/>
  <c r="AF27" i="3" s="1"/>
  <c r="AE83" i="1"/>
  <c r="AE27" i="3" s="1"/>
  <c r="AD83" i="1"/>
  <c r="AC83"/>
  <c r="AC27" i="3" s="1"/>
  <c r="AB83" i="1"/>
  <c r="AB27" i="3" s="1"/>
  <c r="AA83" i="1"/>
  <c r="AA27" i="3" s="1"/>
  <c r="Z83" i="1"/>
  <c r="Y83"/>
  <c r="Y27" i="3"/>
  <c r="X83" i="1"/>
  <c r="W83"/>
  <c r="W27" i="3" s="1"/>
  <c r="V83" i="1"/>
  <c r="V27" i="3" s="1"/>
  <c r="U83" i="1"/>
  <c r="U27" i="3" s="1"/>
  <c r="T83" i="1"/>
  <c r="S83"/>
  <c r="R83"/>
  <c r="Q83"/>
  <c r="Q27" i="3" s="1"/>
  <c r="P83" i="1"/>
  <c r="O83"/>
  <c r="N83"/>
  <c r="M83"/>
  <c r="M27" i="3" s="1"/>
  <c r="L83" i="1"/>
  <c r="K83"/>
  <c r="K27" i="3" s="1"/>
  <c r="K105" s="1"/>
  <c r="J83" i="1"/>
  <c r="I83"/>
  <c r="I27" i="3" s="1"/>
  <c r="I105" s="1"/>
  <c r="H83" i="1"/>
  <c r="G83"/>
  <c r="G27" i="3" s="1"/>
  <c r="F83" i="1"/>
  <c r="E83"/>
  <c r="E27" i="3" s="1"/>
  <c r="AS82" i="1"/>
  <c r="AS26" i="3" s="1"/>
  <c r="AP82" i="1"/>
  <c r="AO82"/>
  <c r="AO26" i="3" s="1"/>
  <c r="AN82" i="1"/>
  <c r="AM82"/>
  <c r="AM26" i="3" s="1"/>
  <c r="AL82" i="1"/>
  <c r="AL26" i="3" s="1"/>
  <c r="AK82" i="1"/>
  <c r="AK26" i="3" s="1"/>
  <c r="AJ82" i="1"/>
  <c r="AI82"/>
  <c r="AI26" i="3" s="1"/>
  <c r="AI104" s="1"/>
  <c r="AH82" i="1"/>
  <c r="AG82"/>
  <c r="AG26" i="3" s="1"/>
  <c r="AF82" i="1"/>
  <c r="AF26" i="3" s="1"/>
  <c r="AE82" i="1"/>
  <c r="AE26" i="3" s="1"/>
  <c r="AE104" s="1"/>
  <c r="AD82" i="1"/>
  <c r="AC82"/>
  <c r="AC26" i="3" s="1"/>
  <c r="AC104" s="1"/>
  <c r="AB82" i="1"/>
  <c r="AA82"/>
  <c r="AA26" i="3" s="1"/>
  <c r="AA104" s="1"/>
  <c r="Z82" i="1"/>
  <c r="Z26" i="3" s="1"/>
  <c r="Y82" i="1"/>
  <c r="Y26" i="3" s="1"/>
  <c r="X82" i="1"/>
  <c r="W82"/>
  <c r="W26" i="3" s="1"/>
  <c r="V82" i="1"/>
  <c r="V26" i="3" s="1"/>
  <c r="U82" i="1"/>
  <c r="U26" i="3" s="1"/>
  <c r="T82" i="1"/>
  <c r="S82"/>
  <c r="S26" i="3"/>
  <c r="R82" i="1"/>
  <c r="Q82"/>
  <c r="Q26" i="3" s="1"/>
  <c r="P82" i="1"/>
  <c r="P26" i="3" s="1"/>
  <c r="O82" i="1"/>
  <c r="N82"/>
  <c r="N26" i="3"/>
  <c r="M82" i="1"/>
  <c r="M26" i="3"/>
  <c r="L82" i="1"/>
  <c r="K82"/>
  <c r="K26" i="3" s="1"/>
  <c r="J82" i="1"/>
  <c r="I82"/>
  <c r="I26" i="3" s="1"/>
  <c r="H82" i="1"/>
  <c r="H26" i="3" s="1"/>
  <c r="G82" i="1"/>
  <c r="F82"/>
  <c r="F26" i="3" s="1"/>
  <c r="E82" i="1"/>
  <c r="E26" i="3" s="1"/>
  <c r="AU75" i="1"/>
  <c r="AU25" i="3" s="1"/>
  <c r="AS75" i="1"/>
  <c r="AS25" i="3" s="1"/>
  <c r="AP75" i="1"/>
  <c r="AP25" i="3" s="1"/>
  <c r="AO75" i="1"/>
  <c r="AN75"/>
  <c r="AN25" i="3" s="1"/>
  <c r="AM75" i="1"/>
  <c r="AL75"/>
  <c r="AL25" i="3" s="1"/>
  <c r="AK75" i="1"/>
  <c r="AK25" i="3" s="1"/>
  <c r="AJ75" i="1"/>
  <c r="AJ25" i="3" s="1"/>
  <c r="AI75" i="1"/>
  <c r="AH75"/>
  <c r="AH25" i="3" s="1"/>
  <c r="AG75" i="1"/>
  <c r="AF75"/>
  <c r="AE75"/>
  <c r="AD75"/>
  <c r="AD25" i="3" s="1"/>
  <c r="AC75" i="1"/>
  <c r="AC25" i="3" s="1"/>
  <c r="AB75" i="1"/>
  <c r="AA75"/>
  <c r="Z75"/>
  <c r="Z25" i="3" s="1"/>
  <c r="Y75" i="1"/>
  <c r="X75"/>
  <c r="W75"/>
  <c r="V75"/>
  <c r="V25" i="3"/>
  <c r="U75" i="1"/>
  <c r="U25" i="3"/>
  <c r="T75" i="1"/>
  <c r="S75"/>
  <c r="R75"/>
  <c r="R25" i="3"/>
  <c r="Q75" i="1"/>
  <c r="P75"/>
  <c r="O75"/>
  <c r="N75"/>
  <c r="M75"/>
  <c r="L75"/>
  <c r="K75"/>
  <c r="J75"/>
  <c r="I75"/>
  <c r="H75"/>
  <c r="G75"/>
  <c r="F75"/>
  <c r="E75"/>
  <c r="AU74"/>
  <c r="AP74"/>
  <c r="AO74"/>
  <c r="AN74"/>
  <c r="AN24" i="3" s="1"/>
  <c r="AM74" i="1"/>
  <c r="AL74"/>
  <c r="AK74"/>
  <c r="AJ74"/>
  <c r="AJ24" i="3" s="1"/>
  <c r="AI74" i="1"/>
  <c r="AH74"/>
  <c r="AH24" i="3" s="1"/>
  <c r="AG74" i="1"/>
  <c r="AG24" i="3" s="1"/>
  <c r="AF74" i="1"/>
  <c r="AF24" i="3" s="1"/>
  <c r="AE74" i="1"/>
  <c r="AE24" i="3" s="1"/>
  <c r="AD74" i="1"/>
  <c r="AD24" i="3" s="1"/>
  <c r="AC74" i="1"/>
  <c r="AC24" i="3" s="1"/>
  <c r="AC102" s="1"/>
  <c r="AB74" i="1"/>
  <c r="AA74"/>
  <c r="AA24" i="3" s="1"/>
  <c r="Z74" i="1"/>
  <c r="Y74"/>
  <c r="Y24" i="3" s="1"/>
  <c r="X74" i="1"/>
  <c r="W74"/>
  <c r="W24" i="3" s="1"/>
  <c r="V74" i="1"/>
  <c r="U74"/>
  <c r="U24" i="3"/>
  <c r="T74" i="1"/>
  <c r="S74"/>
  <c r="S24" i="3" s="1"/>
  <c r="R74" i="1"/>
  <c r="Q74"/>
  <c r="P74"/>
  <c r="O74"/>
  <c r="O24" i="3" s="1"/>
  <c r="N74" i="1"/>
  <c r="M74"/>
  <c r="M24" i="3" s="1"/>
  <c r="L74" i="1"/>
  <c r="L24" i="3" s="1"/>
  <c r="K74" i="1"/>
  <c r="K24" i="3" s="1"/>
  <c r="K102" s="1"/>
  <c r="J74" i="1"/>
  <c r="I74"/>
  <c r="H74"/>
  <c r="G74"/>
  <c r="G24" i="3" s="1"/>
  <c r="F74" i="1"/>
  <c r="E74"/>
  <c r="E24" i="3" s="1"/>
  <c r="AP69" i="1"/>
  <c r="AO69"/>
  <c r="AO23" i="3" s="1"/>
  <c r="AN69" i="1"/>
  <c r="AM69"/>
  <c r="AM23" i="3"/>
  <c r="AL69" i="1"/>
  <c r="AK69"/>
  <c r="AK23" i="3" s="1"/>
  <c r="AJ69" i="1"/>
  <c r="AI69"/>
  <c r="AI23" i="3" s="1"/>
  <c r="AH69" i="1"/>
  <c r="AG69"/>
  <c r="AG23" i="3" s="1"/>
  <c r="AF69" i="1"/>
  <c r="AF23" i="3" s="1"/>
  <c r="AE69" i="1"/>
  <c r="AE23" i="3" s="1"/>
  <c r="AE101" s="1"/>
  <c r="AD69" i="1"/>
  <c r="AC69"/>
  <c r="AC23" i="3" s="1"/>
  <c r="AC101" s="1"/>
  <c r="AB69" i="1"/>
  <c r="AA69"/>
  <c r="AA23" i="3" s="1"/>
  <c r="AA101" s="1"/>
  <c r="Z69" i="1"/>
  <c r="Y69"/>
  <c r="Y23" i="3" s="1"/>
  <c r="X69" i="1"/>
  <c r="W69"/>
  <c r="W23" i="3" s="1"/>
  <c r="V69" i="1"/>
  <c r="U69"/>
  <c r="U23" i="3" s="1"/>
  <c r="T69" i="1"/>
  <c r="S69"/>
  <c r="S23" i="3" s="1"/>
  <c r="R69" i="1"/>
  <c r="Q69"/>
  <c r="Q23" i="3" s="1"/>
  <c r="P69" i="1"/>
  <c r="O69"/>
  <c r="N69"/>
  <c r="M69"/>
  <c r="M23" i="3" s="1"/>
  <c r="L69" i="1"/>
  <c r="K69"/>
  <c r="K23" i="3" s="1"/>
  <c r="J69" i="1"/>
  <c r="I69"/>
  <c r="I23" i="3" s="1"/>
  <c r="H69" i="1"/>
  <c r="G69"/>
  <c r="G23" i="3" s="1"/>
  <c r="F69" i="1"/>
  <c r="E69"/>
  <c r="E23" i="3" s="1"/>
  <c r="AP68" i="1"/>
  <c r="AO68"/>
  <c r="AO22" i="3" s="1"/>
  <c r="AN68" i="1"/>
  <c r="AM68"/>
  <c r="AM22" i="3" s="1"/>
  <c r="AL68" i="1"/>
  <c r="AK68"/>
  <c r="AK22" i="3" s="1"/>
  <c r="AJ68" i="1"/>
  <c r="AI68"/>
  <c r="AI22" i="3" s="1"/>
  <c r="AH68" i="1"/>
  <c r="AG68"/>
  <c r="AF68"/>
  <c r="AE68"/>
  <c r="AD68"/>
  <c r="AC68"/>
  <c r="AC22" i="3" s="1"/>
  <c r="AB68" i="1"/>
  <c r="AA68"/>
  <c r="Z68"/>
  <c r="Y68"/>
  <c r="Y22" i="3" s="1"/>
  <c r="X68" i="1"/>
  <c r="W68"/>
  <c r="V68"/>
  <c r="U68"/>
  <c r="T68"/>
  <c r="S68"/>
  <c r="S22" i="3" s="1"/>
  <c r="R68" i="1"/>
  <c r="Q68"/>
  <c r="Q22" i="3" s="1"/>
  <c r="P68" i="1"/>
  <c r="O68"/>
  <c r="O22" i="3" s="1"/>
  <c r="N68" i="1"/>
  <c r="N22" i="3" s="1"/>
  <c r="M68" i="1"/>
  <c r="L68"/>
  <c r="K68"/>
  <c r="J68"/>
  <c r="I68"/>
  <c r="H68"/>
  <c r="H22" i="3" s="1"/>
  <c r="G68" i="1"/>
  <c r="F68"/>
  <c r="F22" i="3" s="1"/>
  <c r="E68" i="1"/>
  <c r="AU59"/>
  <c r="AU21" i="3" s="1"/>
  <c r="AP59" i="1"/>
  <c r="AO59"/>
  <c r="AO21" i="3" s="1"/>
  <c r="AN59" i="1"/>
  <c r="AM59"/>
  <c r="AM21" i="3" s="1"/>
  <c r="AL59" i="1"/>
  <c r="AL21" i="3" s="1"/>
  <c r="AK59" i="1"/>
  <c r="AK21" i="3" s="1"/>
  <c r="AJ59" i="1"/>
  <c r="AI59"/>
  <c r="AI21" i="3" s="1"/>
  <c r="AH59" i="1"/>
  <c r="AH21" i="3" s="1"/>
  <c r="AG59" i="1"/>
  <c r="AG21" i="3" s="1"/>
  <c r="AF59" i="1"/>
  <c r="AE59"/>
  <c r="AE21" i="3"/>
  <c r="AE99" s="1"/>
  <c r="AD59" i="1"/>
  <c r="AC59"/>
  <c r="AC21" i="3" s="1"/>
  <c r="AC99" s="1"/>
  <c r="AB59" i="1"/>
  <c r="AA59"/>
  <c r="AA21" i="3" s="1"/>
  <c r="AA99" s="1"/>
  <c r="Z59" i="1"/>
  <c r="Y59"/>
  <c r="Y21" i="3" s="1"/>
  <c r="X59" i="1"/>
  <c r="W59"/>
  <c r="W21" i="3" s="1"/>
  <c r="V59" i="1"/>
  <c r="U59"/>
  <c r="U21" i="3" s="1"/>
  <c r="T59" i="1"/>
  <c r="S59"/>
  <c r="S21" i="3" s="1"/>
  <c r="R59" i="1"/>
  <c r="R21" i="3" s="1"/>
  <c r="Q59" i="1"/>
  <c r="Q21" i="3" s="1"/>
  <c r="P59" i="1"/>
  <c r="P21" i="3" s="1"/>
  <c r="O59" i="1"/>
  <c r="O21" i="3"/>
  <c r="N59" i="1"/>
  <c r="M59"/>
  <c r="M21" i="3" s="1"/>
  <c r="M99" s="1"/>
  <c r="L59" i="1"/>
  <c r="K59"/>
  <c r="K21" i="3" s="1"/>
  <c r="J59" i="1"/>
  <c r="I59"/>
  <c r="I21" i="3" s="1"/>
  <c r="H59" i="1"/>
  <c r="G59"/>
  <c r="G21" i="3" s="1"/>
  <c r="G99" s="1"/>
  <c r="F59" i="1"/>
  <c r="E59"/>
  <c r="E21" i="3" s="1"/>
  <c r="E99" s="1"/>
  <c r="AU20"/>
  <c r="AP58" i="1"/>
  <c r="AO58"/>
  <c r="AO20" i="3" s="1"/>
  <c r="AN58" i="1"/>
  <c r="AM58"/>
  <c r="AM20" i="3" s="1"/>
  <c r="AL58" i="1"/>
  <c r="AK58"/>
  <c r="AJ58"/>
  <c r="AI58"/>
  <c r="AI20" i="3" s="1"/>
  <c r="AH58" i="1"/>
  <c r="AG58"/>
  <c r="AG20" i="3" s="1"/>
  <c r="AF58" i="1"/>
  <c r="AE58"/>
  <c r="AE20" i="3" s="1"/>
  <c r="AE98" s="1"/>
  <c r="AD58" i="1"/>
  <c r="AC58"/>
  <c r="AC20" i="3" s="1"/>
  <c r="AB58" i="1"/>
  <c r="AA58"/>
  <c r="AA20" i="3" s="1"/>
  <c r="Z58" i="1"/>
  <c r="Z20" i="3" s="1"/>
  <c r="Y58" i="1"/>
  <c r="Y20" i="3" s="1"/>
  <c r="X58" i="1"/>
  <c r="V58"/>
  <c r="U58"/>
  <c r="U20" i="3"/>
  <c r="T58" i="1"/>
  <c r="T20" i="3"/>
  <c r="S58" i="1"/>
  <c r="R58"/>
  <c r="R20" i="3" s="1"/>
  <c r="Q58" i="1"/>
  <c r="P58"/>
  <c r="P20" i="3" s="1"/>
  <c r="O58" i="1"/>
  <c r="N58"/>
  <c r="M58"/>
  <c r="M20" i="3" s="1"/>
  <c r="L58" i="1"/>
  <c r="L20" i="3" s="1"/>
  <c r="K58" i="1"/>
  <c r="J58"/>
  <c r="J20" i="3" s="1"/>
  <c r="I58" i="1"/>
  <c r="H58"/>
  <c r="H20" i="3" s="1"/>
  <c r="G58" i="1"/>
  <c r="F58"/>
  <c r="E58"/>
  <c r="AP51"/>
  <c r="AO51"/>
  <c r="AO19" i="3"/>
  <c r="AN51" i="1"/>
  <c r="AM51"/>
  <c r="AM19" i="3" s="1"/>
  <c r="AL51" i="1"/>
  <c r="AK51"/>
  <c r="AK19" i="3" s="1"/>
  <c r="AJ51" i="1"/>
  <c r="AI51"/>
  <c r="AI19" i="3" s="1"/>
  <c r="AH51" i="1"/>
  <c r="AG51"/>
  <c r="AG19" i="3" s="1"/>
  <c r="AF51" i="1"/>
  <c r="AE51"/>
  <c r="AD51"/>
  <c r="AC51"/>
  <c r="AC19" i="3" s="1"/>
  <c r="AB51" i="1"/>
  <c r="AA51"/>
  <c r="AA19" i="3" s="1"/>
  <c r="Z51" i="1"/>
  <c r="Z19" i="3" s="1"/>
  <c r="Y51" i="1"/>
  <c r="Y19" i="3" s="1"/>
  <c r="X51" i="1"/>
  <c r="W51"/>
  <c r="V51"/>
  <c r="V19" i="3" s="1"/>
  <c r="U51" i="1"/>
  <c r="U19" i="3" s="1"/>
  <c r="T51" i="1"/>
  <c r="T19" i="3" s="1"/>
  <c r="S51" i="1"/>
  <c r="S19" i="3"/>
  <c r="S97" s="1"/>
  <c r="R51" i="1"/>
  <c r="Q51"/>
  <c r="Q19" i="3" s="1"/>
  <c r="P51" i="1"/>
  <c r="O51"/>
  <c r="O19" i="3" s="1"/>
  <c r="O97" s="1"/>
  <c r="N51" i="1"/>
  <c r="M51"/>
  <c r="M19" i="3" s="1"/>
  <c r="L51" i="1"/>
  <c r="K51"/>
  <c r="J51"/>
  <c r="I51"/>
  <c r="I19" i="3" s="1"/>
  <c r="H51" i="1"/>
  <c r="H19" i="3" s="1"/>
  <c r="G51" i="1"/>
  <c r="G19" i="3" s="1"/>
  <c r="F51" i="1"/>
  <c r="E51"/>
  <c r="E19" i="3" s="1"/>
  <c r="AP50" i="1"/>
  <c r="AP18" i="3" s="1"/>
  <c r="AO50" i="1"/>
  <c r="AN50"/>
  <c r="AN18" i="3" s="1"/>
  <c r="AM50" i="1"/>
  <c r="AL50"/>
  <c r="AL18" i="3" s="1"/>
  <c r="AK50" i="1"/>
  <c r="AJ50"/>
  <c r="AJ18" i="3" s="1"/>
  <c r="AH50" i="1"/>
  <c r="AG50"/>
  <c r="AG18" i="3" s="1"/>
  <c r="AF50" i="1"/>
  <c r="AE50"/>
  <c r="AE18" i="3" s="1"/>
  <c r="AD50" i="1"/>
  <c r="AC50"/>
  <c r="AB50"/>
  <c r="AA50"/>
  <c r="AA18" i="3" s="1"/>
  <c r="Z50" i="1"/>
  <c r="Y50"/>
  <c r="Y18" i="3" s="1"/>
  <c r="X50" i="1"/>
  <c r="V50"/>
  <c r="U50"/>
  <c r="U18" i="3" s="1"/>
  <c r="U96" s="1"/>
  <c r="T50" i="1"/>
  <c r="S50"/>
  <c r="R50"/>
  <c r="Q50"/>
  <c r="P50"/>
  <c r="O50"/>
  <c r="O18" i="3" s="1"/>
  <c r="N50" i="1"/>
  <c r="M50"/>
  <c r="L50"/>
  <c r="K50"/>
  <c r="J50"/>
  <c r="I50"/>
  <c r="I18" i="3" s="1"/>
  <c r="H50" i="1"/>
  <c r="G50"/>
  <c r="G18" i="3" s="1"/>
  <c r="F50" i="1"/>
  <c r="E50"/>
  <c r="E18" i="3" s="1"/>
  <c r="AP33" i="1"/>
  <c r="AP15" i="3" s="1"/>
  <c r="AO33" i="1"/>
  <c r="AO15" i="3" s="1"/>
  <c r="AN33" i="1"/>
  <c r="AN15" i="3" s="1"/>
  <c r="AM33" i="1"/>
  <c r="AL33"/>
  <c r="AL15" i="3" s="1"/>
  <c r="AK33" i="1"/>
  <c r="AK15" i="3" s="1"/>
  <c r="AJ33" i="1"/>
  <c r="AJ15" i="3" s="1"/>
  <c r="AI33" i="1"/>
  <c r="AH33"/>
  <c r="AG33"/>
  <c r="AF33"/>
  <c r="AF15" i="3" s="1"/>
  <c r="AE33" i="1"/>
  <c r="AE15" i="3" s="1"/>
  <c r="AD33" i="1"/>
  <c r="AC33"/>
  <c r="AC15" i="3" s="1"/>
  <c r="AC93" s="1"/>
  <c r="AB33" i="1"/>
  <c r="AB15" i="3" s="1"/>
  <c r="AA33" i="1"/>
  <c r="Z33"/>
  <c r="Y33"/>
  <c r="X33"/>
  <c r="X15" i="3"/>
  <c r="W33" i="1"/>
  <c r="W15" i="3"/>
  <c r="V33" i="1"/>
  <c r="V15" i="3" s="1"/>
  <c r="U33" i="1"/>
  <c r="T33"/>
  <c r="T15" i="3" s="1"/>
  <c r="S33" i="1"/>
  <c r="S15" i="3" s="1"/>
  <c r="R33" i="1"/>
  <c r="Q33"/>
  <c r="Q15" i="3" s="1"/>
  <c r="P33" i="1"/>
  <c r="P15" i="3" s="1"/>
  <c r="O33" i="1"/>
  <c r="N33"/>
  <c r="M33"/>
  <c r="L33"/>
  <c r="L15" i="3" s="1"/>
  <c r="K33" i="1"/>
  <c r="J33"/>
  <c r="I33"/>
  <c r="I15" i="3" s="1"/>
  <c r="H33" i="1"/>
  <c r="H15" i="3" s="1"/>
  <c r="G33" i="1"/>
  <c r="F33"/>
  <c r="E33"/>
  <c r="AP32"/>
  <c r="AO32"/>
  <c r="AO16" i="3"/>
  <c r="AN32" i="1"/>
  <c r="AN14" i="3" s="1"/>
  <c r="AM32" i="1"/>
  <c r="AL32"/>
  <c r="AJ32"/>
  <c r="AI32"/>
  <c r="AI14" i="3" s="1"/>
  <c r="AH32" i="1"/>
  <c r="AG32"/>
  <c r="AG14" i="3" s="1"/>
  <c r="AG92" s="1"/>
  <c r="AF32" i="1"/>
  <c r="AE32"/>
  <c r="AE14" i="3" s="1"/>
  <c r="AD32" i="1"/>
  <c r="AD14" i="3" s="1"/>
  <c r="AC32" i="1"/>
  <c r="AB32"/>
  <c r="AB14" i="3" s="1"/>
  <c r="AA32" i="1"/>
  <c r="AA14" i="3" s="1"/>
  <c r="Z32" i="1"/>
  <c r="Z14" i="3" s="1"/>
  <c r="Y32" i="1"/>
  <c r="Y14" i="3" s="1"/>
  <c r="X32" i="1"/>
  <c r="X14" i="3" s="1"/>
  <c r="W32" i="1"/>
  <c r="V32"/>
  <c r="V14" i="3" s="1"/>
  <c r="U32" i="1"/>
  <c r="U14" i="3" s="1"/>
  <c r="T32" i="1"/>
  <c r="S32"/>
  <c r="R32"/>
  <c r="P32"/>
  <c r="O32"/>
  <c r="O14" i="3" s="1"/>
  <c r="N32" i="1"/>
  <c r="N14" i="3"/>
  <c r="M32" i="1"/>
  <c r="L32"/>
  <c r="K32"/>
  <c r="J32"/>
  <c r="J14" i="3" s="1"/>
  <c r="I32" i="1"/>
  <c r="H32"/>
  <c r="G32"/>
  <c r="F32"/>
  <c r="F14" i="3" s="1"/>
  <c r="E32" i="1"/>
  <c r="AQ23"/>
  <c r="AQ13" i="3" s="1"/>
  <c r="AP23" i="1"/>
  <c r="AO23"/>
  <c r="AN23"/>
  <c r="AM23"/>
  <c r="AM13" i="3" s="1"/>
  <c r="AL23" i="1"/>
  <c r="AK23"/>
  <c r="AJ23"/>
  <c r="AI23"/>
  <c r="AI13" i="3" s="1"/>
  <c r="AH23" i="1"/>
  <c r="AH13" i="3" s="1"/>
  <c r="AG23" i="1"/>
  <c r="AF23"/>
  <c r="AF13" i="3" s="1"/>
  <c r="AE23" i="1"/>
  <c r="AE13" i="3" s="1"/>
  <c r="AD23" i="1"/>
  <c r="AC23"/>
  <c r="AC13" i="3" s="1"/>
  <c r="AB23" i="1"/>
  <c r="AA23"/>
  <c r="AA13" i="3" s="1"/>
  <c r="Z23" i="1"/>
  <c r="Y23"/>
  <c r="X23"/>
  <c r="X13" i="3" s="1"/>
  <c r="W23" i="1"/>
  <c r="W13" i="3" s="1"/>
  <c r="V23" i="1"/>
  <c r="U23"/>
  <c r="T23"/>
  <c r="T13" i="3" s="1"/>
  <c r="S23" i="1"/>
  <c r="S13" i="3" s="1"/>
  <c r="R23" i="1"/>
  <c r="R13" i="3" s="1"/>
  <c r="Q23" i="1"/>
  <c r="P23"/>
  <c r="O23"/>
  <c r="O13" i="3" s="1"/>
  <c r="N23" i="1"/>
  <c r="M23"/>
  <c r="M13" i="3" s="1"/>
  <c r="M91" s="1"/>
  <c r="L23" i="1"/>
  <c r="K23"/>
  <c r="K13" i="3" s="1"/>
  <c r="J23" i="1"/>
  <c r="I23"/>
  <c r="H23"/>
  <c r="H13" i="3" s="1"/>
  <c r="G23" i="1"/>
  <c r="G13" i="3" s="1"/>
  <c r="G91" s="1"/>
  <c r="F23" i="1"/>
  <c r="F13" i="3" s="1"/>
  <c r="E23" i="1"/>
  <c r="AP22"/>
  <c r="AP12" i="3" s="1"/>
  <c r="AO22" i="1"/>
  <c r="AN22"/>
  <c r="AN12" i="3" s="1"/>
  <c r="AM22" i="1"/>
  <c r="AL22"/>
  <c r="AL12" i="3" s="1"/>
  <c r="AK22" i="1"/>
  <c r="AK12" i="3" s="1"/>
  <c r="AK90" s="1"/>
  <c r="AI22" i="1"/>
  <c r="AI12" i="3" s="1"/>
  <c r="AH22" i="1"/>
  <c r="AH12" i="3" s="1"/>
  <c r="AG22" i="1"/>
  <c r="AF22"/>
  <c r="AE22"/>
  <c r="AD22"/>
  <c r="AD12" i="3" s="1"/>
  <c r="AC22" i="1"/>
  <c r="AC12" i="3" s="1"/>
  <c r="AB22" i="1"/>
  <c r="AA22"/>
  <c r="AA12" i="3" s="1"/>
  <c r="Z22" i="1"/>
  <c r="Z12" i="3" s="1"/>
  <c r="Y22" i="1"/>
  <c r="Y12" i="3" s="1"/>
  <c r="X22" i="1"/>
  <c r="X12" i="3" s="1"/>
  <c r="W22" i="1"/>
  <c r="V22"/>
  <c r="U22"/>
  <c r="U12" i="3"/>
  <c r="T22" i="1"/>
  <c r="T12" i="3"/>
  <c r="S22" i="1"/>
  <c r="R22"/>
  <c r="R12" i="3" s="1"/>
  <c r="Q22" i="1"/>
  <c r="P22"/>
  <c r="P12" i="3" s="1"/>
  <c r="O22" i="1"/>
  <c r="N22"/>
  <c r="N12" i="3" s="1"/>
  <c r="M22" i="1"/>
  <c r="M12" i="3" s="1"/>
  <c r="L22" i="1"/>
  <c r="L12" i="3" s="1"/>
  <c r="K22" i="1"/>
  <c r="J22"/>
  <c r="I22"/>
  <c r="H22"/>
  <c r="H12" i="3" s="1"/>
  <c r="G22" i="1"/>
  <c r="F22"/>
  <c r="E22"/>
  <c r="E12" i="3" s="1"/>
  <c r="E90" s="1"/>
  <c r="AP15" i="1"/>
  <c r="AO15"/>
  <c r="AO11" i="3" s="1"/>
  <c r="AN15" i="1"/>
  <c r="AM15"/>
  <c r="AM11" i="3" s="1"/>
  <c r="AL15" i="1"/>
  <c r="AK15"/>
  <c r="AK11" i="3" s="1"/>
  <c r="AK89" s="1"/>
  <c r="AJ15" i="1"/>
  <c r="AJ11" i="3" s="1"/>
  <c r="AI15" i="1"/>
  <c r="AH15"/>
  <c r="AH11" i="3" s="1"/>
  <c r="AG15" i="1"/>
  <c r="AG11" i="3" s="1"/>
  <c r="AF15" i="1"/>
  <c r="AE15"/>
  <c r="AD15"/>
  <c r="AD11" i="3" s="1"/>
  <c r="AC15" i="1"/>
  <c r="AC11" i="3"/>
  <c r="AB15" i="1"/>
  <c r="AA15"/>
  <c r="AA11" i="3" s="1"/>
  <c r="Z15" i="1"/>
  <c r="Y15"/>
  <c r="Y11" i="3" s="1"/>
  <c r="Y89" s="1"/>
  <c r="X15" i="1"/>
  <c r="W15"/>
  <c r="V15"/>
  <c r="V11" i="3" s="1"/>
  <c r="U15" i="1"/>
  <c r="U11" i="3" s="1"/>
  <c r="T15" i="1"/>
  <c r="S15"/>
  <c r="R15"/>
  <c r="Q15"/>
  <c r="Q11" i="3" s="1"/>
  <c r="P15" i="1"/>
  <c r="P11" i="3" s="1"/>
  <c r="O15" i="1"/>
  <c r="N15"/>
  <c r="N11" i="3" s="1"/>
  <c r="M15" i="1"/>
  <c r="M11" i="3" s="1"/>
  <c r="L15" i="1"/>
  <c r="L11" i="3" s="1"/>
  <c r="K15" i="1"/>
  <c r="K11" i="3" s="1"/>
  <c r="J15" i="1"/>
  <c r="I15"/>
  <c r="I11" i="3" s="1"/>
  <c r="H15" i="1"/>
  <c r="G15"/>
  <c r="G11" i="3" s="1"/>
  <c r="F15" i="1"/>
  <c r="E15"/>
  <c r="E11" i="3" s="1"/>
  <c r="AP14" i="1"/>
  <c r="AP10" i="3" s="1"/>
  <c r="AO14" i="1"/>
  <c r="AO10" i="3" s="1"/>
  <c r="AO88" s="1"/>
  <c r="AN14" i="1"/>
  <c r="AM14"/>
  <c r="AL14"/>
  <c r="AL10" i="3" s="1"/>
  <c r="AK14" i="1"/>
  <c r="AK10" i="3" s="1"/>
  <c r="AJ14" i="1"/>
  <c r="AJ10" i="3" s="1"/>
  <c r="AI14" i="1"/>
  <c r="AI10" i="3" s="1"/>
  <c r="AH14" i="1"/>
  <c r="AG14"/>
  <c r="AG10" i="3" s="1"/>
  <c r="AF14" i="1"/>
  <c r="AE14"/>
  <c r="AE10" i="3" s="1"/>
  <c r="AD14" i="1"/>
  <c r="AC14"/>
  <c r="AB14"/>
  <c r="AB10" i="3" s="1"/>
  <c r="AA14" i="1"/>
  <c r="AA10" i="3" s="1"/>
  <c r="Z14" i="1"/>
  <c r="Y14"/>
  <c r="Y10" i="3" s="1"/>
  <c r="Y88" s="1"/>
  <c r="X14" i="1"/>
  <c r="W14"/>
  <c r="W10" i="3" s="1"/>
  <c r="V14" i="1"/>
  <c r="U14"/>
  <c r="U10" i="3" s="1"/>
  <c r="U88" s="1"/>
  <c r="T14" i="1"/>
  <c r="T10" i="3" s="1"/>
  <c r="S14" i="1"/>
  <c r="R14"/>
  <c r="Q14"/>
  <c r="Q10" i="3" s="1"/>
  <c r="P14" i="1"/>
  <c r="P10" i="3" s="1"/>
  <c r="O14" i="1"/>
  <c r="O10" i="3"/>
  <c r="N14" i="1"/>
  <c r="M14"/>
  <c r="M10" i="3" s="1"/>
  <c r="L14" i="1"/>
  <c r="K14"/>
  <c r="K10" i="3" s="1"/>
  <c r="J14" i="1"/>
  <c r="J10" i="3" s="1"/>
  <c r="I14" i="1"/>
  <c r="I10" i="3" s="1"/>
  <c r="H14" i="1"/>
  <c r="H10" i="3" s="1"/>
  <c r="G14" i="1"/>
  <c r="F14"/>
  <c r="E14"/>
  <c r="E10" i="3" s="1"/>
  <c r="G99" i="1"/>
  <c r="E394" i="2"/>
  <c r="E67" i="3"/>
  <c r="F394" i="2"/>
  <c r="F67" i="3"/>
  <c r="AP395" i="2"/>
  <c r="AP68" i="3"/>
  <c r="AO395" i="2"/>
  <c r="AO68" i="3"/>
  <c r="AO107" s="1"/>
  <c r="AN395" i="2"/>
  <c r="AN68" i="3"/>
  <c r="AM395" i="2"/>
  <c r="AM68" i="3"/>
  <c r="AL395" i="2"/>
  <c r="AL68" i="3"/>
  <c r="AK395" i="2"/>
  <c r="AK68" i="3"/>
  <c r="AK107" s="1"/>
  <c r="AJ395" i="2"/>
  <c r="AJ68" i="3"/>
  <c r="AI395" i="2"/>
  <c r="AI68" i="3"/>
  <c r="AH395" i="2"/>
  <c r="AH68" i="3"/>
  <c r="AG395" i="2"/>
  <c r="AG68" i="3"/>
  <c r="AG107" s="1"/>
  <c r="AF395" i="2"/>
  <c r="AF68" i="3"/>
  <c r="AE395" i="2"/>
  <c r="AE68" i="3"/>
  <c r="AD395" i="2"/>
  <c r="AD68" i="3"/>
  <c r="AC395" i="2"/>
  <c r="AC68" i="3"/>
  <c r="AC107" s="1"/>
  <c r="AB395" i="2"/>
  <c r="AB68" i="3"/>
  <c r="AA395" i="2"/>
  <c r="AA68" i="3"/>
  <c r="Z395" i="2"/>
  <c r="Z68" i="3"/>
  <c r="Y395" i="2"/>
  <c r="Y68" i="3"/>
  <c r="Y107" s="1"/>
  <c r="X395" i="2"/>
  <c r="X68" i="3"/>
  <c r="W395" i="2"/>
  <c r="W68" i="3"/>
  <c r="P395" i="2"/>
  <c r="P68" i="3"/>
  <c r="O395" i="2"/>
  <c r="O68" i="3"/>
  <c r="N395" i="2"/>
  <c r="N68" i="3"/>
  <c r="M395" i="2"/>
  <c r="M68" i="3"/>
  <c r="M107" s="1"/>
  <c r="L395" i="2"/>
  <c r="L68" i="3"/>
  <c r="K395" i="2"/>
  <c r="K68" i="3"/>
  <c r="J395" i="2"/>
  <c r="J68" i="3"/>
  <c r="I395" i="2"/>
  <c r="I68" i="3"/>
  <c r="I107" s="1"/>
  <c r="H395" i="2"/>
  <c r="H68" i="3"/>
  <c r="G395" i="2"/>
  <c r="G68" i="3"/>
  <c r="F395" i="2"/>
  <c r="F68" i="3"/>
  <c r="E395" i="2"/>
  <c r="E68" i="3"/>
  <c r="E107" s="1"/>
  <c r="AR394" i="2"/>
  <c r="AR67" i="3"/>
  <c r="AP394" i="2"/>
  <c r="AP67" i="3"/>
  <c r="AO394" i="2"/>
  <c r="AO67" i="3"/>
  <c r="AO106" s="1"/>
  <c r="AN394" i="2"/>
  <c r="AN67" i="3"/>
  <c r="AM394" i="2"/>
  <c r="AM67" i="3"/>
  <c r="AM106" s="1"/>
  <c r="AL394" i="2"/>
  <c r="AL67" i="3"/>
  <c r="AK394" i="2"/>
  <c r="AK67" i="3"/>
  <c r="AJ394" i="2"/>
  <c r="AJ67" i="3"/>
  <c r="AI394" i="2"/>
  <c r="AI67" i="3"/>
  <c r="AI106" s="1"/>
  <c r="AH394" i="2"/>
  <c r="AH67" i="3"/>
  <c r="AG394" i="2"/>
  <c r="AG67" i="3"/>
  <c r="AF394" i="2"/>
  <c r="AF67" i="3"/>
  <c r="AE394" i="2"/>
  <c r="AE67" i="3"/>
  <c r="AE106" s="1"/>
  <c r="AD394" i="2"/>
  <c r="AD67" i="3"/>
  <c r="AC394" i="2"/>
  <c r="AC67" i="3"/>
  <c r="AB394" i="2"/>
  <c r="AB67" i="3"/>
  <c r="AA394" i="2"/>
  <c r="AA67" i="3"/>
  <c r="AA106" s="1"/>
  <c r="Z394" i="2"/>
  <c r="Z67" i="3"/>
  <c r="Y394" i="2"/>
  <c r="Y67" i="3"/>
  <c r="Y106" s="1"/>
  <c r="X394" i="2"/>
  <c r="X67" i="3"/>
  <c r="W394" i="2"/>
  <c r="W67" i="3"/>
  <c r="W106" s="1"/>
  <c r="P394" i="2"/>
  <c r="P67" i="3"/>
  <c r="O394" i="2"/>
  <c r="O67" i="3"/>
  <c r="N394" i="2"/>
  <c r="N67" i="3"/>
  <c r="M394" i="2"/>
  <c r="M67" i="3"/>
  <c r="L394" i="2"/>
  <c r="L67" i="3"/>
  <c r="K394" i="2"/>
  <c r="K67" i="3"/>
  <c r="K106" s="1"/>
  <c r="J394" i="2"/>
  <c r="J67" i="3"/>
  <c r="I394" i="2"/>
  <c r="I67" i="3"/>
  <c r="H394" i="2"/>
  <c r="H67" i="3"/>
  <c r="G394" i="2"/>
  <c r="G67" i="3"/>
  <c r="G106" s="1"/>
  <c r="W14"/>
  <c r="W92" s="1"/>
  <c r="AQ24"/>
  <c r="AU17"/>
  <c r="AQ23"/>
  <c r="AO13"/>
  <c r="AO17"/>
  <c r="AO25"/>
  <c r="AM15"/>
  <c r="AM17"/>
  <c r="AM25"/>
  <c r="AK13"/>
  <c r="AK17"/>
  <c r="AI11"/>
  <c r="AI15"/>
  <c r="AI17"/>
  <c r="AI25"/>
  <c r="AI27"/>
  <c r="AG13"/>
  <c r="AG15"/>
  <c r="AG93" s="1"/>
  <c r="AG17"/>
  <c r="AG25"/>
  <c r="AE11"/>
  <c r="AE17"/>
  <c r="AE95" s="1"/>
  <c r="AE19"/>
  <c r="AE25"/>
  <c r="AC17"/>
  <c r="AA15"/>
  <c r="AA93" s="1"/>
  <c r="AA17"/>
  <c r="AA25"/>
  <c r="Y13"/>
  <c r="Y15"/>
  <c r="Y17"/>
  <c r="Y25"/>
  <c r="W11"/>
  <c r="W17"/>
  <c r="W95" s="1"/>
  <c r="W19"/>
  <c r="W25"/>
  <c r="U13"/>
  <c r="U15"/>
  <c r="U17"/>
  <c r="S11"/>
  <c r="S17"/>
  <c r="S25"/>
  <c r="S27"/>
  <c r="Q13"/>
  <c r="Q91" s="1"/>
  <c r="Q17"/>
  <c r="Q25"/>
  <c r="O11"/>
  <c r="O15"/>
  <c r="O23"/>
  <c r="O25"/>
  <c r="O27"/>
  <c r="M15"/>
  <c r="M93" s="1"/>
  <c r="M25"/>
  <c r="K15"/>
  <c r="K19"/>
  <c r="K25"/>
  <c r="I13"/>
  <c r="I17"/>
  <c r="I25"/>
  <c r="G15"/>
  <c r="G93" s="1"/>
  <c r="G17"/>
  <c r="G25"/>
  <c r="E13"/>
  <c r="E15"/>
  <c r="E17"/>
  <c r="E25"/>
  <c r="AU24"/>
  <c r="AO12"/>
  <c r="AO14"/>
  <c r="AO18"/>
  <c r="AO96" s="1"/>
  <c r="AO24"/>
  <c r="AM10"/>
  <c r="AM12"/>
  <c r="AM14"/>
  <c r="AM18"/>
  <c r="AM24"/>
  <c r="AK16"/>
  <c r="AK18"/>
  <c r="AK20"/>
  <c r="AK24"/>
  <c r="AK102" s="1"/>
  <c r="AI24"/>
  <c r="AG12"/>
  <c r="AG16"/>
  <c r="AG22"/>
  <c r="AE12"/>
  <c r="AE16"/>
  <c r="AE22"/>
  <c r="AC10"/>
  <c r="AC14"/>
  <c r="AC16"/>
  <c r="AC18"/>
  <c r="AC96" s="1"/>
  <c r="AA22"/>
  <c r="Y16"/>
  <c r="W12"/>
  <c r="W16"/>
  <c r="W22"/>
  <c r="U22"/>
  <c r="S10"/>
  <c r="S12"/>
  <c r="S14"/>
  <c r="S92" s="1"/>
  <c r="S18"/>
  <c r="S20"/>
  <c r="Q12"/>
  <c r="Q16"/>
  <c r="Q18"/>
  <c r="Q20"/>
  <c r="Q24"/>
  <c r="O12"/>
  <c r="O16"/>
  <c r="O20"/>
  <c r="O98" s="1"/>
  <c r="O26"/>
  <c r="M14"/>
  <c r="M16"/>
  <c r="M18"/>
  <c r="M22"/>
  <c r="K12"/>
  <c r="K90" s="1"/>
  <c r="K14"/>
  <c r="K18"/>
  <c r="K20"/>
  <c r="K22"/>
  <c r="K100" s="1"/>
  <c r="I12"/>
  <c r="I14"/>
  <c r="I20"/>
  <c r="I98" s="1"/>
  <c r="I22"/>
  <c r="I24"/>
  <c r="G10"/>
  <c r="G12"/>
  <c r="G14"/>
  <c r="G16"/>
  <c r="G20"/>
  <c r="G22"/>
  <c r="G26"/>
  <c r="E14"/>
  <c r="E92" s="1"/>
  <c r="E16"/>
  <c r="E20"/>
  <c r="E22"/>
  <c r="AR17"/>
  <c r="AP11"/>
  <c r="AP13"/>
  <c r="AP17"/>
  <c r="AP19"/>
  <c r="AP21"/>
  <c r="AP23"/>
  <c r="AN11"/>
  <c r="AN13"/>
  <c r="AN19"/>
  <c r="AN21"/>
  <c r="AN23"/>
  <c r="AN27"/>
  <c r="AL11"/>
  <c r="AL13"/>
  <c r="AL19"/>
  <c r="AL23"/>
  <c r="AJ13"/>
  <c r="AJ17"/>
  <c r="AJ19"/>
  <c r="AJ21"/>
  <c r="AJ23"/>
  <c r="AJ27"/>
  <c r="AH15"/>
  <c r="AH19"/>
  <c r="AH23"/>
  <c r="AH27"/>
  <c r="AF11"/>
  <c r="AF19"/>
  <c r="AF21"/>
  <c r="AF25"/>
  <c r="AD13"/>
  <c r="AD15"/>
  <c r="AD19"/>
  <c r="AD21"/>
  <c r="AD23"/>
  <c r="AD27"/>
  <c r="AB11"/>
  <c r="AB13"/>
  <c r="AB17"/>
  <c r="AB19"/>
  <c r="AB21"/>
  <c r="AB23"/>
  <c r="AB25"/>
  <c r="Z11"/>
  <c r="Z13"/>
  <c r="Z15"/>
  <c r="Z21"/>
  <c r="Z23"/>
  <c r="Z27"/>
  <c r="X11"/>
  <c r="X19"/>
  <c r="X21"/>
  <c r="X23"/>
  <c r="X25"/>
  <c r="X27"/>
  <c r="V13"/>
  <c r="V21"/>
  <c r="V23"/>
  <c r="T11"/>
  <c r="T17"/>
  <c r="T21"/>
  <c r="T23"/>
  <c r="T25"/>
  <c r="T27"/>
  <c r="R11"/>
  <c r="R15"/>
  <c r="R19"/>
  <c r="R23"/>
  <c r="R27"/>
  <c r="P13"/>
  <c r="P17"/>
  <c r="P19"/>
  <c r="P23"/>
  <c r="P25"/>
  <c r="P27"/>
  <c r="N13"/>
  <c r="N15"/>
  <c r="N17"/>
  <c r="N19"/>
  <c r="N21"/>
  <c r="N23"/>
  <c r="N25"/>
  <c r="N27"/>
  <c r="L13"/>
  <c r="L17"/>
  <c r="L19"/>
  <c r="L21"/>
  <c r="L23"/>
  <c r="L25"/>
  <c r="L27"/>
  <c r="J11"/>
  <c r="J13"/>
  <c r="J15"/>
  <c r="J17"/>
  <c r="J19"/>
  <c r="J21"/>
  <c r="J23"/>
  <c r="J25"/>
  <c r="J27"/>
  <c r="H11"/>
  <c r="H17"/>
  <c r="H21"/>
  <c r="H23"/>
  <c r="H25"/>
  <c r="H27"/>
  <c r="F11"/>
  <c r="F15"/>
  <c r="F19"/>
  <c r="F21"/>
  <c r="F23"/>
  <c r="F25"/>
  <c r="F27"/>
  <c r="AP14"/>
  <c r="AP16"/>
  <c r="AP20"/>
  <c r="AP22"/>
  <c r="AP24"/>
  <c r="AP26"/>
  <c r="AN10"/>
  <c r="AN16"/>
  <c r="AN20"/>
  <c r="AN22"/>
  <c r="AN26"/>
  <c r="AL14"/>
  <c r="AL20"/>
  <c r="AL22"/>
  <c r="AL24"/>
  <c r="AJ12"/>
  <c r="AJ14"/>
  <c r="AJ16"/>
  <c r="AJ20"/>
  <c r="AJ22"/>
  <c r="AJ26"/>
  <c r="AH10"/>
  <c r="AH14"/>
  <c r="AH16"/>
  <c r="AH18"/>
  <c r="AH20"/>
  <c r="AH22"/>
  <c r="AH26"/>
  <c r="AF10"/>
  <c r="AF12"/>
  <c r="AF14"/>
  <c r="AF16"/>
  <c r="AF18"/>
  <c r="AF20"/>
  <c r="AF22"/>
  <c r="AD10"/>
  <c r="AD18"/>
  <c r="AD20"/>
  <c r="AD22"/>
  <c r="AD26"/>
  <c r="AB12"/>
  <c r="AB18"/>
  <c r="AB20"/>
  <c r="AB22"/>
  <c r="AB24"/>
  <c r="AB26"/>
  <c r="Z10"/>
  <c r="Z18"/>
  <c r="Z22"/>
  <c r="Z24"/>
  <c r="X10"/>
  <c r="X18"/>
  <c r="X20"/>
  <c r="X22"/>
  <c r="X24"/>
  <c r="X26"/>
  <c r="V10"/>
  <c r="V12"/>
  <c r="V16"/>
  <c r="V18"/>
  <c r="V20"/>
  <c r="V22"/>
  <c r="V24"/>
  <c r="T14"/>
  <c r="T18"/>
  <c r="T22"/>
  <c r="T24"/>
  <c r="T26"/>
  <c r="R10"/>
  <c r="R14"/>
  <c r="R16"/>
  <c r="R18"/>
  <c r="R22"/>
  <c r="R24"/>
  <c r="R26"/>
  <c r="P14"/>
  <c r="P18"/>
  <c r="P22"/>
  <c r="P24"/>
  <c r="N10"/>
  <c r="N16"/>
  <c r="N18"/>
  <c r="N20"/>
  <c r="N24"/>
  <c r="L10"/>
  <c r="L14"/>
  <c r="L18"/>
  <c r="L22"/>
  <c r="L26"/>
  <c r="J12"/>
  <c r="J18"/>
  <c r="J22"/>
  <c r="J24"/>
  <c r="J26"/>
  <c r="H14"/>
  <c r="H18"/>
  <c r="H24"/>
  <c r="F10"/>
  <c r="F12"/>
  <c r="F16"/>
  <c r="F18"/>
  <c r="F20"/>
  <c r="F24"/>
  <c r="AC49"/>
  <c r="I49"/>
  <c r="P49"/>
  <c r="X49"/>
  <c r="AH49"/>
  <c r="E50"/>
  <c r="J50"/>
  <c r="M50"/>
  <c r="U50"/>
  <c r="AC50"/>
  <c r="AM50"/>
  <c r="L53"/>
  <c r="V54"/>
  <c r="H53"/>
  <c r="O53"/>
  <c r="AI53"/>
  <c r="AD58"/>
  <c r="N58"/>
  <c r="AH57"/>
  <c r="P57"/>
  <c r="O57"/>
  <c r="N57"/>
  <c r="Z59"/>
  <c r="P60"/>
  <c r="W60"/>
  <c r="AM59"/>
  <c r="S59"/>
  <c r="S98" s="1"/>
  <c r="O62"/>
  <c r="O101" s="1"/>
  <c r="AI62"/>
  <c r="AP63"/>
  <c r="AP64"/>
  <c r="AF64"/>
  <c r="AD64"/>
  <c r="V64"/>
  <c r="T64"/>
  <c r="R64"/>
  <c r="P64"/>
  <c r="N64"/>
  <c r="J64"/>
  <c r="H64"/>
  <c r="F64"/>
  <c r="L64"/>
  <c r="AJ64"/>
  <c r="AL64"/>
  <c r="AN64"/>
  <c r="AN63"/>
  <c r="AB64"/>
  <c r="Z64"/>
  <c r="X64"/>
  <c r="AO64"/>
  <c r="AM64"/>
  <c r="AM103" s="1"/>
  <c r="AK64"/>
  <c r="AI64"/>
  <c r="AG64"/>
  <c r="AE64"/>
  <c r="AC64"/>
  <c r="AA64"/>
  <c r="Y64"/>
  <c r="W64"/>
  <c r="U64"/>
  <c r="S64"/>
  <c r="Q64"/>
  <c r="O64"/>
  <c r="M64"/>
  <c r="K64"/>
  <c r="K103" s="1"/>
  <c r="I64"/>
  <c r="G64"/>
  <c r="E64"/>
  <c r="AO63"/>
  <c r="AM63"/>
  <c r="E63"/>
  <c r="AG65"/>
  <c r="AI66"/>
  <c r="X51"/>
  <c r="L52"/>
  <c r="E52"/>
  <c r="AL52"/>
  <c r="I55"/>
  <c r="M55"/>
  <c r="W55"/>
  <c r="Z56"/>
  <c r="AB56"/>
  <c r="Z55"/>
  <c r="AL55"/>
  <c r="Q67"/>
  <c r="Q106" s="1"/>
  <c r="H99" i="1"/>
  <c r="P99"/>
  <c r="X99"/>
  <c r="AF99"/>
  <c r="AP99"/>
  <c r="AR96"/>
  <c r="AT40"/>
  <c r="AT16" i="3" s="1"/>
  <c r="AS59" i="1"/>
  <c r="AS21" i="3" s="1"/>
  <c r="I99" i="1"/>
  <c r="AK99"/>
  <c r="AS88"/>
  <c r="AS22"/>
  <c r="AS12" i="3" s="1"/>
  <c r="AR58" i="1"/>
  <c r="AR20" i="3" s="1"/>
  <c r="AR12"/>
  <c r="AQ22" i="1"/>
  <c r="AQ12" i="3" s="1"/>
  <c r="AS41" i="1"/>
  <c r="AS17" i="3" s="1"/>
  <c r="AR88" i="1"/>
  <c r="AR85"/>
  <c r="AR59"/>
  <c r="AR21" i="3" s="1"/>
  <c r="I98" i="1"/>
  <c r="AQ87"/>
  <c r="AS89"/>
  <c r="AQ94"/>
  <c r="AU94"/>
  <c r="AU95"/>
  <c r="AU51"/>
  <c r="AU19" i="3" s="1"/>
  <c r="AR97" i="1"/>
  <c r="AS32"/>
  <c r="AS14" i="3" s="1"/>
  <c r="AS92" s="1"/>
  <c r="AS90" i="1"/>
  <c r="AV250" i="2"/>
  <c r="AV57" i="3" s="1"/>
  <c r="AS250" i="2"/>
  <c r="AS57" i="3" s="1"/>
  <c r="AS340" i="2"/>
  <c r="AS61" i="3" s="1"/>
  <c r="AV251" i="2"/>
  <c r="AV58" i="3" s="1"/>
  <c r="AR251" i="2"/>
  <c r="AR341"/>
  <c r="G50" i="3"/>
  <c r="AC51"/>
  <c r="L50"/>
  <c r="AJ49"/>
  <c r="F52"/>
  <c r="AD98" i="1"/>
  <c r="AT17"/>
  <c r="AV17" s="1"/>
  <c r="AR23"/>
  <c r="AR13" i="3"/>
  <c r="AT18" i="1"/>
  <c r="AR84"/>
  <c r="AU32"/>
  <c r="AU14" i="3" s="1"/>
  <c r="AT28" i="1"/>
  <c r="AR32"/>
  <c r="AR14" i="3" s="1"/>
  <c r="AU92" i="1"/>
  <c r="AU68"/>
  <c r="AU22" i="3" s="1"/>
  <c r="AV35" i="1"/>
  <c r="AT41"/>
  <c r="AT17" i="3" s="1"/>
  <c r="AB98" i="1"/>
  <c r="AU22"/>
  <c r="AU12" i="3" s="1"/>
  <c r="AU87" i="1"/>
  <c r="AR69"/>
  <c r="AR23" i="3" s="1"/>
  <c r="AR75" i="1"/>
  <c r="AR25" i="3" s="1"/>
  <c r="AS51" i="1"/>
  <c r="AS19" i="3" s="1"/>
  <c r="AV28" i="1"/>
  <c r="AV18"/>
  <c r="AV84" s="1"/>
  <c r="AT84"/>
  <c r="AS74"/>
  <c r="AS24" i="3" s="1"/>
  <c r="AU50" i="1"/>
  <c r="AU18" i="3" s="1"/>
  <c r="AU82" i="1"/>
  <c r="AU26" i="3" s="1"/>
  <c r="AR83" i="1"/>
  <c r="AR27" i="3" s="1"/>
  <c r="P98" i="1"/>
  <c r="AG98"/>
  <c r="AU91"/>
  <c r="AV27"/>
  <c r="AT82"/>
  <c r="AT26" i="3" s="1"/>
  <c r="AL98" i="1"/>
  <c r="AT94"/>
  <c r="AT85"/>
  <c r="AV19"/>
  <c r="AV85" s="1"/>
  <c r="AK49" i="3"/>
  <c r="AS84" i="1"/>
  <c r="AU14"/>
  <c r="AU10" i="3" s="1"/>
  <c r="AU192" i="2"/>
  <c r="AU55" i="3" s="1"/>
  <c r="AM88"/>
  <c r="AQ354" i="2"/>
  <c r="AR319"/>
  <c r="AT319"/>
  <c r="AT60" i="3" s="1"/>
  <c r="AV319" i="2"/>
  <c r="AV60" i="3" s="1"/>
  <c r="Z397" i="2"/>
  <c r="T397"/>
  <c r="AQ250"/>
  <c r="AQ394"/>
  <c r="Q98" i="3"/>
  <c r="AR60"/>
  <c r="Q397" i="2"/>
  <c r="AE103" i="3"/>
  <c r="AV59"/>
  <c r="O88"/>
  <c r="L397" i="2"/>
  <c r="H397"/>
  <c r="AR193"/>
  <c r="K396"/>
  <c r="AQ67" i="3"/>
  <c r="K92"/>
  <c r="AA92"/>
  <c r="AT64"/>
  <c r="AT63"/>
  <c r="S101"/>
  <c r="AG105"/>
  <c r="G105"/>
  <c r="I102"/>
  <c r="U95"/>
  <c r="I95"/>
  <c r="K98"/>
  <c r="E396" i="2"/>
  <c r="R396"/>
  <c r="AN396"/>
  <c r="O396"/>
  <c r="F397"/>
  <c r="AC92" i="3"/>
  <c r="AS192" i="2"/>
  <c r="AS55" i="3" s="1"/>
  <c r="AR63"/>
  <c r="M396" i="2"/>
  <c r="R397"/>
  <c r="AL397"/>
  <c r="AO396"/>
  <c r="AR59" i="3"/>
  <c r="AJ397" i="2"/>
  <c r="P397"/>
  <c r="AM56" i="3"/>
  <c r="AM95"/>
  <c r="V397" i="2"/>
  <c r="AI397"/>
  <c r="AP396"/>
  <c r="AP397"/>
  <c r="M103" i="3"/>
  <c r="U103"/>
  <c r="AK103"/>
  <c r="AO103"/>
  <c r="Y92"/>
  <c r="U92"/>
  <c r="AO93"/>
  <c r="AL396" i="2"/>
  <c r="Y102" i="3"/>
  <c r="Y97"/>
  <c r="Y94"/>
  <c r="AK397" i="2"/>
  <c r="AA397"/>
  <c r="I99" i="3"/>
  <c r="Y99"/>
  <c r="AI99"/>
  <c r="AU64"/>
  <c r="G49"/>
  <c r="G396" i="2"/>
  <c r="Q49" i="3"/>
  <c r="Q396" i="2"/>
  <c r="S49" i="3"/>
  <c r="S396" i="2"/>
  <c r="W49" i="3"/>
  <c r="W88" s="1"/>
  <c r="AE49"/>
  <c r="AE396" i="2"/>
  <c r="AG49" i="3"/>
  <c r="AG88" s="1"/>
  <c r="AG396" i="2"/>
  <c r="N50" i="3"/>
  <c r="M89" s="1"/>
  <c r="N397" i="2"/>
  <c r="J51" i="3"/>
  <c r="P51"/>
  <c r="Z51"/>
  <c r="AD51"/>
  <c r="AH51"/>
  <c r="AJ51"/>
  <c r="AJ396" i="2"/>
  <c r="I52" i="3"/>
  <c r="O52"/>
  <c r="S52"/>
  <c r="S70" s="1"/>
  <c r="AE52"/>
  <c r="AE397" i="2"/>
  <c r="Y396"/>
  <c r="AB397"/>
  <c r="AI396"/>
  <c r="M397"/>
  <c r="U396"/>
  <c r="AC396"/>
  <c r="W94" i="3"/>
  <c r="L396" i="2"/>
  <c r="E98" i="3"/>
  <c r="E397" i="2"/>
  <c r="I396"/>
  <c r="J397"/>
  <c r="X397"/>
  <c r="AM397"/>
  <c r="AO397"/>
  <c r="T396"/>
  <c r="X396"/>
  <c r="K397"/>
  <c r="AG397"/>
  <c r="AE92" i="3"/>
  <c r="AK92"/>
  <c r="AN397" i="2"/>
  <c r="AQ192"/>
  <c r="AQ55" i="3" s="1"/>
  <c r="AO56"/>
  <c r="AU250" i="2"/>
  <c r="AU57" i="3" s="1"/>
  <c r="AQ251" i="2"/>
  <c r="AQ340"/>
  <c r="AQ61" i="3" s="1"/>
  <c r="AQ341" i="2"/>
  <c r="Q99" i="3"/>
  <c r="O107"/>
  <c r="Q105"/>
  <c r="AR65"/>
  <c r="AR54"/>
  <c r="AQ88" i="2"/>
  <c r="AQ53" i="3" s="1"/>
  <c r="AQ66"/>
  <c r="AQ89" i="2"/>
  <c r="M100" i="3"/>
  <c r="AQ61" i="2"/>
  <c r="AC106" i="3"/>
  <c r="AG106"/>
  <c r="AK106"/>
  <c r="O90"/>
  <c r="AT193" i="2"/>
  <c r="AT56" i="3" s="1"/>
  <c r="AQ60" i="2"/>
  <c r="U106" i="3"/>
  <c r="O106"/>
  <c r="AR17" i="2"/>
  <c r="AR16"/>
  <c r="AV17"/>
  <c r="AV50" i="3" s="1"/>
  <c r="AT17" i="2"/>
  <c r="AT50" i="3"/>
  <c r="AV16" i="2"/>
  <c r="AV49" i="3" s="1"/>
  <c r="AT16" i="2"/>
  <c r="AT49" i="3" s="1"/>
  <c r="AE105"/>
  <c r="AQ17" i="2"/>
  <c r="AU17"/>
  <c r="AS17"/>
  <c r="AU16"/>
  <c r="AU49" i="3" s="1"/>
  <c r="AS16" i="2"/>
  <c r="AU105" i="3"/>
  <c r="S107"/>
  <c r="AQ16" i="2"/>
  <c r="AQ49" i="3" s="1"/>
  <c r="G90"/>
  <c r="W103"/>
  <c r="AQ106"/>
  <c r="U107"/>
  <c r="AI93"/>
  <c r="G100"/>
  <c r="AT66"/>
  <c r="G88"/>
  <c r="Q90"/>
  <c r="AT54"/>
  <c r="AT65"/>
  <c r="AS104" s="1"/>
  <c r="G107"/>
  <c r="AA107"/>
  <c r="AE107"/>
  <c r="AI107"/>
  <c r="AM107"/>
  <c r="U91"/>
  <c r="AQ62"/>
  <c r="S106"/>
  <c r="AO102"/>
  <c r="AQ64"/>
  <c r="AM98"/>
  <c r="K107"/>
  <c r="AV193" i="2"/>
  <c r="AI105" i="3"/>
  <c r="AM102"/>
  <c r="AM93"/>
  <c r="I93"/>
  <c r="Y101"/>
  <c r="I100"/>
  <c r="Y104"/>
  <c r="O104"/>
  <c r="AI102"/>
  <c r="O103"/>
  <c r="W107"/>
  <c r="AG101"/>
  <c r="Q100"/>
  <c r="M104"/>
  <c r="Q96"/>
  <c r="G104"/>
  <c r="E103"/>
  <c r="AC103"/>
  <c r="AI103"/>
  <c r="V70"/>
  <c r="I106"/>
  <c r="M106"/>
  <c r="U90"/>
  <c r="S90"/>
  <c r="S93"/>
  <c r="AM92"/>
  <c r="I92"/>
  <c r="W89"/>
  <c r="S89"/>
  <c r="Y91"/>
  <c r="M92"/>
  <c r="AQ65"/>
  <c r="AG91"/>
  <c r="AR64"/>
  <c r="AR58"/>
  <c r="AQ57"/>
  <c r="AR57"/>
  <c r="AR66"/>
  <c r="AS49"/>
  <c r="AQ52"/>
  <c r="AQ91" s="1"/>
  <c r="AQ51"/>
  <c r="AV56"/>
  <c r="AA102" l="1"/>
  <c r="AU102"/>
  <c r="AU104"/>
  <c r="AU100"/>
  <c r="AG100"/>
  <c r="W69"/>
  <c r="AS318" i="2"/>
  <c r="AS59" i="3" s="1"/>
  <c r="AQ318" i="2"/>
  <c r="AQ59" i="3" s="1"/>
  <c r="AQ98" s="1"/>
  <c r="W396" i="2"/>
  <c r="Y98" i="3"/>
  <c r="W98"/>
  <c r="AM96"/>
  <c r="AK396" i="2"/>
  <c r="AA396"/>
  <c r="AU396"/>
  <c r="AM396"/>
  <c r="AM90" i="3"/>
  <c r="E88"/>
  <c r="AI100"/>
  <c r="W100"/>
  <c r="AV94" i="1"/>
  <c r="AV95"/>
  <c r="AS100" i="3"/>
  <c r="AT58" i="1"/>
  <c r="AT20" i="3" s="1"/>
  <c r="AV52" i="1"/>
  <c r="AV58" s="1"/>
  <c r="AV20" i="3" s="1"/>
  <c r="AV53" i="1"/>
  <c r="AV59" s="1"/>
  <c r="AV21" i="3" s="1"/>
  <c r="AT59" i="1"/>
  <c r="AT21" i="3" s="1"/>
  <c r="AT90" i="1"/>
  <c r="AQ50"/>
  <c r="AQ18" i="3" s="1"/>
  <c r="AQ40" i="1"/>
  <c r="AQ16" i="3" s="1"/>
  <c r="AM98" i="1"/>
  <c r="AO92" i="3"/>
  <c r="AQ32" i="1"/>
  <c r="AQ14" i="3" s="1"/>
  <c r="AQ90" i="1"/>
  <c r="AU96"/>
  <c r="N70" i="3"/>
  <c r="I101"/>
  <c r="AA100"/>
  <c r="K101"/>
  <c r="M101"/>
  <c r="M70"/>
  <c r="G70"/>
  <c r="AE100"/>
  <c r="AK100"/>
  <c r="AM100"/>
  <c r="AO100"/>
  <c r="AS97"/>
  <c r="T69"/>
  <c r="R69"/>
  <c r="P69"/>
  <c r="I70"/>
  <c r="K97"/>
  <c r="I97"/>
  <c r="AA69"/>
  <c r="S69"/>
  <c r="Q69"/>
  <c r="Q94"/>
  <c r="O94"/>
  <c r="O69"/>
  <c r="S94"/>
  <c r="F70"/>
  <c r="AI92"/>
  <c r="E93"/>
  <c r="AE90"/>
  <c r="AA90"/>
  <c r="R70"/>
  <c r="AB70"/>
  <c r="Z70"/>
  <c r="AV70"/>
  <c r="AV397" i="2"/>
  <c r="Y90" i="3"/>
  <c r="AB69"/>
  <c r="K70"/>
  <c r="Y70"/>
  <c r="AK69"/>
  <c r="AJ69"/>
  <c r="AC70"/>
  <c r="AC105"/>
  <c r="Y105"/>
  <c r="S105"/>
  <c r="O105"/>
  <c r="M105"/>
  <c r="AO104"/>
  <c r="AM104"/>
  <c r="S104"/>
  <c r="I104"/>
  <c r="AG102"/>
  <c r="AE102"/>
  <c r="U102"/>
  <c r="Q102"/>
  <c r="O102"/>
  <c r="AU101"/>
  <c r="AI101"/>
  <c r="W101"/>
  <c r="S100"/>
  <c r="AO101"/>
  <c r="AM101"/>
  <c r="W99"/>
  <c r="AC98"/>
  <c r="E98" i="1"/>
  <c r="Y98"/>
  <c r="E99"/>
  <c r="U99"/>
  <c r="AA99"/>
  <c r="AI99"/>
  <c r="AA96" i="3"/>
  <c r="S96"/>
  <c r="E96"/>
  <c r="AT89" i="1"/>
  <c r="AR50"/>
  <c r="AR18" i="3" s="1"/>
  <c r="AR86" i="1"/>
  <c r="AA98"/>
  <c r="AC98"/>
  <c r="AE98"/>
  <c r="W99"/>
  <c r="Y99"/>
  <c r="AC99"/>
  <c r="AE99"/>
  <c r="AG99"/>
  <c r="AL99"/>
  <c r="AN99"/>
  <c r="AQ88"/>
  <c r="AS50"/>
  <c r="AS18" i="3" s="1"/>
  <c r="AS96" s="1"/>
  <c r="AT51" i="1"/>
  <c r="AT19" i="3" s="1"/>
  <c r="K96"/>
  <c r="G96"/>
  <c r="E97"/>
  <c r="AO97"/>
  <c r="AE97"/>
  <c r="W97"/>
  <c r="AV41" i="1"/>
  <c r="AV17" i="3" s="1"/>
  <c r="AV89" i="1"/>
  <c r="L98"/>
  <c r="N98"/>
  <c r="R98"/>
  <c r="T98"/>
  <c r="V98"/>
  <c r="AI94" i="3"/>
  <c r="AG94"/>
  <c r="AE94"/>
  <c r="AU95"/>
  <c r="T30"/>
  <c r="AQ91" i="1"/>
  <c r="AU89"/>
  <c r="O93" i="3"/>
  <c r="AU90" i="1"/>
  <c r="AR89"/>
  <c r="AR91"/>
  <c r="Q93" i="3"/>
  <c r="W93"/>
  <c r="AE93"/>
  <c r="AS97" i="1"/>
  <c r="AS96"/>
  <c r="AU97"/>
  <c r="AQ96"/>
  <c r="O91" i="3"/>
  <c r="AU23" i="1"/>
  <c r="AU13" i="3" s="1"/>
  <c r="AQ85" i="1"/>
  <c r="AE31" i="3"/>
  <c r="I88"/>
  <c r="K89"/>
  <c r="O31"/>
  <c r="P31"/>
  <c r="G98" i="1"/>
  <c r="K98"/>
  <c r="O98"/>
  <c r="Q98"/>
  <c r="AK98"/>
  <c r="AO98"/>
  <c r="K99"/>
  <c r="M99"/>
  <c r="AO99"/>
  <c r="AJ98"/>
  <c r="AP98"/>
  <c r="F99"/>
  <c r="J99"/>
  <c r="N99"/>
  <c r="R99"/>
  <c r="V99"/>
  <c r="Z99"/>
  <c r="AD99"/>
  <c r="AH99"/>
  <c r="O89" i="3"/>
  <c r="Q89"/>
  <c r="AE89"/>
  <c r="E100"/>
  <c r="E69"/>
  <c r="AT52"/>
  <c r="AT70" s="1"/>
  <c r="AT397" i="2"/>
  <c r="AU107" i="3"/>
  <c r="AS107"/>
  <c r="H69"/>
  <c r="F69"/>
  <c r="AP70"/>
  <c r="AL70"/>
  <c r="AH70"/>
  <c r="AO90"/>
  <c r="AR68"/>
  <c r="AR397" i="2"/>
  <c r="I96" i="3"/>
  <c r="I69"/>
  <c r="AC94"/>
  <c r="AC69"/>
  <c r="E70"/>
  <c r="E95"/>
  <c r="AK95"/>
  <c r="AK70"/>
  <c r="AI95"/>
  <c r="AI70"/>
  <c r="AC88"/>
  <c r="AD69"/>
  <c r="N69"/>
  <c r="M90"/>
  <c r="AM91"/>
  <c r="AM70"/>
  <c r="G69"/>
  <c r="K69"/>
  <c r="AJ70"/>
  <c r="AQ92"/>
  <c r="AO95"/>
  <c r="AE70"/>
  <c r="O70"/>
  <c r="J69"/>
  <c r="AE69"/>
  <c r="AS102"/>
  <c r="AU92"/>
  <c r="AS99"/>
  <c r="M69"/>
  <c r="AN70"/>
  <c r="S88"/>
  <c r="G103"/>
  <c r="Q103"/>
  <c r="S103"/>
  <c r="U93"/>
  <c r="Y103"/>
  <c r="Y93"/>
  <c r="AA103"/>
  <c r="AG103"/>
  <c r="AI89"/>
  <c r="AK91"/>
  <c r="AM97"/>
  <c r="E106"/>
  <c r="E89"/>
  <c r="AM89"/>
  <c r="AI90"/>
  <c r="AA91"/>
  <c r="AC91"/>
  <c r="AK101"/>
  <c r="AS101"/>
  <c r="P70"/>
  <c r="G101"/>
  <c r="E101"/>
  <c r="Y100"/>
  <c r="AN69"/>
  <c r="AI69"/>
  <c r="AH396" i="2"/>
  <c r="AF69" i="3"/>
  <c r="AC97"/>
  <c r="H70"/>
  <c r="E94"/>
  <c r="AP69"/>
  <c r="AM69"/>
  <c r="Y69"/>
  <c r="K94"/>
  <c r="I94"/>
  <c r="AQ193" i="2"/>
  <c r="AQ56" i="3" s="1"/>
  <c r="AC95"/>
  <c r="Y95"/>
  <c r="W70"/>
  <c r="W109" s="1"/>
  <c r="S95"/>
  <c r="Q95"/>
  <c r="K95"/>
  <c r="G95"/>
  <c r="U69"/>
  <c r="AG98"/>
  <c r="AK98"/>
  <c r="S99"/>
  <c r="AF70"/>
  <c r="AG99"/>
  <c r="AO99"/>
  <c r="AU61" i="2"/>
  <c r="AU52" i="3" s="1"/>
  <c r="AS396" i="2"/>
  <c r="AS94" i="3"/>
  <c r="AU98"/>
  <c r="AK94"/>
  <c r="O96"/>
  <c r="AD70"/>
  <c r="U70"/>
  <c r="J70"/>
  <c r="AH69"/>
  <c r="G98"/>
  <c r="G94"/>
  <c r="M96"/>
  <c r="I103"/>
  <c r="I91"/>
  <c r="AO91"/>
  <c r="K88"/>
  <c r="M88"/>
  <c r="AE88"/>
  <c r="AI88"/>
  <c r="AC89"/>
  <c r="K91"/>
  <c r="S91"/>
  <c r="AG96"/>
  <c r="AI97"/>
  <c r="AK97"/>
  <c r="U98"/>
  <c r="E102"/>
  <c r="AU103"/>
  <c r="AA94"/>
  <c r="AQ68"/>
  <c r="AQ107" s="1"/>
  <c r="V69"/>
  <c r="U100"/>
  <c r="AO69"/>
  <c r="AO94"/>
  <c r="AG95"/>
  <c r="AG70"/>
  <c r="AA95"/>
  <c r="AA70"/>
  <c r="AS69"/>
  <c r="AU69"/>
  <c r="AU397" i="2"/>
  <c r="AU97" i="3"/>
  <c r="F31"/>
  <c r="AU91"/>
  <c r="AQ15" i="1"/>
  <c r="AQ11" i="3" s="1"/>
  <c r="AQ97" i="1"/>
  <c r="AQ99" s="1"/>
  <c r="G89" i="3"/>
  <c r="O92"/>
  <c r="AP30"/>
  <c r="J30"/>
  <c r="X30"/>
  <c r="K31"/>
  <c r="AU99"/>
  <c r="G30"/>
  <c r="G108" s="1"/>
  <c r="AJ30"/>
  <c r="AQ103"/>
  <c r="AQ104"/>
  <c r="AQ51" i="1"/>
  <c r="AQ19" i="3" s="1"/>
  <c r="AQ396" i="2"/>
  <c r="AQ50" i="3"/>
  <c r="AR49"/>
  <c r="AS50"/>
  <c r="AR62"/>
  <c r="AQ101" s="1"/>
  <c r="AQ54"/>
  <c r="AR56"/>
  <c r="AL69"/>
  <c r="Q70"/>
  <c r="T70"/>
  <c r="X70"/>
  <c r="I90"/>
  <c r="Z69"/>
  <c r="L70"/>
  <c r="K109" s="1"/>
  <c r="AQ58"/>
  <c r="AR50"/>
  <c r="AQ63"/>
  <c r="AQ102" s="1"/>
  <c r="L69"/>
  <c r="AU50"/>
  <c r="AU70" s="1"/>
  <c r="G102"/>
  <c r="H396" i="2"/>
  <c r="U397"/>
  <c r="G397"/>
  <c r="V396"/>
  <c r="F396"/>
  <c r="AB396"/>
  <c r="AH397"/>
  <c r="AD397"/>
  <c r="AF397"/>
  <c r="W397"/>
  <c r="AE91" i="3"/>
  <c r="S397" i="2"/>
  <c r="O397"/>
  <c r="I397"/>
  <c r="AD396"/>
  <c r="Z396"/>
  <c r="P396"/>
  <c r="J396"/>
  <c r="K99" i="3"/>
  <c r="N396" i="2"/>
  <c r="AC397"/>
  <c r="Y397"/>
  <c r="AF396"/>
  <c r="AR192"/>
  <c r="AV192"/>
  <c r="AV55" i="3" s="1"/>
  <c r="AQ319" i="2"/>
  <c r="AV43" i="1"/>
  <c r="AV51" s="1"/>
  <c r="AV19" i="3" s="1"/>
  <c r="AR82" i="1"/>
  <c r="AR26" i="3" s="1"/>
  <c r="AQ68" i="1"/>
  <c r="AQ22" i="3" s="1"/>
  <c r="AQ100" s="1"/>
  <c r="AS33" i="1"/>
  <c r="AS15" i="3" s="1"/>
  <c r="AS93" s="1"/>
  <c r="AS95" i="1"/>
  <c r="AR51"/>
  <c r="AR19" i="3" s="1"/>
  <c r="AR87" i="1"/>
  <c r="E91" i="3"/>
  <c r="W90"/>
  <c r="AG104"/>
  <c r="I30"/>
  <c r="I108" s="1"/>
  <c r="Y30"/>
  <c r="L31"/>
  <c r="T31"/>
  <c r="AK31"/>
  <c r="AK109" s="1"/>
  <c r="AR33" i="1"/>
  <c r="AR15" i="3" s="1"/>
  <c r="Y96"/>
  <c r="G97"/>
  <c r="AA97"/>
  <c r="U99"/>
  <c r="AK99"/>
  <c r="S30"/>
  <c r="S108" s="1"/>
  <c r="U101"/>
  <c r="S102"/>
  <c r="Q104"/>
  <c r="U105"/>
  <c r="W105"/>
  <c r="AF98" i="1"/>
  <c r="AH98"/>
  <c r="AN98"/>
  <c r="M95" i="3"/>
  <c r="AS91"/>
  <c r="AQ93"/>
  <c r="AU93"/>
  <c r="AQ89" i="1"/>
  <c r="AS83"/>
  <c r="AS27" i="3" s="1"/>
  <c r="AS105" s="1"/>
  <c r="AR94" i="1"/>
  <c r="AU85"/>
  <c r="AU99" s="1"/>
  <c r="AS15"/>
  <c r="AS11" i="3" s="1"/>
  <c r="AS193" i="2"/>
  <c r="AS56" i="3" s="1"/>
  <c r="AS95" s="1"/>
  <c r="AR60" i="2"/>
  <c r="AR51" i="3" s="1"/>
  <c r="AQ90" s="1"/>
  <c r="AT60" i="2"/>
  <c r="AV60"/>
  <c r="U30" i="3"/>
  <c r="U108" s="1"/>
  <c r="S31"/>
  <c r="S109" s="1"/>
  <c r="AE96"/>
  <c r="M97"/>
  <c r="U97"/>
  <c r="AG97"/>
  <c r="M98"/>
  <c r="AA98"/>
  <c r="AI98"/>
  <c r="Y31"/>
  <c r="Y109" s="1"/>
  <c r="O100"/>
  <c r="AC100"/>
  <c r="Q101"/>
  <c r="M102"/>
  <c r="W102"/>
  <c r="E104"/>
  <c r="U104"/>
  <c r="W104"/>
  <c r="AK104"/>
  <c r="E105"/>
  <c r="V31"/>
  <c r="AA105"/>
  <c r="M98" i="1"/>
  <c r="S98"/>
  <c r="U98"/>
  <c r="W98"/>
  <c r="Z98"/>
  <c r="AI98"/>
  <c r="O99"/>
  <c r="Q99"/>
  <c r="S99"/>
  <c r="AM99"/>
  <c r="U94" i="3"/>
  <c r="AU84" i="1"/>
  <c r="AS86"/>
  <c r="AR92"/>
  <c r="AR98" s="1"/>
  <c r="AS94"/>
  <c r="AQ105" i="3"/>
  <c r="AV15" i="1"/>
  <c r="AV11" i="3" s="1"/>
  <c r="AT15" i="1"/>
  <c r="AT11" i="3" s="1"/>
  <c r="AR15" i="1"/>
  <c r="AR11" i="3" s="1"/>
  <c r="AV14" i="1"/>
  <c r="AV10" i="3" s="1"/>
  <c r="AT14" i="1"/>
  <c r="AT10" i="3" s="1"/>
  <c r="AQ14" i="1"/>
  <c r="AQ10" i="3" s="1"/>
  <c r="AQ30" s="1"/>
  <c r="AT318" i="2"/>
  <c r="AT59" i="3" s="1"/>
  <c r="AS98" s="1"/>
  <c r="Q30"/>
  <c r="Q108" s="1"/>
  <c r="Q88"/>
  <c r="AA88"/>
  <c r="AA30"/>
  <c r="AK30"/>
  <c r="AK108" s="1"/>
  <c r="AK88"/>
  <c r="U31"/>
  <c r="U109" s="1"/>
  <c r="U89"/>
  <c r="W91"/>
  <c r="W31"/>
  <c r="Q97"/>
  <c r="Q31"/>
  <c r="Q109" s="1"/>
  <c r="AM31"/>
  <c r="AM109" s="1"/>
  <c r="AM99"/>
  <c r="AV16" i="1"/>
  <c r="AT22"/>
  <c r="AT12" i="3" s="1"/>
  <c r="AT86" i="1"/>
  <c r="AT97"/>
  <c r="AV31"/>
  <c r="AV97" s="1"/>
  <c r="AT95"/>
  <c r="AT69"/>
  <c r="AT23" i="3" s="1"/>
  <c r="AT93" i="1"/>
  <c r="AT75"/>
  <c r="AT25" i="3" s="1"/>
  <c r="AV74" i="1"/>
  <c r="AV24" i="3" s="1"/>
  <c r="AV92" i="1"/>
  <c r="AV23"/>
  <c r="AV13" i="3" s="1"/>
  <c r="I31"/>
  <c r="I89"/>
  <c r="AA31"/>
  <c r="AA89"/>
  <c r="AO31"/>
  <c r="AO89"/>
  <c r="AC30"/>
  <c r="AC90"/>
  <c r="AI31"/>
  <c r="AI109" s="1"/>
  <c r="AI91"/>
  <c r="AM30"/>
  <c r="AM94"/>
  <c r="AT33" i="1"/>
  <c r="AT15" i="3" s="1"/>
  <c r="AV25" i="1"/>
  <c r="AV33" s="1"/>
  <c r="AV15" i="3" s="1"/>
  <c r="AT87" i="1"/>
  <c r="AV26"/>
  <c r="AV88" s="1"/>
  <c r="AT32"/>
  <c r="AT14" i="3" s="1"/>
  <c r="AT88" i="1"/>
  <c r="AV42"/>
  <c r="AV50" s="1"/>
  <c r="AV18" i="3" s="1"/>
  <c r="AT50" i="1"/>
  <c r="AT18" i="3" s="1"/>
  <c r="AV90" i="1"/>
  <c r="AV82"/>
  <c r="AV26" i="3" s="1"/>
  <c r="AC108"/>
  <c r="AV32" i="1"/>
  <c r="AV14" i="3" s="1"/>
  <c r="AQ89"/>
  <c r="AK93"/>
  <c r="W30"/>
  <c r="AL31"/>
  <c r="AI30"/>
  <c r="AU30"/>
  <c r="AU88"/>
  <c r="AG89"/>
  <c r="AG31"/>
  <c r="AG109" s="1"/>
  <c r="AO98"/>
  <c r="AO30"/>
  <c r="AO108" s="1"/>
  <c r="K30"/>
  <c r="K104"/>
  <c r="AV20" i="1"/>
  <c r="AV96" s="1"/>
  <c r="AT96"/>
  <c r="AT83"/>
  <c r="AT27" i="3" s="1"/>
  <c r="AT91" i="1"/>
  <c r="AU31" i="3"/>
  <c r="AS103"/>
  <c r="AR31"/>
  <c r="L30"/>
  <c r="N30"/>
  <c r="P30"/>
  <c r="R30"/>
  <c r="V30"/>
  <c r="AF30"/>
  <c r="AH30"/>
  <c r="AB31"/>
  <c r="AF31"/>
  <c r="AJ31"/>
  <c r="AG30"/>
  <c r="AQ96"/>
  <c r="I109"/>
  <c r="AU89"/>
  <c r="AU96"/>
  <c r="AU94"/>
  <c r="AT92" i="1"/>
  <c r="AT68"/>
  <c r="AT22" i="3" s="1"/>
  <c r="AT23" i="1"/>
  <c r="AT13" i="3" s="1"/>
  <c r="AT74" i="1"/>
  <c r="AT24" i="3" s="1"/>
  <c r="AR30"/>
  <c r="F30"/>
  <c r="H30"/>
  <c r="Z30"/>
  <c r="AB30"/>
  <c r="AD30"/>
  <c r="AL30"/>
  <c r="AN30"/>
  <c r="H31"/>
  <c r="J31"/>
  <c r="N31"/>
  <c r="R31"/>
  <c r="X31"/>
  <c r="Z31"/>
  <c r="AD31"/>
  <c r="AH31"/>
  <c r="AN31"/>
  <c r="AP31"/>
  <c r="E30"/>
  <c r="E108" s="1"/>
  <c r="M30"/>
  <c r="M108" s="1"/>
  <c r="E31"/>
  <c r="E109" s="1"/>
  <c r="G31"/>
  <c r="G109" s="1"/>
  <c r="M31"/>
  <c r="M109" s="1"/>
  <c r="O30"/>
  <c r="O108" s="1"/>
  <c r="AE30"/>
  <c r="AE108" s="1"/>
  <c r="AC31"/>
  <c r="AC109" s="1"/>
  <c r="AS88"/>
  <c r="AO70"/>
  <c r="AO109" s="1"/>
  <c r="AG69"/>
  <c r="X69"/>
  <c r="AI108" l="1"/>
  <c r="AU109"/>
  <c r="O109"/>
  <c r="AA109"/>
  <c r="AA108"/>
  <c r="K108"/>
  <c r="Y108"/>
  <c r="AQ95"/>
  <c r="AG108"/>
  <c r="AM108"/>
  <c r="AT31"/>
  <c r="AS31"/>
  <c r="AR99" i="1"/>
  <c r="AS99"/>
  <c r="AS30" i="3"/>
  <c r="AU98" i="1"/>
  <c r="AQ98"/>
  <c r="W108" i="3"/>
  <c r="AS89"/>
  <c r="AQ88"/>
  <c r="AQ97"/>
  <c r="AQ31"/>
  <c r="AR70"/>
  <c r="AE109"/>
  <c r="AT51"/>
  <c r="AT396" i="2"/>
  <c r="AT98" i="1"/>
  <c r="AS98"/>
  <c r="AS70" i="3"/>
  <c r="AR396" i="2"/>
  <c r="AS397"/>
  <c r="AV396"/>
  <c r="AV51" i="3"/>
  <c r="AQ60"/>
  <c r="AQ99" s="1"/>
  <c r="AQ397" i="2"/>
  <c r="AR55" i="3"/>
  <c r="AQ94" s="1"/>
  <c r="AT30"/>
  <c r="AQ69"/>
  <c r="AV22" i="1"/>
  <c r="AV12" i="3" s="1"/>
  <c r="AV30" s="1"/>
  <c r="AV86" i="1"/>
  <c r="AV98" s="1"/>
  <c r="AT99"/>
  <c r="AV87"/>
  <c r="AV83"/>
  <c r="AV27" i="3" s="1"/>
  <c r="AV91" i="1"/>
  <c r="AV75"/>
  <c r="AV25" i="3" s="1"/>
  <c r="AV93" i="1"/>
  <c r="AV31" i="3"/>
  <c r="AS109" l="1"/>
  <c r="AV69"/>
  <c r="AU108" s="1"/>
  <c r="AU90"/>
  <c r="AS90"/>
  <c r="AT69"/>
  <c r="AS108" s="1"/>
  <c r="AR69"/>
  <c r="AQ108" s="1"/>
  <c r="AQ70"/>
  <c r="AQ109" s="1"/>
  <c r="AV99" i="1"/>
</calcChain>
</file>

<file path=xl/sharedStrings.xml><?xml version="1.0" encoding="utf-8"?>
<sst xmlns="http://schemas.openxmlformats.org/spreadsheetml/2006/main" count="1041" uniqueCount="353">
  <si>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</si>
  <si>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</si>
  <si>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</si>
  <si>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</si>
  <si>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</si>
  <si>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</si>
  <si>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</si>
  <si>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>当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</si>
  <si>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</si>
  <si>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</si>
  <si>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</si>
  <si>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</si>
  <si>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</si>
  <si>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</si>
  <si>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</si>
  <si>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</si>
  <si>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</si>
  <si>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 xml:space="preserve">  百</t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</si>
  <si>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</si>
  <si>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</si>
  <si>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</si>
  <si>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</si>
  <si>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</si>
  <si>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 xml:space="preserve">  万</t>
  </si>
  <si>
    <t>件</t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</si>
  <si>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</si>
  <si>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</si>
  <si>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</si>
  <si>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</si>
  <si>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　粁</t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</si>
  <si>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</si>
  <si>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</si>
  <si>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</si>
  <si>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</si>
  <si>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</si>
  <si>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</si>
  <si>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</si>
  <si>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</si>
  <si>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</si>
  <si>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</si>
  <si>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</si>
  <si>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</si>
  <si>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</si>
  <si>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帆柱ケーブル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</si>
  <si>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</si>
  <si>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</si>
  <si>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</si>
  <si>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</si>
  <si>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</si>
  <si>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</si>
  <si>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</si>
  <si>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</si>
  <si>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</si>
  <si>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</si>
  <si>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</si>
  <si>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</si>
  <si>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</si>
  <si>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</si>
  <si>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</si>
  <si>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</si>
  <si>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東京急行電鉄</t>
  </si>
  <si>
    <t>京浜急行電鉄</t>
  </si>
  <si>
    <t>相模鉄道</t>
  </si>
  <si>
    <t>４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</si>
  <si>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</si>
  <si>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</si>
  <si>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</si>
  <si>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</si>
  <si>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</si>
  <si>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</si>
  <si>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</si>
  <si>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</si>
  <si>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北総開発鉄道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</si>
  <si>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</si>
  <si>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</si>
  <si>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</si>
  <si>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</si>
  <si>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</si>
  <si>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</si>
  <si>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</si>
  <si>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</si>
  <si>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</si>
  <si>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</si>
  <si>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</si>
  <si>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</si>
  <si>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</si>
  <si>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</si>
  <si>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</si>
  <si>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</si>
  <si>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</si>
  <si>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</si>
  <si>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横浜新都市交通</t>
  </si>
  <si>
    <t>ゆりかもめ</t>
  </si>
  <si>
    <t>埼玉高速鉄道</t>
  </si>
  <si>
    <t>高尾登山電鉄</t>
  </si>
  <si>
    <t>御岳登山鉄道</t>
  </si>
  <si>
    <t>大山観光鉄道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</si>
  <si>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</si>
  <si>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</si>
  <si>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</si>
  <si>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</si>
  <si>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</si>
  <si>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</si>
  <si>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</si>
  <si>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</si>
  <si>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</si>
  <si>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</si>
  <si>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</si>
  <si>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関西電力</t>
    <rPh sb="0" eb="2">
      <t>カンサイ</t>
    </rPh>
    <rPh sb="2" eb="4">
      <t>デンリョク</t>
    </rPh>
    <phoneticPr fontId="2"/>
  </si>
  <si>
    <t>阪急電鉄</t>
  </si>
  <si>
    <t>南海電気鉄道</t>
  </si>
  <si>
    <t>京阪電気鉄道</t>
  </si>
  <si>
    <t>（鉄道・軌道）</t>
  </si>
  <si>
    <t>大阪市交通局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</si>
  <si>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</si>
  <si>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</si>
  <si>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</si>
  <si>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</si>
  <si>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</si>
  <si>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</si>
  <si>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大阪府都市開発</t>
  </si>
  <si>
    <t>能勢電鉄</t>
  </si>
  <si>
    <t>水間鉄道</t>
  </si>
  <si>
    <t>紀州鉄道</t>
  </si>
  <si>
    <t>京福電気鉄道</t>
  </si>
  <si>
    <t>六甲摩耶鉄道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</si>
  <si>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</si>
  <si>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</si>
  <si>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</si>
  <si>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</si>
  <si>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</si>
  <si>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</si>
  <si>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</si>
  <si>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</si>
  <si>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</si>
  <si>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北近畿タンゴ鉄道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</si>
  <si>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</si>
  <si>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</si>
  <si>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</si>
  <si>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</si>
  <si>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</si>
  <si>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</si>
  <si>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</si>
  <si>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神戸市都市整備公社</t>
    <rPh sb="0" eb="9">
      <t>コウベシ</t>
    </rPh>
    <phoneticPr fontId="2"/>
  </si>
  <si>
    <t>中国</t>
  </si>
  <si>
    <t>ＪＲ西日本</t>
  </si>
  <si>
    <t>伊豆急行</t>
  </si>
  <si>
    <t>岳南鉄道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</si>
  <si>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</si>
  <si>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</si>
  <si>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</si>
  <si>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</si>
  <si>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</si>
  <si>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</si>
  <si>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</si>
  <si>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</si>
  <si>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</si>
  <si>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</si>
  <si>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</si>
  <si>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</si>
  <si>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</si>
  <si>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</si>
  <si>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</si>
  <si>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</si>
  <si>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</si>
  <si>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</si>
  <si>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</si>
  <si>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</si>
  <si>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</si>
  <si>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</si>
  <si>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</si>
  <si>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</si>
  <si>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</si>
  <si>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</si>
  <si>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</si>
  <si>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</si>
  <si>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</si>
  <si>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</si>
  <si>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</si>
  <si>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函館市交通局</t>
    <rPh sb="0" eb="3">
      <t>ハコダテシ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</si>
  <si>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</si>
  <si>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</si>
  <si>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</si>
  <si>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十和田観光電鉄</t>
    <rPh sb="0" eb="3">
      <t>トワダ</t>
    </rPh>
    <rPh sb="3" eb="5">
      <t>カンコウ</t>
    </rPh>
    <rPh sb="5" eb="7">
      <t>デンテツ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</si>
  <si>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</si>
  <si>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</si>
  <si>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</si>
  <si>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</si>
  <si>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</si>
  <si>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</si>
  <si>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</si>
  <si>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</si>
  <si>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</si>
  <si>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</si>
  <si>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</si>
  <si>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</si>
  <si>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</si>
  <si>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</si>
  <si>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</si>
  <si>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</si>
  <si>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</si>
  <si>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</si>
  <si>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</si>
  <si>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</si>
  <si>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</si>
  <si>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</si>
  <si>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</si>
  <si>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</si>
  <si>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</si>
  <si>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</si>
  <si>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</si>
  <si>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</si>
  <si>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</si>
  <si>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</si>
  <si>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</si>
  <si>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</si>
  <si>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</si>
  <si>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</si>
  <si>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</si>
  <si>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</si>
  <si>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</si>
  <si>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</si>
  <si>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</si>
  <si>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</si>
  <si>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</si>
  <si>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ＩＧＲいわて銀河鉄道</t>
    <rPh sb="6" eb="8">
      <t>ギンガ</t>
    </rPh>
    <rPh sb="8" eb="10">
      <t>テツドウ</t>
    </rPh>
    <phoneticPr fontId="2"/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</si>
  <si>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</si>
  <si>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</si>
  <si>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</si>
  <si>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</si>
  <si>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</si>
  <si>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</si>
  <si>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</si>
  <si>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</si>
  <si>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</si>
  <si>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</si>
  <si>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</si>
  <si>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</si>
  <si>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</si>
  <si>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</si>
  <si>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</si>
  <si>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</si>
  <si>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</si>
  <si>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</si>
  <si>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１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</si>
  <si>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</si>
  <si>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</si>
  <si>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</si>
  <si>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</si>
  <si>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１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</si>
  <si>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</si>
  <si>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</si>
  <si>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</si>
  <si>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</si>
  <si>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</si>
  <si>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</si>
  <si>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</si>
  <si>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</si>
  <si>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</si>
  <si>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</si>
  <si>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</si>
  <si>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</si>
  <si>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</si>
  <si>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</si>
  <si>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</si>
  <si>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</si>
  <si>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</si>
  <si>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</si>
  <si>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　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</si>
  <si>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</si>
  <si>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</si>
  <si>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</si>
  <si>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</si>
  <si>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</si>
  <si>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</si>
  <si>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</si>
  <si>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</si>
  <si>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</si>
  <si>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</si>
  <si>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</si>
  <si>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</si>
  <si>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</si>
  <si>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</si>
  <si>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</si>
  <si>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</si>
  <si>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</si>
  <si>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</si>
  <si>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</si>
  <si>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</si>
  <si>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</si>
  <si>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</si>
  <si>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土佐電気鉄道</t>
    <rPh sb="0" eb="2">
      <t>トサ</t>
    </rPh>
    <rPh sb="2" eb="4">
      <t>デンキ</t>
    </rPh>
    <rPh sb="4" eb="6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</si>
  <si>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</si>
  <si>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</si>
  <si>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</si>
  <si>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</si>
  <si>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</si>
  <si>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</si>
  <si>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</si>
  <si>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</si>
  <si>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</si>
  <si>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</si>
  <si>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</si>
  <si>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</si>
  <si>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</si>
  <si>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</si>
  <si>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</si>
  <si>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</si>
  <si>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</si>
  <si>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</si>
  <si>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</si>
  <si>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</si>
  <si>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</si>
  <si>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</si>
  <si>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</si>
  <si>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</si>
  <si>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</si>
  <si>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</si>
  <si>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</si>
  <si>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</si>
  <si>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</si>
  <si>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</si>
  <si>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</si>
  <si>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</si>
  <si>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</si>
  <si>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</si>
  <si>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</si>
  <si>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</si>
  <si>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</si>
  <si>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４･７</t>
    <phoneticPr fontId="2"/>
  </si>
  <si>
    <t>７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</si>
  <si>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</si>
  <si>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</si>
  <si>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</si>
  <si>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</si>
  <si>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</si>
  <si>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</si>
  <si>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</si>
  <si>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</si>
  <si>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</si>
  <si>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</si>
  <si>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</si>
  <si>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</si>
  <si>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</si>
  <si>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</si>
  <si>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</si>
  <si>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</si>
  <si>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</si>
  <si>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</si>
  <si>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</si>
  <si>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岡本製作所</t>
    <phoneticPr fontId="2"/>
  </si>
  <si>
    <t>肥薩おれんじ鉄道</t>
    <phoneticPr fontId="2"/>
  </si>
  <si>
    <t>アルピコ交通</t>
    <rPh sb="4" eb="6">
      <t>コウツウ</t>
    </rPh>
    <phoneticPr fontId="2"/>
  </si>
</sst>
</file>

<file path=xl/styles.xml><?xml version="1.0" encoding="utf-8"?>
<styleSheet xmlns="http://schemas.openxmlformats.org/spreadsheetml/2006/main">
  <numFmts count="4">
    <numFmt numFmtId="176" formatCode="0;0;"/>
    <numFmt numFmtId="177" formatCode="0.00;[Red]0.00"/>
    <numFmt numFmtId="178" formatCode="#,##0.00;0;"/>
    <numFmt numFmtId="179" formatCode="0.00;[Red]0.00;"/>
  </numFmts>
  <fonts count="8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9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1" fillId="2" borderId="10" xfId="0" applyFont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176" fontId="1" fillId="2" borderId="18" xfId="0" applyNumberFormat="1" applyFont="1" applyFill="1" applyBorder="1" applyProtection="1">
      <protection locked="0"/>
    </xf>
    <xf numFmtId="176" fontId="1" fillId="2" borderId="19" xfId="0" applyNumberFormat="1" applyFont="1" applyFill="1" applyBorder="1" applyProtection="1">
      <protection locked="0"/>
    </xf>
    <xf numFmtId="176" fontId="1" fillId="2" borderId="20" xfId="0" applyNumberFormat="1" applyFont="1" applyFill="1" applyBorder="1" applyProtection="1">
      <protection locked="0"/>
    </xf>
    <xf numFmtId="176" fontId="1" fillId="2" borderId="21" xfId="0" applyNumberFormat="1" applyFont="1" applyFill="1" applyBorder="1" applyProtection="1"/>
    <xf numFmtId="176" fontId="1" fillId="2" borderId="19" xfId="0" applyNumberFormat="1" applyFont="1" applyFill="1" applyBorder="1" applyProtection="1"/>
    <xf numFmtId="176" fontId="1" fillId="2" borderId="18" xfId="0" applyNumberFormat="1" applyFont="1" applyFill="1" applyBorder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176" fontId="1" fillId="2" borderId="22" xfId="0" applyNumberFormat="1" applyFont="1" applyFill="1" applyBorder="1" applyProtection="1"/>
    <xf numFmtId="176" fontId="1" fillId="2" borderId="23" xfId="0" applyNumberFormat="1" applyFont="1" applyFill="1" applyBorder="1" applyProtection="1"/>
    <xf numFmtId="176" fontId="1" fillId="2" borderId="24" xfId="0" applyNumberFormat="1" applyFont="1" applyFill="1" applyBorder="1" applyProtection="1"/>
    <xf numFmtId="177" fontId="3" fillId="0" borderId="0" xfId="0" applyNumberFormat="1" applyFont="1" applyProtection="1"/>
    <xf numFmtId="177" fontId="4" fillId="0" borderId="0" xfId="0" applyNumberFormat="1" applyFont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177" fontId="0" fillId="0" borderId="0" xfId="0" applyNumberFormat="1"/>
    <xf numFmtId="176" fontId="1" fillId="2" borderId="24" xfId="0" applyNumberFormat="1" applyFont="1" applyFill="1" applyBorder="1" applyProtection="1">
      <protection locked="0"/>
    </xf>
    <xf numFmtId="176" fontId="1" fillId="2" borderId="23" xfId="0" applyNumberFormat="1" applyFont="1" applyFill="1" applyBorder="1" applyProtection="1">
      <protection locked="0"/>
    </xf>
    <xf numFmtId="176" fontId="1" fillId="2" borderId="28" xfId="0" applyNumberFormat="1" applyFont="1" applyFill="1" applyBorder="1" applyProtection="1">
      <protection locked="0"/>
    </xf>
    <xf numFmtId="176" fontId="1" fillId="3" borderId="29" xfId="0" applyNumberFormat="1" applyFont="1" applyFill="1" applyBorder="1" applyProtection="1">
      <protection locked="0"/>
    </xf>
    <xf numFmtId="176" fontId="1" fillId="3" borderId="30" xfId="0" applyNumberFormat="1" applyFont="1" applyFill="1" applyBorder="1" applyProtection="1">
      <protection locked="0"/>
    </xf>
    <xf numFmtId="176" fontId="1" fillId="3" borderId="31" xfId="0" applyNumberFormat="1" applyFont="1" applyFill="1" applyBorder="1" applyProtection="1">
      <protection locked="0"/>
    </xf>
    <xf numFmtId="176" fontId="1" fillId="3" borderId="32" xfId="0" applyNumberFormat="1" applyFont="1" applyFill="1" applyBorder="1" applyProtection="1"/>
    <xf numFmtId="176" fontId="1" fillId="3" borderId="30" xfId="0" applyNumberFormat="1" applyFont="1" applyFill="1" applyBorder="1" applyProtection="1"/>
    <xf numFmtId="176" fontId="1" fillId="3" borderId="29" xfId="0" applyNumberFormat="1" applyFont="1" applyFill="1" applyBorder="1" applyProtection="1"/>
    <xf numFmtId="176" fontId="1" fillId="3" borderId="33" xfId="0" applyNumberFormat="1" applyFont="1" applyFill="1" applyBorder="1" applyProtection="1">
      <protection locked="0"/>
    </xf>
    <xf numFmtId="176" fontId="1" fillId="3" borderId="34" xfId="0" applyNumberFormat="1" applyFont="1" applyFill="1" applyBorder="1" applyProtection="1">
      <protection locked="0"/>
    </xf>
    <xf numFmtId="176" fontId="1" fillId="3" borderId="35" xfId="0" applyNumberFormat="1" applyFont="1" applyFill="1" applyBorder="1" applyProtection="1">
      <protection locked="0"/>
    </xf>
    <xf numFmtId="176" fontId="1" fillId="3" borderId="36" xfId="0" applyNumberFormat="1" applyFont="1" applyFill="1" applyBorder="1" applyProtection="1"/>
    <xf numFmtId="176" fontId="1" fillId="3" borderId="34" xfId="0" applyNumberFormat="1" applyFont="1" applyFill="1" applyBorder="1" applyProtection="1"/>
    <xf numFmtId="176" fontId="1" fillId="3" borderId="33" xfId="0" applyNumberFormat="1" applyFont="1" applyFill="1" applyBorder="1" applyProtection="1"/>
    <xf numFmtId="176" fontId="1" fillId="4" borderId="18" xfId="0" applyNumberFormat="1" applyFont="1" applyFill="1" applyBorder="1" applyProtection="1">
      <protection locked="0"/>
    </xf>
    <xf numFmtId="176" fontId="1" fillId="4" borderId="19" xfId="0" applyNumberFormat="1" applyFont="1" applyFill="1" applyBorder="1" applyProtection="1">
      <protection locked="0"/>
    </xf>
    <xf numFmtId="176" fontId="1" fillId="4" borderId="20" xfId="0" applyNumberFormat="1" applyFont="1" applyFill="1" applyBorder="1" applyProtection="1">
      <protection locked="0"/>
    </xf>
    <xf numFmtId="176" fontId="1" fillId="4" borderId="21" xfId="0" applyNumberFormat="1" applyFont="1" applyFill="1" applyBorder="1" applyProtection="1"/>
    <xf numFmtId="176" fontId="1" fillId="4" borderId="19" xfId="0" applyNumberFormat="1" applyFont="1" applyFill="1" applyBorder="1" applyProtection="1"/>
    <xf numFmtId="176" fontId="1" fillId="4" borderId="18" xfId="0" applyNumberFormat="1" applyFont="1" applyFill="1" applyBorder="1" applyProtection="1"/>
    <xf numFmtId="176" fontId="1" fillId="4" borderId="1" xfId="0" applyNumberFormat="1" applyFont="1" applyFill="1" applyBorder="1" applyProtection="1">
      <protection locked="0"/>
    </xf>
    <xf numFmtId="176" fontId="1" fillId="4" borderId="37" xfId="0" applyNumberFormat="1" applyFont="1" applyFill="1" applyBorder="1" applyProtection="1">
      <protection locked="0"/>
    </xf>
    <xf numFmtId="176" fontId="1" fillId="4" borderId="38" xfId="0" applyNumberFormat="1" applyFont="1" applyFill="1" applyBorder="1" applyProtection="1">
      <protection locked="0"/>
    </xf>
    <xf numFmtId="176" fontId="1" fillId="4" borderId="14" xfId="0" applyNumberFormat="1" applyFont="1" applyFill="1" applyBorder="1" applyProtection="1"/>
    <xf numFmtId="176" fontId="1" fillId="4" borderId="37" xfId="0" applyNumberFormat="1" applyFont="1" applyFill="1" applyBorder="1" applyProtection="1"/>
    <xf numFmtId="176" fontId="1" fillId="4" borderId="1" xfId="0" applyNumberFormat="1" applyFont="1" applyFill="1" applyBorder="1" applyProtection="1"/>
    <xf numFmtId="0" fontId="1" fillId="0" borderId="0" xfId="0" applyFont="1" applyBorder="1" applyProtection="1"/>
    <xf numFmtId="177" fontId="1" fillId="0" borderId="0" xfId="0" applyNumberFormat="1" applyFont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176" fontId="1" fillId="2" borderId="18" xfId="0" applyNumberFormat="1" applyFont="1" applyFill="1" applyBorder="1" applyAlignment="1" applyProtection="1">
      <alignment shrinkToFit="1"/>
      <protection locked="0"/>
    </xf>
    <xf numFmtId="176" fontId="1" fillId="2" borderId="19" xfId="0" applyNumberFormat="1" applyFont="1" applyFill="1" applyBorder="1" applyAlignment="1" applyProtection="1">
      <alignment shrinkToFit="1"/>
      <protection locked="0"/>
    </xf>
    <xf numFmtId="176" fontId="1" fillId="2" borderId="2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</xf>
    <xf numFmtId="176" fontId="1" fillId="2" borderId="19" xfId="0" applyNumberFormat="1" applyFont="1" applyFill="1" applyBorder="1" applyAlignment="1" applyProtection="1">
      <alignment shrinkToFit="1"/>
    </xf>
    <xf numFmtId="176" fontId="1" fillId="2" borderId="18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  <protection locked="0"/>
    </xf>
    <xf numFmtId="176" fontId="1" fillId="4" borderId="19" xfId="0" applyNumberFormat="1" applyFont="1" applyFill="1" applyBorder="1" applyAlignment="1" applyProtection="1">
      <alignment shrinkToFit="1"/>
      <protection locked="0"/>
    </xf>
    <xf numFmtId="176" fontId="1" fillId="4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</xf>
    <xf numFmtId="176" fontId="1" fillId="4" borderId="19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  <protection locked="0"/>
    </xf>
    <xf numFmtId="176" fontId="1" fillId="2" borderId="23" xfId="0" applyNumberFormat="1" applyFont="1" applyFill="1" applyBorder="1" applyAlignment="1" applyProtection="1">
      <alignment shrinkToFit="1"/>
      <protection locked="0"/>
    </xf>
    <xf numFmtId="176" fontId="1" fillId="2" borderId="2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</xf>
    <xf numFmtId="176" fontId="1" fillId="2" borderId="23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  <protection locked="0"/>
    </xf>
    <xf numFmtId="176" fontId="1" fillId="4" borderId="37" xfId="0" applyNumberFormat="1" applyFont="1" applyFill="1" applyBorder="1" applyAlignment="1" applyProtection="1">
      <alignment shrinkToFit="1"/>
      <protection locked="0"/>
    </xf>
    <xf numFmtId="176" fontId="1" fillId="4" borderId="38" xfId="0" applyNumberFormat="1" applyFont="1" applyFill="1" applyBorder="1" applyAlignment="1" applyProtection="1">
      <alignment shrinkToFit="1"/>
      <protection locked="0"/>
    </xf>
    <xf numFmtId="176" fontId="1" fillId="4" borderId="14" xfId="0" applyNumberFormat="1" applyFont="1" applyFill="1" applyBorder="1" applyAlignment="1" applyProtection="1">
      <alignment shrinkToFit="1"/>
    </xf>
    <xf numFmtId="176" fontId="1" fillId="4" borderId="37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center" vertical="top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39" xfId="0" applyNumberFormat="1" applyFont="1" applyFill="1" applyBorder="1" applyAlignment="1" applyProtection="1">
      <alignment horizontal="right" vertical="center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0" borderId="40" xfId="0" applyNumberFormat="1" applyFont="1" applyBorder="1" applyAlignment="1">
      <alignment horizontal="right" vertical="center"/>
    </xf>
    <xf numFmtId="49" fontId="1" fillId="0" borderId="41" xfId="0" applyNumberFormat="1" applyFont="1" applyBorder="1" applyAlignment="1">
      <alignment horizontal="right" vertical="center"/>
    </xf>
    <xf numFmtId="0" fontId="6" fillId="0" borderId="0" xfId="0" applyFont="1"/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4" borderId="18" xfId="0" applyNumberFormat="1" applyFont="1" applyFill="1" applyBorder="1" applyAlignment="1" applyProtection="1">
      <alignment horizontal="right" shrinkToFit="1"/>
      <protection locked="0"/>
    </xf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176" fontId="5" fillId="0" borderId="21" xfId="0" applyNumberFormat="1" applyFont="1" applyBorder="1" applyProtection="1">
      <protection locked="0"/>
    </xf>
    <xf numFmtId="176" fontId="5" fillId="0" borderId="19" xfId="0" applyNumberFormat="1" applyFont="1" applyBorder="1" applyProtection="1">
      <protection locked="0"/>
    </xf>
    <xf numFmtId="176" fontId="5" fillId="0" borderId="42" xfId="0" applyNumberFormat="1" applyFont="1" applyBorder="1" applyProtection="1">
      <protection locked="0"/>
    </xf>
    <xf numFmtId="176" fontId="5" fillId="0" borderId="20" xfId="0" applyNumberFormat="1" applyFont="1" applyBorder="1" applyProtection="1">
      <protection locked="0"/>
    </xf>
    <xf numFmtId="176" fontId="5" fillId="0" borderId="18" xfId="0" applyNumberFormat="1" applyFont="1" applyBorder="1" applyProtection="1">
      <protection locked="0"/>
    </xf>
    <xf numFmtId="176" fontId="5" fillId="0" borderId="43" xfId="0" applyNumberFormat="1" applyFont="1" applyBorder="1" applyProtection="1">
      <protection locked="0"/>
    </xf>
    <xf numFmtId="176" fontId="5" fillId="0" borderId="18" xfId="0" applyNumberFormat="1" applyFont="1" applyBorder="1"/>
    <xf numFmtId="176" fontId="5" fillId="0" borderId="19" xfId="0" applyNumberFormat="1" applyFont="1" applyBorder="1"/>
    <xf numFmtId="176" fontId="5" fillId="0" borderId="42" xfId="0" applyNumberFormat="1" applyFont="1" applyBorder="1"/>
    <xf numFmtId="176" fontId="5" fillId="0" borderId="43" xfId="0" applyNumberFormat="1" applyFont="1" applyBorder="1"/>
    <xf numFmtId="176" fontId="5" fillId="4" borderId="22" xfId="0" applyNumberFormat="1" applyFont="1" applyFill="1" applyBorder="1" applyProtection="1">
      <protection locked="0"/>
    </xf>
    <xf numFmtId="176" fontId="5" fillId="4" borderId="23" xfId="0" applyNumberFormat="1" applyFont="1" applyFill="1" applyBorder="1" applyProtection="1">
      <protection locked="0"/>
    </xf>
    <xf numFmtId="176" fontId="5" fillId="4" borderId="44" xfId="0" applyNumberFormat="1" applyFont="1" applyFill="1" applyBorder="1" applyProtection="1">
      <protection locked="0"/>
    </xf>
    <xf numFmtId="176" fontId="5" fillId="4" borderId="28" xfId="0" applyNumberFormat="1" applyFont="1" applyFill="1" applyBorder="1" applyProtection="1">
      <protection locked="0"/>
    </xf>
    <xf numFmtId="176" fontId="5" fillId="4" borderId="24" xfId="0" applyNumberFormat="1" applyFont="1" applyFill="1" applyBorder="1" applyProtection="1">
      <protection locked="0"/>
    </xf>
    <xf numFmtId="176" fontId="5" fillId="4" borderId="45" xfId="0" applyNumberFormat="1" applyFont="1" applyFill="1" applyBorder="1" applyProtection="1">
      <protection locked="0"/>
    </xf>
    <xf numFmtId="176" fontId="5" fillId="4" borderId="24" xfId="0" applyNumberFormat="1" applyFont="1" applyFill="1" applyBorder="1"/>
    <xf numFmtId="176" fontId="5" fillId="4" borderId="44" xfId="0" applyNumberFormat="1" applyFont="1" applyFill="1" applyBorder="1"/>
    <xf numFmtId="176" fontId="5" fillId="0" borderId="22" xfId="0" applyNumberFormat="1" applyFont="1" applyBorder="1" applyProtection="1">
      <protection locked="0"/>
    </xf>
    <xf numFmtId="176" fontId="5" fillId="0" borderId="23" xfId="0" applyNumberFormat="1" applyFont="1" applyBorder="1" applyProtection="1">
      <protection locked="0"/>
    </xf>
    <xf numFmtId="176" fontId="5" fillId="0" borderId="44" xfId="0" applyNumberFormat="1" applyFont="1" applyBorder="1" applyProtection="1">
      <protection locked="0"/>
    </xf>
    <xf numFmtId="176" fontId="5" fillId="0" borderId="28" xfId="0" applyNumberFormat="1" applyFont="1" applyBorder="1" applyProtection="1">
      <protection locked="0"/>
    </xf>
    <xf numFmtId="176" fontId="5" fillId="0" borderId="24" xfId="0" applyNumberFormat="1" applyFont="1" applyBorder="1" applyProtection="1">
      <protection locked="0"/>
    </xf>
    <xf numFmtId="176" fontId="5" fillId="0" borderId="45" xfId="0" applyNumberFormat="1" applyFont="1" applyBorder="1" applyProtection="1">
      <protection locked="0"/>
    </xf>
    <xf numFmtId="176" fontId="5" fillId="0" borderId="24" xfId="0" applyNumberFormat="1" applyFont="1" applyBorder="1"/>
    <xf numFmtId="176" fontId="5" fillId="0" borderId="44" xfId="0" applyNumberFormat="1" applyFont="1" applyBorder="1"/>
    <xf numFmtId="176" fontId="5" fillId="4" borderId="46" xfId="0" applyNumberFormat="1" applyFont="1" applyFill="1" applyBorder="1" applyProtection="1">
      <protection locked="0"/>
    </xf>
    <xf numFmtId="176" fontId="5" fillId="4" borderId="47" xfId="0" applyNumberFormat="1" applyFont="1" applyFill="1" applyBorder="1" applyProtection="1">
      <protection locked="0"/>
    </xf>
    <xf numFmtId="176" fontId="5" fillId="4" borderId="48" xfId="0" applyNumberFormat="1" applyFont="1" applyFill="1" applyBorder="1" applyProtection="1">
      <protection locked="0"/>
    </xf>
    <xf numFmtId="176" fontId="5" fillId="4" borderId="49" xfId="0" applyNumberFormat="1" applyFont="1" applyFill="1" applyBorder="1" applyProtection="1">
      <protection locked="0"/>
    </xf>
    <xf numFmtId="176" fontId="5" fillId="4" borderId="50" xfId="0" applyNumberFormat="1" applyFont="1" applyFill="1" applyBorder="1" applyProtection="1">
      <protection locked="0"/>
    </xf>
    <xf numFmtId="176" fontId="5" fillId="4" borderId="51" xfId="0" applyNumberFormat="1" applyFont="1" applyFill="1" applyBorder="1" applyProtection="1">
      <protection locked="0"/>
    </xf>
    <xf numFmtId="176" fontId="5" fillId="4" borderId="50" xfId="0" applyNumberFormat="1" applyFont="1" applyFill="1" applyBorder="1"/>
    <xf numFmtId="176" fontId="5" fillId="4" borderId="48" xfId="0" applyNumberFormat="1" applyFont="1" applyFill="1" applyBorder="1"/>
    <xf numFmtId="176" fontId="1" fillId="3" borderId="52" xfId="0" applyNumberFormat="1" applyFont="1" applyFill="1" applyBorder="1" applyProtection="1">
      <protection locked="0"/>
    </xf>
    <xf numFmtId="176" fontId="1" fillId="3" borderId="53" xfId="0" applyNumberFormat="1" applyFont="1" applyFill="1" applyBorder="1" applyProtection="1">
      <protection locked="0"/>
    </xf>
    <xf numFmtId="176" fontId="1" fillId="3" borderId="54" xfId="0" applyNumberFormat="1" applyFont="1" applyFill="1" applyBorder="1" applyProtection="1">
      <protection locked="0"/>
    </xf>
    <xf numFmtId="176" fontId="1" fillId="3" borderId="55" xfId="0" applyNumberFormat="1" applyFont="1" applyFill="1" applyBorder="1" applyProtection="1">
      <protection locked="0"/>
    </xf>
    <xf numFmtId="176" fontId="1" fillId="3" borderId="56" xfId="0" applyNumberFormat="1" applyFont="1" applyFill="1" applyBorder="1" applyProtection="1">
      <protection locked="0"/>
    </xf>
    <xf numFmtId="176" fontId="1" fillId="3" borderId="57" xfId="0" applyNumberFormat="1" applyFont="1" applyFill="1" applyBorder="1" applyProtection="1">
      <protection locked="0"/>
    </xf>
    <xf numFmtId="176" fontId="1" fillId="2" borderId="18" xfId="0" applyNumberFormat="1" applyFont="1" applyFill="1" applyBorder="1" applyAlignment="1" applyProtection="1">
      <alignment horizontal="center" vertical="center"/>
      <protection locked="0"/>
    </xf>
    <xf numFmtId="176" fontId="1" fillId="2" borderId="19" xfId="0" applyNumberFormat="1" applyFont="1" applyFill="1" applyBorder="1" applyAlignment="1" applyProtection="1">
      <alignment horizontal="center" vertical="center"/>
      <protection locked="0"/>
    </xf>
    <xf numFmtId="176" fontId="1" fillId="2" borderId="20" xfId="0" applyNumberFormat="1" applyFont="1" applyFill="1" applyBorder="1" applyAlignment="1" applyProtection="1">
      <alignment horizontal="center" vertical="center"/>
      <protection locked="0"/>
    </xf>
    <xf numFmtId="176" fontId="1" fillId="2" borderId="18" xfId="0" applyNumberFormat="1" applyFont="1" applyFill="1" applyBorder="1" applyAlignment="1" applyProtection="1">
      <alignment vertical="center"/>
      <protection locked="0"/>
    </xf>
    <xf numFmtId="176" fontId="1" fillId="2" borderId="19" xfId="0" applyNumberFormat="1" applyFont="1" applyFill="1" applyBorder="1" applyAlignment="1" applyProtection="1">
      <alignment vertical="center"/>
      <protection locked="0"/>
    </xf>
    <xf numFmtId="176" fontId="1" fillId="2" borderId="20" xfId="0" applyNumberFormat="1" applyFont="1" applyFill="1" applyBorder="1" applyAlignment="1" applyProtection="1">
      <alignment vertical="center"/>
      <protection locked="0"/>
    </xf>
    <xf numFmtId="176" fontId="1" fillId="4" borderId="18" xfId="0" applyNumberFormat="1" applyFont="1" applyFill="1" applyBorder="1" applyAlignment="1" applyProtection="1">
      <alignment horizontal="center" vertical="center"/>
      <protection locked="0"/>
    </xf>
    <xf numFmtId="176" fontId="1" fillId="4" borderId="19" xfId="0" applyNumberFormat="1" applyFont="1" applyFill="1" applyBorder="1" applyAlignment="1" applyProtection="1">
      <alignment horizontal="center" vertical="center"/>
      <protection locked="0"/>
    </xf>
    <xf numFmtId="176" fontId="1" fillId="4" borderId="20" xfId="0" applyNumberFormat="1" applyFont="1" applyFill="1" applyBorder="1" applyAlignment="1" applyProtection="1">
      <alignment horizontal="center" vertical="center"/>
      <protection locked="0"/>
    </xf>
    <xf numFmtId="176" fontId="1" fillId="4" borderId="18" xfId="0" applyNumberFormat="1" applyFont="1" applyFill="1" applyBorder="1" applyAlignment="1" applyProtection="1">
      <alignment vertical="center"/>
      <protection locked="0"/>
    </xf>
    <xf numFmtId="176" fontId="1" fillId="4" borderId="19" xfId="0" applyNumberFormat="1" applyFont="1" applyFill="1" applyBorder="1" applyAlignment="1" applyProtection="1">
      <alignment vertical="center"/>
      <protection locked="0"/>
    </xf>
    <xf numFmtId="176" fontId="1" fillId="4" borderId="20" xfId="0" applyNumberFormat="1" applyFont="1" applyFill="1" applyBorder="1" applyAlignment="1" applyProtection="1">
      <alignment vertical="center"/>
      <protection locked="0"/>
    </xf>
    <xf numFmtId="176" fontId="1" fillId="4" borderId="21" xfId="0" applyNumberFormat="1" applyFont="1" applyFill="1" applyBorder="1" applyAlignment="1" applyProtection="1">
      <alignment vertical="center"/>
    </xf>
    <xf numFmtId="176" fontId="1" fillId="4" borderId="19" xfId="0" applyNumberFormat="1" applyFont="1" applyFill="1" applyBorder="1" applyAlignment="1" applyProtection="1">
      <alignment vertical="center"/>
    </xf>
    <xf numFmtId="176" fontId="1" fillId="4" borderId="18" xfId="0" applyNumberFormat="1" applyFont="1" applyFill="1" applyBorder="1" applyAlignment="1" applyProtection="1">
      <alignment vertical="center"/>
    </xf>
    <xf numFmtId="176" fontId="1" fillId="2" borderId="24" xfId="0" applyNumberFormat="1" applyFont="1" applyFill="1" applyBorder="1" applyAlignment="1" applyProtection="1">
      <alignment horizontal="center" vertical="center"/>
      <protection locked="0"/>
    </xf>
    <xf numFmtId="176" fontId="1" fillId="2" borderId="23" xfId="0" applyNumberFormat="1" applyFont="1" applyFill="1" applyBorder="1" applyAlignment="1" applyProtection="1">
      <alignment horizontal="center" vertical="center"/>
      <protection locked="0"/>
    </xf>
    <xf numFmtId="176" fontId="1" fillId="2" borderId="28" xfId="0" applyNumberFormat="1" applyFont="1" applyFill="1" applyBorder="1" applyAlignment="1" applyProtection="1">
      <alignment horizontal="center" vertical="center"/>
      <protection locked="0"/>
    </xf>
    <xf numFmtId="176" fontId="1" fillId="2" borderId="24" xfId="0" applyNumberFormat="1" applyFont="1" applyFill="1" applyBorder="1" applyAlignment="1" applyProtection="1">
      <alignment vertical="center"/>
      <protection locked="0"/>
    </xf>
    <xf numFmtId="176" fontId="1" fillId="2" borderId="23" xfId="0" applyNumberFormat="1" applyFont="1" applyFill="1" applyBorder="1" applyAlignment="1" applyProtection="1">
      <alignment vertical="center"/>
      <protection locked="0"/>
    </xf>
    <xf numFmtId="176" fontId="1" fillId="2" borderId="28" xfId="0" applyNumberFormat="1" applyFont="1" applyFill="1" applyBorder="1" applyAlignment="1" applyProtection="1">
      <alignment vertical="center"/>
      <protection locked="0"/>
    </xf>
    <xf numFmtId="176" fontId="1" fillId="0" borderId="22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vertical="center"/>
    </xf>
    <xf numFmtId="176" fontId="1" fillId="0" borderId="24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176" fontId="1" fillId="4" borderId="37" xfId="0" applyNumberFormat="1" applyFont="1" applyFill="1" applyBorder="1" applyAlignment="1" applyProtection="1">
      <alignment horizontal="center" vertical="center"/>
      <protection locked="0"/>
    </xf>
    <xf numFmtId="176" fontId="1" fillId="4" borderId="38" xfId="0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vertical="center"/>
      <protection locked="0"/>
    </xf>
    <xf numFmtId="176" fontId="1" fillId="4" borderId="37" xfId="0" applyNumberFormat="1" applyFont="1" applyFill="1" applyBorder="1" applyAlignment="1" applyProtection="1">
      <alignment vertical="center"/>
      <protection locked="0"/>
    </xf>
    <xf numFmtId="176" fontId="1" fillId="4" borderId="38" xfId="0" applyNumberFormat="1" applyFont="1" applyFill="1" applyBorder="1" applyAlignment="1" applyProtection="1">
      <alignment vertical="center"/>
      <protection locked="0"/>
    </xf>
    <xf numFmtId="176" fontId="1" fillId="4" borderId="14" xfId="0" applyNumberFormat="1" applyFont="1" applyFill="1" applyBorder="1" applyAlignment="1" applyProtection="1">
      <alignment vertical="center"/>
    </xf>
    <xf numFmtId="176" fontId="1" fillId="4" borderId="37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vertical="center"/>
    </xf>
    <xf numFmtId="176" fontId="1" fillId="2" borderId="58" xfId="0" applyNumberFormat="1" applyFont="1" applyFill="1" applyBorder="1" applyProtection="1">
      <protection locked="0"/>
    </xf>
    <xf numFmtId="176" fontId="1" fillId="2" borderId="59" xfId="0" applyNumberFormat="1" applyFont="1" applyFill="1" applyBorder="1" applyProtection="1">
      <protection locked="0"/>
    </xf>
    <xf numFmtId="176" fontId="1" fillId="2" borderId="60" xfId="0" applyNumberFormat="1" applyFont="1" applyFill="1" applyBorder="1" applyProtection="1">
      <protection locked="0"/>
    </xf>
    <xf numFmtId="176" fontId="1" fillId="2" borderId="61" xfId="0" applyNumberFormat="1" applyFont="1" applyFill="1" applyBorder="1" applyProtection="1"/>
    <xf numFmtId="176" fontId="1" fillId="2" borderId="59" xfId="0" applyNumberFormat="1" applyFont="1" applyFill="1" applyBorder="1" applyProtection="1"/>
    <xf numFmtId="176" fontId="1" fillId="2" borderId="58" xfId="0" applyNumberFormat="1" applyFont="1" applyFill="1" applyBorder="1" applyProtection="1"/>
    <xf numFmtId="176" fontId="1" fillId="4" borderId="62" xfId="0" applyNumberFormat="1" applyFont="1" applyFill="1" applyBorder="1" applyProtection="1">
      <protection locked="0"/>
    </xf>
    <xf numFmtId="176" fontId="1" fillId="4" borderId="63" xfId="0" applyNumberFormat="1" applyFont="1" applyFill="1" applyBorder="1" applyProtection="1">
      <protection locked="0"/>
    </xf>
    <xf numFmtId="176" fontId="1" fillId="4" borderId="64" xfId="0" applyNumberFormat="1" applyFont="1" applyFill="1" applyBorder="1" applyProtection="1">
      <protection locked="0"/>
    </xf>
    <xf numFmtId="176" fontId="1" fillId="4" borderId="65" xfId="0" applyNumberFormat="1" applyFont="1" applyFill="1" applyBorder="1" applyProtection="1"/>
    <xf numFmtId="176" fontId="1" fillId="4" borderId="63" xfId="0" applyNumberFormat="1" applyFont="1" applyFill="1" applyBorder="1" applyProtection="1"/>
    <xf numFmtId="176" fontId="1" fillId="4" borderId="62" xfId="0" applyNumberFormat="1" applyFont="1" applyFill="1" applyBorder="1" applyProtection="1"/>
    <xf numFmtId="176" fontId="1" fillId="3" borderId="21" xfId="0" applyNumberFormat="1" applyFont="1" applyFill="1" applyBorder="1" applyProtection="1">
      <protection locked="0"/>
    </xf>
    <xf numFmtId="176" fontId="1" fillId="3" borderId="19" xfId="0" applyNumberFormat="1" applyFont="1" applyFill="1" applyBorder="1" applyProtection="1">
      <protection locked="0"/>
    </xf>
    <xf numFmtId="176" fontId="1" fillId="3" borderId="18" xfId="0" applyNumberFormat="1" applyFont="1" applyFill="1" applyBorder="1" applyProtection="1">
      <protection locked="0"/>
    </xf>
    <xf numFmtId="176" fontId="1" fillId="3" borderId="20" xfId="0" applyNumberFormat="1" applyFont="1" applyFill="1" applyBorder="1" applyProtection="1">
      <protection locked="0"/>
    </xf>
    <xf numFmtId="176" fontId="1" fillId="3" borderId="21" xfId="0" applyNumberFormat="1" applyFont="1" applyFill="1" applyBorder="1" applyProtection="1"/>
    <xf numFmtId="176" fontId="1" fillId="3" borderId="19" xfId="0" applyNumberFormat="1" applyFont="1" applyFill="1" applyBorder="1" applyProtection="1"/>
    <xf numFmtId="176" fontId="1" fillId="3" borderId="18" xfId="0" applyNumberFormat="1" applyFont="1" applyFill="1" applyBorder="1" applyProtection="1"/>
    <xf numFmtId="176" fontId="1" fillId="3" borderId="66" xfId="0" applyNumberFormat="1" applyFont="1" applyFill="1" applyBorder="1" applyProtection="1"/>
    <xf numFmtId="176" fontId="1" fillId="3" borderId="46" xfId="0" applyNumberFormat="1" applyFont="1" applyFill="1" applyBorder="1" applyProtection="1">
      <protection locked="0"/>
    </xf>
    <xf numFmtId="176" fontId="1" fillId="3" borderId="47" xfId="0" applyNumberFormat="1" applyFont="1" applyFill="1" applyBorder="1" applyProtection="1">
      <protection locked="0"/>
    </xf>
    <xf numFmtId="176" fontId="1" fillId="3" borderId="50" xfId="0" applyNumberFormat="1" applyFont="1" applyFill="1" applyBorder="1" applyProtection="1">
      <protection locked="0"/>
    </xf>
    <xf numFmtId="176" fontId="1" fillId="3" borderId="49" xfId="0" applyNumberFormat="1" applyFont="1" applyFill="1" applyBorder="1" applyProtection="1">
      <protection locked="0"/>
    </xf>
    <xf numFmtId="176" fontId="1" fillId="3" borderId="46" xfId="0" applyNumberFormat="1" applyFont="1" applyFill="1" applyBorder="1" applyProtection="1"/>
    <xf numFmtId="176" fontId="1" fillId="3" borderId="47" xfId="0" applyNumberFormat="1" applyFont="1" applyFill="1" applyBorder="1" applyProtection="1"/>
    <xf numFmtId="176" fontId="1" fillId="3" borderId="50" xfId="0" applyNumberFormat="1" applyFont="1" applyFill="1" applyBorder="1" applyProtection="1"/>
    <xf numFmtId="176" fontId="1" fillId="3" borderId="67" xfId="0" applyNumberFormat="1" applyFont="1" applyFill="1" applyBorder="1" applyProtection="1"/>
    <xf numFmtId="0" fontId="6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6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6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77" fontId="1" fillId="2" borderId="1" xfId="0" applyNumberFormat="1" applyFont="1" applyFill="1" applyBorder="1" applyProtection="1"/>
    <xf numFmtId="176" fontId="1" fillId="3" borderId="29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  <protection locked="0"/>
    </xf>
    <xf numFmtId="176" fontId="1" fillId="3" borderId="31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</xf>
    <xf numFmtId="176" fontId="1" fillId="3" borderId="29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  <protection locked="0"/>
    </xf>
    <xf numFmtId="176" fontId="1" fillId="3" borderId="35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  <protection locked="0"/>
    </xf>
    <xf numFmtId="176" fontId="1" fillId="0" borderId="19" xfId="0" applyNumberFormat="1" applyFont="1" applyFill="1" applyBorder="1" applyAlignment="1" applyProtection="1">
      <alignment shrinkToFit="1"/>
      <protection locked="0"/>
    </xf>
    <xf numFmtId="176" fontId="1" fillId="0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  <protection locked="0"/>
    </xf>
    <xf numFmtId="176" fontId="1" fillId="4" borderId="0" xfId="0" applyNumberFormat="1" applyFont="1" applyFill="1" applyBorder="1" applyAlignment="1" applyProtection="1">
      <alignment shrinkToFit="1"/>
      <protection locked="0"/>
    </xf>
    <xf numFmtId="176" fontId="1" fillId="4" borderId="77" xfId="0" applyNumberFormat="1" applyFont="1" applyFill="1" applyBorder="1" applyAlignment="1" applyProtection="1">
      <alignment shrinkToFit="1"/>
      <protection locked="0"/>
    </xf>
    <xf numFmtId="176" fontId="1" fillId="4" borderId="78" xfId="0" applyNumberFormat="1" applyFont="1" applyFill="1" applyBorder="1" applyAlignment="1" applyProtection="1">
      <alignment shrinkToFit="1"/>
      <protection locked="0"/>
    </xf>
    <xf numFmtId="176" fontId="1" fillId="3" borderId="54" xfId="0" applyNumberFormat="1" applyFont="1" applyFill="1" applyBorder="1" applyAlignment="1" applyProtection="1">
      <alignment shrinkToFit="1"/>
      <protection locked="0"/>
    </xf>
    <xf numFmtId="176" fontId="1" fillId="3" borderId="79" xfId="0" applyNumberFormat="1" applyFont="1" applyFill="1" applyBorder="1" applyAlignment="1" applyProtection="1">
      <alignment shrinkToFit="1"/>
      <protection locked="0"/>
    </xf>
    <xf numFmtId="176" fontId="1" fillId="3" borderId="52" xfId="0" applyNumberFormat="1" applyFont="1" applyFill="1" applyBorder="1" applyAlignment="1" applyProtection="1">
      <alignment shrinkToFit="1"/>
      <protection locked="0"/>
    </xf>
    <xf numFmtId="176" fontId="1" fillId="3" borderId="80" xfId="0" applyNumberFormat="1" applyFont="1" applyFill="1" applyBorder="1" applyAlignment="1" applyProtection="1">
      <alignment shrinkToFit="1"/>
      <protection locked="0"/>
    </xf>
    <xf numFmtId="176" fontId="1" fillId="3" borderId="57" xfId="0" applyNumberFormat="1" applyFont="1" applyFill="1" applyBorder="1" applyAlignment="1" applyProtection="1">
      <alignment shrinkToFit="1"/>
      <protection locked="0"/>
    </xf>
    <xf numFmtId="176" fontId="1" fillId="3" borderId="81" xfId="0" applyNumberFormat="1" applyFont="1" applyFill="1" applyBorder="1" applyAlignment="1" applyProtection="1">
      <alignment shrinkToFit="1"/>
      <protection locked="0"/>
    </xf>
    <xf numFmtId="176" fontId="1" fillId="3" borderId="55" xfId="0" applyNumberFormat="1" applyFont="1" applyFill="1" applyBorder="1" applyAlignment="1" applyProtection="1">
      <alignment shrinkToFit="1"/>
      <protection locked="0"/>
    </xf>
    <xf numFmtId="176" fontId="1" fillId="3" borderId="82" xfId="0" applyNumberFormat="1" applyFont="1" applyFill="1" applyBorder="1" applyAlignment="1" applyProtection="1">
      <alignment shrinkToFit="1"/>
      <protection locked="0"/>
    </xf>
    <xf numFmtId="176" fontId="1" fillId="2" borderId="18" xfId="0" applyNumberFormat="1" applyFont="1" applyFill="1" applyBorder="1" applyAlignment="1" applyProtection="1">
      <alignment vertical="center" shrinkToFit="1"/>
      <protection locked="0"/>
    </xf>
    <xf numFmtId="176" fontId="1" fillId="2" borderId="19" xfId="0" applyNumberFormat="1" applyFont="1" applyFill="1" applyBorder="1" applyAlignment="1" applyProtection="1">
      <alignment vertical="center" shrinkToFit="1"/>
      <protection locked="0"/>
    </xf>
    <xf numFmtId="176" fontId="1" fillId="2" borderId="20" xfId="0" applyNumberFormat="1" applyFont="1" applyFill="1" applyBorder="1" applyAlignment="1" applyProtection="1">
      <alignment vertical="center" shrinkToFit="1"/>
      <protection locked="0"/>
    </xf>
    <xf numFmtId="176" fontId="1" fillId="4" borderId="18" xfId="0" applyNumberFormat="1" applyFont="1" applyFill="1" applyBorder="1" applyAlignment="1" applyProtection="1">
      <alignment vertical="center" shrinkToFit="1"/>
      <protection locked="0"/>
    </xf>
    <xf numFmtId="176" fontId="1" fillId="4" borderId="19" xfId="0" applyNumberFormat="1" applyFont="1" applyFill="1" applyBorder="1" applyAlignment="1" applyProtection="1">
      <alignment vertical="center" shrinkToFit="1"/>
      <protection locked="0"/>
    </xf>
    <xf numFmtId="176" fontId="1" fillId="4" borderId="20" xfId="0" applyNumberFormat="1" applyFont="1" applyFill="1" applyBorder="1" applyAlignment="1" applyProtection="1">
      <alignment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  <protection locked="0"/>
    </xf>
    <xf numFmtId="176" fontId="1" fillId="3" borderId="20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</xf>
    <xf numFmtId="176" fontId="1" fillId="3" borderId="18" xfId="0" applyNumberFormat="1" applyFont="1" applyFill="1" applyBorder="1" applyAlignment="1" applyProtection="1">
      <alignment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3" borderId="83" xfId="0" applyNumberFormat="1" applyFont="1" applyFill="1" applyBorder="1" applyAlignment="1" applyProtection="1">
      <alignment shrinkToFit="1"/>
      <protection locked="0"/>
    </xf>
    <xf numFmtId="176" fontId="1" fillId="3" borderId="84" xfId="0" applyNumberFormat="1" applyFont="1" applyFill="1" applyBorder="1" applyAlignment="1" applyProtection="1">
      <alignment shrinkToFit="1"/>
      <protection locked="0"/>
    </xf>
    <xf numFmtId="176" fontId="1" fillId="4" borderId="71" xfId="0" applyNumberFormat="1" applyFont="1" applyFill="1" applyBorder="1" applyAlignment="1" applyProtection="1">
      <alignment shrinkToFit="1"/>
      <protection locked="0"/>
    </xf>
    <xf numFmtId="176" fontId="1" fillId="3" borderId="85" xfId="0" applyNumberFormat="1" applyFont="1" applyFill="1" applyBorder="1" applyAlignment="1" applyProtection="1">
      <alignment shrinkToFit="1"/>
      <protection locked="0"/>
    </xf>
    <xf numFmtId="176" fontId="1" fillId="3" borderId="86" xfId="0" applyNumberFormat="1" applyFont="1" applyFill="1" applyBorder="1" applyAlignment="1" applyProtection="1">
      <alignment shrinkToFit="1"/>
      <protection locked="0"/>
    </xf>
    <xf numFmtId="176" fontId="1" fillId="3" borderId="87" xfId="0" applyNumberFormat="1" applyFont="1" applyFill="1" applyBorder="1" applyAlignment="1" applyProtection="1">
      <alignment shrinkToFit="1"/>
      <protection locked="0"/>
    </xf>
    <xf numFmtId="176" fontId="1" fillId="3" borderId="88" xfId="0" applyNumberFormat="1" applyFont="1" applyFill="1" applyBorder="1" applyAlignment="1" applyProtection="1">
      <alignment shrinkToFit="1"/>
      <protection locked="0"/>
    </xf>
    <xf numFmtId="176" fontId="1" fillId="3" borderId="73" xfId="0" applyNumberFormat="1" applyFont="1" applyFill="1" applyBorder="1" applyAlignment="1" applyProtection="1">
      <alignment shrinkToFit="1"/>
      <protection locked="0"/>
    </xf>
    <xf numFmtId="176" fontId="1" fillId="3" borderId="75" xfId="0" applyNumberFormat="1" applyFont="1" applyFill="1" applyBorder="1" applyAlignment="1" applyProtection="1">
      <alignment shrinkToFit="1"/>
      <protection locked="0"/>
    </xf>
    <xf numFmtId="176" fontId="1" fillId="4" borderId="22" xfId="0" applyNumberFormat="1" applyFont="1" applyFill="1" applyBorder="1" applyAlignment="1" applyProtection="1">
      <alignment shrinkToFit="1"/>
      <protection locked="0"/>
    </xf>
    <xf numFmtId="176" fontId="1" fillId="4" borderId="23" xfId="0" applyNumberFormat="1" applyFont="1" applyFill="1" applyBorder="1" applyAlignment="1" applyProtection="1">
      <alignment shrinkToFit="1"/>
      <protection locked="0"/>
    </xf>
    <xf numFmtId="176" fontId="1" fillId="4" borderId="24" xfId="0" applyNumberFormat="1" applyFont="1" applyFill="1" applyBorder="1" applyAlignment="1" applyProtection="1">
      <alignment shrinkToFit="1"/>
      <protection locked="0"/>
    </xf>
    <xf numFmtId="176" fontId="1" fillId="4" borderId="28" xfId="0" applyNumberFormat="1" applyFont="1" applyFill="1" applyBorder="1" applyAlignment="1" applyProtection="1">
      <alignment shrinkToFit="1"/>
      <protection locked="0"/>
    </xf>
    <xf numFmtId="176" fontId="1" fillId="3" borderId="89" xfId="0" applyNumberFormat="1" applyFont="1" applyFill="1" applyBorder="1" applyAlignment="1" applyProtection="1">
      <alignment shrinkToFit="1"/>
      <protection locked="0"/>
    </xf>
    <xf numFmtId="176" fontId="1" fillId="3" borderId="42" xfId="0" applyNumberFormat="1" applyFont="1" applyFill="1" applyBorder="1" applyAlignment="1" applyProtection="1">
      <alignment shrinkToFit="1"/>
      <protection locked="0"/>
    </xf>
    <xf numFmtId="176" fontId="1" fillId="3" borderId="43" xfId="0" applyNumberFormat="1" applyFont="1" applyFill="1" applyBorder="1" applyAlignment="1" applyProtection="1">
      <alignment shrinkToFit="1"/>
      <protection locked="0"/>
    </xf>
    <xf numFmtId="176" fontId="1" fillId="3" borderId="90" xfId="0" applyNumberFormat="1" applyFont="1" applyFill="1" applyBorder="1" applyAlignment="1" applyProtection="1">
      <alignment shrinkToFit="1"/>
      <protection locked="0"/>
    </xf>
    <xf numFmtId="176" fontId="1" fillId="3" borderId="91" xfId="0" applyNumberFormat="1" applyFont="1" applyFill="1" applyBorder="1" applyAlignment="1" applyProtection="1">
      <alignment shrinkToFit="1"/>
      <protection locked="0"/>
    </xf>
    <xf numFmtId="176" fontId="1" fillId="3" borderId="92" xfId="0" applyNumberFormat="1" applyFont="1" applyFill="1" applyBorder="1" applyAlignment="1" applyProtection="1">
      <alignment shrinkToFit="1"/>
      <protection locked="0"/>
    </xf>
    <xf numFmtId="176" fontId="1" fillId="3" borderId="93" xfId="0" applyNumberFormat="1" applyFont="1" applyFill="1" applyBorder="1" applyAlignment="1" applyProtection="1">
      <alignment shrinkToFit="1"/>
      <protection locked="0"/>
    </xf>
    <xf numFmtId="176" fontId="1" fillId="4" borderId="62" xfId="0" applyNumberFormat="1" applyFont="1" applyFill="1" applyBorder="1" applyAlignment="1" applyProtection="1">
      <alignment shrinkToFit="1"/>
      <protection locked="0"/>
    </xf>
    <xf numFmtId="176" fontId="1" fillId="4" borderId="63" xfId="0" applyNumberFormat="1" applyFont="1" applyFill="1" applyBorder="1" applyAlignment="1" applyProtection="1">
      <alignment shrinkToFit="1"/>
      <protection locked="0"/>
    </xf>
    <xf numFmtId="176" fontId="1" fillId="4" borderId="64" xfId="0" applyNumberFormat="1" applyFont="1" applyFill="1" applyBorder="1" applyAlignment="1" applyProtection="1">
      <alignment shrinkToFit="1"/>
      <protection locked="0"/>
    </xf>
    <xf numFmtId="176" fontId="1" fillId="4" borderId="94" xfId="0" applyNumberFormat="1" applyFont="1" applyFill="1" applyBorder="1" applyAlignment="1" applyProtection="1">
      <alignment shrinkToFit="1"/>
      <protection locked="0"/>
    </xf>
    <xf numFmtId="176" fontId="1" fillId="3" borderId="95" xfId="0" applyNumberFormat="1" applyFont="1" applyFill="1" applyBorder="1" applyAlignment="1" applyProtection="1">
      <alignment shrinkToFit="1"/>
      <protection locked="0"/>
    </xf>
    <xf numFmtId="176" fontId="1" fillId="3" borderId="96" xfId="0" applyNumberFormat="1" applyFont="1" applyFill="1" applyBorder="1" applyAlignment="1" applyProtection="1">
      <alignment shrinkToFit="1"/>
      <protection locked="0"/>
    </xf>
    <xf numFmtId="176" fontId="1" fillId="3" borderId="97" xfId="0" applyNumberFormat="1" applyFont="1" applyFill="1" applyBorder="1" applyAlignment="1" applyProtection="1">
      <alignment shrinkToFit="1"/>
      <protection locked="0"/>
    </xf>
    <xf numFmtId="176" fontId="1" fillId="3" borderId="74" xfId="0" applyNumberFormat="1" applyFont="1" applyFill="1" applyBorder="1" applyAlignment="1" applyProtection="1">
      <alignment shrinkToFit="1"/>
      <protection locked="0"/>
    </xf>
    <xf numFmtId="176" fontId="1" fillId="3" borderId="98" xfId="0" applyNumberFormat="1" applyFont="1" applyFill="1" applyBorder="1" applyAlignment="1" applyProtection="1">
      <alignment shrinkToFit="1"/>
      <protection locked="0"/>
    </xf>
    <xf numFmtId="176" fontId="1" fillId="3" borderId="99" xfId="0" applyNumberFormat="1" applyFont="1" applyFill="1" applyBorder="1" applyAlignment="1" applyProtection="1">
      <alignment shrinkToFit="1"/>
      <protection locked="0"/>
    </xf>
    <xf numFmtId="176" fontId="1" fillId="4" borderId="68" xfId="0" applyNumberFormat="1" applyFont="1" applyFill="1" applyBorder="1" applyAlignment="1" applyProtection="1">
      <alignment shrinkToFit="1"/>
      <protection locked="0"/>
    </xf>
    <xf numFmtId="176" fontId="1" fillId="4" borderId="69" xfId="0" applyNumberFormat="1" applyFont="1" applyFill="1" applyBorder="1" applyAlignment="1" applyProtection="1">
      <alignment shrinkToFit="1"/>
      <protection locked="0"/>
    </xf>
    <xf numFmtId="176" fontId="1" fillId="4" borderId="70" xfId="0" applyNumberFormat="1" applyFont="1" applyFill="1" applyBorder="1" applyAlignment="1" applyProtection="1">
      <alignment shrinkToFit="1"/>
      <protection locked="0"/>
    </xf>
    <xf numFmtId="49" fontId="1" fillId="2" borderId="100" xfId="0" applyNumberFormat="1" applyFont="1" applyFill="1" applyBorder="1" applyAlignment="1" applyProtection="1">
      <alignment horizontal="center" vertical="top"/>
    </xf>
    <xf numFmtId="49" fontId="1" fillId="2" borderId="101" xfId="0" applyNumberFormat="1" applyFont="1" applyFill="1" applyBorder="1" applyAlignment="1" applyProtection="1">
      <alignment horizontal="center" vertical="top"/>
    </xf>
    <xf numFmtId="176" fontId="1" fillId="2" borderId="91" xfId="0" applyNumberFormat="1" applyFont="1" applyFill="1" applyBorder="1" applyAlignment="1" applyProtection="1">
      <alignment shrinkToFit="1"/>
      <protection locked="0"/>
    </xf>
    <xf numFmtId="176" fontId="1" fillId="4" borderId="102" xfId="0" applyNumberFormat="1" applyFont="1" applyFill="1" applyBorder="1" applyAlignment="1" applyProtection="1">
      <alignment shrinkToFit="1"/>
      <protection locked="0"/>
    </xf>
    <xf numFmtId="176" fontId="1" fillId="6" borderId="18" xfId="0" applyNumberFormat="1" applyFont="1" applyFill="1" applyBorder="1" applyProtection="1">
      <protection locked="0"/>
    </xf>
    <xf numFmtId="176" fontId="1" fillId="6" borderId="19" xfId="0" applyNumberFormat="1" applyFont="1" applyFill="1" applyBorder="1" applyProtection="1">
      <protection locked="0"/>
    </xf>
    <xf numFmtId="176" fontId="1" fillId="6" borderId="20" xfId="0" applyNumberFormat="1" applyFont="1" applyFill="1" applyBorder="1" applyProtection="1">
      <protection locked="0"/>
    </xf>
    <xf numFmtId="176" fontId="1" fillId="6" borderId="21" xfId="0" applyNumberFormat="1" applyFont="1" applyFill="1" applyBorder="1" applyProtection="1"/>
    <xf numFmtId="176" fontId="1" fillId="6" borderId="19" xfId="0" applyNumberFormat="1" applyFont="1" applyFill="1" applyBorder="1" applyProtection="1"/>
    <xf numFmtId="176" fontId="1" fillId="6" borderId="18" xfId="0" applyNumberFormat="1" applyFont="1" applyFill="1" applyBorder="1" applyProtection="1"/>
    <xf numFmtId="0" fontId="6" fillId="6" borderId="0" xfId="0" applyFont="1" applyFill="1"/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176" fontId="5" fillId="4" borderId="19" xfId="0" applyNumberFormat="1" applyFont="1" applyFill="1" applyBorder="1"/>
    <xf numFmtId="176" fontId="5" fillId="4" borderId="43" xfId="0" applyNumberFormat="1" applyFont="1" applyFill="1" applyBorder="1"/>
    <xf numFmtId="176" fontId="1" fillId="3" borderId="79" xfId="0" applyNumberFormat="1" applyFont="1" applyFill="1" applyBorder="1" applyAlignment="1" applyProtection="1">
      <alignment shrinkToFit="1"/>
    </xf>
    <xf numFmtId="176" fontId="1" fillId="3" borderId="81" xfId="0" applyNumberFormat="1" applyFont="1" applyFill="1" applyBorder="1" applyAlignment="1" applyProtection="1">
      <alignment shrinkToFit="1"/>
    </xf>
    <xf numFmtId="176" fontId="1" fillId="2" borderId="106" xfId="0" applyNumberFormat="1" applyFont="1" applyFill="1" applyBorder="1" applyAlignment="1" applyProtection="1">
      <alignment shrinkToFit="1"/>
    </xf>
    <xf numFmtId="176" fontId="1" fillId="4" borderId="89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</xf>
    <xf numFmtId="176" fontId="1" fillId="3" borderId="99" xfId="0" applyNumberFormat="1" applyFont="1" applyFill="1" applyBorder="1" applyAlignment="1" applyProtection="1">
      <alignment shrinkToFit="1"/>
    </xf>
    <xf numFmtId="176" fontId="1" fillId="3" borderId="107" xfId="0" applyNumberFormat="1" applyFont="1" applyFill="1" applyBorder="1" applyAlignment="1" applyProtection="1">
      <alignment shrinkToFit="1"/>
    </xf>
    <xf numFmtId="176" fontId="1" fillId="3" borderId="89" xfId="0" applyNumberFormat="1" applyFont="1" applyFill="1" applyBorder="1" applyAlignment="1" applyProtection="1">
      <alignment shrinkToFit="1"/>
    </xf>
    <xf numFmtId="176" fontId="1" fillId="3" borderId="91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  <protection locked="0"/>
    </xf>
    <xf numFmtId="176" fontId="1" fillId="3" borderId="83" xfId="0" applyNumberFormat="1" applyFont="1" applyFill="1" applyBorder="1" applyAlignment="1" applyProtection="1">
      <alignment shrinkToFit="1"/>
    </xf>
    <xf numFmtId="176" fontId="1" fillId="3" borderId="84" xfId="0" applyNumberFormat="1" applyFont="1" applyFill="1" applyBorder="1" applyAlignment="1" applyProtection="1">
      <alignment shrinkToFit="1"/>
    </xf>
    <xf numFmtId="176" fontId="1" fillId="3" borderId="93" xfId="0" applyNumberFormat="1" applyFont="1" applyFill="1" applyBorder="1" applyAlignment="1" applyProtection="1">
      <alignment shrinkToFit="1"/>
    </xf>
    <xf numFmtId="0" fontId="1" fillId="2" borderId="1" xfId="0" applyFont="1" applyFill="1" applyBorder="1" applyProtection="1"/>
    <xf numFmtId="176" fontId="1" fillId="4" borderId="24" xfId="0" applyNumberFormat="1" applyFont="1" applyFill="1" applyBorder="1" applyAlignment="1" applyProtection="1">
      <alignment shrinkToFit="1"/>
    </xf>
    <xf numFmtId="176" fontId="1" fillId="2" borderId="109" xfId="0" applyNumberFormat="1" applyFont="1" applyFill="1" applyBorder="1" applyAlignment="1" applyProtection="1">
      <alignment shrinkToFit="1"/>
    </xf>
    <xf numFmtId="176" fontId="1" fillId="4" borderId="93" xfId="0" applyNumberFormat="1" applyFont="1" applyFill="1" applyBorder="1" applyAlignment="1" applyProtection="1">
      <alignment shrinkToFit="1"/>
    </xf>
    <xf numFmtId="176" fontId="1" fillId="2" borderId="93" xfId="0" applyNumberFormat="1" applyFont="1" applyFill="1" applyBorder="1" applyAlignment="1" applyProtection="1">
      <alignment shrinkToFit="1"/>
    </xf>
    <xf numFmtId="176" fontId="1" fillId="2" borderId="44" xfId="0" applyNumberFormat="1" applyFont="1" applyFill="1" applyBorder="1" applyAlignment="1" applyProtection="1">
      <alignment shrinkToFit="1"/>
    </xf>
    <xf numFmtId="176" fontId="1" fillId="4" borderId="42" xfId="0" applyNumberFormat="1" applyFont="1" applyFill="1" applyBorder="1" applyAlignment="1" applyProtection="1">
      <alignment shrinkToFit="1"/>
    </xf>
    <xf numFmtId="176" fontId="1" fillId="2" borderId="42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</xf>
    <xf numFmtId="176" fontId="1" fillId="3" borderId="110" xfId="0" applyNumberFormat="1" applyFont="1" applyFill="1" applyBorder="1" applyAlignment="1" applyProtection="1">
      <alignment shrinkToFit="1"/>
    </xf>
    <xf numFmtId="176" fontId="1" fillId="3" borderId="42" xfId="0" applyNumberFormat="1" applyFont="1" applyFill="1" applyBorder="1" applyAlignment="1" applyProtection="1">
      <alignment shrinkToFit="1"/>
    </xf>
    <xf numFmtId="176" fontId="1" fillId="3" borderId="73" xfId="0" applyNumberFormat="1" applyFont="1" applyFill="1" applyBorder="1" applyAlignment="1" applyProtection="1">
      <alignment shrinkToFit="1"/>
    </xf>
    <xf numFmtId="176" fontId="1" fillId="4" borderId="106" xfId="0" applyNumberFormat="1" applyFont="1" applyFill="1" applyBorder="1" applyAlignment="1" applyProtection="1">
      <alignment shrinkToFit="1"/>
    </xf>
    <xf numFmtId="176" fontId="1" fillId="4" borderId="111" xfId="0" applyNumberFormat="1" applyFont="1" applyFill="1" applyBorder="1" applyAlignment="1" applyProtection="1">
      <alignment shrinkToFit="1"/>
    </xf>
    <xf numFmtId="176" fontId="1" fillId="4" borderId="112" xfId="0" applyNumberFormat="1" applyFont="1" applyFill="1" applyBorder="1" applyAlignment="1" applyProtection="1">
      <alignment shrinkToFit="1"/>
    </xf>
    <xf numFmtId="176" fontId="1" fillId="4" borderId="113" xfId="0" applyNumberFormat="1" applyFont="1" applyFill="1" applyBorder="1" applyAlignment="1" applyProtection="1">
      <alignment shrinkToFit="1"/>
    </xf>
    <xf numFmtId="176" fontId="1" fillId="4" borderId="114" xfId="0" applyNumberFormat="1" applyFont="1" applyFill="1" applyBorder="1" applyAlignment="1" applyProtection="1">
      <alignment shrinkToFit="1"/>
    </xf>
    <xf numFmtId="176" fontId="1" fillId="4" borderId="115" xfId="0" applyNumberFormat="1" applyFont="1" applyFill="1" applyBorder="1" applyAlignment="1" applyProtection="1">
      <alignment shrinkToFit="1"/>
    </xf>
    <xf numFmtId="176" fontId="1" fillId="4" borderId="116" xfId="0" applyNumberFormat="1" applyFont="1" applyFill="1" applyBorder="1" applyAlignment="1" applyProtection="1">
      <alignment shrinkToFit="1"/>
    </xf>
    <xf numFmtId="176" fontId="1" fillId="3" borderId="4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</xf>
    <xf numFmtId="176" fontId="1" fillId="3" borderId="117" xfId="0" applyNumberFormat="1" applyFont="1" applyFill="1" applyBorder="1" applyAlignment="1" applyProtection="1">
      <alignment shrinkToFit="1"/>
    </xf>
    <xf numFmtId="176" fontId="1" fillId="3" borderId="95" xfId="0" applyNumberFormat="1" applyFont="1" applyFill="1" applyBorder="1" applyAlignment="1" applyProtection="1">
      <alignment shrinkToFit="1"/>
    </xf>
    <xf numFmtId="176" fontId="1" fillId="3" borderId="74" xfId="0" applyNumberFormat="1" applyFont="1" applyFill="1" applyBorder="1" applyAlignment="1" applyProtection="1">
      <alignment shrinkToFit="1"/>
    </xf>
    <xf numFmtId="176" fontId="1" fillId="3" borderId="118" xfId="0" applyNumberFormat="1" applyFont="1" applyFill="1" applyBorder="1" applyAlignment="1" applyProtection="1">
      <alignment shrinkToFit="1"/>
    </xf>
    <xf numFmtId="176" fontId="1" fillId="4" borderId="119" xfId="0" applyNumberFormat="1" applyFont="1" applyFill="1" applyBorder="1" applyAlignment="1" applyProtection="1">
      <alignment shrinkToFit="1"/>
    </xf>
    <xf numFmtId="176" fontId="1" fillId="4" borderId="120" xfId="0" applyNumberFormat="1" applyFont="1" applyFill="1" applyBorder="1" applyAlignment="1" applyProtection="1">
      <alignment shrinkToFit="1"/>
      <protection locked="0"/>
    </xf>
    <xf numFmtId="176" fontId="1" fillId="4" borderId="114" xfId="0" applyNumberFormat="1" applyFont="1" applyFill="1" applyBorder="1" applyAlignment="1" applyProtection="1">
      <alignment shrinkToFit="1"/>
      <protection locked="0"/>
    </xf>
    <xf numFmtId="176" fontId="1" fillId="4" borderId="112" xfId="0" applyNumberFormat="1" applyFont="1" applyFill="1" applyBorder="1" applyAlignment="1" applyProtection="1">
      <alignment shrinkToFit="1"/>
      <protection locked="0"/>
    </xf>
    <xf numFmtId="176" fontId="1" fillId="4" borderId="121" xfId="0" applyNumberFormat="1" applyFont="1" applyFill="1" applyBorder="1" applyAlignment="1" applyProtection="1">
      <alignment shrinkToFit="1"/>
      <protection locked="0"/>
    </xf>
    <xf numFmtId="176" fontId="1" fillId="4" borderId="122" xfId="0" applyNumberFormat="1" applyFont="1" applyFill="1" applyBorder="1" applyAlignment="1" applyProtection="1">
      <alignment shrinkToFit="1"/>
      <protection locked="0"/>
    </xf>
    <xf numFmtId="176" fontId="1" fillId="2" borderId="93" xfId="0" applyNumberFormat="1" applyFont="1" applyFill="1" applyBorder="1" applyAlignment="1" applyProtection="1">
      <alignment shrinkToFit="1"/>
      <protection locked="0"/>
    </xf>
    <xf numFmtId="176" fontId="1" fillId="4" borderId="115" xfId="0" applyNumberFormat="1" applyFont="1" applyFill="1" applyBorder="1" applyAlignment="1" applyProtection="1">
      <alignment shrinkToFit="1"/>
      <protection locked="0"/>
    </xf>
    <xf numFmtId="176" fontId="1" fillId="2" borderId="104" xfId="0" applyNumberFormat="1" applyFont="1" applyFill="1" applyBorder="1" applyAlignment="1" applyProtection="1">
      <alignment shrinkToFit="1"/>
      <protection locked="0"/>
    </xf>
    <xf numFmtId="49" fontId="1" fillId="2" borderId="9" xfId="0" applyNumberFormat="1" applyFont="1" applyFill="1" applyBorder="1" applyAlignment="1" applyProtection="1">
      <alignment horizontal="center" vertical="top"/>
    </xf>
    <xf numFmtId="176" fontId="1" fillId="4" borderId="123" xfId="0" applyNumberFormat="1" applyFont="1" applyFill="1" applyBorder="1" applyAlignment="1" applyProtection="1">
      <alignment shrinkToFit="1"/>
      <protection locked="0"/>
    </xf>
    <xf numFmtId="176" fontId="1" fillId="3" borderId="110" xfId="0" applyNumberFormat="1" applyFont="1" applyFill="1" applyBorder="1" applyAlignment="1" applyProtection="1">
      <alignment shrinkToFit="1"/>
      <protection locked="0"/>
    </xf>
    <xf numFmtId="176" fontId="1" fillId="4" borderId="39" xfId="0" applyNumberFormat="1" applyFont="1" applyFill="1" applyBorder="1" applyAlignment="1" applyProtection="1">
      <alignment shrinkToFit="1"/>
      <protection locked="0"/>
    </xf>
    <xf numFmtId="176" fontId="1" fillId="4" borderId="124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</xf>
    <xf numFmtId="176" fontId="1" fillId="4" borderId="23" xfId="0" applyNumberFormat="1" applyFont="1" applyFill="1" applyBorder="1" applyAlignment="1" applyProtection="1">
      <alignment shrinkToFit="1"/>
    </xf>
    <xf numFmtId="176" fontId="1" fillId="4" borderId="121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  <protection locked="0"/>
    </xf>
    <xf numFmtId="176" fontId="1" fillId="3" borderId="1" xfId="0" applyNumberFormat="1" applyFont="1" applyFill="1" applyBorder="1" applyAlignment="1" applyProtection="1">
      <alignment shrinkToFit="1"/>
      <protection locked="0"/>
    </xf>
    <xf numFmtId="176" fontId="1" fillId="3" borderId="38" xfId="0" applyNumberFormat="1" applyFont="1" applyFill="1" applyBorder="1" applyAlignment="1" applyProtection="1">
      <alignment shrinkToFit="1"/>
      <protection locked="0"/>
    </xf>
    <xf numFmtId="176" fontId="1" fillId="3" borderId="15" xfId="0" applyNumberFormat="1" applyFont="1" applyFill="1" applyBorder="1" applyAlignment="1" applyProtection="1">
      <alignment shrinkToFit="1"/>
      <protection locked="0"/>
    </xf>
    <xf numFmtId="176" fontId="1" fillId="3" borderId="125" xfId="0" applyNumberFormat="1" applyFont="1" applyFill="1" applyBorder="1" applyAlignment="1" applyProtection="1">
      <alignment shrinkToFit="1"/>
    </xf>
    <xf numFmtId="176" fontId="1" fillId="3" borderId="1" xfId="0" applyNumberFormat="1" applyFont="1" applyFill="1" applyBorder="1" applyAlignment="1" applyProtection="1">
      <alignment shrinkToFit="1"/>
    </xf>
    <xf numFmtId="176" fontId="1" fillId="3" borderId="16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</xf>
    <xf numFmtId="176" fontId="1" fillId="3" borderId="126" xfId="0" applyNumberFormat="1" applyFont="1" applyFill="1" applyBorder="1" applyAlignment="1" applyProtection="1">
      <alignment shrinkToFit="1"/>
    </xf>
    <xf numFmtId="176" fontId="1" fillId="3" borderId="15" xfId="0" applyNumberFormat="1" applyFont="1" applyFill="1" applyBorder="1" applyAlignment="1" applyProtection="1">
      <alignment shrinkToFit="1"/>
    </xf>
    <xf numFmtId="176" fontId="1" fillId="3" borderId="125" xfId="0" applyNumberFormat="1" applyFont="1" applyFill="1" applyBorder="1" applyAlignment="1" applyProtection="1">
      <alignment shrinkToFit="1"/>
      <protection locked="0"/>
    </xf>
    <xf numFmtId="176" fontId="1" fillId="3" borderId="126" xfId="0" applyNumberFormat="1" applyFont="1" applyFill="1" applyBorder="1" applyAlignment="1" applyProtection="1">
      <alignment shrinkToFit="1"/>
      <protection locked="0"/>
    </xf>
    <xf numFmtId="49" fontId="1" fillId="2" borderId="14" xfId="0" applyNumberFormat="1" applyFont="1" applyFill="1" applyBorder="1" applyAlignment="1" applyProtection="1">
      <alignment horizontal="center" vertical="top"/>
    </xf>
    <xf numFmtId="176" fontId="1" fillId="3" borderId="16" xfId="0" applyNumberFormat="1" applyFont="1" applyFill="1" applyBorder="1" applyAlignment="1" applyProtection="1">
      <alignment shrinkToFit="1"/>
      <protection locked="0"/>
    </xf>
    <xf numFmtId="176" fontId="1" fillId="4" borderId="91" xfId="0" applyNumberFormat="1" applyFont="1" applyFill="1" applyBorder="1" applyAlignment="1" applyProtection="1">
      <alignment shrinkToFit="1"/>
      <protection locked="0"/>
    </xf>
    <xf numFmtId="176" fontId="1" fillId="4" borderId="127" xfId="0" applyNumberFormat="1" applyFont="1" applyFill="1" applyBorder="1" applyAlignment="1" applyProtection="1">
      <alignment shrinkToFit="1"/>
      <protection locked="0"/>
    </xf>
    <xf numFmtId="176" fontId="1" fillId="4" borderId="111" xfId="0" applyNumberFormat="1" applyFont="1" applyFill="1" applyBorder="1" applyAlignment="1" applyProtection="1">
      <alignment shrinkToFit="1"/>
      <protection locked="0"/>
    </xf>
    <xf numFmtId="176" fontId="1" fillId="3" borderId="128" xfId="0" applyNumberFormat="1" applyFont="1" applyFill="1" applyBorder="1" applyAlignment="1" applyProtection="1">
      <alignment shrinkToFit="1"/>
      <protection locked="0"/>
    </xf>
    <xf numFmtId="176" fontId="1" fillId="2" borderId="91" xfId="0" applyNumberFormat="1" applyFont="1" applyFill="1" applyBorder="1" applyAlignment="1" applyProtection="1">
      <alignment vertical="center" shrinkToFit="1"/>
      <protection locked="0"/>
    </xf>
    <xf numFmtId="176" fontId="1" fillId="3" borderId="107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vertical="center" shrinkToFit="1"/>
      <protection locked="0"/>
    </xf>
    <xf numFmtId="176" fontId="1" fillId="2" borderId="93" xfId="0" applyNumberFormat="1" applyFont="1" applyFill="1" applyBorder="1" applyAlignment="1" applyProtection="1">
      <alignment vertical="center" shrinkToFit="1"/>
      <protection locked="0"/>
    </xf>
    <xf numFmtId="176" fontId="1" fillId="2" borderId="104" xfId="0" applyNumberFormat="1" applyFont="1" applyFill="1" applyBorder="1" applyAlignment="1" applyProtection="1">
      <alignment vertical="center" shrinkToFit="1"/>
      <protection locked="0"/>
    </xf>
    <xf numFmtId="176" fontId="1" fillId="3" borderId="129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vertical="center" shrinkToFit="1"/>
      <protection locked="0"/>
    </xf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176" fontId="1" fillId="2" borderId="130" xfId="0" applyNumberFormat="1" applyFont="1" applyFill="1" applyBorder="1" applyAlignment="1" applyProtection="1">
      <alignment shrinkToFit="1"/>
    </xf>
    <xf numFmtId="176" fontId="1" fillId="2" borderId="131" xfId="0" applyNumberFormat="1" applyFont="1" applyFill="1" applyBorder="1" applyAlignment="1" applyProtection="1">
      <alignment shrinkToFit="1"/>
    </xf>
    <xf numFmtId="176" fontId="1" fillId="3" borderId="90" xfId="0" applyNumberFormat="1" applyFont="1" applyFill="1" applyBorder="1" applyAlignment="1" applyProtection="1">
      <alignment shrinkToFit="1"/>
    </xf>
    <xf numFmtId="176" fontId="1" fillId="3" borderId="8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  <protection locked="0"/>
    </xf>
    <xf numFmtId="176" fontId="1" fillId="3" borderId="49" xfId="0" applyNumberFormat="1" applyFont="1" applyFill="1" applyBorder="1" applyAlignment="1" applyProtection="1">
      <alignment shrinkToFit="1"/>
      <protection locked="0"/>
    </xf>
    <xf numFmtId="177" fontId="3" fillId="0" borderId="1" xfId="0" applyNumberFormat="1" applyFont="1" applyFill="1" applyBorder="1" applyProtection="1"/>
    <xf numFmtId="176" fontId="1" fillId="0" borderId="24" xfId="0" applyNumberFormat="1" applyFont="1" applyFill="1" applyBorder="1" applyAlignment="1" applyProtection="1">
      <alignment shrinkToFit="1"/>
      <protection locked="0"/>
    </xf>
    <xf numFmtId="176" fontId="1" fillId="0" borderId="23" xfId="0" applyNumberFormat="1" applyFont="1" applyFill="1" applyBorder="1" applyAlignment="1" applyProtection="1">
      <alignment shrinkToFit="1"/>
      <protection locked="0"/>
    </xf>
    <xf numFmtId="176" fontId="1" fillId="0" borderId="28" xfId="0" applyNumberFormat="1" applyFont="1" applyFill="1" applyBorder="1" applyAlignment="1" applyProtection="1">
      <alignment shrinkToFit="1"/>
      <protection locked="0"/>
    </xf>
    <xf numFmtId="176" fontId="1" fillId="3" borderId="132" xfId="0" applyNumberFormat="1" applyFont="1" applyFill="1" applyBorder="1" applyAlignment="1" applyProtection="1">
      <alignment shrinkToFit="1"/>
      <protection locked="0"/>
    </xf>
    <xf numFmtId="176" fontId="1" fillId="3" borderId="133" xfId="0" applyNumberFormat="1" applyFont="1" applyFill="1" applyBorder="1" applyAlignment="1" applyProtection="1">
      <alignment shrinkToFit="1"/>
      <protection locked="0"/>
    </xf>
    <xf numFmtId="176" fontId="1" fillId="3" borderId="134" xfId="0" applyNumberFormat="1" applyFont="1" applyFill="1" applyBorder="1" applyAlignment="1" applyProtection="1">
      <alignment shrinkToFit="1"/>
      <protection locked="0"/>
    </xf>
    <xf numFmtId="176" fontId="1" fillId="3" borderId="135" xfId="0" applyNumberFormat="1" applyFont="1" applyFill="1" applyBorder="1" applyAlignment="1" applyProtection="1">
      <alignment shrinkToFit="1"/>
      <protection locked="0"/>
    </xf>
    <xf numFmtId="176" fontId="1" fillId="3" borderId="136" xfId="0" applyNumberFormat="1" applyFont="1" applyFill="1" applyBorder="1" applyAlignment="1" applyProtection="1">
      <alignment shrinkToFit="1"/>
      <protection locked="0"/>
    </xf>
    <xf numFmtId="176" fontId="1" fillId="3" borderId="137" xfId="0" applyNumberFormat="1" applyFont="1" applyFill="1" applyBorder="1" applyAlignment="1" applyProtection="1">
      <alignment shrinkToFit="1"/>
      <protection locked="0"/>
    </xf>
    <xf numFmtId="176" fontId="1" fillId="3" borderId="138" xfId="0" applyNumberFormat="1" applyFont="1" applyFill="1" applyBorder="1" applyAlignment="1" applyProtection="1">
      <alignment shrinkToFit="1"/>
      <protection locked="0"/>
    </xf>
    <xf numFmtId="176" fontId="1" fillId="3" borderId="139" xfId="0" applyNumberFormat="1" applyFont="1" applyFill="1" applyBorder="1" applyAlignment="1" applyProtection="1">
      <alignment shrinkToFit="1"/>
      <protection locked="0"/>
    </xf>
    <xf numFmtId="176" fontId="1" fillId="3" borderId="140" xfId="0" applyNumberFormat="1" applyFont="1" applyFill="1" applyBorder="1" applyAlignment="1" applyProtection="1">
      <alignment shrinkToFit="1"/>
      <protection locked="0"/>
    </xf>
    <xf numFmtId="176" fontId="1" fillId="4" borderId="141" xfId="0" applyNumberFormat="1" applyFont="1" applyFill="1" applyBorder="1" applyAlignment="1" applyProtection="1">
      <alignment shrinkToFit="1"/>
      <protection locked="0"/>
    </xf>
    <xf numFmtId="176" fontId="1" fillId="4" borderId="142" xfId="0" applyNumberFormat="1" applyFont="1" applyFill="1" applyBorder="1" applyAlignment="1" applyProtection="1">
      <alignment shrinkToFit="1"/>
    </xf>
    <xf numFmtId="176" fontId="1" fillId="2" borderId="141" xfId="0" applyNumberFormat="1" applyFont="1" applyFill="1" applyBorder="1" applyAlignment="1" applyProtection="1">
      <alignment shrinkToFit="1"/>
      <protection locked="0"/>
    </xf>
    <xf numFmtId="176" fontId="1" fillId="2" borderId="143" xfId="0" applyNumberFormat="1" applyFont="1" applyFill="1" applyBorder="1" applyAlignment="1" applyProtection="1">
      <alignment shrinkToFit="1"/>
    </xf>
    <xf numFmtId="176" fontId="1" fillId="2" borderId="144" xfId="0" applyNumberFormat="1" applyFont="1" applyFill="1" applyBorder="1" applyAlignment="1" applyProtection="1">
      <alignment shrinkToFit="1"/>
      <protection locked="0"/>
    </xf>
    <xf numFmtId="176" fontId="1" fillId="4" borderId="43" xfId="0" applyNumberFormat="1" applyFont="1" applyFill="1" applyBorder="1" applyAlignment="1" applyProtection="1">
      <alignment shrinkToFit="1"/>
      <protection locked="0"/>
    </xf>
    <xf numFmtId="176" fontId="1" fillId="2" borderId="45" xfId="0" applyNumberFormat="1" applyFont="1" applyFill="1" applyBorder="1" applyAlignment="1" applyProtection="1">
      <alignment shrinkToFit="1"/>
      <protection locked="0"/>
    </xf>
    <xf numFmtId="176" fontId="1" fillId="4" borderId="145" xfId="0" applyNumberFormat="1" applyFont="1" applyFill="1" applyBorder="1" applyAlignment="1" applyProtection="1">
      <alignment shrinkToFit="1"/>
      <protection locked="0"/>
    </xf>
    <xf numFmtId="176" fontId="1" fillId="2" borderId="145" xfId="0" applyNumberFormat="1" applyFont="1" applyFill="1" applyBorder="1" applyAlignment="1" applyProtection="1">
      <alignment shrinkToFit="1"/>
      <protection locked="0"/>
    </xf>
    <xf numFmtId="176" fontId="1" fillId="2" borderId="146" xfId="0" applyNumberFormat="1" applyFont="1" applyFill="1" applyBorder="1" applyAlignment="1" applyProtection="1">
      <alignment shrinkToFit="1"/>
      <protection locked="0"/>
    </xf>
    <xf numFmtId="176" fontId="1" fillId="2" borderId="43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  <protection locked="0"/>
    </xf>
    <xf numFmtId="176" fontId="1" fillId="2" borderId="147" xfId="0" applyNumberFormat="1" applyFont="1" applyFill="1" applyBorder="1" applyAlignment="1" applyProtection="1">
      <alignment shrinkToFit="1"/>
      <protection locked="0"/>
    </xf>
    <xf numFmtId="176" fontId="1" fillId="2" borderId="14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  <protection locked="0"/>
    </xf>
    <xf numFmtId="176" fontId="1" fillId="4" borderId="149" xfId="0" applyNumberFormat="1" applyFont="1" applyFill="1" applyBorder="1" applyAlignment="1" applyProtection="1">
      <alignment shrinkToFit="1"/>
      <protection locked="0"/>
    </xf>
    <xf numFmtId="176" fontId="1" fillId="2" borderId="149" xfId="0" applyNumberFormat="1" applyFont="1" applyFill="1" applyBorder="1" applyAlignment="1" applyProtection="1">
      <alignment shrinkToFit="1"/>
      <protection locked="0"/>
    </xf>
    <xf numFmtId="176" fontId="1" fillId="2" borderId="15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</xf>
    <xf numFmtId="176" fontId="1" fillId="2" borderId="148" xfId="0" applyNumberFormat="1" applyFont="1" applyFill="1" applyBorder="1" applyAlignment="1" applyProtection="1">
      <alignment shrinkToFit="1"/>
    </xf>
    <xf numFmtId="176" fontId="1" fillId="3" borderId="151" xfId="0" applyNumberFormat="1" applyFont="1" applyFill="1" applyBorder="1" applyAlignment="1" applyProtection="1">
      <alignment shrinkToFit="1"/>
      <protection locked="0"/>
    </xf>
    <xf numFmtId="176" fontId="1" fillId="3" borderId="152" xfId="0" applyNumberFormat="1" applyFont="1" applyFill="1" applyBorder="1" applyAlignment="1" applyProtection="1">
      <alignment shrinkToFit="1"/>
      <protection locked="0"/>
    </xf>
    <xf numFmtId="176" fontId="1" fillId="3" borderId="153" xfId="0" applyNumberFormat="1" applyFont="1" applyFill="1" applyBorder="1" applyAlignment="1" applyProtection="1">
      <alignment shrinkToFit="1"/>
      <protection locked="0"/>
    </xf>
    <xf numFmtId="176" fontId="1" fillId="3" borderId="154" xfId="0" applyNumberFormat="1" applyFont="1" applyFill="1" applyBorder="1" applyAlignment="1" applyProtection="1">
      <alignment shrinkToFit="1"/>
      <protection locked="0"/>
    </xf>
    <xf numFmtId="176" fontId="1" fillId="4" borderId="155" xfId="0" applyNumberFormat="1" applyFont="1" applyFill="1" applyBorder="1" applyAlignment="1" applyProtection="1">
      <alignment shrinkToFit="1"/>
      <protection locked="0"/>
    </xf>
    <xf numFmtId="176" fontId="1" fillId="2" borderId="155" xfId="0" applyNumberFormat="1" applyFont="1" applyFill="1" applyBorder="1" applyAlignment="1" applyProtection="1">
      <alignment shrinkToFit="1"/>
      <protection locked="0"/>
    </xf>
    <xf numFmtId="176" fontId="1" fillId="2" borderId="156" xfId="0" applyNumberFormat="1" applyFont="1" applyFill="1" applyBorder="1" applyAlignment="1" applyProtection="1">
      <alignment shrinkToFit="1"/>
      <protection locked="0"/>
    </xf>
    <xf numFmtId="176" fontId="1" fillId="4" borderId="157" xfId="0" applyNumberFormat="1" applyFont="1" applyFill="1" applyBorder="1" applyAlignment="1" applyProtection="1">
      <alignment shrinkToFit="1"/>
    </xf>
    <xf numFmtId="176" fontId="1" fillId="2" borderId="91" xfId="0" applyNumberFormat="1" applyFont="1" applyFill="1" applyBorder="1" applyAlignment="1" applyProtection="1">
      <alignment shrinkToFit="1"/>
    </xf>
    <xf numFmtId="176" fontId="1" fillId="4" borderId="91" xfId="0" applyNumberFormat="1" applyFont="1" applyFill="1" applyBorder="1" applyAlignment="1" applyProtection="1">
      <alignment shrinkToFit="1"/>
    </xf>
    <xf numFmtId="176" fontId="1" fillId="4" borderId="155" xfId="0" applyNumberFormat="1" applyFont="1" applyFill="1" applyBorder="1" applyAlignment="1" applyProtection="1">
      <alignment shrinkToFit="1"/>
    </xf>
    <xf numFmtId="176" fontId="1" fillId="2" borderId="156" xfId="0" applyNumberFormat="1" applyFont="1" applyFill="1" applyBorder="1" applyAlignment="1" applyProtection="1">
      <alignment shrinkToFit="1"/>
    </xf>
    <xf numFmtId="176" fontId="1" fillId="3" borderId="158" xfId="0" applyNumberFormat="1" applyFont="1" applyFill="1" applyBorder="1" applyAlignment="1" applyProtection="1">
      <alignment shrinkToFit="1"/>
      <protection locked="0"/>
    </xf>
    <xf numFmtId="176" fontId="1" fillId="4" borderId="124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  <protection locked="0"/>
    </xf>
    <xf numFmtId="49" fontId="1" fillId="0" borderId="39" xfId="0" applyNumberFormat="1" applyFont="1" applyFill="1" applyBorder="1" applyAlignment="1" applyProtection="1">
      <alignment horizontal="right" vertical="center"/>
    </xf>
    <xf numFmtId="176" fontId="1" fillId="7" borderId="18" xfId="0" applyNumberFormat="1" applyFont="1" applyFill="1" applyBorder="1" applyAlignment="1" applyProtection="1">
      <alignment shrinkToFit="1"/>
      <protection locked="0"/>
    </xf>
    <xf numFmtId="176" fontId="1" fillId="7" borderId="19" xfId="0" applyNumberFormat="1" applyFont="1" applyFill="1" applyBorder="1" applyAlignment="1" applyProtection="1">
      <alignment shrinkToFit="1"/>
      <protection locked="0"/>
    </xf>
    <xf numFmtId="176" fontId="1" fillId="7" borderId="20" xfId="0" applyNumberFormat="1" applyFont="1" applyFill="1" applyBorder="1" applyAlignment="1" applyProtection="1">
      <alignment shrinkToFit="1"/>
      <protection locked="0"/>
    </xf>
    <xf numFmtId="176" fontId="1" fillId="7" borderId="89" xfId="0" applyNumberFormat="1" applyFont="1" applyFill="1" applyBorder="1" applyAlignment="1" applyProtection="1">
      <alignment shrinkToFit="1"/>
    </xf>
    <xf numFmtId="176" fontId="1" fillId="7" borderId="18" xfId="0" applyNumberFormat="1" applyFont="1" applyFill="1" applyBorder="1" applyAlignment="1" applyProtection="1">
      <alignment shrinkToFit="1"/>
    </xf>
    <xf numFmtId="176" fontId="1" fillId="7" borderId="42" xfId="0" applyNumberFormat="1" applyFont="1" applyFill="1" applyBorder="1" applyAlignment="1" applyProtection="1">
      <alignment shrinkToFit="1"/>
    </xf>
    <xf numFmtId="176" fontId="1" fillId="7" borderId="19" xfId="0" applyNumberFormat="1" applyFont="1" applyFill="1" applyBorder="1" applyAlignment="1" applyProtection="1">
      <alignment shrinkToFit="1"/>
    </xf>
    <xf numFmtId="176" fontId="1" fillId="7" borderId="93" xfId="0" applyNumberFormat="1" applyFont="1" applyFill="1" applyBorder="1" applyAlignment="1" applyProtection="1">
      <alignment shrinkToFit="1"/>
    </xf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93" xfId="0" applyNumberFormat="1" applyFont="1" applyFill="1" applyBorder="1" applyAlignment="1" applyProtection="1">
      <alignment shrinkToFit="1"/>
    </xf>
    <xf numFmtId="0" fontId="1" fillId="0" borderId="0" xfId="0" applyFont="1"/>
    <xf numFmtId="177" fontId="1" fillId="0" borderId="0" xfId="0" applyNumberFormat="1" applyFont="1" applyProtection="1"/>
    <xf numFmtId="0" fontId="1" fillId="0" borderId="104" xfId="0" applyFont="1" applyBorder="1" applyAlignment="1">
      <alignment horizontal="right" vertical="center"/>
    </xf>
    <xf numFmtId="0" fontId="1" fillId="6" borderId="0" xfId="0" applyFont="1" applyFill="1"/>
    <xf numFmtId="0" fontId="1" fillId="0" borderId="104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160" xfId="0" applyFont="1" applyBorder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0" xfId="0" applyFont="1" applyFill="1"/>
    <xf numFmtId="176" fontId="1" fillId="0" borderId="89" xfId="0" applyNumberFormat="1" applyFont="1" applyBorder="1" applyAlignment="1" applyProtection="1">
      <alignment shrinkToFit="1"/>
      <protection locked="0"/>
    </xf>
    <xf numFmtId="176" fontId="1" fillId="0" borderId="19" xfId="0" applyNumberFormat="1" applyFont="1" applyBorder="1" applyAlignment="1" applyProtection="1">
      <alignment shrinkToFit="1"/>
      <protection locked="0"/>
    </xf>
    <xf numFmtId="176" fontId="1" fillId="0" borderId="42" xfId="0" applyNumberFormat="1" applyFont="1" applyBorder="1" applyAlignment="1" applyProtection="1">
      <alignment shrinkToFit="1"/>
      <protection locked="0"/>
    </xf>
    <xf numFmtId="176" fontId="1" fillId="0" borderId="20" xfId="0" applyNumberFormat="1" applyFont="1" applyBorder="1" applyAlignment="1" applyProtection="1">
      <alignment shrinkToFit="1"/>
      <protection locked="0"/>
    </xf>
    <xf numFmtId="176" fontId="1" fillId="0" borderId="18" xfId="0" applyNumberFormat="1" applyFont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  <protection locked="0"/>
    </xf>
    <xf numFmtId="176" fontId="1" fillId="4" borderId="45" xfId="0" applyNumberFormat="1" applyFont="1" applyFill="1" applyBorder="1" applyAlignment="1" applyProtection="1">
      <alignment shrinkToFit="1"/>
      <protection locked="0"/>
    </xf>
    <xf numFmtId="176" fontId="1" fillId="0" borderId="22" xfId="0" applyNumberFormat="1" applyFont="1" applyBorder="1" applyAlignment="1" applyProtection="1">
      <alignment shrinkToFit="1"/>
      <protection locked="0"/>
    </xf>
    <xf numFmtId="176" fontId="1" fillId="0" borderId="23" xfId="0" applyNumberFormat="1" applyFont="1" applyBorder="1" applyAlignment="1" applyProtection="1">
      <alignment shrinkToFit="1"/>
      <protection locked="0"/>
    </xf>
    <xf numFmtId="176" fontId="1" fillId="0" borderId="44" xfId="0" applyNumberFormat="1" applyFont="1" applyBorder="1" applyAlignment="1" applyProtection="1">
      <alignment shrinkToFit="1"/>
      <protection locked="0"/>
    </xf>
    <xf numFmtId="176" fontId="1" fillId="0" borderId="28" xfId="0" applyNumberFormat="1" applyFont="1" applyBorder="1" applyAlignment="1" applyProtection="1">
      <alignment shrinkToFit="1"/>
      <protection locked="0"/>
    </xf>
    <xf numFmtId="176" fontId="1" fillId="0" borderId="24" xfId="0" applyNumberFormat="1" applyFont="1" applyBorder="1" applyAlignment="1" applyProtection="1">
      <alignment shrinkToFit="1"/>
      <protection locked="0"/>
    </xf>
    <xf numFmtId="176" fontId="1" fillId="0" borderId="45" xfId="0" applyNumberFormat="1" applyFont="1" applyBorder="1" applyAlignment="1" applyProtection="1">
      <alignment shrinkToFit="1"/>
      <protection locked="0"/>
    </xf>
    <xf numFmtId="176" fontId="1" fillId="0" borderId="22" xfId="0" applyNumberFormat="1" applyFont="1" applyFill="1" applyBorder="1" applyAlignment="1" applyProtection="1">
      <alignment shrinkToFit="1"/>
      <protection locked="0"/>
    </xf>
    <xf numFmtId="176" fontId="1" fillId="0" borderId="44" xfId="0" applyNumberFormat="1" applyFont="1" applyFill="1" applyBorder="1" applyAlignment="1" applyProtection="1">
      <alignment shrinkToFit="1"/>
      <protection locked="0"/>
    </xf>
    <xf numFmtId="176" fontId="1" fillId="0" borderId="45" xfId="0" applyNumberFormat="1" applyFont="1" applyFill="1" applyBorder="1" applyAlignment="1" applyProtection="1">
      <alignment shrinkToFit="1"/>
      <protection locked="0"/>
    </xf>
    <xf numFmtId="176" fontId="1" fillId="4" borderId="161" xfId="0" applyNumberFormat="1" applyFont="1" applyFill="1" applyBorder="1" applyAlignment="1" applyProtection="1">
      <alignment shrinkToFit="1"/>
      <protection locked="0"/>
    </xf>
    <xf numFmtId="177" fontId="1" fillId="0" borderId="0" xfId="0" applyNumberFormat="1" applyFont="1"/>
    <xf numFmtId="0" fontId="1" fillId="2" borderId="2" xfId="0" applyNumberFormat="1" applyFont="1" applyFill="1" applyBorder="1" applyAlignment="1" applyProtection="1">
      <alignment horizontal="center" vertical="top" shrinkToFit="1"/>
    </xf>
    <xf numFmtId="0" fontId="1" fillId="6" borderId="22" xfId="0" applyFont="1" applyFill="1" applyBorder="1" applyAlignment="1" applyProtection="1">
      <alignment vertical="center"/>
    </xf>
    <xf numFmtId="0" fontId="6" fillId="6" borderId="163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178" fontId="1" fillId="6" borderId="168" xfId="0" applyNumberFormat="1" applyFont="1" applyFill="1" applyBorder="1" applyAlignment="1" applyProtection="1">
      <alignment horizontal="right" vertical="center"/>
    </xf>
    <xf numFmtId="178" fontId="1" fillId="6" borderId="176" xfId="0" applyNumberFormat="1" applyFont="1" applyFill="1" applyBorder="1" applyAlignment="1" applyProtection="1">
      <alignment horizontal="right" vertical="center"/>
    </xf>
    <xf numFmtId="178" fontId="1" fillId="6" borderId="71" xfId="0" applyNumberFormat="1" applyFont="1" applyFill="1" applyBorder="1" applyAlignment="1" applyProtection="1">
      <alignment horizontal="right" vertical="center"/>
    </xf>
    <xf numFmtId="178" fontId="1" fillId="6" borderId="20" xfId="0" applyNumberFormat="1" applyFont="1" applyFill="1" applyBorder="1" applyAlignment="1" applyProtection="1">
      <alignment horizontal="right" vertical="center"/>
    </xf>
    <xf numFmtId="178" fontId="1" fillId="3" borderId="175" xfId="0" applyNumberFormat="1" applyFont="1" applyFill="1" applyBorder="1" applyAlignment="1" applyProtection="1">
      <alignment horizontal="right" vertical="center"/>
    </xf>
    <xf numFmtId="178" fontId="1" fillId="3" borderId="176" xfId="0" applyNumberFormat="1" applyFont="1" applyFill="1" applyBorder="1" applyAlignment="1" applyProtection="1">
      <alignment horizontal="right" vertical="center"/>
    </xf>
    <xf numFmtId="178" fontId="1" fillId="3" borderId="170" xfId="0" applyNumberFormat="1" applyFont="1" applyFill="1" applyBorder="1" applyAlignment="1" applyProtection="1">
      <alignment horizontal="right" vertical="center"/>
    </xf>
    <xf numFmtId="178" fontId="1" fillId="3" borderId="171" xfId="0" applyNumberFormat="1" applyFont="1" applyFill="1" applyBorder="1" applyAlignment="1" applyProtection="1">
      <alignment horizontal="right" vertical="center"/>
    </xf>
    <xf numFmtId="178" fontId="1" fillId="3" borderId="168" xfId="0" applyNumberFormat="1" applyFont="1" applyFill="1" applyBorder="1" applyAlignment="1" applyProtection="1">
      <alignment horizontal="right" vertical="center"/>
    </xf>
    <xf numFmtId="178" fontId="1" fillId="3" borderId="169" xfId="0" applyNumberFormat="1" applyFont="1" applyFill="1" applyBorder="1" applyAlignment="1" applyProtection="1">
      <alignment horizontal="right" vertical="center"/>
    </xf>
    <xf numFmtId="178" fontId="1" fillId="3" borderId="167" xfId="0" applyNumberFormat="1" applyFont="1" applyFill="1" applyBorder="1" applyAlignment="1" applyProtection="1">
      <alignment horizontal="right" vertical="center"/>
    </xf>
    <xf numFmtId="178" fontId="1" fillId="3" borderId="35" xfId="0" applyNumberFormat="1" applyFont="1" applyFill="1" applyBorder="1" applyAlignment="1" applyProtection="1">
      <alignment horizontal="right" vertical="center"/>
    </xf>
    <xf numFmtId="178" fontId="1" fillId="3" borderId="174" xfId="0" applyNumberFormat="1" applyFont="1" applyFill="1" applyBorder="1" applyAlignment="1" applyProtection="1">
      <alignment horizontal="right" vertical="center"/>
    </xf>
    <xf numFmtId="178" fontId="1" fillId="3" borderId="20" xfId="0" applyNumberFormat="1" applyFont="1" applyFill="1" applyBorder="1" applyAlignment="1" applyProtection="1">
      <alignment horizontal="right" vertical="center"/>
    </xf>
    <xf numFmtId="178" fontId="1" fillId="3" borderId="71" xfId="0" applyNumberFormat="1" applyFont="1" applyFill="1" applyBorder="1" applyAlignment="1" applyProtection="1">
      <alignment horizontal="right" vertical="center"/>
    </xf>
    <xf numFmtId="178" fontId="1" fillId="3" borderId="64" xfId="0" applyNumberFormat="1" applyFont="1" applyFill="1" applyBorder="1" applyAlignment="1" applyProtection="1">
      <alignment horizontal="right" vertical="center"/>
    </xf>
    <xf numFmtId="178" fontId="1" fillId="3" borderId="78" xfId="0" applyNumberFormat="1" applyFont="1" applyFill="1" applyBorder="1" applyAlignment="1" applyProtection="1">
      <alignment horizontal="right" vertical="center"/>
    </xf>
    <xf numFmtId="178" fontId="1" fillId="3" borderId="179" xfId="0" applyNumberFormat="1" applyFont="1" applyFill="1" applyBorder="1" applyAlignment="1" applyProtection="1">
      <alignment horizontal="right" vertical="center"/>
    </xf>
    <xf numFmtId="178" fontId="1" fillId="3" borderId="38" xfId="0" applyNumberFormat="1" applyFont="1" applyFill="1" applyBorder="1" applyAlignment="1" applyProtection="1">
      <alignment horizontal="right" vertical="center"/>
    </xf>
    <xf numFmtId="178" fontId="1" fillId="3" borderId="180" xfId="0" applyNumberFormat="1" applyFont="1" applyFill="1" applyBorder="1" applyAlignment="1" applyProtection="1">
      <alignment horizontal="right" vertical="center"/>
    </xf>
    <xf numFmtId="49" fontId="1" fillId="2" borderId="163" xfId="0" applyNumberFormat="1" applyFont="1" applyFill="1" applyBorder="1" applyAlignment="1" applyProtection="1">
      <alignment horizontal="right" vertical="center"/>
    </xf>
    <xf numFmtId="0" fontId="6" fillId="0" borderId="172" xfId="0" applyFont="1" applyBorder="1" applyAlignment="1">
      <alignment horizontal="right" vertical="center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0" fontId="1" fillId="2" borderId="100" xfId="0" applyFont="1" applyFill="1" applyBorder="1" applyAlignment="1" applyProtection="1">
      <alignment horizontal="center" vertical="top"/>
    </xf>
    <xf numFmtId="0" fontId="1" fillId="2" borderId="8" xfId="0" applyFont="1" applyFill="1" applyBorder="1" applyAlignment="1" applyProtection="1">
      <alignment horizontal="center" vertical="top"/>
    </xf>
    <xf numFmtId="0" fontId="1" fillId="2" borderId="160" xfId="0" applyFont="1" applyFill="1" applyBorder="1" applyAlignment="1" applyProtection="1">
      <alignment horizontal="center" vertical="top"/>
    </xf>
    <xf numFmtId="49" fontId="1" fillId="2" borderId="173" xfId="0" applyNumberFormat="1" applyFont="1" applyFill="1" applyBorder="1" applyAlignment="1" applyProtection="1">
      <alignment horizontal="right" vertical="center"/>
    </xf>
    <xf numFmtId="0" fontId="6" fillId="0" borderId="163" xfId="0" applyFont="1" applyBorder="1" applyAlignment="1">
      <alignment horizontal="right" vertical="center"/>
    </xf>
    <xf numFmtId="0" fontId="1" fillId="2" borderId="101" xfId="0" applyFont="1" applyFill="1" applyBorder="1" applyAlignment="1" applyProtection="1">
      <alignment horizontal="center" vertical="top"/>
    </xf>
    <xf numFmtId="0" fontId="1" fillId="3" borderId="162" xfId="0" applyNumberFormat="1" applyFont="1" applyFill="1" applyBorder="1" applyAlignment="1" applyProtection="1">
      <alignment horizontal="distributed" vertical="center" justifyLastLine="1"/>
    </xf>
    <xf numFmtId="0" fontId="1" fillId="3" borderId="103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82" xfId="0" applyNumberFormat="1" applyFont="1" applyFill="1" applyBorder="1" applyAlignment="1" applyProtection="1">
      <alignment horizontal="distributed" vertical="center" justifyLastLine="1"/>
    </xf>
    <xf numFmtId="0" fontId="6" fillId="0" borderId="164" xfId="0" applyFont="1" applyBorder="1" applyAlignment="1">
      <alignment horizontal="right" vertical="center"/>
    </xf>
    <xf numFmtId="0" fontId="1" fillId="2" borderId="22" xfId="0" applyFont="1" applyFill="1" applyBorder="1" applyAlignment="1" applyProtection="1">
      <alignment vertical="center"/>
    </xf>
    <xf numFmtId="0" fontId="6" fillId="0" borderId="163" xfId="0" applyFont="1" applyBorder="1" applyAlignment="1">
      <alignment vertical="center"/>
    </xf>
    <xf numFmtId="0" fontId="6" fillId="0" borderId="120" xfId="0" applyFont="1" applyBorder="1" applyAlignment="1">
      <alignment vertical="center"/>
    </xf>
    <xf numFmtId="0" fontId="6" fillId="0" borderId="17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1" fillId="2" borderId="104" xfId="0" applyNumberFormat="1" applyFont="1" applyFill="1" applyBorder="1" applyAlignment="1" applyProtection="1">
      <alignment horizontal="right" vertical="center"/>
    </xf>
    <xf numFmtId="0" fontId="1" fillId="2" borderId="21" xfId="0" applyFont="1" applyFill="1" applyBorder="1" applyAlignment="1" applyProtection="1">
      <alignment vertical="center"/>
    </xf>
    <xf numFmtId="0" fontId="6" fillId="0" borderId="104" xfId="0" applyFont="1" applyBorder="1" applyAlignment="1">
      <alignment vertical="center"/>
    </xf>
    <xf numFmtId="49" fontId="1" fillId="6" borderId="163" xfId="0" applyNumberFormat="1" applyFont="1" applyFill="1" applyBorder="1" applyAlignment="1" applyProtection="1">
      <alignment horizontal="right" vertical="center"/>
    </xf>
    <xf numFmtId="0" fontId="6" fillId="6" borderId="163" xfId="0" applyFont="1" applyFill="1" applyBorder="1" applyAlignment="1">
      <alignment horizontal="right" vertical="center"/>
    </xf>
    <xf numFmtId="0" fontId="1" fillId="2" borderId="61" xfId="0" applyFont="1" applyFill="1" applyBorder="1" applyAlignment="1" applyProtection="1">
      <alignment vertical="center"/>
    </xf>
    <xf numFmtId="0" fontId="6" fillId="0" borderId="173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0" fontId="1" fillId="2" borderId="165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horizontal="center"/>
    </xf>
    <xf numFmtId="0" fontId="1" fillId="2" borderId="166" xfId="0" applyFont="1" applyFill="1" applyBorder="1" applyAlignment="1" applyProtection="1">
      <alignment horizontal="center"/>
    </xf>
    <xf numFmtId="178" fontId="1" fillId="3" borderId="177" xfId="0" applyNumberFormat="1" applyFont="1" applyFill="1" applyBorder="1" applyAlignment="1" applyProtection="1">
      <alignment horizontal="right" vertical="center" shrinkToFit="1"/>
    </xf>
    <xf numFmtId="178" fontId="1" fillId="3" borderId="176" xfId="0" applyNumberFormat="1" applyFont="1" applyFill="1" applyBorder="1" applyAlignment="1" applyProtection="1">
      <alignment horizontal="right" vertical="center" shrinkToFit="1"/>
    </xf>
    <xf numFmtId="178" fontId="1" fillId="3" borderId="178" xfId="0" applyNumberFormat="1" applyFont="1" applyFill="1" applyBorder="1" applyAlignment="1" applyProtection="1">
      <alignment horizontal="right" vertical="center" shrinkToFit="1"/>
    </xf>
    <xf numFmtId="178" fontId="1" fillId="3" borderId="20" xfId="0" applyNumberFormat="1" applyFont="1" applyFill="1" applyBorder="1" applyAlignment="1" applyProtection="1">
      <alignment horizontal="right" vertical="center" shrinkToFit="1"/>
    </xf>
    <xf numFmtId="178" fontId="1" fillId="3" borderId="71" xfId="0" applyNumberFormat="1" applyFont="1" applyFill="1" applyBorder="1" applyAlignment="1" applyProtection="1">
      <alignment horizontal="right" vertical="center" shrinkToFit="1"/>
    </xf>
    <xf numFmtId="178" fontId="1" fillId="3" borderId="64" xfId="0" applyNumberFormat="1" applyFont="1" applyFill="1" applyBorder="1" applyAlignment="1" applyProtection="1">
      <alignment horizontal="right" vertical="center" shrinkToFit="1"/>
    </xf>
    <xf numFmtId="178" fontId="1" fillId="3" borderId="168" xfId="0" applyNumberFormat="1" applyFont="1" applyFill="1" applyBorder="1" applyAlignment="1" applyProtection="1">
      <alignment horizontal="right" vertical="center" shrinkToFit="1"/>
    </xf>
    <xf numFmtId="178" fontId="1" fillId="3" borderId="169" xfId="0" applyNumberFormat="1" applyFont="1" applyFill="1" applyBorder="1" applyAlignment="1" applyProtection="1">
      <alignment horizontal="right" vertical="center" shrinkToFit="1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1" fillId="2" borderId="100" xfId="0" applyFont="1" applyFill="1" applyBorder="1" applyAlignment="1" applyProtection="1">
      <alignment horizontal="center" vertical="top" shrinkToFit="1"/>
    </xf>
    <xf numFmtId="0" fontId="1" fillId="2" borderId="8" xfId="0" applyFont="1" applyFill="1" applyBorder="1" applyAlignment="1" applyProtection="1">
      <alignment horizontal="center" vertical="top" shrinkToFit="1"/>
    </xf>
    <xf numFmtId="0" fontId="1" fillId="2" borderId="101" xfId="0" applyFont="1" applyFill="1" applyBorder="1" applyAlignment="1" applyProtection="1">
      <alignment horizontal="center" vertical="top" shrinkToFit="1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49" fontId="1" fillId="2" borderId="7" xfId="0" applyNumberFormat="1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49" fontId="1" fillId="0" borderId="13" xfId="0" applyNumberFormat="1" applyFont="1" applyFill="1" applyBorder="1" applyAlignment="1" applyProtection="1">
      <alignment horizontal="center" vertical="top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4" xfId="0" applyFont="1" applyBorder="1" applyAlignment="1">
      <alignment horizontal="right" vertical="center"/>
    </xf>
    <xf numFmtId="0" fontId="1" fillId="2" borderId="68" xfId="0" applyFont="1" applyFill="1" applyBorder="1" applyAlignment="1" applyProtection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04" xfId="0" applyFont="1" applyBorder="1" applyAlignment="1">
      <alignment vertical="center" shrinkToFit="1"/>
    </xf>
    <xf numFmtId="179" fontId="1" fillId="3" borderId="168" xfId="0" applyNumberFormat="1" applyFont="1" applyFill="1" applyBorder="1" applyAlignment="1" applyProtection="1">
      <alignment horizontal="right" vertical="center"/>
    </xf>
    <xf numFmtId="179" fontId="1" fillId="3" borderId="176" xfId="0" applyNumberFormat="1" applyFont="1" applyFill="1" applyBorder="1" applyAlignment="1" applyProtection="1">
      <alignment horizontal="right" vertical="center"/>
    </xf>
    <xf numFmtId="179" fontId="1" fillId="3" borderId="39" xfId="0" applyNumberFormat="1" applyFont="1" applyFill="1" applyBorder="1" applyAlignment="1" applyProtection="1">
      <alignment horizontal="right" vertical="center"/>
    </xf>
    <xf numFmtId="179" fontId="1" fillId="3" borderId="104" xfId="0" applyNumberFormat="1" applyFont="1" applyFill="1" applyBorder="1" applyAlignment="1" applyProtection="1">
      <alignment horizontal="right" vertical="center"/>
    </xf>
    <xf numFmtId="179" fontId="1" fillId="3" borderId="168" xfId="0" applyNumberFormat="1" applyFont="1" applyFill="1" applyBorder="1" applyAlignment="1">
      <alignment horizontal="right" vertical="center"/>
    </xf>
    <xf numFmtId="179" fontId="1" fillId="3" borderId="176" xfId="0" applyNumberFormat="1" applyFont="1" applyFill="1" applyBorder="1" applyAlignment="1">
      <alignment horizontal="right" vertical="center"/>
    </xf>
    <xf numFmtId="179" fontId="1" fillId="3" borderId="174" xfId="0" applyNumberFormat="1" applyFont="1" applyFill="1" applyBorder="1" applyAlignment="1" applyProtection="1">
      <alignment horizontal="right" vertical="center"/>
    </xf>
    <xf numFmtId="0" fontId="0" fillId="0" borderId="20" xfId="0" applyBorder="1" applyAlignment="1">
      <alignment horizontal="right" vertical="center"/>
    </xf>
    <xf numFmtId="179" fontId="1" fillId="3" borderId="71" xfId="0" applyNumberFormat="1" applyFont="1" applyFill="1" applyBorder="1" applyAlignment="1" applyProtection="1">
      <alignment horizontal="right" vertical="center"/>
    </xf>
    <xf numFmtId="179" fontId="1" fillId="3" borderId="39" xfId="0" applyNumberFormat="1" applyFont="1" applyFill="1" applyBorder="1" applyAlignment="1">
      <alignment horizontal="right" vertical="center"/>
    </xf>
    <xf numFmtId="179" fontId="1" fillId="3" borderId="104" xfId="0" applyNumberFormat="1" applyFont="1" applyFill="1" applyBorder="1" applyAlignment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 shrinkToFit="1"/>
    </xf>
    <xf numFmtId="0" fontId="1" fillId="0" borderId="41" xfId="0" applyFont="1" applyBorder="1" applyAlignment="1">
      <alignment horizontal="right" vertical="center" shrinkToFit="1"/>
    </xf>
    <xf numFmtId="0" fontId="1" fillId="0" borderId="70" xfId="0" applyFont="1" applyBorder="1" applyAlignment="1">
      <alignment vertical="center" shrinkToFit="1"/>
    </xf>
    <xf numFmtId="0" fontId="1" fillId="0" borderId="68" xfId="0" applyFont="1" applyFill="1" applyBorder="1" applyAlignment="1" applyProtection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104" xfId="0" applyFont="1" applyFill="1" applyBorder="1" applyAlignment="1">
      <alignment vertical="center" shrinkToFit="1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0" fontId="1" fillId="2" borderId="39" xfId="0" applyFont="1" applyFill="1" applyBorder="1" applyAlignment="1" applyProtection="1">
      <alignment vertical="center" shrinkToFit="1"/>
    </xf>
    <xf numFmtId="0" fontId="1" fillId="2" borderId="65" xfId="0" applyFont="1" applyFill="1" applyBorder="1" applyAlignment="1" applyProtection="1">
      <alignment vertical="center" shrinkToFit="1"/>
    </xf>
    <xf numFmtId="0" fontId="1" fillId="2" borderId="181" xfId="0" applyFont="1" applyFill="1" applyBorder="1" applyAlignment="1" applyProtection="1">
      <alignment vertical="center" shrinkToFit="1"/>
    </xf>
    <xf numFmtId="49" fontId="1" fillId="2" borderId="40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horizontal="right" vertical="center"/>
    </xf>
    <xf numFmtId="49" fontId="1" fillId="2" borderId="10" xfId="0" applyNumberFormat="1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vertical="center" shrinkToFit="1"/>
    </xf>
    <xf numFmtId="0" fontId="1" fillId="0" borderId="10" xfId="0" applyFont="1" applyBorder="1" applyAlignment="1">
      <alignment vertical="center" shrinkToFit="1"/>
    </xf>
    <xf numFmtId="49" fontId="1" fillId="2" borderId="10" xfId="0" quotePrefix="1" applyNumberFormat="1" applyFont="1" applyFill="1" applyBorder="1" applyAlignment="1" applyProtection="1">
      <alignment horizontal="right" vertical="center"/>
    </xf>
    <xf numFmtId="179" fontId="1" fillId="3" borderId="20" xfId="0" applyNumberFormat="1" applyFont="1" applyFill="1" applyBorder="1" applyAlignment="1" applyProtection="1">
      <alignment horizontal="right" vertical="center"/>
    </xf>
    <xf numFmtId="179" fontId="1" fillId="3" borderId="179" xfId="0" applyNumberFormat="1" applyFont="1" applyFill="1" applyBorder="1" applyAlignment="1" applyProtection="1">
      <alignment horizontal="right" vertical="center"/>
    </xf>
    <xf numFmtId="0" fontId="1" fillId="3" borderId="182" xfId="0" applyNumberFormat="1" applyFont="1" applyFill="1" applyBorder="1" applyAlignment="1" applyProtection="1">
      <alignment horizontal="distributed" vertical="center" justifyLastLine="1"/>
    </xf>
    <xf numFmtId="0" fontId="1" fillId="3" borderId="36" xfId="0" applyNumberFormat="1" applyFont="1" applyFill="1" applyBorder="1" applyAlignment="1" applyProtection="1">
      <alignment horizontal="distributed" vertical="center" justifyLastLine="1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183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2" xfId="0" quotePrefix="1" applyNumberFormat="1" applyFont="1" applyFill="1" applyBorder="1" applyAlignment="1" applyProtection="1">
      <alignment horizontal="right" vertical="center"/>
    </xf>
    <xf numFmtId="0" fontId="1" fillId="0" borderId="16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2" borderId="41" xfId="0" applyNumberFormat="1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" fillId="0" borderId="181" xfId="0" applyFont="1" applyBorder="1" applyAlignment="1">
      <alignment vertical="center" shrinkToFit="1"/>
    </xf>
    <xf numFmtId="179" fontId="1" fillId="3" borderId="64" xfId="0" applyNumberFormat="1" applyFont="1" applyFill="1" applyBorder="1" applyAlignment="1" applyProtection="1">
      <alignment horizontal="right" vertical="center"/>
    </xf>
    <xf numFmtId="179" fontId="1" fillId="3" borderId="169" xfId="0" applyNumberFormat="1" applyFont="1" applyFill="1" applyBorder="1" applyAlignment="1" applyProtection="1">
      <alignment horizontal="right" vertical="center"/>
    </xf>
    <xf numFmtId="179" fontId="1" fillId="3" borderId="167" xfId="0" applyNumberFormat="1" applyFont="1" applyFill="1" applyBorder="1" applyAlignment="1" applyProtection="1">
      <alignment horizontal="right" vertical="center"/>
    </xf>
    <xf numFmtId="179" fontId="1" fillId="3" borderId="35" xfId="0" applyNumberFormat="1" applyFont="1" applyFill="1" applyBorder="1" applyAlignment="1" applyProtection="1">
      <alignment horizontal="right" vertical="center"/>
    </xf>
    <xf numFmtId="179" fontId="1" fillId="3" borderId="170" xfId="0" applyNumberFormat="1" applyFont="1" applyFill="1" applyBorder="1" applyAlignment="1" applyProtection="1">
      <alignment horizontal="right" vertical="center"/>
    </xf>
    <xf numFmtId="179" fontId="1" fillId="3" borderId="171" xfId="0" applyNumberFormat="1" applyFont="1" applyFill="1" applyBorder="1" applyAlignment="1" applyProtection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69" xfId="0" applyBorder="1" applyAlignment="1">
      <alignment horizontal="right" vertical="center"/>
    </xf>
    <xf numFmtId="179" fontId="1" fillId="3" borderId="10" xfId="0" applyNumberFormat="1" applyFont="1" applyFill="1" applyBorder="1" applyAlignment="1">
      <alignment horizontal="right" vertical="center"/>
    </xf>
    <xf numFmtId="179" fontId="1" fillId="3" borderId="103" xfId="0" applyNumberFormat="1" applyFont="1" applyFill="1" applyBorder="1" applyAlignment="1" applyProtection="1">
      <alignment horizontal="right" vertical="center"/>
    </xf>
    <xf numFmtId="179" fontId="1" fillId="3" borderId="82" xfId="0" applyNumberFormat="1" applyFont="1" applyFill="1" applyBorder="1" applyAlignment="1" applyProtection="1">
      <alignment horizontal="right" vertical="center"/>
    </xf>
    <xf numFmtId="179" fontId="1" fillId="3" borderId="179" xfId="0" applyNumberFormat="1" applyFont="1" applyFill="1" applyBorder="1" applyAlignment="1">
      <alignment horizontal="right" vertical="center"/>
    </xf>
    <xf numFmtId="179" fontId="1" fillId="3" borderId="105" xfId="0" applyNumberFormat="1" applyFont="1" applyFill="1" applyBorder="1" applyAlignment="1" applyProtection="1">
      <alignment horizontal="right" vertical="center"/>
    </xf>
    <xf numFmtId="179" fontId="1" fillId="3" borderId="175" xfId="0" applyNumberFormat="1" applyFont="1" applyFill="1" applyBorder="1" applyAlignment="1" applyProtection="1">
      <alignment horizontal="right" vertical="center"/>
    </xf>
    <xf numFmtId="179" fontId="1" fillId="3" borderId="10" xfId="0" applyNumberFormat="1" applyFont="1" applyFill="1" applyBorder="1" applyAlignment="1" applyProtection="1">
      <alignment horizontal="right" vertical="center"/>
    </xf>
    <xf numFmtId="179" fontId="1" fillId="3" borderId="181" xfId="0" applyNumberFormat="1" applyFont="1" applyFill="1" applyBorder="1" applyAlignment="1" applyProtection="1">
      <alignment horizontal="right" vertical="center"/>
    </xf>
    <xf numFmtId="179" fontId="1" fillId="3" borderId="180" xfId="0" applyNumberFormat="1" applyFont="1" applyFill="1" applyBorder="1" applyAlignment="1" applyProtection="1">
      <alignment horizontal="right" vertical="center"/>
    </xf>
    <xf numFmtId="179" fontId="1" fillId="3" borderId="78" xfId="0" applyNumberFormat="1" applyFont="1" applyFill="1" applyBorder="1" applyAlignment="1" applyProtection="1">
      <alignment horizontal="right" vertical="center"/>
    </xf>
    <xf numFmtId="179" fontId="1" fillId="3" borderId="38" xfId="0" applyNumberFormat="1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4" xfId="0" applyFont="1" applyBorder="1" applyAlignment="1">
      <alignment vertical="center"/>
    </xf>
    <xf numFmtId="49" fontId="1" fillId="0" borderId="104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vertical="center" shrinkToFit="1"/>
    </xf>
    <xf numFmtId="179" fontId="1" fillId="3" borderId="178" xfId="0" applyNumberFormat="1" applyFont="1" applyFill="1" applyBorder="1" applyAlignment="1" applyProtection="1">
      <alignment horizontal="right" vertical="center"/>
    </xf>
    <xf numFmtId="179" fontId="1" fillId="3" borderId="26" xfId="0" applyNumberFormat="1" applyFont="1" applyFill="1" applyBorder="1" applyAlignment="1" applyProtection="1">
      <alignment horizontal="right" vertical="center"/>
    </xf>
    <xf numFmtId="179" fontId="1" fillId="3" borderId="27" xfId="0" applyNumberFormat="1" applyFont="1" applyFill="1" applyBorder="1" applyAlignment="1" applyProtection="1">
      <alignment horizontal="right" vertical="center"/>
    </xf>
    <xf numFmtId="0" fontId="0" fillId="0" borderId="176" xfId="0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178" fontId="1" fillId="5" borderId="188" xfId="0" applyNumberFormat="1" applyFont="1" applyFill="1" applyBorder="1" applyAlignment="1" applyProtection="1">
      <alignment horizontal="right" vertical="center"/>
    </xf>
    <xf numFmtId="178" fontId="1" fillId="5" borderId="184" xfId="0" applyNumberFormat="1" applyFont="1" applyFill="1" applyBorder="1" applyAlignment="1" applyProtection="1">
      <alignment horizontal="right" vertical="center"/>
    </xf>
    <xf numFmtId="178" fontId="1" fillId="5" borderId="31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4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3" xfId="0" applyNumberFormat="1" applyFont="1" applyFill="1" applyBorder="1" applyAlignment="1" applyProtection="1">
      <alignment horizontal="distributed" vertical="center" justifyLastLine="1"/>
    </xf>
    <xf numFmtId="0" fontId="1" fillId="0" borderId="165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6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0" borderId="70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71" xfId="0" applyNumberFormat="1" applyFont="1" applyFill="1" applyBorder="1" applyAlignment="1" applyProtection="1">
      <alignment horizontal="right" vertical="center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4" xfId="0" applyNumberFormat="1" applyFont="1" applyFill="1" applyBorder="1" applyAlignment="1" applyProtection="1">
      <alignment horizontal="distributed" vertical="center" justifyLastLine="1"/>
    </xf>
    <xf numFmtId="178" fontId="1" fillId="5" borderId="187" xfId="0" applyNumberFormat="1" applyFont="1" applyFill="1" applyBorder="1" applyAlignment="1" applyProtection="1">
      <alignment horizontal="right" vertical="center"/>
    </xf>
    <xf numFmtId="178" fontId="1" fillId="5" borderId="49" xfId="0" applyNumberFormat="1" applyFont="1" applyFill="1" applyBorder="1" applyAlignment="1" applyProtection="1">
      <alignment horizontal="right" vertical="center"/>
    </xf>
    <xf numFmtId="178" fontId="1" fillId="5" borderId="78" xfId="0" applyNumberFormat="1" applyFont="1" applyFill="1" applyBorder="1" applyAlignment="1" applyProtection="1">
      <alignment horizontal="right" vertical="center"/>
    </xf>
    <xf numFmtId="178" fontId="1" fillId="5" borderId="38" xfId="0" applyNumberFormat="1" applyFont="1" applyFill="1" applyBorder="1" applyAlignment="1" applyProtection="1">
      <alignment horizontal="right" vertical="center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68" xfId="0" applyNumberFormat="1" applyFont="1" applyFill="1" applyBorder="1" applyAlignment="1" applyProtection="1">
      <alignment horizontal="right" vertical="center"/>
    </xf>
    <xf numFmtId="178" fontId="1" fillId="5" borderId="179" xfId="0" applyNumberFormat="1" applyFont="1" applyFill="1" applyBorder="1" applyAlignment="1" applyProtection="1">
      <alignment horizontal="right" vertical="center"/>
    </xf>
    <xf numFmtId="178" fontId="1" fillId="5" borderId="180" xfId="0" applyNumberFormat="1" applyFont="1" applyFill="1" applyBorder="1" applyAlignment="1" applyProtection="1">
      <alignment horizontal="right" vertic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85" xfId="0" applyNumberFormat="1" applyFont="1" applyFill="1" applyBorder="1" applyAlignment="1" applyProtection="1">
      <alignment horizontal="distributed" vertical="center" justifyLastLine="1"/>
    </xf>
    <xf numFmtId="178" fontId="1" fillId="5" borderId="186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3"/>
  <sheetViews>
    <sheetView zoomScale="70" zoomScaleNormal="70" workbookViewId="0">
      <pane xSplit="4" ySplit="9" topLeftCell="W81" activePane="bottomRight" state="frozen"/>
      <selection pane="topRight" activeCell="E1" sqref="E1"/>
      <selection pane="bottomLeft" activeCell="A10" sqref="A10"/>
      <selection pane="bottomRight" activeCell="AW100" sqref="AW100"/>
    </sheetView>
  </sheetViews>
  <sheetFormatPr defaultRowHeight="13.5"/>
  <cols>
    <col min="1" max="3" width="8.5" customWidth="1"/>
    <col min="4" max="4" width="10.625" customWidth="1"/>
    <col min="5" max="48" width="6.125" customWidth="1"/>
    <col min="49" max="50" width="7.625" style="48" customWidth="1"/>
  </cols>
  <sheetData>
    <row r="1" spans="1:50" ht="17.25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3"/>
      <c r="AC1" s="2"/>
      <c r="AD1" s="3"/>
      <c r="AE1" s="2"/>
      <c r="AF1" s="3"/>
      <c r="AG1" s="2"/>
      <c r="AH1" s="2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40"/>
      <c r="AX1" s="40"/>
    </row>
    <row r="2" spans="1:50" ht="18" thickBot="1">
      <c r="A2" s="5" t="s">
        <v>210</v>
      </c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33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504"/>
      <c r="AX2" s="41"/>
    </row>
    <row r="3" spans="1:50" ht="17.25">
      <c r="A3" s="7" t="s">
        <v>0</v>
      </c>
      <c r="B3" s="7" t="s">
        <v>1</v>
      </c>
      <c r="C3" s="8" t="s">
        <v>2</v>
      </c>
      <c r="D3" s="9"/>
      <c r="E3" s="685" t="s">
        <v>3</v>
      </c>
      <c r="F3" s="686"/>
      <c r="G3" s="686"/>
      <c r="H3" s="686"/>
      <c r="I3" s="686"/>
      <c r="J3" s="687"/>
      <c r="K3" s="685" t="s">
        <v>311</v>
      </c>
      <c r="L3" s="686"/>
      <c r="M3" s="686"/>
      <c r="N3" s="686"/>
      <c r="O3" s="686"/>
      <c r="P3" s="687"/>
      <c r="Q3" s="685" t="s">
        <v>312</v>
      </c>
      <c r="R3" s="686"/>
      <c r="S3" s="686"/>
      <c r="T3" s="686"/>
      <c r="U3" s="686"/>
      <c r="V3" s="687"/>
      <c r="W3" s="685" t="s">
        <v>313</v>
      </c>
      <c r="X3" s="686"/>
      <c r="Y3" s="686"/>
      <c r="Z3" s="686"/>
      <c r="AA3" s="686"/>
      <c r="AB3" s="687"/>
      <c r="AC3" s="685" t="s">
        <v>314</v>
      </c>
      <c r="AD3" s="686"/>
      <c r="AE3" s="686"/>
      <c r="AF3" s="686"/>
      <c r="AG3" s="686"/>
      <c r="AH3" s="687"/>
      <c r="AI3" s="685" t="s">
        <v>315</v>
      </c>
      <c r="AJ3" s="686"/>
      <c r="AK3" s="686"/>
      <c r="AL3" s="686"/>
      <c r="AM3" s="686"/>
      <c r="AN3" s="687"/>
      <c r="AO3" s="685" t="s">
        <v>316</v>
      </c>
      <c r="AP3" s="687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301</v>
      </c>
    </row>
    <row r="4" spans="1:50" ht="17.25">
      <c r="A4" s="13"/>
      <c r="B4" s="13"/>
      <c r="C4" s="14" t="s">
        <v>8</v>
      </c>
      <c r="D4" s="15"/>
      <c r="E4" s="662" t="s">
        <v>9</v>
      </c>
      <c r="F4" s="663"/>
      <c r="G4" s="660" t="s">
        <v>10</v>
      </c>
      <c r="H4" s="663"/>
      <c r="I4" s="660" t="s">
        <v>11</v>
      </c>
      <c r="J4" s="661"/>
      <c r="K4" s="662" t="s">
        <v>12</v>
      </c>
      <c r="L4" s="663"/>
      <c r="M4" s="660" t="s">
        <v>13</v>
      </c>
      <c r="N4" s="663"/>
      <c r="O4" s="660" t="s">
        <v>11</v>
      </c>
      <c r="P4" s="661"/>
      <c r="Q4" s="662" t="s">
        <v>12</v>
      </c>
      <c r="R4" s="663"/>
      <c r="S4" s="660" t="s">
        <v>13</v>
      </c>
      <c r="T4" s="663"/>
      <c r="U4" s="660" t="s">
        <v>11</v>
      </c>
      <c r="V4" s="661"/>
      <c r="W4" s="662" t="s">
        <v>12</v>
      </c>
      <c r="X4" s="663"/>
      <c r="Y4" s="660" t="s">
        <v>13</v>
      </c>
      <c r="Z4" s="663"/>
      <c r="AA4" s="660" t="s">
        <v>11</v>
      </c>
      <c r="AB4" s="661"/>
      <c r="AC4" s="662" t="s">
        <v>12</v>
      </c>
      <c r="AD4" s="663"/>
      <c r="AE4" s="660" t="s">
        <v>13</v>
      </c>
      <c r="AF4" s="663"/>
      <c r="AG4" s="660" t="s">
        <v>11</v>
      </c>
      <c r="AH4" s="661"/>
      <c r="AI4" s="662" t="s">
        <v>12</v>
      </c>
      <c r="AJ4" s="663"/>
      <c r="AK4" s="660" t="s">
        <v>13</v>
      </c>
      <c r="AL4" s="663"/>
      <c r="AM4" s="660" t="s">
        <v>11</v>
      </c>
      <c r="AN4" s="661"/>
      <c r="AO4" s="662" t="s">
        <v>12</v>
      </c>
      <c r="AP4" s="663"/>
      <c r="AQ4" s="662" t="s">
        <v>12</v>
      </c>
      <c r="AR4" s="663"/>
      <c r="AS4" s="660" t="s">
        <v>13</v>
      </c>
      <c r="AT4" s="663"/>
      <c r="AU4" s="660" t="s">
        <v>11</v>
      </c>
      <c r="AV4" s="661"/>
      <c r="AW4" s="44" t="s">
        <v>14</v>
      </c>
      <c r="AX4" s="45" t="s">
        <v>300</v>
      </c>
    </row>
    <row r="5" spans="1:50" ht="17.25">
      <c r="A5" s="13"/>
      <c r="B5" s="13"/>
      <c r="C5" s="14"/>
      <c r="D5" s="15"/>
      <c r="E5" s="16"/>
      <c r="F5" s="17"/>
      <c r="G5" s="18"/>
      <c r="H5" s="17"/>
      <c r="I5" s="672" t="s">
        <v>16</v>
      </c>
      <c r="J5" s="673"/>
      <c r="K5" s="16"/>
      <c r="L5" s="17"/>
      <c r="M5" s="18"/>
      <c r="N5" s="17"/>
      <c r="O5" s="672" t="s">
        <v>16</v>
      </c>
      <c r="P5" s="673"/>
      <c r="Q5" s="16"/>
      <c r="R5" s="17"/>
      <c r="S5" s="18"/>
      <c r="T5" s="17"/>
      <c r="U5" s="672" t="s">
        <v>16</v>
      </c>
      <c r="V5" s="673"/>
      <c r="W5" s="16"/>
      <c r="X5" s="17"/>
      <c r="Y5" s="18"/>
      <c r="Z5" s="17"/>
      <c r="AA5" s="672" t="s">
        <v>16</v>
      </c>
      <c r="AB5" s="673"/>
      <c r="AC5" s="16"/>
      <c r="AD5" s="17"/>
      <c r="AE5" s="18"/>
      <c r="AF5" s="17"/>
      <c r="AG5" s="672" t="s">
        <v>16</v>
      </c>
      <c r="AH5" s="673"/>
      <c r="AI5" s="16"/>
      <c r="AJ5" s="17"/>
      <c r="AK5" s="18"/>
      <c r="AL5" s="17"/>
      <c r="AM5" s="672" t="s">
        <v>16</v>
      </c>
      <c r="AN5" s="673"/>
      <c r="AO5" s="16"/>
      <c r="AP5" s="17"/>
      <c r="AQ5" s="16"/>
      <c r="AR5" s="17"/>
      <c r="AS5" s="18"/>
      <c r="AT5" s="17"/>
      <c r="AU5" s="672" t="s">
        <v>16</v>
      </c>
      <c r="AV5" s="673"/>
      <c r="AW5" s="44" t="s">
        <v>293</v>
      </c>
      <c r="AX5" s="45" t="s">
        <v>299</v>
      </c>
    </row>
    <row r="6" spans="1:50" ht="17.25">
      <c r="A6" s="19" t="s">
        <v>19</v>
      </c>
      <c r="B6" s="19" t="s">
        <v>20</v>
      </c>
      <c r="C6" s="20" t="s">
        <v>21</v>
      </c>
      <c r="D6" s="21"/>
      <c r="E6" s="16"/>
      <c r="F6" s="17"/>
      <c r="G6" s="672" t="s">
        <v>22</v>
      </c>
      <c r="H6" s="674"/>
      <c r="I6" s="672" t="s">
        <v>22</v>
      </c>
      <c r="J6" s="673"/>
      <c r="K6" s="16"/>
      <c r="L6" s="17"/>
      <c r="M6" s="672" t="s">
        <v>22</v>
      </c>
      <c r="N6" s="674"/>
      <c r="O6" s="672" t="s">
        <v>22</v>
      </c>
      <c r="P6" s="673"/>
      <c r="Q6" s="16"/>
      <c r="R6" s="17"/>
      <c r="S6" s="672" t="s">
        <v>22</v>
      </c>
      <c r="T6" s="674"/>
      <c r="U6" s="672" t="s">
        <v>22</v>
      </c>
      <c r="V6" s="673"/>
      <c r="W6" s="16"/>
      <c r="X6" s="17"/>
      <c r="Y6" s="672" t="s">
        <v>22</v>
      </c>
      <c r="Z6" s="674"/>
      <c r="AA6" s="672" t="s">
        <v>22</v>
      </c>
      <c r="AB6" s="673"/>
      <c r="AC6" s="16"/>
      <c r="AD6" s="17"/>
      <c r="AE6" s="672" t="s">
        <v>22</v>
      </c>
      <c r="AF6" s="674"/>
      <c r="AG6" s="672" t="s">
        <v>22</v>
      </c>
      <c r="AH6" s="673"/>
      <c r="AI6" s="16"/>
      <c r="AJ6" s="17"/>
      <c r="AK6" s="672" t="s">
        <v>22</v>
      </c>
      <c r="AL6" s="674"/>
      <c r="AM6" s="672" t="s">
        <v>22</v>
      </c>
      <c r="AN6" s="673"/>
      <c r="AO6" s="16"/>
      <c r="AP6" s="17"/>
      <c r="AQ6" s="16"/>
      <c r="AR6" s="17"/>
      <c r="AS6" s="672" t="s">
        <v>22</v>
      </c>
      <c r="AT6" s="674"/>
      <c r="AU6" s="672" t="s">
        <v>22</v>
      </c>
      <c r="AV6" s="673"/>
      <c r="AW6" s="44" t="s">
        <v>294</v>
      </c>
      <c r="AX6" s="45" t="s">
        <v>302</v>
      </c>
    </row>
    <row r="7" spans="1:50" ht="17.25">
      <c r="A7" s="19"/>
      <c r="B7" s="19"/>
      <c r="C7" s="20"/>
      <c r="D7" s="21"/>
      <c r="E7" s="16"/>
      <c r="F7" s="17"/>
      <c r="G7" s="18"/>
      <c r="H7" s="17"/>
      <c r="I7" s="672" t="s">
        <v>25</v>
      </c>
      <c r="J7" s="673"/>
      <c r="K7" s="16"/>
      <c r="L7" s="17"/>
      <c r="M7" s="18"/>
      <c r="N7" s="17"/>
      <c r="O7" s="672" t="s">
        <v>25</v>
      </c>
      <c r="P7" s="673"/>
      <c r="Q7" s="16"/>
      <c r="R7" s="17"/>
      <c r="S7" s="18"/>
      <c r="T7" s="17"/>
      <c r="U7" s="672" t="s">
        <v>25</v>
      </c>
      <c r="V7" s="673"/>
      <c r="W7" s="16"/>
      <c r="X7" s="17"/>
      <c r="Y7" s="18"/>
      <c r="Z7" s="17"/>
      <c r="AA7" s="672" t="s">
        <v>25</v>
      </c>
      <c r="AB7" s="673"/>
      <c r="AC7" s="16"/>
      <c r="AD7" s="17"/>
      <c r="AE7" s="18"/>
      <c r="AF7" s="17"/>
      <c r="AG7" s="672" t="s">
        <v>25</v>
      </c>
      <c r="AH7" s="673"/>
      <c r="AI7" s="16"/>
      <c r="AJ7" s="17"/>
      <c r="AK7" s="18"/>
      <c r="AL7" s="17"/>
      <c r="AM7" s="672" t="s">
        <v>25</v>
      </c>
      <c r="AN7" s="673"/>
      <c r="AO7" s="16"/>
      <c r="AP7" s="17"/>
      <c r="AQ7" s="16"/>
      <c r="AR7" s="17"/>
      <c r="AS7" s="18"/>
      <c r="AT7" s="17"/>
      <c r="AU7" s="672" t="s">
        <v>25</v>
      </c>
      <c r="AV7" s="673"/>
      <c r="AW7" s="44" t="s">
        <v>295</v>
      </c>
      <c r="AX7" s="45" t="s">
        <v>298</v>
      </c>
    </row>
    <row r="8" spans="1:50" ht="17.25">
      <c r="A8" s="13" t="s">
        <v>26</v>
      </c>
      <c r="B8" s="13"/>
      <c r="C8" s="20"/>
      <c r="D8" s="22" t="s">
        <v>27</v>
      </c>
      <c r="E8" s="675" t="s">
        <v>28</v>
      </c>
      <c r="F8" s="674"/>
      <c r="G8" s="672" t="s">
        <v>28</v>
      </c>
      <c r="H8" s="674"/>
      <c r="I8" s="672"/>
      <c r="J8" s="673"/>
      <c r="K8" s="675" t="s">
        <v>28</v>
      </c>
      <c r="L8" s="674"/>
      <c r="M8" s="672" t="s">
        <v>28</v>
      </c>
      <c r="N8" s="674"/>
      <c r="O8" s="672"/>
      <c r="P8" s="673"/>
      <c r="Q8" s="675" t="s">
        <v>28</v>
      </c>
      <c r="R8" s="674"/>
      <c r="S8" s="672" t="s">
        <v>28</v>
      </c>
      <c r="T8" s="674"/>
      <c r="U8" s="672"/>
      <c r="V8" s="673"/>
      <c r="W8" s="675" t="s">
        <v>28</v>
      </c>
      <c r="X8" s="674"/>
      <c r="Y8" s="672" t="s">
        <v>28</v>
      </c>
      <c r="Z8" s="674"/>
      <c r="AA8" s="672"/>
      <c r="AB8" s="673"/>
      <c r="AC8" s="675" t="s">
        <v>28</v>
      </c>
      <c r="AD8" s="674"/>
      <c r="AE8" s="672" t="s">
        <v>28</v>
      </c>
      <c r="AF8" s="674"/>
      <c r="AG8" s="672"/>
      <c r="AH8" s="673"/>
      <c r="AI8" s="675" t="s">
        <v>28</v>
      </c>
      <c r="AJ8" s="674"/>
      <c r="AK8" s="672" t="s">
        <v>28</v>
      </c>
      <c r="AL8" s="674"/>
      <c r="AM8" s="672"/>
      <c r="AN8" s="673"/>
      <c r="AO8" s="675" t="s">
        <v>28</v>
      </c>
      <c r="AP8" s="674"/>
      <c r="AQ8" s="675" t="s">
        <v>28</v>
      </c>
      <c r="AR8" s="674"/>
      <c r="AS8" s="672" t="s">
        <v>28</v>
      </c>
      <c r="AT8" s="674"/>
      <c r="AU8" s="672"/>
      <c r="AV8" s="673"/>
      <c r="AW8" s="44" t="s">
        <v>296</v>
      </c>
      <c r="AX8" s="45" t="s">
        <v>30</v>
      </c>
    </row>
    <row r="9" spans="1:50" ht="18" thickBot="1">
      <c r="A9" s="23" t="s">
        <v>31</v>
      </c>
      <c r="B9" s="24" t="s">
        <v>27</v>
      </c>
      <c r="C9" s="682" t="s">
        <v>32</v>
      </c>
      <c r="D9" s="683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27"/>
      <c r="AT9" s="26"/>
      <c r="AU9" s="27"/>
      <c r="AV9" s="28"/>
      <c r="AW9" s="46" t="s">
        <v>297</v>
      </c>
      <c r="AX9" s="47" t="s">
        <v>224</v>
      </c>
    </row>
    <row r="10" spans="1:50" s="137" customFormat="1" ht="17.25" customHeight="1">
      <c r="A10" s="676" t="s">
        <v>174</v>
      </c>
      <c r="B10" s="684" t="s">
        <v>244</v>
      </c>
      <c r="C10" s="677" t="s">
        <v>175</v>
      </c>
      <c r="D10" s="678"/>
      <c r="E10" s="105"/>
      <c r="F10" s="106"/>
      <c r="G10" s="105"/>
      <c r="H10" s="106"/>
      <c r="I10" s="105"/>
      <c r="J10" s="107"/>
      <c r="K10" s="105"/>
      <c r="L10" s="106"/>
      <c r="M10" s="138"/>
      <c r="N10" s="106"/>
      <c r="O10" s="105"/>
      <c r="P10" s="107"/>
      <c r="Q10" s="105"/>
      <c r="R10" s="106"/>
      <c r="S10" s="105"/>
      <c r="T10" s="106"/>
      <c r="U10" s="105"/>
      <c r="V10" s="107"/>
      <c r="W10" s="105">
        <v>7</v>
      </c>
      <c r="X10" s="106"/>
      <c r="Y10" s="105">
        <v>2</v>
      </c>
      <c r="Z10" s="106"/>
      <c r="AA10" s="105">
        <v>5</v>
      </c>
      <c r="AB10" s="107"/>
      <c r="AC10" s="105"/>
      <c r="AD10" s="106"/>
      <c r="AE10" s="105"/>
      <c r="AF10" s="106"/>
      <c r="AG10" s="105"/>
      <c r="AH10" s="107"/>
      <c r="AI10" s="105">
        <v>3</v>
      </c>
      <c r="AJ10" s="106"/>
      <c r="AK10" s="105">
        <v>3</v>
      </c>
      <c r="AL10" s="106"/>
      <c r="AM10" s="105"/>
      <c r="AN10" s="107"/>
      <c r="AO10" s="105">
        <v>1</v>
      </c>
      <c r="AP10" s="106"/>
      <c r="AQ10" s="108">
        <f>AO10+AI10+AC10+W10+Q10+K10+E10</f>
        <v>11</v>
      </c>
      <c r="AR10" s="109">
        <v>0</v>
      </c>
      <c r="AS10" s="110">
        <f>AK10+AE10+Y10+S10+M10+G10</f>
        <v>5</v>
      </c>
      <c r="AT10" s="109">
        <f>AR10+AL10+AF10+Z10+T10+N10+H10</f>
        <v>0</v>
      </c>
      <c r="AU10" s="110">
        <f>AM10+AG10+AA10+U10+O10+I10</f>
        <v>5</v>
      </c>
      <c r="AV10" s="109">
        <f>AT10+AN10+AH10+AB10+V10+P10+J10</f>
        <v>0</v>
      </c>
      <c r="AW10" s="664">
        <v>0.3</v>
      </c>
      <c r="AX10" s="666"/>
    </row>
    <row r="11" spans="1:50" s="137" customFormat="1" ht="17.25" customHeight="1">
      <c r="A11" s="636"/>
      <c r="B11" s="639"/>
      <c r="C11" s="650"/>
      <c r="D11" s="647"/>
      <c r="E11" s="111"/>
      <c r="F11" s="112"/>
      <c r="G11" s="111"/>
      <c r="H11" s="112"/>
      <c r="I11" s="111"/>
      <c r="J11" s="113"/>
      <c r="K11" s="111"/>
      <c r="L11" s="112"/>
      <c r="M11" s="139"/>
      <c r="N11" s="112"/>
      <c r="O11" s="111"/>
      <c r="P11" s="113"/>
      <c r="Q11" s="111"/>
      <c r="R11" s="112"/>
      <c r="S11" s="111"/>
      <c r="T11" s="112"/>
      <c r="U11" s="111"/>
      <c r="V11" s="113"/>
      <c r="W11" s="111">
        <v>1</v>
      </c>
      <c r="X11" s="112"/>
      <c r="Y11" s="111"/>
      <c r="Z11" s="112"/>
      <c r="AA11" s="111">
        <v>3</v>
      </c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114">
        <f t="shared" ref="AQ11:AR13" si="0">AO11+AI11+AC11+W11+Q11+K11+E11</f>
        <v>1</v>
      </c>
      <c r="AR11" s="115">
        <f>AP11+AJ11+AD11+X11+R11+L11+F11</f>
        <v>0</v>
      </c>
      <c r="AS11" s="116">
        <f>AK11+AE11+Y11+S11+M11+G11</f>
        <v>0</v>
      </c>
      <c r="AT11" s="115">
        <f>AR11+AL11+AF11+Z11+T11+N11+H11</f>
        <v>0</v>
      </c>
      <c r="AU11" s="116">
        <f>AM11+AG11+AA11+U11+O11+I11</f>
        <v>3</v>
      </c>
      <c r="AV11" s="115">
        <f>AT11+AN11+AH11+AB11+V11+P11+J11</f>
        <v>0</v>
      </c>
      <c r="AW11" s="665"/>
      <c r="AX11" s="667"/>
    </row>
    <row r="12" spans="1:50" s="137" customFormat="1" ht="17.25" customHeight="1">
      <c r="A12" s="636"/>
      <c r="B12" s="627" t="s">
        <v>176</v>
      </c>
      <c r="C12" s="646" t="s">
        <v>102</v>
      </c>
      <c r="D12" s="647"/>
      <c r="E12" s="117"/>
      <c r="F12" s="118"/>
      <c r="G12" s="117"/>
      <c r="H12" s="118"/>
      <c r="I12" s="117"/>
      <c r="J12" s="119"/>
      <c r="K12" s="117">
        <v>2</v>
      </c>
      <c r="L12" s="118"/>
      <c r="M12" s="117"/>
      <c r="N12" s="118"/>
      <c r="O12" s="117"/>
      <c r="P12" s="119"/>
      <c r="Q12" s="117"/>
      <c r="R12" s="118"/>
      <c r="S12" s="117"/>
      <c r="T12" s="118"/>
      <c r="U12" s="117"/>
      <c r="V12" s="119"/>
      <c r="W12" s="117"/>
      <c r="X12" s="118"/>
      <c r="Y12" s="117"/>
      <c r="Z12" s="118"/>
      <c r="AA12" s="117"/>
      <c r="AB12" s="119"/>
      <c r="AC12" s="117"/>
      <c r="AD12" s="118"/>
      <c r="AE12" s="117"/>
      <c r="AF12" s="118"/>
      <c r="AG12" s="117"/>
      <c r="AH12" s="119"/>
      <c r="AI12" s="117">
        <v>1</v>
      </c>
      <c r="AJ12" s="118"/>
      <c r="AK12" s="505">
        <v>1</v>
      </c>
      <c r="AL12" s="506"/>
      <c r="AM12" s="505"/>
      <c r="AN12" s="507"/>
      <c r="AO12" s="117"/>
      <c r="AP12" s="118"/>
      <c r="AQ12" s="120">
        <f t="shared" si="0"/>
        <v>3</v>
      </c>
      <c r="AR12" s="121">
        <f t="shared" si="0"/>
        <v>0</v>
      </c>
      <c r="AS12" s="122">
        <f>AK12+AE12+Y12+S12+M12+G12</f>
        <v>1</v>
      </c>
      <c r="AT12" s="121">
        <f>AR12+AL12+AF12+Z12+T12+N12+H12</f>
        <v>0</v>
      </c>
      <c r="AU12" s="110">
        <f>AM12+AG12+AA12+U12+O12+I12</f>
        <v>0</v>
      </c>
      <c r="AV12" s="121">
        <f>AT12+AN12+AH12+AB12+V12+P12+J12</f>
        <v>0</v>
      </c>
      <c r="AW12" s="670">
        <v>0.4</v>
      </c>
      <c r="AX12" s="668"/>
    </row>
    <row r="13" spans="1:50" s="137" customFormat="1" ht="17.25" customHeight="1" thickBot="1">
      <c r="A13" s="636"/>
      <c r="B13" s="645"/>
      <c r="C13" s="658"/>
      <c r="D13" s="659"/>
      <c r="E13" s="123"/>
      <c r="F13" s="124"/>
      <c r="G13" s="123"/>
      <c r="H13" s="124"/>
      <c r="I13" s="123"/>
      <c r="J13" s="125"/>
      <c r="K13" s="123"/>
      <c r="L13" s="124"/>
      <c r="M13" s="123"/>
      <c r="N13" s="124"/>
      <c r="O13" s="123"/>
      <c r="P13" s="125"/>
      <c r="Q13" s="123"/>
      <c r="R13" s="124"/>
      <c r="S13" s="123"/>
      <c r="T13" s="124"/>
      <c r="U13" s="123"/>
      <c r="V13" s="125"/>
      <c r="W13" s="123"/>
      <c r="X13" s="124"/>
      <c r="Y13" s="123"/>
      <c r="Z13" s="124"/>
      <c r="AA13" s="123"/>
      <c r="AB13" s="125"/>
      <c r="AC13" s="123"/>
      <c r="AD13" s="124"/>
      <c r="AE13" s="123"/>
      <c r="AF13" s="124"/>
      <c r="AG13" s="123"/>
      <c r="AH13" s="125"/>
      <c r="AI13" s="123"/>
      <c r="AJ13" s="124"/>
      <c r="AK13" s="123"/>
      <c r="AL13" s="124"/>
      <c r="AM13" s="123"/>
      <c r="AN13" s="125"/>
      <c r="AO13" s="123"/>
      <c r="AP13" s="124"/>
      <c r="AQ13" s="126">
        <f t="shared" si="0"/>
        <v>0</v>
      </c>
      <c r="AR13" s="127">
        <f t="shared" si="0"/>
        <v>0</v>
      </c>
      <c r="AS13" s="128">
        <f>AK13+AE13+Y13+S13+M13+G13</f>
        <v>0</v>
      </c>
      <c r="AT13" s="127">
        <f>AR13+AL13+AF13+Z13+T13+N13+H13</f>
        <v>0</v>
      </c>
      <c r="AU13" s="128">
        <f>AM13+AG13+AA13+U13+O13+I13</f>
        <v>0</v>
      </c>
      <c r="AV13" s="127">
        <f>AT13+AN13+AH13+AB13+V13+P13+J13</f>
        <v>0</v>
      </c>
      <c r="AW13" s="671"/>
      <c r="AX13" s="669"/>
    </row>
    <row r="14" spans="1:50" s="137" customFormat="1" ht="17.25" customHeight="1" thickTop="1">
      <c r="A14" s="636"/>
      <c r="B14" s="641" t="s">
        <v>201</v>
      </c>
      <c r="C14" s="641"/>
      <c r="D14" s="642"/>
      <c r="E14" s="52">
        <f>SUM(E10,E12)</f>
        <v>0</v>
      </c>
      <c r="F14" s="53">
        <f t="shared" ref="F14:AP14" si="1">SUM(F10,F12)</f>
        <v>0</v>
      </c>
      <c r="G14" s="52">
        <f t="shared" si="1"/>
        <v>0</v>
      </c>
      <c r="H14" s="53">
        <f t="shared" si="1"/>
        <v>0</v>
      </c>
      <c r="I14" s="52">
        <f t="shared" si="1"/>
        <v>0</v>
      </c>
      <c r="J14" s="54">
        <f t="shared" si="1"/>
        <v>0</v>
      </c>
      <c r="K14" s="52">
        <f t="shared" si="1"/>
        <v>2</v>
      </c>
      <c r="L14" s="53">
        <f t="shared" si="1"/>
        <v>0</v>
      </c>
      <c r="M14" s="52">
        <f t="shared" si="1"/>
        <v>0</v>
      </c>
      <c r="N14" s="53">
        <f t="shared" si="1"/>
        <v>0</v>
      </c>
      <c r="O14" s="52">
        <f t="shared" si="1"/>
        <v>0</v>
      </c>
      <c r="P14" s="54">
        <f t="shared" si="1"/>
        <v>0</v>
      </c>
      <c r="Q14" s="52">
        <f t="shared" si="1"/>
        <v>0</v>
      </c>
      <c r="R14" s="53">
        <f t="shared" si="1"/>
        <v>0</v>
      </c>
      <c r="S14" s="52">
        <f t="shared" si="1"/>
        <v>0</v>
      </c>
      <c r="T14" s="53">
        <f t="shared" si="1"/>
        <v>0</v>
      </c>
      <c r="U14" s="52">
        <f t="shared" si="1"/>
        <v>0</v>
      </c>
      <c r="V14" s="54">
        <f t="shared" si="1"/>
        <v>0</v>
      </c>
      <c r="W14" s="52">
        <f t="shared" si="1"/>
        <v>7</v>
      </c>
      <c r="X14" s="53">
        <f t="shared" si="1"/>
        <v>0</v>
      </c>
      <c r="Y14" s="52">
        <f t="shared" si="1"/>
        <v>2</v>
      </c>
      <c r="Z14" s="53">
        <f t="shared" si="1"/>
        <v>0</v>
      </c>
      <c r="AA14" s="52">
        <f t="shared" si="1"/>
        <v>5</v>
      </c>
      <c r="AB14" s="54">
        <f t="shared" si="1"/>
        <v>0</v>
      </c>
      <c r="AC14" s="52">
        <f t="shared" si="1"/>
        <v>0</v>
      </c>
      <c r="AD14" s="53">
        <f t="shared" si="1"/>
        <v>0</v>
      </c>
      <c r="AE14" s="52">
        <f t="shared" si="1"/>
        <v>0</v>
      </c>
      <c r="AF14" s="53">
        <f t="shared" si="1"/>
        <v>0</v>
      </c>
      <c r="AG14" s="52">
        <f t="shared" si="1"/>
        <v>0</v>
      </c>
      <c r="AH14" s="54">
        <f t="shared" si="1"/>
        <v>0</v>
      </c>
      <c r="AI14" s="52">
        <f t="shared" si="1"/>
        <v>4</v>
      </c>
      <c r="AJ14" s="53">
        <f t="shared" si="1"/>
        <v>0</v>
      </c>
      <c r="AK14" s="52">
        <f t="shared" si="1"/>
        <v>4</v>
      </c>
      <c r="AL14" s="53">
        <f t="shared" si="1"/>
        <v>0</v>
      </c>
      <c r="AM14" s="52">
        <f t="shared" si="1"/>
        <v>0</v>
      </c>
      <c r="AN14" s="54">
        <f t="shared" si="1"/>
        <v>0</v>
      </c>
      <c r="AO14" s="52">
        <f t="shared" si="1"/>
        <v>1</v>
      </c>
      <c r="AP14" s="53">
        <f t="shared" si="1"/>
        <v>0</v>
      </c>
      <c r="AQ14" s="55">
        <f t="shared" ref="AQ14:AV14" si="2">SUM(AQ10,AQ12)</f>
        <v>14</v>
      </c>
      <c r="AR14" s="56">
        <f t="shared" si="2"/>
        <v>0</v>
      </c>
      <c r="AS14" s="57">
        <f t="shared" si="2"/>
        <v>6</v>
      </c>
      <c r="AT14" s="56">
        <f t="shared" si="2"/>
        <v>0</v>
      </c>
      <c r="AU14" s="57">
        <f t="shared" si="2"/>
        <v>5</v>
      </c>
      <c r="AV14" s="56">
        <f t="shared" si="2"/>
        <v>0</v>
      </c>
      <c r="AW14" s="613">
        <v>0.31</v>
      </c>
      <c r="AX14" s="617"/>
    </row>
    <row r="15" spans="1:50" s="137" customFormat="1" ht="17.25" customHeight="1" thickBot="1">
      <c r="A15" s="640"/>
      <c r="B15" s="643"/>
      <c r="C15" s="643"/>
      <c r="D15" s="644"/>
      <c r="E15" s="58">
        <f t="shared" ref="E15:AP15" si="3">SUM(E11,E13)</f>
        <v>0</v>
      </c>
      <c r="F15" s="59">
        <f>SUM(F11,F13)</f>
        <v>0</v>
      </c>
      <c r="G15" s="58">
        <f t="shared" si="3"/>
        <v>0</v>
      </c>
      <c r="H15" s="59">
        <f t="shared" si="3"/>
        <v>0</v>
      </c>
      <c r="I15" s="58">
        <f t="shared" si="3"/>
        <v>0</v>
      </c>
      <c r="J15" s="60">
        <f t="shared" si="3"/>
        <v>0</v>
      </c>
      <c r="K15" s="58">
        <f t="shared" si="3"/>
        <v>0</v>
      </c>
      <c r="L15" s="59">
        <f t="shared" si="3"/>
        <v>0</v>
      </c>
      <c r="M15" s="58">
        <f t="shared" si="3"/>
        <v>0</v>
      </c>
      <c r="N15" s="59">
        <f t="shared" si="3"/>
        <v>0</v>
      </c>
      <c r="O15" s="58">
        <f t="shared" si="3"/>
        <v>0</v>
      </c>
      <c r="P15" s="60">
        <f t="shared" si="3"/>
        <v>0</v>
      </c>
      <c r="Q15" s="58">
        <f t="shared" si="3"/>
        <v>0</v>
      </c>
      <c r="R15" s="59">
        <f t="shared" si="3"/>
        <v>0</v>
      </c>
      <c r="S15" s="58">
        <f t="shared" si="3"/>
        <v>0</v>
      </c>
      <c r="T15" s="59">
        <f t="shared" si="3"/>
        <v>0</v>
      </c>
      <c r="U15" s="58">
        <f t="shared" si="3"/>
        <v>0</v>
      </c>
      <c r="V15" s="60">
        <f t="shared" si="3"/>
        <v>0</v>
      </c>
      <c r="W15" s="58">
        <f t="shared" si="3"/>
        <v>1</v>
      </c>
      <c r="X15" s="59">
        <f t="shared" si="3"/>
        <v>0</v>
      </c>
      <c r="Y15" s="58">
        <f t="shared" si="3"/>
        <v>0</v>
      </c>
      <c r="Z15" s="59">
        <f t="shared" si="3"/>
        <v>0</v>
      </c>
      <c r="AA15" s="58">
        <f t="shared" si="3"/>
        <v>3</v>
      </c>
      <c r="AB15" s="60">
        <f t="shared" si="3"/>
        <v>0</v>
      </c>
      <c r="AC15" s="58">
        <f t="shared" si="3"/>
        <v>0</v>
      </c>
      <c r="AD15" s="59">
        <f t="shared" si="3"/>
        <v>0</v>
      </c>
      <c r="AE15" s="58">
        <f t="shared" si="3"/>
        <v>0</v>
      </c>
      <c r="AF15" s="59">
        <f t="shared" si="3"/>
        <v>0</v>
      </c>
      <c r="AG15" s="58">
        <f t="shared" si="3"/>
        <v>0</v>
      </c>
      <c r="AH15" s="60">
        <f t="shared" si="3"/>
        <v>0</v>
      </c>
      <c r="AI15" s="58">
        <f t="shared" si="3"/>
        <v>0</v>
      </c>
      <c r="AJ15" s="59">
        <f t="shared" si="3"/>
        <v>0</v>
      </c>
      <c r="AK15" s="58">
        <f t="shared" si="3"/>
        <v>0</v>
      </c>
      <c r="AL15" s="59">
        <f t="shared" si="3"/>
        <v>0</v>
      </c>
      <c r="AM15" s="58">
        <f t="shared" si="3"/>
        <v>0</v>
      </c>
      <c r="AN15" s="60">
        <f t="shared" si="3"/>
        <v>0</v>
      </c>
      <c r="AO15" s="58">
        <f t="shared" si="3"/>
        <v>0</v>
      </c>
      <c r="AP15" s="59">
        <f t="shared" si="3"/>
        <v>0</v>
      </c>
      <c r="AQ15" s="61">
        <f t="shared" ref="AQ15:AV15" si="4">SUM(AQ11,AQ13)</f>
        <v>1</v>
      </c>
      <c r="AR15" s="62">
        <f t="shared" si="4"/>
        <v>0</v>
      </c>
      <c r="AS15" s="63">
        <f t="shared" si="4"/>
        <v>0</v>
      </c>
      <c r="AT15" s="62">
        <f t="shared" si="4"/>
        <v>0</v>
      </c>
      <c r="AU15" s="63">
        <f t="shared" si="4"/>
        <v>3</v>
      </c>
      <c r="AV15" s="62">
        <f t="shared" si="4"/>
        <v>0</v>
      </c>
      <c r="AW15" s="614"/>
      <c r="AX15" s="618"/>
    </row>
    <row r="16" spans="1:50" s="137" customFormat="1" ht="17.25" customHeight="1" thickTop="1">
      <c r="A16" s="635" t="s">
        <v>180</v>
      </c>
      <c r="B16" s="651" t="s">
        <v>199</v>
      </c>
      <c r="C16" s="652" t="s">
        <v>99</v>
      </c>
      <c r="D16" s="653"/>
      <c r="E16" s="29"/>
      <c r="F16" s="30"/>
      <c r="G16" s="29"/>
      <c r="H16" s="30"/>
      <c r="I16" s="29"/>
      <c r="J16" s="31"/>
      <c r="K16" s="29">
        <v>2</v>
      </c>
      <c r="L16" s="30"/>
      <c r="M16" s="29"/>
      <c r="N16" s="30"/>
      <c r="O16" s="29"/>
      <c r="P16" s="31"/>
      <c r="Q16" s="29"/>
      <c r="R16" s="30"/>
      <c r="S16" s="29"/>
      <c r="T16" s="30"/>
      <c r="U16" s="29"/>
      <c r="V16" s="31"/>
      <c r="W16" s="29">
        <v>15</v>
      </c>
      <c r="X16" s="30"/>
      <c r="Y16" s="29">
        <v>2</v>
      </c>
      <c r="Z16" s="30"/>
      <c r="AA16" s="29">
        <v>4</v>
      </c>
      <c r="AB16" s="31"/>
      <c r="AC16" s="29"/>
      <c r="AD16" s="30"/>
      <c r="AE16" s="29"/>
      <c r="AF16" s="30"/>
      <c r="AG16" s="29"/>
      <c r="AH16" s="31"/>
      <c r="AI16" s="140">
        <v>8</v>
      </c>
      <c r="AJ16" s="141"/>
      <c r="AK16" s="140">
        <v>5</v>
      </c>
      <c r="AL16" s="30"/>
      <c r="AM16" s="29">
        <v>3</v>
      </c>
      <c r="AN16" s="31"/>
      <c r="AO16" s="29"/>
      <c r="AP16" s="30"/>
      <c r="AQ16" s="32">
        <f t="shared" ref="AQ16:AQ21" si="5">AO16+AI16+AC16+W16+Q16+K16+E16</f>
        <v>25</v>
      </c>
      <c r="AR16" s="33">
        <f t="shared" ref="AR16:AR21" si="6">AP16+AJ16+AD16+X16+R16+L16+F16</f>
        <v>0</v>
      </c>
      <c r="AS16" s="34">
        <f t="shared" ref="AS16:AS21" si="7">AK16+AE16+Y16+S16+M16+G16</f>
        <v>7</v>
      </c>
      <c r="AT16" s="33">
        <f t="shared" ref="AT16:AT21" si="8">AR16+AL16+AF16+Z16+T16+N16+H16</f>
        <v>0</v>
      </c>
      <c r="AU16" s="34">
        <f t="shared" ref="AU16:AU21" si="9">AM16+AG16+AA16+U16+O16+I16</f>
        <v>7</v>
      </c>
      <c r="AV16" s="33">
        <f t="shared" ref="AV16:AV21" si="10">AT16+AN16+AH16+AB16+V16+P16+J16</f>
        <v>0</v>
      </c>
      <c r="AW16" s="611">
        <v>0.44</v>
      </c>
      <c r="AX16" s="619"/>
    </row>
    <row r="17" spans="1:50" s="137" customFormat="1" ht="17.25" customHeight="1">
      <c r="A17" s="636"/>
      <c r="B17" s="639"/>
      <c r="C17" s="650"/>
      <c r="D17" s="647"/>
      <c r="E17" s="64"/>
      <c r="F17" s="65"/>
      <c r="G17" s="64"/>
      <c r="H17" s="65"/>
      <c r="I17" s="64"/>
      <c r="J17" s="66"/>
      <c r="K17" s="64"/>
      <c r="L17" s="65"/>
      <c r="M17" s="64"/>
      <c r="N17" s="65"/>
      <c r="O17" s="64"/>
      <c r="P17" s="66"/>
      <c r="Q17" s="64"/>
      <c r="R17" s="65"/>
      <c r="S17" s="64"/>
      <c r="T17" s="65"/>
      <c r="U17" s="64"/>
      <c r="V17" s="66"/>
      <c r="W17" s="64"/>
      <c r="X17" s="65"/>
      <c r="Y17" s="64"/>
      <c r="Z17" s="65"/>
      <c r="AA17" s="64"/>
      <c r="AB17" s="66"/>
      <c r="AC17" s="64"/>
      <c r="AD17" s="65"/>
      <c r="AE17" s="64"/>
      <c r="AF17" s="65"/>
      <c r="AG17" s="64"/>
      <c r="AH17" s="66"/>
      <c r="AI17" s="64"/>
      <c r="AJ17" s="65"/>
      <c r="AK17" s="64"/>
      <c r="AL17" s="65"/>
      <c r="AM17" s="64"/>
      <c r="AN17" s="66"/>
      <c r="AO17" s="64"/>
      <c r="AP17" s="65"/>
      <c r="AQ17" s="67">
        <f t="shared" si="5"/>
        <v>0</v>
      </c>
      <c r="AR17" s="68">
        <f t="shared" si="6"/>
        <v>0</v>
      </c>
      <c r="AS17" s="69">
        <f t="shared" si="7"/>
        <v>0</v>
      </c>
      <c r="AT17" s="68">
        <f t="shared" si="8"/>
        <v>0</v>
      </c>
      <c r="AU17" s="69">
        <f t="shared" si="9"/>
        <v>0</v>
      </c>
      <c r="AV17" s="68">
        <f t="shared" si="10"/>
        <v>0</v>
      </c>
      <c r="AW17" s="612"/>
      <c r="AX17" s="620"/>
    </row>
    <row r="18" spans="1:50" s="137" customFormat="1" ht="17.25" customHeight="1">
      <c r="A18" s="636"/>
      <c r="B18" s="627">
        <v>1</v>
      </c>
      <c r="C18" s="646" t="s">
        <v>175</v>
      </c>
      <c r="D18" s="647"/>
      <c r="E18" s="29"/>
      <c r="F18" s="30"/>
      <c r="G18" s="29"/>
      <c r="H18" s="30"/>
      <c r="I18" s="29"/>
      <c r="J18" s="31"/>
      <c r="K18" s="29"/>
      <c r="L18" s="30"/>
      <c r="M18" s="29"/>
      <c r="N18" s="30"/>
      <c r="O18" s="29"/>
      <c r="P18" s="31"/>
      <c r="Q18" s="29"/>
      <c r="R18" s="30"/>
      <c r="S18" s="29"/>
      <c r="T18" s="30"/>
      <c r="U18" s="29"/>
      <c r="V18" s="31"/>
      <c r="W18" s="29"/>
      <c r="X18" s="30"/>
      <c r="Y18" s="29"/>
      <c r="Z18" s="30"/>
      <c r="AA18" s="29"/>
      <c r="AB18" s="31"/>
      <c r="AC18" s="29"/>
      <c r="AD18" s="30"/>
      <c r="AE18" s="29"/>
      <c r="AF18" s="30"/>
      <c r="AG18" s="29"/>
      <c r="AH18" s="31"/>
      <c r="AI18" s="29"/>
      <c r="AJ18" s="30"/>
      <c r="AK18" s="29"/>
      <c r="AL18" s="30"/>
      <c r="AM18" s="29"/>
      <c r="AN18" s="31"/>
      <c r="AO18" s="29"/>
      <c r="AP18" s="30"/>
      <c r="AQ18" s="32">
        <f t="shared" si="5"/>
        <v>0</v>
      </c>
      <c r="AR18" s="33">
        <f t="shared" si="6"/>
        <v>0</v>
      </c>
      <c r="AS18" s="34">
        <f t="shared" si="7"/>
        <v>0</v>
      </c>
      <c r="AT18" s="33">
        <f t="shared" si="8"/>
        <v>0</v>
      </c>
      <c r="AU18" s="34">
        <f t="shared" si="9"/>
        <v>0</v>
      </c>
      <c r="AV18" s="33">
        <f t="shared" si="10"/>
        <v>0</v>
      </c>
      <c r="AW18" s="615"/>
      <c r="AX18" s="621"/>
    </row>
    <row r="19" spans="1:50" s="137" customFormat="1" ht="17.25" customHeight="1">
      <c r="A19" s="636"/>
      <c r="B19" s="639"/>
      <c r="C19" s="650"/>
      <c r="D19" s="647" t="s">
        <v>245</v>
      </c>
      <c r="E19" s="64"/>
      <c r="F19" s="65"/>
      <c r="G19" s="64"/>
      <c r="H19" s="65"/>
      <c r="I19" s="64"/>
      <c r="J19" s="66"/>
      <c r="K19" s="64"/>
      <c r="L19" s="65"/>
      <c r="M19" s="64"/>
      <c r="N19" s="65"/>
      <c r="O19" s="64"/>
      <c r="P19" s="66"/>
      <c r="Q19" s="64"/>
      <c r="R19" s="65"/>
      <c r="S19" s="64"/>
      <c r="T19" s="65"/>
      <c r="U19" s="64"/>
      <c r="V19" s="66"/>
      <c r="W19" s="64"/>
      <c r="X19" s="65"/>
      <c r="Y19" s="64"/>
      <c r="Z19" s="65"/>
      <c r="AA19" s="64"/>
      <c r="AB19" s="66"/>
      <c r="AC19" s="64"/>
      <c r="AD19" s="65"/>
      <c r="AE19" s="64"/>
      <c r="AF19" s="65"/>
      <c r="AG19" s="64"/>
      <c r="AH19" s="66"/>
      <c r="AI19" s="64"/>
      <c r="AJ19" s="65"/>
      <c r="AK19" s="64"/>
      <c r="AL19" s="65"/>
      <c r="AM19" s="64"/>
      <c r="AN19" s="66"/>
      <c r="AO19" s="64"/>
      <c r="AP19" s="65"/>
      <c r="AQ19" s="67">
        <f t="shared" si="5"/>
        <v>0</v>
      </c>
      <c r="AR19" s="68">
        <f t="shared" si="6"/>
        <v>0</v>
      </c>
      <c r="AS19" s="69">
        <f t="shared" si="7"/>
        <v>0</v>
      </c>
      <c r="AT19" s="68">
        <f t="shared" si="8"/>
        <v>0</v>
      </c>
      <c r="AU19" s="69">
        <f t="shared" si="9"/>
        <v>0</v>
      </c>
      <c r="AV19" s="68">
        <f t="shared" si="10"/>
        <v>0</v>
      </c>
      <c r="AW19" s="612"/>
      <c r="AX19" s="620"/>
    </row>
    <row r="20" spans="1:50" s="137" customFormat="1" ht="17.25" customHeight="1">
      <c r="A20" s="636"/>
      <c r="B20" s="627">
        <v>1</v>
      </c>
      <c r="C20" s="646" t="s">
        <v>102</v>
      </c>
      <c r="D20" s="647"/>
      <c r="E20" s="49"/>
      <c r="F20" s="50"/>
      <c r="G20" s="49"/>
      <c r="H20" s="50"/>
      <c r="I20" s="49"/>
      <c r="J20" s="51"/>
      <c r="K20" s="49"/>
      <c r="L20" s="50"/>
      <c r="M20" s="49"/>
      <c r="N20" s="50"/>
      <c r="O20" s="49"/>
      <c r="P20" s="51"/>
      <c r="Q20" s="49"/>
      <c r="R20" s="50"/>
      <c r="S20" s="49"/>
      <c r="T20" s="50"/>
      <c r="U20" s="49"/>
      <c r="V20" s="51"/>
      <c r="W20" s="49">
        <v>1</v>
      </c>
      <c r="X20" s="50"/>
      <c r="Y20" s="49">
        <v>1</v>
      </c>
      <c r="Z20" s="50"/>
      <c r="AA20" s="49"/>
      <c r="AB20" s="51"/>
      <c r="AC20" s="49"/>
      <c r="AD20" s="50"/>
      <c r="AE20" s="49"/>
      <c r="AF20" s="50"/>
      <c r="AG20" s="49"/>
      <c r="AH20" s="51"/>
      <c r="AI20" s="49">
        <v>7</v>
      </c>
      <c r="AJ20" s="50"/>
      <c r="AK20" s="49">
        <v>4</v>
      </c>
      <c r="AL20" s="50"/>
      <c r="AM20" s="49">
        <v>3</v>
      </c>
      <c r="AN20" s="51"/>
      <c r="AO20" s="49"/>
      <c r="AP20" s="50"/>
      <c r="AQ20" s="37">
        <f t="shared" si="5"/>
        <v>8</v>
      </c>
      <c r="AR20" s="38">
        <f t="shared" si="6"/>
        <v>0</v>
      </c>
      <c r="AS20" s="39">
        <f t="shared" si="7"/>
        <v>5</v>
      </c>
      <c r="AT20" s="38">
        <f t="shared" si="8"/>
        <v>0</v>
      </c>
      <c r="AU20" s="39">
        <f>AM20+AG20+AA20+U20+O20+I20</f>
        <v>3</v>
      </c>
      <c r="AV20" s="38">
        <f t="shared" si="10"/>
        <v>0</v>
      </c>
      <c r="AW20" s="615">
        <v>0.65</v>
      </c>
      <c r="AX20" s="621"/>
    </row>
    <row r="21" spans="1:50" s="137" customFormat="1" ht="17.25" customHeight="1" thickBot="1">
      <c r="A21" s="636"/>
      <c r="B21" s="645"/>
      <c r="C21" s="658"/>
      <c r="D21" s="659"/>
      <c r="E21" s="70"/>
      <c r="F21" s="71"/>
      <c r="G21" s="70"/>
      <c r="H21" s="71"/>
      <c r="I21" s="70"/>
      <c r="J21" s="72"/>
      <c r="K21" s="70"/>
      <c r="L21" s="71"/>
      <c r="M21" s="70"/>
      <c r="N21" s="71"/>
      <c r="O21" s="70"/>
      <c r="P21" s="72"/>
      <c r="Q21" s="70"/>
      <c r="R21" s="71"/>
      <c r="S21" s="70"/>
      <c r="T21" s="71"/>
      <c r="U21" s="70"/>
      <c r="V21" s="72"/>
      <c r="W21" s="70"/>
      <c r="X21" s="71"/>
      <c r="Y21" s="70"/>
      <c r="Z21" s="71"/>
      <c r="AA21" s="70"/>
      <c r="AB21" s="72"/>
      <c r="AC21" s="70"/>
      <c r="AD21" s="71"/>
      <c r="AE21" s="70"/>
      <c r="AF21" s="71"/>
      <c r="AG21" s="70"/>
      <c r="AH21" s="72"/>
      <c r="AI21" s="70"/>
      <c r="AJ21" s="71"/>
      <c r="AK21" s="70"/>
      <c r="AL21" s="71"/>
      <c r="AM21" s="70"/>
      <c r="AN21" s="72"/>
      <c r="AO21" s="70"/>
      <c r="AP21" s="71"/>
      <c r="AQ21" s="73">
        <f t="shared" si="5"/>
        <v>0</v>
      </c>
      <c r="AR21" s="74">
        <f t="shared" si="6"/>
        <v>0</v>
      </c>
      <c r="AS21" s="75">
        <f t="shared" si="7"/>
        <v>0</v>
      </c>
      <c r="AT21" s="74">
        <f t="shared" si="8"/>
        <v>0</v>
      </c>
      <c r="AU21" s="75">
        <f t="shared" si="9"/>
        <v>0</v>
      </c>
      <c r="AV21" s="74">
        <f t="shared" si="10"/>
        <v>0</v>
      </c>
      <c r="AW21" s="616"/>
      <c r="AX21" s="622"/>
    </row>
    <row r="22" spans="1:50" s="137" customFormat="1" ht="17.25" customHeight="1" thickTop="1">
      <c r="A22" s="636"/>
      <c r="B22" s="641" t="s">
        <v>201</v>
      </c>
      <c r="C22" s="641"/>
      <c r="D22" s="642"/>
      <c r="E22" s="52">
        <f>SUM(E16,E18,E20)</f>
        <v>0</v>
      </c>
      <c r="F22" s="53">
        <f t="shared" ref="F22:AV22" si="11">SUM(F16,F18,F20)</f>
        <v>0</v>
      </c>
      <c r="G22" s="52">
        <f t="shared" si="11"/>
        <v>0</v>
      </c>
      <c r="H22" s="53">
        <f t="shared" si="11"/>
        <v>0</v>
      </c>
      <c r="I22" s="52">
        <f t="shared" si="11"/>
        <v>0</v>
      </c>
      <c r="J22" s="54">
        <f t="shared" si="11"/>
        <v>0</v>
      </c>
      <c r="K22" s="52">
        <f t="shared" si="11"/>
        <v>2</v>
      </c>
      <c r="L22" s="53">
        <f t="shared" si="11"/>
        <v>0</v>
      </c>
      <c r="M22" s="52">
        <f t="shared" si="11"/>
        <v>0</v>
      </c>
      <c r="N22" s="53">
        <f t="shared" si="11"/>
        <v>0</v>
      </c>
      <c r="O22" s="52">
        <f t="shared" si="11"/>
        <v>0</v>
      </c>
      <c r="P22" s="54">
        <f t="shared" si="11"/>
        <v>0</v>
      </c>
      <c r="Q22" s="52">
        <f t="shared" si="11"/>
        <v>0</v>
      </c>
      <c r="R22" s="53">
        <f t="shared" si="11"/>
        <v>0</v>
      </c>
      <c r="S22" s="52">
        <f t="shared" si="11"/>
        <v>0</v>
      </c>
      <c r="T22" s="53">
        <f t="shared" si="11"/>
        <v>0</v>
      </c>
      <c r="U22" s="52">
        <f t="shared" si="11"/>
        <v>0</v>
      </c>
      <c r="V22" s="54">
        <f t="shared" si="11"/>
        <v>0</v>
      </c>
      <c r="W22" s="52">
        <f t="shared" si="11"/>
        <v>16</v>
      </c>
      <c r="X22" s="53">
        <f t="shared" si="11"/>
        <v>0</v>
      </c>
      <c r="Y22" s="52">
        <f t="shared" si="11"/>
        <v>3</v>
      </c>
      <c r="Z22" s="53">
        <f t="shared" si="11"/>
        <v>0</v>
      </c>
      <c r="AA22" s="52">
        <f t="shared" si="11"/>
        <v>4</v>
      </c>
      <c r="AB22" s="54">
        <f t="shared" si="11"/>
        <v>0</v>
      </c>
      <c r="AC22" s="52">
        <f t="shared" si="11"/>
        <v>0</v>
      </c>
      <c r="AD22" s="53">
        <f t="shared" si="11"/>
        <v>0</v>
      </c>
      <c r="AE22" s="52">
        <f t="shared" si="11"/>
        <v>0</v>
      </c>
      <c r="AF22" s="53">
        <f t="shared" si="11"/>
        <v>0</v>
      </c>
      <c r="AG22" s="52">
        <f t="shared" si="11"/>
        <v>0</v>
      </c>
      <c r="AH22" s="54">
        <f t="shared" si="11"/>
        <v>0</v>
      </c>
      <c r="AI22" s="52">
        <f t="shared" si="11"/>
        <v>15</v>
      </c>
      <c r="AJ22" s="53">
        <f>SUM(AJ16,AJ18,AJ20)</f>
        <v>0</v>
      </c>
      <c r="AK22" s="52">
        <f t="shared" si="11"/>
        <v>9</v>
      </c>
      <c r="AL22" s="53">
        <f t="shared" si="11"/>
        <v>0</v>
      </c>
      <c r="AM22" s="52">
        <f t="shared" si="11"/>
        <v>6</v>
      </c>
      <c r="AN22" s="54">
        <f t="shared" si="11"/>
        <v>0</v>
      </c>
      <c r="AO22" s="52">
        <f t="shared" si="11"/>
        <v>0</v>
      </c>
      <c r="AP22" s="53">
        <f t="shared" si="11"/>
        <v>0</v>
      </c>
      <c r="AQ22" s="55">
        <f t="shared" si="11"/>
        <v>33</v>
      </c>
      <c r="AR22" s="56">
        <f t="shared" si="11"/>
        <v>0</v>
      </c>
      <c r="AS22" s="57">
        <f>SUM(AS16,AS18,AS20)</f>
        <v>12</v>
      </c>
      <c r="AT22" s="56">
        <f t="shared" si="11"/>
        <v>0</v>
      </c>
      <c r="AU22" s="57">
        <f t="shared" si="11"/>
        <v>10</v>
      </c>
      <c r="AV22" s="56">
        <f t="shared" si="11"/>
        <v>0</v>
      </c>
      <c r="AW22" s="613">
        <v>0.48</v>
      </c>
      <c r="AX22" s="617"/>
    </row>
    <row r="23" spans="1:50" s="137" customFormat="1" ht="17.25" customHeight="1" thickBot="1">
      <c r="A23" s="640"/>
      <c r="B23" s="643"/>
      <c r="C23" s="643"/>
      <c r="D23" s="644"/>
      <c r="E23" s="58">
        <f t="shared" ref="E23:AV23" si="12">SUM(E17,E19,E21)</f>
        <v>0</v>
      </c>
      <c r="F23" s="59">
        <f t="shared" si="12"/>
        <v>0</v>
      </c>
      <c r="G23" s="58">
        <f t="shared" si="12"/>
        <v>0</v>
      </c>
      <c r="H23" s="59">
        <f t="shared" si="12"/>
        <v>0</v>
      </c>
      <c r="I23" s="58">
        <f t="shared" si="12"/>
        <v>0</v>
      </c>
      <c r="J23" s="60">
        <f t="shared" si="12"/>
        <v>0</v>
      </c>
      <c r="K23" s="58">
        <f t="shared" si="12"/>
        <v>0</v>
      </c>
      <c r="L23" s="59">
        <f t="shared" si="12"/>
        <v>0</v>
      </c>
      <c r="M23" s="58">
        <f t="shared" si="12"/>
        <v>0</v>
      </c>
      <c r="N23" s="59">
        <f t="shared" si="12"/>
        <v>0</v>
      </c>
      <c r="O23" s="58">
        <f t="shared" si="12"/>
        <v>0</v>
      </c>
      <c r="P23" s="60">
        <f t="shared" si="12"/>
        <v>0</v>
      </c>
      <c r="Q23" s="58">
        <f t="shared" si="12"/>
        <v>0</v>
      </c>
      <c r="R23" s="59">
        <f t="shared" si="12"/>
        <v>0</v>
      </c>
      <c r="S23" s="58">
        <f t="shared" si="12"/>
        <v>0</v>
      </c>
      <c r="T23" s="59">
        <f t="shared" si="12"/>
        <v>0</v>
      </c>
      <c r="U23" s="58">
        <f t="shared" si="12"/>
        <v>0</v>
      </c>
      <c r="V23" s="60">
        <f t="shared" si="12"/>
        <v>0</v>
      </c>
      <c r="W23" s="58">
        <f t="shared" si="12"/>
        <v>0</v>
      </c>
      <c r="X23" s="59">
        <f t="shared" si="12"/>
        <v>0</v>
      </c>
      <c r="Y23" s="58">
        <f t="shared" si="12"/>
        <v>0</v>
      </c>
      <c r="Z23" s="59">
        <f t="shared" si="12"/>
        <v>0</v>
      </c>
      <c r="AA23" s="58">
        <f t="shared" si="12"/>
        <v>0</v>
      </c>
      <c r="AB23" s="60">
        <f t="shared" si="12"/>
        <v>0</v>
      </c>
      <c r="AC23" s="58">
        <f t="shared" si="12"/>
        <v>0</v>
      </c>
      <c r="AD23" s="59">
        <f t="shared" si="12"/>
        <v>0</v>
      </c>
      <c r="AE23" s="58">
        <f t="shared" si="12"/>
        <v>0</v>
      </c>
      <c r="AF23" s="59">
        <f t="shared" si="12"/>
        <v>0</v>
      </c>
      <c r="AG23" s="58">
        <f t="shared" si="12"/>
        <v>0</v>
      </c>
      <c r="AH23" s="60">
        <f t="shared" si="12"/>
        <v>0</v>
      </c>
      <c r="AI23" s="58">
        <f t="shared" si="12"/>
        <v>0</v>
      </c>
      <c r="AJ23" s="59">
        <f t="shared" si="12"/>
        <v>0</v>
      </c>
      <c r="AK23" s="58">
        <f t="shared" si="12"/>
        <v>0</v>
      </c>
      <c r="AL23" s="59">
        <f t="shared" si="12"/>
        <v>0</v>
      </c>
      <c r="AM23" s="58">
        <f t="shared" si="12"/>
        <v>0</v>
      </c>
      <c r="AN23" s="60">
        <f t="shared" si="12"/>
        <v>0</v>
      </c>
      <c r="AO23" s="58">
        <f t="shared" si="12"/>
        <v>0</v>
      </c>
      <c r="AP23" s="59">
        <f t="shared" si="12"/>
        <v>0</v>
      </c>
      <c r="AQ23" s="61">
        <f t="shared" si="12"/>
        <v>0</v>
      </c>
      <c r="AR23" s="62">
        <f t="shared" si="12"/>
        <v>0</v>
      </c>
      <c r="AS23" s="63">
        <f t="shared" si="12"/>
        <v>0</v>
      </c>
      <c r="AT23" s="62">
        <f t="shared" si="12"/>
        <v>0</v>
      </c>
      <c r="AU23" s="63">
        <f t="shared" si="12"/>
        <v>0</v>
      </c>
      <c r="AV23" s="62">
        <f t="shared" si="12"/>
        <v>0</v>
      </c>
      <c r="AW23" s="614"/>
      <c r="AX23" s="618"/>
    </row>
    <row r="24" spans="1:50" s="137" customFormat="1" ht="17.25" customHeight="1" thickTop="1">
      <c r="A24" s="679" t="s">
        <v>221</v>
      </c>
      <c r="B24" s="651" t="s">
        <v>199</v>
      </c>
      <c r="C24" s="652" t="s">
        <v>99</v>
      </c>
      <c r="D24" s="653" t="s">
        <v>246</v>
      </c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31"/>
      <c r="Q24" s="29">
        <v>1</v>
      </c>
      <c r="R24" s="30"/>
      <c r="S24" s="29"/>
      <c r="T24" s="30"/>
      <c r="U24" s="29"/>
      <c r="V24" s="31"/>
      <c r="W24" s="29">
        <v>4</v>
      </c>
      <c r="X24" s="30"/>
      <c r="Y24" s="29"/>
      <c r="Z24" s="30"/>
      <c r="AA24" s="29"/>
      <c r="AB24" s="31"/>
      <c r="AC24" s="29"/>
      <c r="AD24" s="30"/>
      <c r="AE24" s="29"/>
      <c r="AF24" s="30"/>
      <c r="AG24" s="29"/>
      <c r="AH24" s="31"/>
      <c r="AI24" s="29">
        <v>2</v>
      </c>
      <c r="AJ24" s="30"/>
      <c r="AK24" s="29">
        <v>2</v>
      </c>
      <c r="AL24" s="30"/>
      <c r="AM24" s="29"/>
      <c r="AN24" s="31"/>
      <c r="AO24" s="29"/>
      <c r="AP24" s="30"/>
      <c r="AQ24" s="32">
        <f t="shared" ref="AQ24:AQ31" si="13">AO24+AI24+AC24+W24+Q24+K24+E24</f>
        <v>7</v>
      </c>
      <c r="AR24" s="33">
        <f t="shared" ref="AR24:AR31" si="14">AP24+AJ24+AD24+X24+R24+L24+F24</f>
        <v>0</v>
      </c>
      <c r="AS24" s="34">
        <f t="shared" ref="AS24:AS31" si="15">AK24+AE24+Y24+S24+M24+G24</f>
        <v>2</v>
      </c>
      <c r="AT24" s="33">
        <f>AL24+AF24+Z24+T24+N24+H24</f>
        <v>0</v>
      </c>
      <c r="AU24" s="34">
        <f t="shared" ref="AU24:AU31" si="16">AM24+AG24+AA24+U24+O24+I24</f>
        <v>0</v>
      </c>
      <c r="AV24" s="33">
        <f t="shared" ref="AV24:AV31" si="17">AT24+AN24+AH24+AB24+V24+P24+J24</f>
        <v>0</v>
      </c>
      <c r="AW24" s="611">
        <v>0.3</v>
      </c>
      <c r="AX24" s="619"/>
    </row>
    <row r="25" spans="1:50" s="137" customFormat="1" ht="17.25" customHeight="1">
      <c r="A25" s="680" t="s">
        <v>98</v>
      </c>
      <c r="B25" s="639">
        <v>1</v>
      </c>
      <c r="C25" s="650" t="s">
        <v>99</v>
      </c>
      <c r="D25" s="647"/>
      <c r="E25" s="64"/>
      <c r="F25" s="65"/>
      <c r="G25" s="64"/>
      <c r="H25" s="65"/>
      <c r="I25" s="64"/>
      <c r="J25" s="66"/>
      <c r="K25" s="64"/>
      <c r="L25" s="65"/>
      <c r="M25" s="64"/>
      <c r="N25" s="65"/>
      <c r="O25" s="64"/>
      <c r="P25" s="66"/>
      <c r="Q25" s="64"/>
      <c r="R25" s="65"/>
      <c r="S25" s="64"/>
      <c r="T25" s="65"/>
      <c r="U25" s="64"/>
      <c r="V25" s="66"/>
      <c r="W25" s="64"/>
      <c r="X25" s="65"/>
      <c r="Y25" s="64"/>
      <c r="Z25" s="65"/>
      <c r="AA25" s="64"/>
      <c r="AB25" s="66"/>
      <c r="AC25" s="64"/>
      <c r="AD25" s="65"/>
      <c r="AE25" s="64"/>
      <c r="AF25" s="65"/>
      <c r="AG25" s="64"/>
      <c r="AH25" s="66"/>
      <c r="AI25" s="64"/>
      <c r="AJ25" s="65"/>
      <c r="AK25" s="64"/>
      <c r="AL25" s="65"/>
      <c r="AM25" s="64"/>
      <c r="AN25" s="66"/>
      <c r="AO25" s="64"/>
      <c r="AP25" s="65"/>
      <c r="AQ25" s="67">
        <f t="shared" si="13"/>
        <v>0</v>
      </c>
      <c r="AR25" s="68">
        <f t="shared" si="14"/>
        <v>0</v>
      </c>
      <c r="AS25" s="69">
        <f t="shared" si="15"/>
        <v>0</v>
      </c>
      <c r="AT25" s="68">
        <f t="shared" ref="AT25:AT31" si="18">AR25+AL25+AF25+Z25+T25+N25+H25</f>
        <v>0</v>
      </c>
      <c r="AU25" s="69">
        <f t="shared" si="16"/>
        <v>0</v>
      </c>
      <c r="AV25" s="68">
        <f t="shared" si="17"/>
        <v>0</v>
      </c>
      <c r="AW25" s="612"/>
      <c r="AX25" s="620"/>
    </row>
    <row r="26" spans="1:50" s="137" customFormat="1" ht="17.25" customHeight="1">
      <c r="A26" s="680"/>
      <c r="B26" s="627" t="s">
        <v>247</v>
      </c>
      <c r="C26" s="646" t="s">
        <v>100</v>
      </c>
      <c r="D26" s="647" t="s">
        <v>248</v>
      </c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31"/>
      <c r="Q26" s="29"/>
      <c r="R26" s="30"/>
      <c r="S26" s="29"/>
      <c r="T26" s="30"/>
      <c r="U26" s="29"/>
      <c r="V26" s="31"/>
      <c r="W26" s="29">
        <v>1</v>
      </c>
      <c r="X26" s="30"/>
      <c r="Y26" s="29"/>
      <c r="Z26" s="30"/>
      <c r="AA26" s="29"/>
      <c r="AB26" s="31"/>
      <c r="AC26" s="29"/>
      <c r="AD26" s="30"/>
      <c r="AE26" s="29"/>
      <c r="AF26" s="30"/>
      <c r="AG26" s="29"/>
      <c r="AH26" s="31"/>
      <c r="AI26" s="29">
        <v>1</v>
      </c>
      <c r="AJ26" s="30"/>
      <c r="AK26" s="29">
        <v>1</v>
      </c>
      <c r="AL26" s="30"/>
      <c r="AM26" s="29"/>
      <c r="AN26" s="31"/>
      <c r="AO26" s="29"/>
      <c r="AP26" s="30"/>
      <c r="AQ26" s="32">
        <f t="shared" si="13"/>
        <v>2</v>
      </c>
      <c r="AR26" s="33">
        <f t="shared" si="14"/>
        <v>0</v>
      </c>
      <c r="AS26" s="34">
        <f t="shared" si="15"/>
        <v>1</v>
      </c>
      <c r="AT26" s="33">
        <f t="shared" si="18"/>
        <v>0</v>
      </c>
      <c r="AU26" s="34">
        <f t="shared" si="16"/>
        <v>0</v>
      </c>
      <c r="AV26" s="33">
        <f t="shared" si="17"/>
        <v>0</v>
      </c>
      <c r="AW26" s="615">
        <v>0.68</v>
      </c>
      <c r="AX26" s="621"/>
    </row>
    <row r="27" spans="1:50" s="137" customFormat="1" ht="17.25" customHeight="1">
      <c r="A27" s="680"/>
      <c r="B27" s="639">
        <v>1</v>
      </c>
      <c r="C27" s="650" t="s">
        <v>100</v>
      </c>
      <c r="D27" s="647"/>
      <c r="E27" s="64"/>
      <c r="F27" s="65"/>
      <c r="G27" s="64"/>
      <c r="H27" s="65"/>
      <c r="I27" s="64"/>
      <c r="J27" s="66"/>
      <c r="K27" s="64"/>
      <c r="L27" s="65"/>
      <c r="M27" s="64"/>
      <c r="N27" s="65"/>
      <c r="O27" s="64"/>
      <c r="P27" s="66"/>
      <c r="Q27" s="64"/>
      <c r="R27" s="65"/>
      <c r="S27" s="64"/>
      <c r="T27" s="65"/>
      <c r="U27" s="64"/>
      <c r="V27" s="66"/>
      <c r="W27" s="64"/>
      <c r="X27" s="65"/>
      <c r="Y27" s="64"/>
      <c r="Z27" s="65"/>
      <c r="AA27" s="64"/>
      <c r="AB27" s="66"/>
      <c r="AC27" s="64"/>
      <c r="AD27" s="65"/>
      <c r="AE27" s="64"/>
      <c r="AF27" s="65"/>
      <c r="AG27" s="64"/>
      <c r="AH27" s="66"/>
      <c r="AI27" s="64"/>
      <c r="AJ27" s="65"/>
      <c r="AK27" s="64"/>
      <c r="AL27" s="65"/>
      <c r="AM27" s="64"/>
      <c r="AN27" s="66"/>
      <c r="AO27" s="64"/>
      <c r="AP27" s="65"/>
      <c r="AQ27" s="67">
        <f t="shared" si="13"/>
        <v>0</v>
      </c>
      <c r="AR27" s="68">
        <f t="shared" si="14"/>
        <v>0</v>
      </c>
      <c r="AS27" s="69">
        <f t="shared" si="15"/>
        <v>0</v>
      </c>
      <c r="AT27" s="68">
        <f t="shared" si="18"/>
        <v>0</v>
      </c>
      <c r="AU27" s="69">
        <f t="shared" si="16"/>
        <v>0</v>
      </c>
      <c r="AV27" s="68">
        <f t="shared" si="17"/>
        <v>0</v>
      </c>
      <c r="AW27" s="612"/>
      <c r="AX27" s="620"/>
    </row>
    <row r="28" spans="1:50" s="137" customFormat="1" ht="17.25" customHeight="1">
      <c r="A28" s="680"/>
      <c r="B28" s="627" t="s">
        <v>249</v>
      </c>
      <c r="C28" s="646" t="s">
        <v>101</v>
      </c>
      <c r="D28" s="647" t="s">
        <v>250</v>
      </c>
      <c r="E28" s="29"/>
      <c r="F28" s="30"/>
      <c r="G28" s="29"/>
      <c r="H28" s="30"/>
      <c r="I28" s="29"/>
      <c r="J28" s="31"/>
      <c r="K28" s="29"/>
      <c r="L28" s="30"/>
      <c r="M28" s="29"/>
      <c r="N28" s="30"/>
      <c r="O28" s="29"/>
      <c r="P28" s="31"/>
      <c r="Q28" s="29"/>
      <c r="R28" s="30"/>
      <c r="S28" s="29"/>
      <c r="T28" s="30"/>
      <c r="U28" s="29"/>
      <c r="V28" s="31"/>
      <c r="W28" s="29">
        <v>5</v>
      </c>
      <c r="X28" s="30"/>
      <c r="Y28" s="29">
        <v>1</v>
      </c>
      <c r="Z28" s="30"/>
      <c r="AA28" s="29"/>
      <c r="AB28" s="31"/>
      <c r="AC28" s="29"/>
      <c r="AD28" s="30"/>
      <c r="AE28" s="29"/>
      <c r="AF28" s="30"/>
      <c r="AG28" s="29"/>
      <c r="AH28" s="31"/>
      <c r="AI28" s="29">
        <v>3</v>
      </c>
      <c r="AJ28" s="30"/>
      <c r="AK28" s="29">
        <v>3</v>
      </c>
      <c r="AL28" s="30"/>
      <c r="AM28" s="29"/>
      <c r="AN28" s="31"/>
      <c r="AO28" s="29">
        <v>1</v>
      </c>
      <c r="AP28" s="30"/>
      <c r="AQ28" s="32">
        <f t="shared" si="13"/>
        <v>9</v>
      </c>
      <c r="AR28" s="33">
        <f t="shared" si="14"/>
        <v>0</v>
      </c>
      <c r="AS28" s="34">
        <f t="shared" si="15"/>
        <v>4</v>
      </c>
      <c r="AT28" s="33">
        <f t="shared" si="18"/>
        <v>0</v>
      </c>
      <c r="AU28" s="34">
        <f t="shared" si="16"/>
        <v>0</v>
      </c>
      <c r="AV28" s="33">
        <f t="shared" si="17"/>
        <v>0</v>
      </c>
      <c r="AW28" s="615">
        <v>0.66</v>
      </c>
      <c r="AX28" s="621"/>
    </row>
    <row r="29" spans="1:50" s="137" customFormat="1" ht="17.25" customHeight="1">
      <c r="A29" s="680"/>
      <c r="B29" s="639">
        <v>1</v>
      </c>
      <c r="C29" s="650" t="s">
        <v>101</v>
      </c>
      <c r="D29" s="647"/>
      <c r="E29" s="64"/>
      <c r="F29" s="65"/>
      <c r="G29" s="64"/>
      <c r="H29" s="65"/>
      <c r="I29" s="64"/>
      <c r="J29" s="66"/>
      <c r="K29" s="64"/>
      <c r="L29" s="65"/>
      <c r="M29" s="64"/>
      <c r="N29" s="65"/>
      <c r="O29" s="64"/>
      <c r="P29" s="66"/>
      <c r="Q29" s="64"/>
      <c r="R29" s="65"/>
      <c r="S29" s="64"/>
      <c r="T29" s="65"/>
      <c r="U29" s="64"/>
      <c r="V29" s="66"/>
      <c r="W29" s="64"/>
      <c r="X29" s="65"/>
      <c r="Y29" s="64"/>
      <c r="Z29" s="65"/>
      <c r="AA29" s="64"/>
      <c r="AB29" s="66"/>
      <c r="AC29" s="64"/>
      <c r="AD29" s="65"/>
      <c r="AE29" s="64"/>
      <c r="AF29" s="65"/>
      <c r="AG29" s="64"/>
      <c r="AH29" s="66"/>
      <c r="AI29" s="64"/>
      <c r="AJ29" s="65"/>
      <c r="AK29" s="64"/>
      <c r="AL29" s="65"/>
      <c r="AM29" s="64"/>
      <c r="AN29" s="66"/>
      <c r="AO29" s="64"/>
      <c r="AP29" s="65"/>
      <c r="AQ29" s="67">
        <f t="shared" si="13"/>
        <v>0</v>
      </c>
      <c r="AR29" s="68">
        <f t="shared" si="14"/>
        <v>0</v>
      </c>
      <c r="AS29" s="69">
        <f t="shared" si="15"/>
        <v>0</v>
      </c>
      <c r="AT29" s="68">
        <f t="shared" si="18"/>
        <v>0</v>
      </c>
      <c r="AU29" s="69">
        <f t="shared" si="16"/>
        <v>0</v>
      </c>
      <c r="AV29" s="68">
        <f t="shared" si="17"/>
        <v>0</v>
      </c>
      <c r="AW29" s="612"/>
      <c r="AX29" s="620"/>
    </row>
    <row r="30" spans="1:50" s="137" customFormat="1" ht="17.25" customHeight="1">
      <c r="A30" s="680"/>
      <c r="B30" s="627" t="s">
        <v>176</v>
      </c>
      <c r="C30" s="646" t="s">
        <v>102</v>
      </c>
      <c r="D30" s="647" t="s">
        <v>172</v>
      </c>
      <c r="E30" s="49"/>
      <c r="F30" s="50"/>
      <c r="G30" s="49"/>
      <c r="H30" s="50"/>
      <c r="I30" s="49"/>
      <c r="J30" s="51"/>
      <c r="K30" s="49"/>
      <c r="L30" s="50"/>
      <c r="M30" s="49"/>
      <c r="N30" s="50"/>
      <c r="O30" s="49"/>
      <c r="P30" s="51"/>
      <c r="Q30" s="49"/>
      <c r="R30" s="50"/>
      <c r="S30" s="49"/>
      <c r="T30" s="50"/>
      <c r="U30" s="49"/>
      <c r="V30" s="51"/>
      <c r="W30" s="49">
        <v>1</v>
      </c>
      <c r="X30" s="50"/>
      <c r="Y30" s="49"/>
      <c r="Z30" s="50"/>
      <c r="AA30" s="49">
        <v>1</v>
      </c>
      <c r="AB30" s="51"/>
      <c r="AC30" s="49"/>
      <c r="AD30" s="50"/>
      <c r="AE30" s="49"/>
      <c r="AF30" s="50"/>
      <c r="AG30" s="49"/>
      <c r="AH30" s="51"/>
      <c r="AI30" s="49">
        <v>1</v>
      </c>
      <c r="AJ30" s="50"/>
      <c r="AK30" s="49"/>
      <c r="AL30" s="50"/>
      <c r="AM30" s="49">
        <v>1</v>
      </c>
      <c r="AN30" s="51"/>
      <c r="AO30" s="49"/>
      <c r="AP30" s="50"/>
      <c r="AQ30" s="37">
        <f t="shared" si="13"/>
        <v>2</v>
      </c>
      <c r="AR30" s="38">
        <f t="shared" si="14"/>
        <v>0</v>
      </c>
      <c r="AS30" s="39">
        <f t="shared" si="15"/>
        <v>0</v>
      </c>
      <c r="AT30" s="38">
        <f t="shared" si="18"/>
        <v>0</v>
      </c>
      <c r="AU30" s="39">
        <f t="shared" si="16"/>
        <v>2</v>
      </c>
      <c r="AV30" s="38">
        <f t="shared" si="17"/>
        <v>0</v>
      </c>
      <c r="AW30" s="615">
        <v>0.41</v>
      </c>
      <c r="AX30" s="621"/>
    </row>
    <row r="31" spans="1:50" s="137" customFormat="1" ht="17.25" customHeight="1" thickBot="1">
      <c r="A31" s="680"/>
      <c r="B31" s="645"/>
      <c r="C31" s="658" t="s">
        <v>102</v>
      </c>
      <c r="D31" s="659"/>
      <c r="E31" s="70"/>
      <c r="F31" s="71"/>
      <c r="G31" s="70"/>
      <c r="H31" s="71"/>
      <c r="I31" s="70"/>
      <c r="J31" s="72"/>
      <c r="K31" s="70"/>
      <c r="L31" s="71"/>
      <c r="M31" s="70"/>
      <c r="N31" s="71"/>
      <c r="O31" s="70"/>
      <c r="P31" s="72"/>
      <c r="Q31" s="70"/>
      <c r="R31" s="71"/>
      <c r="S31" s="70"/>
      <c r="T31" s="71"/>
      <c r="U31" s="70"/>
      <c r="V31" s="72"/>
      <c r="W31" s="70"/>
      <c r="X31" s="71"/>
      <c r="Y31" s="70"/>
      <c r="Z31" s="71"/>
      <c r="AA31" s="70"/>
      <c r="AB31" s="72"/>
      <c r="AC31" s="70"/>
      <c r="AD31" s="71"/>
      <c r="AE31" s="70"/>
      <c r="AF31" s="71"/>
      <c r="AG31" s="70"/>
      <c r="AH31" s="72"/>
      <c r="AI31" s="70"/>
      <c r="AJ31" s="71"/>
      <c r="AK31" s="70"/>
      <c r="AL31" s="71"/>
      <c r="AM31" s="70"/>
      <c r="AN31" s="72"/>
      <c r="AO31" s="70"/>
      <c r="AP31" s="71"/>
      <c r="AQ31" s="73">
        <f t="shared" si="13"/>
        <v>0</v>
      </c>
      <c r="AR31" s="74">
        <f t="shared" si="14"/>
        <v>0</v>
      </c>
      <c r="AS31" s="75">
        <f t="shared" si="15"/>
        <v>0</v>
      </c>
      <c r="AT31" s="74">
        <f t="shared" si="18"/>
        <v>0</v>
      </c>
      <c r="AU31" s="75">
        <f t="shared" si="16"/>
        <v>0</v>
      </c>
      <c r="AV31" s="74">
        <f t="shared" si="17"/>
        <v>0</v>
      </c>
      <c r="AW31" s="616"/>
      <c r="AX31" s="622"/>
    </row>
    <row r="32" spans="1:50" s="137" customFormat="1" ht="17.25" customHeight="1" thickTop="1">
      <c r="A32" s="680"/>
      <c r="B32" s="641" t="s">
        <v>201</v>
      </c>
      <c r="C32" s="641"/>
      <c r="D32" s="642"/>
      <c r="E32" s="52">
        <f>SUM(E24,E26,E28,E30)</f>
        <v>0</v>
      </c>
      <c r="F32" s="53">
        <f t="shared" ref="F32:AV32" si="19">SUM(F24,F26,F28,F30)</f>
        <v>0</v>
      </c>
      <c r="G32" s="52">
        <f t="shared" si="19"/>
        <v>0</v>
      </c>
      <c r="H32" s="53">
        <f t="shared" si="19"/>
        <v>0</v>
      </c>
      <c r="I32" s="52">
        <f t="shared" si="19"/>
        <v>0</v>
      </c>
      <c r="J32" s="54">
        <f t="shared" si="19"/>
        <v>0</v>
      </c>
      <c r="K32" s="52">
        <f t="shared" si="19"/>
        <v>0</v>
      </c>
      <c r="L32" s="53">
        <f t="shared" si="19"/>
        <v>0</v>
      </c>
      <c r="M32" s="52">
        <f t="shared" si="19"/>
        <v>0</v>
      </c>
      <c r="N32" s="53">
        <f t="shared" si="19"/>
        <v>0</v>
      </c>
      <c r="O32" s="52">
        <f t="shared" si="19"/>
        <v>0</v>
      </c>
      <c r="P32" s="54">
        <f t="shared" si="19"/>
        <v>0</v>
      </c>
      <c r="Q32" s="52">
        <f>SUM(Q24,Q26,Q28,Q30)</f>
        <v>1</v>
      </c>
      <c r="R32" s="53">
        <f t="shared" si="19"/>
        <v>0</v>
      </c>
      <c r="S32" s="52">
        <f t="shared" si="19"/>
        <v>0</v>
      </c>
      <c r="T32" s="53">
        <f t="shared" si="19"/>
        <v>0</v>
      </c>
      <c r="U32" s="52">
        <f t="shared" si="19"/>
        <v>0</v>
      </c>
      <c r="V32" s="54">
        <f t="shared" si="19"/>
        <v>0</v>
      </c>
      <c r="W32" s="52">
        <f t="shared" si="19"/>
        <v>11</v>
      </c>
      <c r="X32" s="53">
        <f t="shared" si="19"/>
        <v>0</v>
      </c>
      <c r="Y32" s="52">
        <f t="shared" si="19"/>
        <v>1</v>
      </c>
      <c r="Z32" s="53">
        <f t="shared" si="19"/>
        <v>0</v>
      </c>
      <c r="AA32" s="52">
        <f t="shared" si="19"/>
        <v>1</v>
      </c>
      <c r="AB32" s="54">
        <f t="shared" si="19"/>
        <v>0</v>
      </c>
      <c r="AC32" s="52">
        <f t="shared" si="19"/>
        <v>0</v>
      </c>
      <c r="AD32" s="53">
        <f t="shared" si="19"/>
        <v>0</v>
      </c>
      <c r="AE32" s="52">
        <f t="shared" si="19"/>
        <v>0</v>
      </c>
      <c r="AF32" s="53">
        <f t="shared" si="19"/>
        <v>0</v>
      </c>
      <c r="AG32" s="52">
        <f t="shared" si="19"/>
        <v>0</v>
      </c>
      <c r="AH32" s="54">
        <f t="shared" si="19"/>
        <v>0</v>
      </c>
      <c r="AI32" s="52">
        <f t="shared" si="19"/>
        <v>7</v>
      </c>
      <c r="AJ32" s="53">
        <f t="shared" si="19"/>
        <v>0</v>
      </c>
      <c r="AK32" s="52">
        <f>SUM(AK24,AK26,AK28,AK30)</f>
        <v>6</v>
      </c>
      <c r="AL32" s="53">
        <f t="shared" si="19"/>
        <v>0</v>
      </c>
      <c r="AM32" s="52">
        <f t="shared" si="19"/>
        <v>1</v>
      </c>
      <c r="AN32" s="54">
        <f t="shared" si="19"/>
        <v>0</v>
      </c>
      <c r="AO32" s="52">
        <f t="shared" si="19"/>
        <v>1</v>
      </c>
      <c r="AP32" s="53">
        <f t="shared" si="19"/>
        <v>0</v>
      </c>
      <c r="AQ32" s="55">
        <f>SUM(AQ24,AQ26,AQ28,AQ30)</f>
        <v>20</v>
      </c>
      <c r="AR32" s="56">
        <f t="shared" si="19"/>
        <v>0</v>
      </c>
      <c r="AS32" s="57">
        <f>SUM(AS24,AS26,AS28,AS30)</f>
        <v>7</v>
      </c>
      <c r="AT32" s="56">
        <f t="shared" si="19"/>
        <v>0</v>
      </c>
      <c r="AU32" s="57">
        <f>SUM(AU24,AU26,AU28,AU30)</f>
        <v>2</v>
      </c>
      <c r="AV32" s="56">
        <f t="shared" si="19"/>
        <v>0</v>
      </c>
      <c r="AW32" s="613">
        <v>0.45</v>
      </c>
      <c r="AX32" s="617"/>
    </row>
    <row r="33" spans="1:50" s="137" customFormat="1" ht="17.25" customHeight="1" thickBot="1">
      <c r="A33" s="681"/>
      <c r="B33" s="643"/>
      <c r="C33" s="643"/>
      <c r="D33" s="644"/>
      <c r="E33" s="58">
        <f t="shared" ref="E33:AV33" si="20">SUM(E25,E27,E29,E31)</f>
        <v>0</v>
      </c>
      <c r="F33" s="59">
        <f t="shared" si="20"/>
        <v>0</v>
      </c>
      <c r="G33" s="58">
        <f t="shared" si="20"/>
        <v>0</v>
      </c>
      <c r="H33" s="59">
        <f t="shared" si="20"/>
        <v>0</v>
      </c>
      <c r="I33" s="58">
        <f t="shared" si="20"/>
        <v>0</v>
      </c>
      <c r="J33" s="60">
        <f t="shared" si="20"/>
        <v>0</v>
      </c>
      <c r="K33" s="58">
        <f t="shared" si="20"/>
        <v>0</v>
      </c>
      <c r="L33" s="59">
        <f t="shared" si="20"/>
        <v>0</v>
      </c>
      <c r="M33" s="58">
        <f t="shared" si="20"/>
        <v>0</v>
      </c>
      <c r="N33" s="59">
        <f t="shared" si="20"/>
        <v>0</v>
      </c>
      <c r="O33" s="58">
        <f t="shared" si="20"/>
        <v>0</v>
      </c>
      <c r="P33" s="60">
        <f t="shared" si="20"/>
        <v>0</v>
      </c>
      <c r="Q33" s="58">
        <f t="shared" si="20"/>
        <v>0</v>
      </c>
      <c r="R33" s="59">
        <f t="shared" si="20"/>
        <v>0</v>
      </c>
      <c r="S33" s="58">
        <f t="shared" si="20"/>
        <v>0</v>
      </c>
      <c r="T33" s="59">
        <f t="shared" si="20"/>
        <v>0</v>
      </c>
      <c r="U33" s="58">
        <f t="shared" si="20"/>
        <v>0</v>
      </c>
      <c r="V33" s="60">
        <f t="shared" si="20"/>
        <v>0</v>
      </c>
      <c r="W33" s="58">
        <f t="shared" si="20"/>
        <v>0</v>
      </c>
      <c r="X33" s="59">
        <f t="shared" si="20"/>
        <v>0</v>
      </c>
      <c r="Y33" s="58">
        <f t="shared" si="20"/>
        <v>0</v>
      </c>
      <c r="Z33" s="59">
        <f t="shared" si="20"/>
        <v>0</v>
      </c>
      <c r="AA33" s="58">
        <f t="shared" si="20"/>
        <v>0</v>
      </c>
      <c r="AB33" s="60">
        <f t="shared" si="20"/>
        <v>0</v>
      </c>
      <c r="AC33" s="58">
        <f t="shared" si="20"/>
        <v>0</v>
      </c>
      <c r="AD33" s="59">
        <f t="shared" si="20"/>
        <v>0</v>
      </c>
      <c r="AE33" s="58">
        <f t="shared" si="20"/>
        <v>0</v>
      </c>
      <c r="AF33" s="59">
        <f t="shared" si="20"/>
        <v>0</v>
      </c>
      <c r="AG33" s="58">
        <f t="shared" si="20"/>
        <v>0</v>
      </c>
      <c r="AH33" s="60">
        <f t="shared" si="20"/>
        <v>0</v>
      </c>
      <c r="AI33" s="58">
        <f t="shared" si="20"/>
        <v>0</v>
      </c>
      <c r="AJ33" s="59">
        <f t="shared" si="20"/>
        <v>0</v>
      </c>
      <c r="AK33" s="58">
        <f t="shared" si="20"/>
        <v>0</v>
      </c>
      <c r="AL33" s="59">
        <f t="shared" si="20"/>
        <v>0</v>
      </c>
      <c r="AM33" s="58">
        <f t="shared" si="20"/>
        <v>0</v>
      </c>
      <c r="AN33" s="60">
        <f t="shared" si="20"/>
        <v>0</v>
      </c>
      <c r="AO33" s="58">
        <f t="shared" si="20"/>
        <v>0</v>
      </c>
      <c r="AP33" s="59">
        <f t="shared" si="20"/>
        <v>0</v>
      </c>
      <c r="AQ33" s="61">
        <f t="shared" si="20"/>
        <v>0</v>
      </c>
      <c r="AR33" s="62">
        <f t="shared" si="20"/>
        <v>0</v>
      </c>
      <c r="AS33" s="63">
        <f t="shared" si="20"/>
        <v>0</v>
      </c>
      <c r="AT33" s="62">
        <f t="shared" si="20"/>
        <v>0</v>
      </c>
      <c r="AU33" s="63">
        <f t="shared" si="20"/>
        <v>0</v>
      </c>
      <c r="AV33" s="62">
        <f t="shared" si="20"/>
        <v>0</v>
      </c>
      <c r="AW33" s="614"/>
      <c r="AX33" s="618"/>
    </row>
    <row r="34" spans="1:50" s="137" customFormat="1" ht="17.25" customHeight="1" thickTop="1">
      <c r="A34" s="635" t="s">
        <v>52</v>
      </c>
      <c r="B34" s="651" t="s">
        <v>53</v>
      </c>
      <c r="C34" s="652" t="s">
        <v>99</v>
      </c>
      <c r="D34" s="653"/>
      <c r="E34" s="142"/>
      <c r="F34" s="143"/>
      <c r="G34" s="144"/>
      <c r="H34" s="143"/>
      <c r="I34" s="144"/>
      <c r="J34" s="145"/>
      <c r="K34" s="146"/>
      <c r="L34" s="143"/>
      <c r="M34" s="144"/>
      <c r="N34" s="143"/>
      <c r="O34" s="144"/>
      <c r="P34" s="147"/>
      <c r="Q34" s="142">
        <v>1</v>
      </c>
      <c r="R34" s="143"/>
      <c r="S34" s="144"/>
      <c r="T34" s="143"/>
      <c r="U34" s="144"/>
      <c r="V34" s="145"/>
      <c r="W34" s="146">
        <v>15</v>
      </c>
      <c r="X34" s="143"/>
      <c r="Y34" s="144">
        <v>10</v>
      </c>
      <c r="Z34" s="143"/>
      <c r="AA34" s="144">
        <v>2</v>
      </c>
      <c r="AB34" s="147"/>
      <c r="AC34" s="142"/>
      <c r="AD34" s="143"/>
      <c r="AE34" s="144"/>
      <c r="AF34" s="143"/>
      <c r="AG34" s="144"/>
      <c r="AH34" s="145"/>
      <c r="AI34" s="146">
        <v>98</v>
      </c>
      <c r="AJ34" s="143"/>
      <c r="AK34" s="144">
        <v>16</v>
      </c>
      <c r="AL34" s="143"/>
      <c r="AM34" s="144">
        <v>82</v>
      </c>
      <c r="AN34" s="147"/>
      <c r="AO34" s="142">
        <v>1</v>
      </c>
      <c r="AP34" s="145"/>
      <c r="AQ34" s="148">
        <f t="shared" ref="AQ34:AQ39" si="21">AO34+AI34+AC34+W34+Q34+K34+E34</f>
        <v>115</v>
      </c>
      <c r="AR34" s="149">
        <f t="shared" ref="AR34:AR39" si="22">AP34+AJ34+AD34+X34+R34+L34+F34</f>
        <v>0</v>
      </c>
      <c r="AS34" s="150">
        <f t="shared" ref="AS34:AS39" si="23">AK34+AE34+Y34+S34+M34+G34</f>
        <v>26</v>
      </c>
      <c r="AT34" s="149">
        <f t="shared" ref="AT34:AT39" si="24">AL34+AF34+Z34+T34+N34+H34</f>
        <v>0</v>
      </c>
      <c r="AU34" s="150">
        <f t="shared" ref="AU34:AU39" si="25">AM34+AG34+AA34+U34+O34+I34</f>
        <v>84</v>
      </c>
      <c r="AV34" s="151">
        <f t="shared" ref="AV34:AV39" si="26">AT34+AN34+AH34+AB34+V34+P34+J34</f>
        <v>0</v>
      </c>
      <c r="AW34" s="611">
        <v>0.63</v>
      </c>
      <c r="AX34" s="619"/>
    </row>
    <row r="35" spans="1:50" s="137" customFormat="1" ht="17.25" customHeight="1">
      <c r="A35" s="636"/>
      <c r="B35" s="639"/>
      <c r="C35" s="650"/>
      <c r="D35" s="647"/>
      <c r="E35" s="152"/>
      <c r="F35" s="153"/>
      <c r="G35" s="154"/>
      <c r="H35" s="153"/>
      <c r="I35" s="154"/>
      <c r="J35" s="155"/>
      <c r="K35" s="156"/>
      <c r="L35" s="153"/>
      <c r="M35" s="154"/>
      <c r="N35" s="153"/>
      <c r="O35" s="154"/>
      <c r="P35" s="157"/>
      <c r="Q35" s="152"/>
      <c r="R35" s="153"/>
      <c r="S35" s="154"/>
      <c r="T35" s="153"/>
      <c r="U35" s="154"/>
      <c r="V35" s="155"/>
      <c r="W35" s="156"/>
      <c r="X35" s="153"/>
      <c r="Y35" s="154"/>
      <c r="Z35" s="153"/>
      <c r="AA35" s="154"/>
      <c r="AB35" s="157"/>
      <c r="AC35" s="152"/>
      <c r="AD35" s="153"/>
      <c r="AE35" s="154"/>
      <c r="AF35" s="153"/>
      <c r="AG35" s="154"/>
      <c r="AH35" s="155"/>
      <c r="AI35" s="156"/>
      <c r="AJ35" s="153"/>
      <c r="AK35" s="154"/>
      <c r="AL35" s="153"/>
      <c r="AM35" s="154"/>
      <c r="AN35" s="157"/>
      <c r="AO35" s="152"/>
      <c r="AP35" s="155"/>
      <c r="AQ35" s="158">
        <f t="shared" si="21"/>
        <v>0</v>
      </c>
      <c r="AR35" s="410">
        <f t="shared" si="22"/>
        <v>0</v>
      </c>
      <c r="AS35" s="159">
        <f t="shared" si="23"/>
        <v>0</v>
      </c>
      <c r="AT35" s="410">
        <f t="shared" si="24"/>
        <v>0</v>
      </c>
      <c r="AU35" s="159">
        <f t="shared" si="25"/>
        <v>0</v>
      </c>
      <c r="AV35" s="411">
        <f t="shared" si="26"/>
        <v>0</v>
      </c>
      <c r="AW35" s="612"/>
      <c r="AX35" s="620"/>
    </row>
    <row r="36" spans="1:50" s="137" customFormat="1" ht="17.25" customHeight="1">
      <c r="A36" s="636"/>
      <c r="B36" s="627" t="s">
        <v>53</v>
      </c>
      <c r="C36" s="646" t="s">
        <v>100</v>
      </c>
      <c r="D36" s="647"/>
      <c r="E36" s="160"/>
      <c r="F36" s="161"/>
      <c r="G36" s="162"/>
      <c r="H36" s="161"/>
      <c r="I36" s="162"/>
      <c r="J36" s="163"/>
      <c r="K36" s="164"/>
      <c r="L36" s="161"/>
      <c r="M36" s="162"/>
      <c r="N36" s="161"/>
      <c r="O36" s="162"/>
      <c r="P36" s="165"/>
      <c r="Q36" s="160"/>
      <c r="R36" s="161"/>
      <c r="S36" s="162"/>
      <c r="T36" s="161"/>
      <c r="U36" s="162"/>
      <c r="V36" s="163"/>
      <c r="W36" s="164"/>
      <c r="X36" s="161"/>
      <c r="Y36" s="162"/>
      <c r="Z36" s="161"/>
      <c r="AA36" s="162"/>
      <c r="AB36" s="165"/>
      <c r="AC36" s="160"/>
      <c r="AD36" s="161"/>
      <c r="AE36" s="162"/>
      <c r="AF36" s="161"/>
      <c r="AG36" s="162"/>
      <c r="AH36" s="163"/>
      <c r="AI36" s="164">
        <v>2</v>
      </c>
      <c r="AJ36" s="161"/>
      <c r="AK36" s="162">
        <v>2</v>
      </c>
      <c r="AL36" s="161"/>
      <c r="AM36" s="162"/>
      <c r="AN36" s="165"/>
      <c r="AO36" s="160"/>
      <c r="AP36" s="163"/>
      <c r="AQ36" s="166">
        <f t="shared" si="21"/>
        <v>2</v>
      </c>
      <c r="AR36" s="149">
        <f t="shared" si="22"/>
        <v>0</v>
      </c>
      <c r="AS36" s="167">
        <f t="shared" si="23"/>
        <v>2</v>
      </c>
      <c r="AT36" s="149">
        <f t="shared" si="24"/>
        <v>0</v>
      </c>
      <c r="AU36" s="167">
        <f t="shared" si="25"/>
        <v>0</v>
      </c>
      <c r="AV36" s="151">
        <f t="shared" si="26"/>
        <v>0</v>
      </c>
      <c r="AW36" s="615">
        <v>0.16</v>
      </c>
      <c r="AX36" s="621"/>
    </row>
    <row r="37" spans="1:50" s="137" customFormat="1" ht="17.25" customHeight="1">
      <c r="A37" s="636"/>
      <c r="B37" s="639"/>
      <c r="C37" s="650"/>
      <c r="D37" s="647"/>
      <c r="E37" s="152"/>
      <c r="F37" s="153"/>
      <c r="G37" s="154"/>
      <c r="H37" s="153"/>
      <c r="I37" s="154"/>
      <c r="J37" s="155"/>
      <c r="K37" s="156"/>
      <c r="L37" s="153"/>
      <c r="M37" s="154"/>
      <c r="N37" s="153"/>
      <c r="O37" s="154"/>
      <c r="P37" s="157"/>
      <c r="Q37" s="152"/>
      <c r="R37" s="153"/>
      <c r="S37" s="154"/>
      <c r="T37" s="153"/>
      <c r="U37" s="154"/>
      <c r="V37" s="155"/>
      <c r="W37" s="156"/>
      <c r="X37" s="153"/>
      <c r="Y37" s="154"/>
      <c r="Z37" s="153"/>
      <c r="AA37" s="154"/>
      <c r="AB37" s="157"/>
      <c r="AC37" s="152"/>
      <c r="AD37" s="153"/>
      <c r="AE37" s="154"/>
      <c r="AF37" s="153"/>
      <c r="AG37" s="154"/>
      <c r="AH37" s="155"/>
      <c r="AI37" s="156"/>
      <c r="AJ37" s="153"/>
      <c r="AK37" s="154"/>
      <c r="AL37" s="153"/>
      <c r="AM37" s="154"/>
      <c r="AN37" s="157"/>
      <c r="AO37" s="152"/>
      <c r="AP37" s="155"/>
      <c r="AQ37" s="158">
        <f t="shared" si="21"/>
        <v>0</v>
      </c>
      <c r="AR37" s="410">
        <f t="shared" si="22"/>
        <v>0</v>
      </c>
      <c r="AS37" s="159">
        <f t="shared" si="23"/>
        <v>0</v>
      </c>
      <c r="AT37" s="410">
        <f t="shared" si="24"/>
        <v>0</v>
      </c>
      <c r="AU37" s="159">
        <f t="shared" si="25"/>
        <v>0</v>
      </c>
      <c r="AV37" s="411">
        <f t="shared" si="26"/>
        <v>0</v>
      </c>
      <c r="AW37" s="612"/>
      <c r="AX37" s="620"/>
    </row>
    <row r="38" spans="1:50" s="137" customFormat="1" ht="17.25" customHeight="1">
      <c r="A38" s="636"/>
      <c r="B38" s="627" t="s">
        <v>54</v>
      </c>
      <c r="C38" s="646" t="s">
        <v>203</v>
      </c>
      <c r="D38" s="647"/>
      <c r="E38" s="160"/>
      <c r="F38" s="161"/>
      <c r="G38" s="162"/>
      <c r="H38" s="161"/>
      <c r="I38" s="162"/>
      <c r="J38" s="163"/>
      <c r="K38" s="164"/>
      <c r="L38" s="161"/>
      <c r="M38" s="162"/>
      <c r="N38" s="161"/>
      <c r="O38" s="162"/>
      <c r="P38" s="165"/>
      <c r="Q38" s="160"/>
      <c r="R38" s="161"/>
      <c r="S38" s="162"/>
      <c r="T38" s="161"/>
      <c r="U38" s="162"/>
      <c r="V38" s="163"/>
      <c r="W38" s="164">
        <v>4</v>
      </c>
      <c r="X38" s="161"/>
      <c r="Y38" s="162">
        <v>1</v>
      </c>
      <c r="Z38" s="161"/>
      <c r="AA38" s="162"/>
      <c r="AB38" s="165"/>
      <c r="AC38" s="160"/>
      <c r="AD38" s="161"/>
      <c r="AE38" s="162"/>
      <c r="AF38" s="161"/>
      <c r="AG38" s="162"/>
      <c r="AH38" s="163"/>
      <c r="AI38" s="164">
        <v>5</v>
      </c>
      <c r="AJ38" s="161"/>
      <c r="AK38" s="162">
        <v>5</v>
      </c>
      <c r="AL38" s="161"/>
      <c r="AM38" s="162"/>
      <c r="AN38" s="165"/>
      <c r="AO38" s="160"/>
      <c r="AP38" s="163"/>
      <c r="AQ38" s="166">
        <f t="shared" si="21"/>
        <v>9</v>
      </c>
      <c r="AR38" s="149">
        <f t="shared" si="22"/>
        <v>0</v>
      </c>
      <c r="AS38" s="167">
        <f t="shared" si="23"/>
        <v>6</v>
      </c>
      <c r="AT38" s="149">
        <f t="shared" si="24"/>
        <v>0</v>
      </c>
      <c r="AU38" s="167">
        <f t="shared" si="25"/>
        <v>0</v>
      </c>
      <c r="AV38" s="151">
        <f t="shared" si="26"/>
        <v>0</v>
      </c>
      <c r="AW38" s="615">
        <v>0.74</v>
      </c>
      <c r="AX38" s="621"/>
    </row>
    <row r="39" spans="1:50" s="137" customFormat="1" ht="17.25" customHeight="1" thickBot="1">
      <c r="A39" s="636"/>
      <c r="B39" s="645"/>
      <c r="C39" s="658"/>
      <c r="D39" s="659"/>
      <c r="E39" s="168"/>
      <c r="F39" s="169"/>
      <c r="G39" s="170"/>
      <c r="H39" s="169"/>
      <c r="I39" s="170"/>
      <c r="J39" s="171"/>
      <c r="K39" s="172"/>
      <c r="L39" s="169"/>
      <c r="M39" s="170"/>
      <c r="N39" s="169"/>
      <c r="O39" s="170"/>
      <c r="P39" s="173"/>
      <c r="Q39" s="168"/>
      <c r="R39" s="169"/>
      <c r="S39" s="170"/>
      <c r="T39" s="169"/>
      <c r="U39" s="170"/>
      <c r="V39" s="171"/>
      <c r="W39" s="172"/>
      <c r="X39" s="169"/>
      <c r="Y39" s="170"/>
      <c r="Z39" s="169"/>
      <c r="AA39" s="170"/>
      <c r="AB39" s="173"/>
      <c r="AC39" s="168"/>
      <c r="AD39" s="169"/>
      <c r="AE39" s="170"/>
      <c r="AF39" s="169"/>
      <c r="AG39" s="170"/>
      <c r="AH39" s="171"/>
      <c r="AI39" s="172"/>
      <c r="AJ39" s="169"/>
      <c r="AK39" s="170"/>
      <c r="AL39" s="169"/>
      <c r="AM39" s="170"/>
      <c r="AN39" s="173"/>
      <c r="AO39" s="168"/>
      <c r="AP39" s="171"/>
      <c r="AQ39" s="174">
        <f t="shared" si="21"/>
        <v>0</v>
      </c>
      <c r="AR39" s="410">
        <f t="shared" si="22"/>
        <v>0</v>
      </c>
      <c r="AS39" s="175">
        <f t="shared" si="23"/>
        <v>0</v>
      </c>
      <c r="AT39" s="410">
        <f t="shared" si="24"/>
        <v>0</v>
      </c>
      <c r="AU39" s="175">
        <f t="shared" si="25"/>
        <v>0</v>
      </c>
      <c r="AV39" s="411">
        <f t="shared" si="26"/>
        <v>0</v>
      </c>
      <c r="AW39" s="616"/>
      <c r="AX39" s="622"/>
    </row>
    <row r="40" spans="1:50" s="137" customFormat="1" ht="17.25" customHeight="1" thickTop="1">
      <c r="A40" s="636"/>
      <c r="B40" s="641" t="s">
        <v>201</v>
      </c>
      <c r="C40" s="641"/>
      <c r="D40" s="642"/>
      <c r="E40" s="52">
        <f t="shared" ref="E40:J41" si="27">SUM(E34,E36,E38)</f>
        <v>0</v>
      </c>
      <c r="F40" s="176">
        <f t="shared" si="27"/>
        <v>0</v>
      </c>
      <c r="G40" s="177">
        <f t="shared" si="27"/>
        <v>0</v>
      </c>
      <c r="H40" s="52">
        <f t="shared" si="27"/>
        <v>0</v>
      </c>
      <c r="I40" s="177">
        <f t="shared" si="27"/>
        <v>0</v>
      </c>
      <c r="J40" s="178">
        <f t="shared" si="27"/>
        <v>0</v>
      </c>
      <c r="K40" s="52">
        <f>SUM(K34,K36,K38)</f>
        <v>0</v>
      </c>
      <c r="L40" s="53">
        <f t="shared" ref="L40:V40" si="28">SUM(L34,L36,L38)</f>
        <v>0</v>
      </c>
      <c r="M40" s="52">
        <f t="shared" si="28"/>
        <v>0</v>
      </c>
      <c r="N40" s="53">
        <f t="shared" si="28"/>
        <v>0</v>
      </c>
      <c r="O40" s="52">
        <f t="shared" si="28"/>
        <v>0</v>
      </c>
      <c r="P40" s="54">
        <f t="shared" si="28"/>
        <v>0</v>
      </c>
      <c r="Q40" s="52">
        <f>SUM(Q34,Q36,Q38)</f>
        <v>1</v>
      </c>
      <c r="R40" s="53">
        <f t="shared" si="28"/>
        <v>0</v>
      </c>
      <c r="S40" s="52">
        <f t="shared" si="28"/>
        <v>0</v>
      </c>
      <c r="T40" s="53">
        <f t="shared" si="28"/>
        <v>0</v>
      </c>
      <c r="U40" s="52">
        <f t="shared" si="28"/>
        <v>0</v>
      </c>
      <c r="V40" s="54">
        <f t="shared" si="28"/>
        <v>0</v>
      </c>
      <c r="W40" s="52">
        <f t="shared" ref="W40:AB41" si="29">SUM(W34,W36,W38)</f>
        <v>19</v>
      </c>
      <c r="X40" s="53">
        <f t="shared" si="29"/>
        <v>0</v>
      </c>
      <c r="Y40" s="52">
        <f t="shared" si="29"/>
        <v>11</v>
      </c>
      <c r="Z40" s="53">
        <f t="shared" si="29"/>
        <v>0</v>
      </c>
      <c r="AA40" s="52">
        <f t="shared" si="29"/>
        <v>2</v>
      </c>
      <c r="AB40" s="54">
        <f t="shared" si="29"/>
        <v>0</v>
      </c>
      <c r="AC40" s="52">
        <f t="shared" ref="AC40:AH40" si="30">SUM(AC34,AC36,AC38)</f>
        <v>0</v>
      </c>
      <c r="AD40" s="53">
        <f t="shared" si="30"/>
        <v>0</v>
      </c>
      <c r="AE40" s="52">
        <f t="shared" si="30"/>
        <v>0</v>
      </c>
      <c r="AF40" s="53">
        <f t="shared" si="30"/>
        <v>0</v>
      </c>
      <c r="AG40" s="52">
        <f t="shared" si="30"/>
        <v>0</v>
      </c>
      <c r="AH40" s="54">
        <f t="shared" si="30"/>
        <v>0</v>
      </c>
      <c r="AI40" s="52">
        <f t="shared" ref="AI40:AN41" si="31">SUM(AI34,AI36,AI38)</f>
        <v>105</v>
      </c>
      <c r="AJ40" s="53">
        <f t="shared" si="31"/>
        <v>0</v>
      </c>
      <c r="AK40" s="52">
        <f t="shared" si="31"/>
        <v>23</v>
      </c>
      <c r="AL40" s="53">
        <f t="shared" si="31"/>
        <v>0</v>
      </c>
      <c r="AM40" s="52">
        <f t="shared" si="31"/>
        <v>82</v>
      </c>
      <c r="AN40" s="54">
        <f t="shared" si="31"/>
        <v>0</v>
      </c>
      <c r="AO40" s="52">
        <f>SUM(AO34,AO36,AO38)</f>
        <v>1</v>
      </c>
      <c r="AP40" s="53">
        <f>SUM(AP34,AP36,AP38)</f>
        <v>0</v>
      </c>
      <c r="AQ40" s="55">
        <f t="shared" ref="AQ40:AV41" si="32">SUM(AQ34,AQ36,AQ38)</f>
        <v>126</v>
      </c>
      <c r="AR40" s="56">
        <f t="shared" si="32"/>
        <v>0</v>
      </c>
      <c r="AS40" s="57">
        <f t="shared" si="32"/>
        <v>34</v>
      </c>
      <c r="AT40" s="56">
        <f t="shared" si="32"/>
        <v>0</v>
      </c>
      <c r="AU40" s="57">
        <f t="shared" si="32"/>
        <v>84</v>
      </c>
      <c r="AV40" s="56">
        <f t="shared" si="32"/>
        <v>0</v>
      </c>
      <c r="AW40" s="613">
        <v>0.61</v>
      </c>
      <c r="AX40" s="617"/>
    </row>
    <row r="41" spans="1:50" s="137" customFormat="1" ht="17.25" customHeight="1" thickBot="1">
      <c r="A41" s="640"/>
      <c r="B41" s="643"/>
      <c r="C41" s="643"/>
      <c r="D41" s="644"/>
      <c r="E41" s="58">
        <f t="shared" si="27"/>
        <v>0</v>
      </c>
      <c r="F41" s="179">
        <f t="shared" si="27"/>
        <v>0</v>
      </c>
      <c r="G41" s="180">
        <f t="shared" si="27"/>
        <v>0</v>
      </c>
      <c r="H41" s="58">
        <f t="shared" si="27"/>
        <v>0</v>
      </c>
      <c r="I41" s="180">
        <f t="shared" si="27"/>
        <v>0</v>
      </c>
      <c r="J41" s="181">
        <f t="shared" si="27"/>
        <v>0</v>
      </c>
      <c r="K41" s="58">
        <f t="shared" ref="K41:V41" si="33">SUM(K35,K37,K39)</f>
        <v>0</v>
      </c>
      <c r="L41" s="59">
        <f t="shared" si="33"/>
        <v>0</v>
      </c>
      <c r="M41" s="58">
        <f t="shared" si="33"/>
        <v>0</v>
      </c>
      <c r="N41" s="59">
        <f t="shared" si="33"/>
        <v>0</v>
      </c>
      <c r="O41" s="58">
        <f t="shared" si="33"/>
        <v>0</v>
      </c>
      <c r="P41" s="60">
        <f t="shared" si="33"/>
        <v>0</v>
      </c>
      <c r="Q41" s="58">
        <f>SUM(Q35,Q37,Q39)</f>
        <v>0</v>
      </c>
      <c r="R41" s="59">
        <f t="shared" si="33"/>
        <v>0</v>
      </c>
      <c r="S41" s="58">
        <f t="shared" si="33"/>
        <v>0</v>
      </c>
      <c r="T41" s="59">
        <f t="shared" si="33"/>
        <v>0</v>
      </c>
      <c r="U41" s="58">
        <f t="shared" si="33"/>
        <v>0</v>
      </c>
      <c r="V41" s="60">
        <f t="shared" si="33"/>
        <v>0</v>
      </c>
      <c r="W41" s="58">
        <f t="shared" si="29"/>
        <v>0</v>
      </c>
      <c r="X41" s="59">
        <f t="shared" si="29"/>
        <v>0</v>
      </c>
      <c r="Y41" s="58">
        <f t="shared" si="29"/>
        <v>0</v>
      </c>
      <c r="Z41" s="59">
        <f t="shared" si="29"/>
        <v>0</v>
      </c>
      <c r="AA41" s="58">
        <f t="shared" si="29"/>
        <v>0</v>
      </c>
      <c r="AB41" s="60">
        <f t="shared" si="29"/>
        <v>0</v>
      </c>
      <c r="AC41" s="58">
        <f t="shared" ref="AC41:AH41" si="34">SUM(AC35,AC37,AC39)</f>
        <v>0</v>
      </c>
      <c r="AD41" s="59">
        <f t="shared" si="34"/>
        <v>0</v>
      </c>
      <c r="AE41" s="58">
        <f t="shared" si="34"/>
        <v>0</v>
      </c>
      <c r="AF41" s="59">
        <f t="shared" si="34"/>
        <v>0</v>
      </c>
      <c r="AG41" s="58">
        <f t="shared" si="34"/>
        <v>0</v>
      </c>
      <c r="AH41" s="60">
        <f t="shared" si="34"/>
        <v>0</v>
      </c>
      <c r="AI41" s="58">
        <f t="shared" si="31"/>
        <v>0</v>
      </c>
      <c r="AJ41" s="59">
        <f t="shared" si="31"/>
        <v>0</v>
      </c>
      <c r="AK41" s="58">
        <f t="shared" si="31"/>
        <v>0</v>
      </c>
      <c r="AL41" s="59">
        <f t="shared" si="31"/>
        <v>0</v>
      </c>
      <c r="AM41" s="58">
        <f t="shared" si="31"/>
        <v>0</v>
      </c>
      <c r="AN41" s="60">
        <f t="shared" si="31"/>
        <v>0</v>
      </c>
      <c r="AO41" s="58">
        <f>SUM(AO35,AO37,AO39)</f>
        <v>0</v>
      </c>
      <c r="AP41" s="59">
        <f>SUM(AP35,AP37,AP39)</f>
        <v>0</v>
      </c>
      <c r="AQ41" s="61">
        <f t="shared" si="32"/>
        <v>0</v>
      </c>
      <c r="AR41" s="62">
        <f t="shared" si="32"/>
        <v>0</v>
      </c>
      <c r="AS41" s="63">
        <f t="shared" si="32"/>
        <v>0</v>
      </c>
      <c r="AT41" s="62">
        <f t="shared" si="32"/>
        <v>0</v>
      </c>
      <c r="AU41" s="63">
        <f t="shared" si="32"/>
        <v>0</v>
      </c>
      <c r="AV41" s="62">
        <f t="shared" si="32"/>
        <v>0</v>
      </c>
      <c r="AW41" s="614"/>
      <c r="AX41" s="618"/>
    </row>
    <row r="42" spans="1:50" s="137" customFormat="1" ht="17.25" customHeight="1" thickTop="1">
      <c r="A42" s="635" t="s">
        <v>197</v>
      </c>
      <c r="B42" s="651" t="s">
        <v>251</v>
      </c>
      <c r="C42" s="652" t="s">
        <v>195</v>
      </c>
      <c r="D42" s="653"/>
      <c r="E42" s="29"/>
      <c r="F42" s="30"/>
      <c r="G42" s="29"/>
      <c r="H42" s="30"/>
      <c r="I42" s="29"/>
      <c r="J42" s="31"/>
      <c r="K42" s="29"/>
      <c r="L42" s="30"/>
      <c r="M42" s="29"/>
      <c r="N42" s="30"/>
      <c r="O42" s="29"/>
      <c r="P42" s="31"/>
      <c r="Q42" s="29"/>
      <c r="R42" s="30"/>
      <c r="S42" s="29"/>
      <c r="T42" s="30"/>
      <c r="U42" s="29"/>
      <c r="V42" s="31"/>
      <c r="W42" s="29"/>
      <c r="X42" s="30"/>
      <c r="Y42" s="29"/>
      <c r="Z42" s="30"/>
      <c r="AA42" s="29"/>
      <c r="AB42" s="31"/>
      <c r="AC42" s="29"/>
      <c r="AD42" s="30"/>
      <c r="AE42" s="29"/>
      <c r="AF42" s="30"/>
      <c r="AG42" s="29"/>
      <c r="AH42" s="31"/>
      <c r="AI42" s="29"/>
      <c r="AJ42" s="30"/>
      <c r="AK42" s="29"/>
      <c r="AL42" s="30"/>
      <c r="AM42" s="29"/>
      <c r="AN42" s="31"/>
      <c r="AO42" s="29"/>
      <c r="AP42" s="30"/>
      <c r="AQ42" s="32">
        <f t="shared" ref="AQ42:AQ49" si="35">AO42+AI42+AC42+W42+Q42+K42+E42</f>
        <v>0</v>
      </c>
      <c r="AR42" s="33">
        <f t="shared" ref="AR42:AR49" si="36">AP42+AJ42+AD42+X42+R42+L42+F42</f>
        <v>0</v>
      </c>
      <c r="AS42" s="34">
        <f t="shared" ref="AS42:AS49" si="37">AK42+AE42+Y42+S42+M42+G42</f>
        <v>0</v>
      </c>
      <c r="AT42" s="33">
        <f>AR42+AL42+AF42+Z42+T42+N42+H42</f>
        <v>0</v>
      </c>
      <c r="AU42" s="34">
        <f t="shared" ref="AU42:AU49" si="38">AM42+AG42+AA42+U42+O42+I42</f>
        <v>0</v>
      </c>
      <c r="AV42" s="33">
        <f t="shared" ref="AV42:AV49" si="39">AT42+AN42+AH42+AB42+V42+P42+J42</f>
        <v>0</v>
      </c>
      <c r="AW42" s="611"/>
      <c r="AX42" s="619"/>
    </row>
    <row r="43" spans="1:50" s="137" customFormat="1" ht="17.25" customHeight="1">
      <c r="A43" s="636"/>
      <c r="B43" s="639"/>
      <c r="C43" s="650"/>
      <c r="D43" s="647"/>
      <c r="E43" s="64"/>
      <c r="F43" s="65"/>
      <c r="G43" s="64"/>
      <c r="H43" s="65"/>
      <c r="I43" s="64"/>
      <c r="J43" s="66"/>
      <c r="K43" s="64"/>
      <c r="L43" s="65"/>
      <c r="M43" s="64"/>
      <c r="N43" s="65"/>
      <c r="O43" s="64"/>
      <c r="P43" s="66"/>
      <c r="Q43" s="64"/>
      <c r="R43" s="65"/>
      <c r="S43" s="64"/>
      <c r="T43" s="65"/>
      <c r="U43" s="64"/>
      <c r="V43" s="66"/>
      <c r="W43" s="64"/>
      <c r="X43" s="65"/>
      <c r="Y43" s="64"/>
      <c r="Z43" s="65"/>
      <c r="AA43" s="64"/>
      <c r="AB43" s="66"/>
      <c r="AC43" s="64"/>
      <c r="AD43" s="65"/>
      <c r="AE43" s="64"/>
      <c r="AF43" s="65"/>
      <c r="AG43" s="64"/>
      <c r="AH43" s="66"/>
      <c r="AI43" s="64"/>
      <c r="AJ43" s="65"/>
      <c r="AK43" s="64"/>
      <c r="AL43" s="65"/>
      <c r="AM43" s="64"/>
      <c r="AN43" s="66"/>
      <c r="AO43" s="64"/>
      <c r="AP43" s="65"/>
      <c r="AQ43" s="67">
        <f t="shared" si="35"/>
        <v>0</v>
      </c>
      <c r="AR43" s="68">
        <f t="shared" si="36"/>
        <v>0</v>
      </c>
      <c r="AS43" s="69">
        <f t="shared" si="37"/>
        <v>0</v>
      </c>
      <c r="AT43" s="68">
        <f>AR43+AL43+AF43+Z43+T43+N43+H43</f>
        <v>0</v>
      </c>
      <c r="AU43" s="69">
        <f t="shared" si="38"/>
        <v>0</v>
      </c>
      <c r="AV43" s="68">
        <f t="shared" si="39"/>
        <v>0</v>
      </c>
      <c r="AW43" s="612"/>
      <c r="AX43" s="620"/>
    </row>
    <row r="44" spans="1:50" s="137" customFormat="1" ht="17.25" customHeight="1">
      <c r="A44" s="636"/>
      <c r="B44" s="627" t="s">
        <v>252</v>
      </c>
      <c r="C44" s="646" t="s">
        <v>196</v>
      </c>
      <c r="D44" s="647"/>
      <c r="E44" s="29"/>
      <c r="F44" s="30"/>
      <c r="G44" s="29"/>
      <c r="H44" s="30"/>
      <c r="I44" s="29"/>
      <c r="J44" s="31"/>
      <c r="K44" s="29"/>
      <c r="L44" s="30"/>
      <c r="M44" s="29"/>
      <c r="N44" s="30"/>
      <c r="O44" s="29"/>
      <c r="P44" s="31"/>
      <c r="Q44" s="29"/>
      <c r="R44" s="30"/>
      <c r="S44" s="29"/>
      <c r="T44" s="30"/>
      <c r="U44" s="29"/>
      <c r="V44" s="31"/>
      <c r="W44" s="29">
        <v>6</v>
      </c>
      <c r="X44" s="30"/>
      <c r="Y44" s="29">
        <v>3</v>
      </c>
      <c r="Z44" s="30"/>
      <c r="AA44" s="29">
        <v>1</v>
      </c>
      <c r="AB44" s="31"/>
      <c r="AC44" s="29"/>
      <c r="AD44" s="30"/>
      <c r="AE44" s="29"/>
      <c r="AF44" s="30"/>
      <c r="AG44" s="29"/>
      <c r="AH44" s="31"/>
      <c r="AI44" s="29">
        <v>7</v>
      </c>
      <c r="AJ44" s="30"/>
      <c r="AK44" s="29">
        <v>4</v>
      </c>
      <c r="AL44" s="30"/>
      <c r="AM44" s="29">
        <v>3</v>
      </c>
      <c r="AN44" s="31"/>
      <c r="AO44" s="29"/>
      <c r="AP44" s="30"/>
      <c r="AQ44" s="32">
        <f t="shared" si="35"/>
        <v>13</v>
      </c>
      <c r="AR44" s="33">
        <f t="shared" si="36"/>
        <v>0</v>
      </c>
      <c r="AS44" s="34">
        <f t="shared" si="37"/>
        <v>7</v>
      </c>
      <c r="AT44" s="33">
        <f t="shared" ref="AT44:AT49" si="40">AL44+AF44+Z44+T44+N44+H44</f>
        <v>0</v>
      </c>
      <c r="AU44" s="34">
        <f t="shared" si="38"/>
        <v>4</v>
      </c>
      <c r="AV44" s="33">
        <f t="shared" si="39"/>
        <v>0</v>
      </c>
      <c r="AW44" s="615">
        <v>0.17</v>
      </c>
      <c r="AX44" s="621"/>
    </row>
    <row r="45" spans="1:50" s="137" customFormat="1" ht="17.25" customHeight="1">
      <c r="A45" s="636"/>
      <c r="B45" s="639"/>
      <c r="C45" s="650"/>
      <c r="D45" s="647"/>
      <c r="E45" s="64"/>
      <c r="F45" s="65"/>
      <c r="G45" s="64"/>
      <c r="H45" s="65"/>
      <c r="I45" s="64"/>
      <c r="J45" s="66"/>
      <c r="K45" s="64"/>
      <c r="L45" s="65"/>
      <c r="M45" s="64"/>
      <c r="N45" s="65"/>
      <c r="O45" s="64"/>
      <c r="P45" s="66"/>
      <c r="Q45" s="64"/>
      <c r="R45" s="65"/>
      <c r="S45" s="64"/>
      <c r="T45" s="65"/>
      <c r="U45" s="64"/>
      <c r="V45" s="66"/>
      <c r="W45" s="64"/>
      <c r="X45" s="65"/>
      <c r="Y45" s="64"/>
      <c r="Z45" s="65"/>
      <c r="AA45" s="64"/>
      <c r="AB45" s="66"/>
      <c r="AC45" s="64"/>
      <c r="AD45" s="65"/>
      <c r="AE45" s="64"/>
      <c r="AF45" s="65"/>
      <c r="AG45" s="64"/>
      <c r="AH45" s="66"/>
      <c r="AI45" s="64"/>
      <c r="AJ45" s="65"/>
      <c r="AK45" s="64"/>
      <c r="AL45" s="65"/>
      <c r="AM45" s="64"/>
      <c r="AN45" s="66"/>
      <c r="AO45" s="64"/>
      <c r="AP45" s="65"/>
      <c r="AQ45" s="67">
        <f t="shared" si="35"/>
        <v>0</v>
      </c>
      <c r="AR45" s="68">
        <f t="shared" si="36"/>
        <v>0</v>
      </c>
      <c r="AS45" s="69">
        <f t="shared" si="37"/>
        <v>0</v>
      </c>
      <c r="AT45" s="68">
        <f t="shared" si="40"/>
        <v>0</v>
      </c>
      <c r="AU45" s="69">
        <f t="shared" si="38"/>
        <v>0</v>
      </c>
      <c r="AV45" s="68">
        <f t="shared" si="39"/>
        <v>0</v>
      </c>
      <c r="AW45" s="612"/>
      <c r="AX45" s="620"/>
    </row>
    <row r="46" spans="1:50" s="137" customFormat="1" ht="17.25" customHeight="1">
      <c r="A46" s="636"/>
      <c r="B46" s="627" t="s">
        <v>247</v>
      </c>
      <c r="C46" s="646" t="s">
        <v>101</v>
      </c>
      <c r="D46" s="647"/>
      <c r="E46" s="29"/>
      <c r="F46" s="30"/>
      <c r="G46" s="29"/>
      <c r="H46" s="30"/>
      <c r="I46" s="29"/>
      <c r="J46" s="31"/>
      <c r="K46" s="29"/>
      <c r="L46" s="30"/>
      <c r="M46" s="29"/>
      <c r="N46" s="30"/>
      <c r="O46" s="29"/>
      <c r="P46" s="31"/>
      <c r="Q46" s="29"/>
      <c r="R46" s="30"/>
      <c r="S46" s="29"/>
      <c r="T46" s="30"/>
      <c r="U46" s="29"/>
      <c r="V46" s="31"/>
      <c r="W46" s="29">
        <v>2</v>
      </c>
      <c r="X46" s="30"/>
      <c r="Y46" s="29">
        <v>1</v>
      </c>
      <c r="Z46" s="30"/>
      <c r="AA46" s="29"/>
      <c r="AB46" s="31"/>
      <c r="AC46" s="29"/>
      <c r="AD46" s="30"/>
      <c r="AE46" s="29"/>
      <c r="AF46" s="30"/>
      <c r="AG46" s="29"/>
      <c r="AH46" s="31"/>
      <c r="AI46" s="29">
        <v>3</v>
      </c>
      <c r="AJ46" s="30"/>
      <c r="AK46" s="29">
        <v>1</v>
      </c>
      <c r="AL46" s="30"/>
      <c r="AM46" s="29">
        <v>2</v>
      </c>
      <c r="AN46" s="31"/>
      <c r="AO46" s="29"/>
      <c r="AP46" s="30"/>
      <c r="AQ46" s="32">
        <f t="shared" si="35"/>
        <v>5</v>
      </c>
      <c r="AR46" s="33">
        <f t="shared" si="36"/>
        <v>0</v>
      </c>
      <c r="AS46" s="34">
        <f t="shared" si="37"/>
        <v>2</v>
      </c>
      <c r="AT46" s="33">
        <f t="shared" si="40"/>
        <v>0</v>
      </c>
      <c r="AU46" s="34">
        <f t="shared" si="38"/>
        <v>2</v>
      </c>
      <c r="AV46" s="33">
        <f t="shared" si="39"/>
        <v>0</v>
      </c>
      <c r="AW46" s="615">
        <v>0.7</v>
      </c>
      <c r="AX46" s="621"/>
    </row>
    <row r="47" spans="1:50" s="137" customFormat="1" ht="17.25" customHeight="1">
      <c r="A47" s="636"/>
      <c r="B47" s="639"/>
      <c r="C47" s="650"/>
      <c r="D47" s="647"/>
      <c r="E47" s="64"/>
      <c r="F47" s="65"/>
      <c r="G47" s="64"/>
      <c r="H47" s="65"/>
      <c r="I47" s="64"/>
      <c r="J47" s="66"/>
      <c r="K47" s="64"/>
      <c r="L47" s="65"/>
      <c r="M47" s="64"/>
      <c r="N47" s="65"/>
      <c r="O47" s="64"/>
      <c r="P47" s="66"/>
      <c r="Q47" s="64"/>
      <c r="R47" s="65"/>
      <c r="S47" s="64"/>
      <c r="T47" s="65"/>
      <c r="U47" s="64"/>
      <c r="V47" s="66"/>
      <c r="W47" s="64"/>
      <c r="X47" s="65"/>
      <c r="Y47" s="64"/>
      <c r="Z47" s="65"/>
      <c r="AA47" s="64"/>
      <c r="AB47" s="66"/>
      <c r="AC47" s="64"/>
      <c r="AD47" s="65"/>
      <c r="AE47" s="64"/>
      <c r="AF47" s="65"/>
      <c r="AG47" s="64"/>
      <c r="AH47" s="66"/>
      <c r="AI47" s="64"/>
      <c r="AJ47" s="65"/>
      <c r="AK47" s="64"/>
      <c r="AL47" s="65"/>
      <c r="AM47" s="64"/>
      <c r="AN47" s="66"/>
      <c r="AO47" s="64"/>
      <c r="AP47" s="65"/>
      <c r="AQ47" s="67">
        <f t="shared" si="35"/>
        <v>0</v>
      </c>
      <c r="AR47" s="68">
        <f t="shared" si="36"/>
        <v>0</v>
      </c>
      <c r="AS47" s="69">
        <f t="shared" si="37"/>
        <v>0</v>
      </c>
      <c r="AT47" s="68">
        <f t="shared" si="40"/>
        <v>0</v>
      </c>
      <c r="AU47" s="69">
        <f t="shared" si="38"/>
        <v>0</v>
      </c>
      <c r="AV47" s="68">
        <f t="shared" si="39"/>
        <v>0</v>
      </c>
      <c r="AW47" s="612"/>
      <c r="AX47" s="620"/>
    </row>
    <row r="48" spans="1:50" s="137" customFormat="1" ht="17.25" customHeight="1">
      <c r="A48" s="636"/>
      <c r="B48" s="627" t="s">
        <v>247</v>
      </c>
      <c r="C48" s="646" t="s">
        <v>102</v>
      </c>
      <c r="D48" s="647"/>
      <c r="E48" s="49"/>
      <c r="F48" s="50"/>
      <c r="G48" s="49"/>
      <c r="H48" s="50"/>
      <c r="I48" s="49"/>
      <c r="J48" s="51"/>
      <c r="K48" s="49"/>
      <c r="L48" s="50"/>
      <c r="M48" s="49"/>
      <c r="N48" s="50"/>
      <c r="O48" s="49"/>
      <c r="P48" s="51"/>
      <c r="Q48" s="49"/>
      <c r="R48" s="50"/>
      <c r="S48" s="49"/>
      <c r="T48" s="50"/>
      <c r="U48" s="49"/>
      <c r="V48" s="51"/>
      <c r="W48" s="49">
        <v>2</v>
      </c>
      <c r="X48" s="50"/>
      <c r="Y48" s="49">
        <v>1</v>
      </c>
      <c r="Z48" s="50"/>
      <c r="AA48" s="49"/>
      <c r="AB48" s="51"/>
      <c r="AC48" s="49"/>
      <c r="AD48" s="50"/>
      <c r="AE48" s="49"/>
      <c r="AF48" s="50"/>
      <c r="AG48" s="49"/>
      <c r="AH48" s="51"/>
      <c r="AI48" s="49">
        <v>6</v>
      </c>
      <c r="AJ48" s="50"/>
      <c r="AK48" s="49">
        <v>4</v>
      </c>
      <c r="AL48" s="50"/>
      <c r="AM48" s="49">
        <v>2</v>
      </c>
      <c r="AN48" s="51"/>
      <c r="AO48" s="49"/>
      <c r="AP48" s="50"/>
      <c r="AQ48" s="32">
        <f t="shared" si="35"/>
        <v>8</v>
      </c>
      <c r="AR48" s="33">
        <f t="shared" si="36"/>
        <v>0</v>
      </c>
      <c r="AS48" s="34">
        <f t="shared" si="37"/>
        <v>5</v>
      </c>
      <c r="AT48" s="33">
        <f t="shared" si="40"/>
        <v>0</v>
      </c>
      <c r="AU48" s="34">
        <f t="shared" si="38"/>
        <v>2</v>
      </c>
      <c r="AV48" s="33">
        <f t="shared" si="39"/>
        <v>0</v>
      </c>
      <c r="AW48" s="615">
        <v>0.75</v>
      </c>
      <c r="AX48" s="621"/>
    </row>
    <row r="49" spans="1:50" s="137" customFormat="1" ht="17.25" customHeight="1" thickBot="1">
      <c r="A49" s="636"/>
      <c r="B49" s="645"/>
      <c r="C49" s="658"/>
      <c r="D49" s="659"/>
      <c r="E49" s="70"/>
      <c r="F49" s="71"/>
      <c r="G49" s="70"/>
      <c r="H49" s="71"/>
      <c r="I49" s="70"/>
      <c r="J49" s="72"/>
      <c r="K49" s="70"/>
      <c r="L49" s="71"/>
      <c r="M49" s="70"/>
      <c r="N49" s="71"/>
      <c r="O49" s="70"/>
      <c r="P49" s="72"/>
      <c r="Q49" s="70"/>
      <c r="R49" s="71"/>
      <c r="S49" s="70"/>
      <c r="T49" s="71"/>
      <c r="U49" s="70"/>
      <c r="V49" s="72"/>
      <c r="W49" s="70"/>
      <c r="X49" s="71"/>
      <c r="Y49" s="70"/>
      <c r="Z49" s="71"/>
      <c r="AA49" s="70"/>
      <c r="AB49" s="72"/>
      <c r="AC49" s="70"/>
      <c r="AD49" s="71"/>
      <c r="AE49" s="70"/>
      <c r="AF49" s="71"/>
      <c r="AG49" s="70"/>
      <c r="AH49" s="72"/>
      <c r="AI49" s="70"/>
      <c r="AJ49" s="71"/>
      <c r="AK49" s="70"/>
      <c r="AL49" s="71"/>
      <c r="AM49" s="70"/>
      <c r="AN49" s="72"/>
      <c r="AO49" s="70"/>
      <c r="AP49" s="71"/>
      <c r="AQ49" s="67">
        <f t="shared" si="35"/>
        <v>0</v>
      </c>
      <c r="AR49" s="68">
        <f t="shared" si="36"/>
        <v>0</v>
      </c>
      <c r="AS49" s="69">
        <f t="shared" si="37"/>
        <v>0</v>
      </c>
      <c r="AT49" s="68">
        <f t="shared" si="40"/>
        <v>0</v>
      </c>
      <c r="AU49" s="69">
        <f t="shared" si="38"/>
        <v>0</v>
      </c>
      <c r="AV49" s="68">
        <f t="shared" si="39"/>
        <v>0</v>
      </c>
      <c r="AW49" s="616"/>
      <c r="AX49" s="622"/>
    </row>
    <row r="50" spans="1:50" s="137" customFormat="1" ht="17.25" customHeight="1" thickTop="1">
      <c r="A50" s="636"/>
      <c r="B50" s="641" t="s">
        <v>201</v>
      </c>
      <c r="C50" s="641"/>
      <c r="D50" s="642"/>
      <c r="E50" s="52">
        <f>SUM(E42,E44,E46,E48)</f>
        <v>0</v>
      </c>
      <c r="F50" s="53">
        <f t="shared" ref="F50:AV50" si="41">SUM(F42,F44,F46,F48)</f>
        <v>0</v>
      </c>
      <c r="G50" s="52">
        <f t="shared" si="41"/>
        <v>0</v>
      </c>
      <c r="H50" s="53">
        <f t="shared" si="41"/>
        <v>0</v>
      </c>
      <c r="I50" s="52">
        <f t="shared" si="41"/>
        <v>0</v>
      </c>
      <c r="J50" s="54">
        <f t="shared" si="41"/>
        <v>0</v>
      </c>
      <c r="K50" s="52">
        <f t="shared" si="41"/>
        <v>0</v>
      </c>
      <c r="L50" s="53">
        <f t="shared" si="41"/>
        <v>0</v>
      </c>
      <c r="M50" s="52">
        <f t="shared" si="41"/>
        <v>0</v>
      </c>
      <c r="N50" s="53">
        <f t="shared" si="41"/>
        <v>0</v>
      </c>
      <c r="O50" s="52">
        <f t="shared" si="41"/>
        <v>0</v>
      </c>
      <c r="P50" s="54">
        <f t="shared" si="41"/>
        <v>0</v>
      </c>
      <c r="Q50" s="52">
        <f t="shared" si="41"/>
        <v>0</v>
      </c>
      <c r="R50" s="53">
        <f t="shared" si="41"/>
        <v>0</v>
      </c>
      <c r="S50" s="52">
        <f t="shared" si="41"/>
        <v>0</v>
      </c>
      <c r="T50" s="53">
        <f t="shared" si="41"/>
        <v>0</v>
      </c>
      <c r="U50" s="52">
        <f t="shared" si="41"/>
        <v>0</v>
      </c>
      <c r="V50" s="54">
        <f t="shared" si="41"/>
        <v>0</v>
      </c>
      <c r="W50" s="52">
        <f>SUM(W42,W44,W46,W48)</f>
        <v>10</v>
      </c>
      <c r="X50" s="53">
        <f t="shared" si="41"/>
        <v>0</v>
      </c>
      <c r="Y50" s="52">
        <f t="shared" si="41"/>
        <v>5</v>
      </c>
      <c r="Z50" s="53">
        <f t="shared" si="41"/>
        <v>0</v>
      </c>
      <c r="AA50" s="52">
        <f t="shared" si="41"/>
        <v>1</v>
      </c>
      <c r="AB50" s="54">
        <f t="shared" si="41"/>
        <v>0</v>
      </c>
      <c r="AC50" s="52">
        <f t="shared" si="41"/>
        <v>0</v>
      </c>
      <c r="AD50" s="53">
        <f t="shared" si="41"/>
        <v>0</v>
      </c>
      <c r="AE50" s="52">
        <f t="shared" si="41"/>
        <v>0</v>
      </c>
      <c r="AF50" s="53">
        <f t="shared" si="41"/>
        <v>0</v>
      </c>
      <c r="AG50" s="52">
        <f t="shared" si="41"/>
        <v>0</v>
      </c>
      <c r="AH50" s="54">
        <f t="shared" si="41"/>
        <v>0</v>
      </c>
      <c r="AI50" s="52">
        <f>SUM(AI42,AI44,AI46,AI48)</f>
        <v>16</v>
      </c>
      <c r="AJ50" s="53">
        <f t="shared" si="41"/>
        <v>0</v>
      </c>
      <c r="AK50" s="52">
        <f t="shared" si="41"/>
        <v>9</v>
      </c>
      <c r="AL50" s="53">
        <f t="shared" si="41"/>
        <v>0</v>
      </c>
      <c r="AM50" s="52">
        <f t="shared" si="41"/>
        <v>7</v>
      </c>
      <c r="AN50" s="54">
        <f t="shared" si="41"/>
        <v>0</v>
      </c>
      <c r="AO50" s="52">
        <f t="shared" si="41"/>
        <v>0</v>
      </c>
      <c r="AP50" s="53">
        <f t="shared" si="41"/>
        <v>0</v>
      </c>
      <c r="AQ50" s="55">
        <f>SUM(AQ42,AQ44,AQ46,AQ48)</f>
        <v>26</v>
      </c>
      <c r="AR50" s="56">
        <f t="shared" si="41"/>
        <v>0</v>
      </c>
      <c r="AS50" s="57">
        <f t="shared" si="41"/>
        <v>14</v>
      </c>
      <c r="AT50" s="56">
        <f t="shared" si="41"/>
        <v>0</v>
      </c>
      <c r="AU50" s="57">
        <f t="shared" si="41"/>
        <v>8</v>
      </c>
      <c r="AV50" s="56">
        <f t="shared" si="41"/>
        <v>0</v>
      </c>
      <c r="AW50" s="613">
        <v>0.27</v>
      </c>
      <c r="AX50" s="617"/>
    </row>
    <row r="51" spans="1:50" s="137" customFormat="1" ht="17.25" customHeight="1" thickBot="1">
      <c r="A51" s="640"/>
      <c r="B51" s="643"/>
      <c r="C51" s="643"/>
      <c r="D51" s="644"/>
      <c r="E51" s="58">
        <f t="shared" ref="E51:AV51" si="42">SUM(E43,E45,E47,E49)</f>
        <v>0</v>
      </c>
      <c r="F51" s="59">
        <f t="shared" si="42"/>
        <v>0</v>
      </c>
      <c r="G51" s="58">
        <f t="shared" si="42"/>
        <v>0</v>
      </c>
      <c r="H51" s="59">
        <f t="shared" si="42"/>
        <v>0</v>
      </c>
      <c r="I51" s="58">
        <f t="shared" si="42"/>
        <v>0</v>
      </c>
      <c r="J51" s="60">
        <f t="shared" si="42"/>
        <v>0</v>
      </c>
      <c r="K51" s="58">
        <f t="shared" si="42"/>
        <v>0</v>
      </c>
      <c r="L51" s="59">
        <f t="shared" si="42"/>
        <v>0</v>
      </c>
      <c r="M51" s="58">
        <f t="shared" si="42"/>
        <v>0</v>
      </c>
      <c r="N51" s="59">
        <f t="shared" si="42"/>
        <v>0</v>
      </c>
      <c r="O51" s="58">
        <f t="shared" si="42"/>
        <v>0</v>
      </c>
      <c r="P51" s="60">
        <f t="shared" si="42"/>
        <v>0</v>
      </c>
      <c r="Q51" s="58">
        <f t="shared" si="42"/>
        <v>0</v>
      </c>
      <c r="R51" s="59">
        <f t="shared" si="42"/>
        <v>0</v>
      </c>
      <c r="S51" s="58">
        <f t="shared" si="42"/>
        <v>0</v>
      </c>
      <c r="T51" s="59">
        <f t="shared" si="42"/>
        <v>0</v>
      </c>
      <c r="U51" s="58">
        <f t="shared" si="42"/>
        <v>0</v>
      </c>
      <c r="V51" s="60">
        <f t="shared" si="42"/>
        <v>0</v>
      </c>
      <c r="W51" s="58">
        <f t="shared" si="42"/>
        <v>0</v>
      </c>
      <c r="X51" s="59">
        <f t="shared" si="42"/>
        <v>0</v>
      </c>
      <c r="Y51" s="58">
        <f t="shared" si="42"/>
        <v>0</v>
      </c>
      <c r="Z51" s="59">
        <f t="shared" si="42"/>
        <v>0</v>
      </c>
      <c r="AA51" s="58">
        <f t="shared" si="42"/>
        <v>0</v>
      </c>
      <c r="AB51" s="60">
        <f t="shared" si="42"/>
        <v>0</v>
      </c>
      <c r="AC51" s="58">
        <f t="shared" si="42"/>
        <v>0</v>
      </c>
      <c r="AD51" s="59">
        <f t="shared" si="42"/>
        <v>0</v>
      </c>
      <c r="AE51" s="58">
        <f t="shared" si="42"/>
        <v>0</v>
      </c>
      <c r="AF51" s="59">
        <f t="shared" si="42"/>
        <v>0</v>
      </c>
      <c r="AG51" s="58">
        <f t="shared" si="42"/>
        <v>0</v>
      </c>
      <c r="AH51" s="60">
        <f t="shared" si="42"/>
        <v>0</v>
      </c>
      <c r="AI51" s="58">
        <f t="shared" si="42"/>
        <v>0</v>
      </c>
      <c r="AJ51" s="59">
        <f t="shared" si="42"/>
        <v>0</v>
      </c>
      <c r="AK51" s="58">
        <f t="shared" si="42"/>
        <v>0</v>
      </c>
      <c r="AL51" s="59">
        <f t="shared" si="42"/>
        <v>0</v>
      </c>
      <c r="AM51" s="58">
        <f t="shared" si="42"/>
        <v>0</v>
      </c>
      <c r="AN51" s="60">
        <f t="shared" si="42"/>
        <v>0</v>
      </c>
      <c r="AO51" s="58">
        <f t="shared" si="42"/>
        <v>0</v>
      </c>
      <c r="AP51" s="59">
        <f t="shared" si="42"/>
        <v>0</v>
      </c>
      <c r="AQ51" s="61">
        <f t="shared" si="42"/>
        <v>0</v>
      </c>
      <c r="AR51" s="62">
        <f t="shared" si="42"/>
        <v>0</v>
      </c>
      <c r="AS51" s="63">
        <f t="shared" si="42"/>
        <v>0</v>
      </c>
      <c r="AT51" s="62">
        <f t="shared" si="42"/>
        <v>0</v>
      </c>
      <c r="AU51" s="63">
        <f t="shared" si="42"/>
        <v>0</v>
      </c>
      <c r="AV51" s="62">
        <f t="shared" si="42"/>
        <v>0</v>
      </c>
      <c r="AW51" s="614"/>
      <c r="AX51" s="618"/>
    </row>
    <row r="52" spans="1:50" s="137" customFormat="1" ht="17.25" customHeight="1" thickTop="1">
      <c r="A52" s="635" t="s">
        <v>140</v>
      </c>
      <c r="B52" s="651" t="s">
        <v>253</v>
      </c>
      <c r="C52" s="652" t="s">
        <v>100</v>
      </c>
      <c r="D52" s="653"/>
      <c r="E52" s="29"/>
      <c r="F52" s="30"/>
      <c r="G52" s="29"/>
      <c r="H52" s="30"/>
      <c r="I52" s="29"/>
      <c r="J52" s="31"/>
      <c r="K52" s="29"/>
      <c r="L52" s="30"/>
      <c r="M52" s="29"/>
      <c r="N52" s="30"/>
      <c r="O52" s="29"/>
      <c r="P52" s="31"/>
      <c r="Q52" s="29"/>
      <c r="R52" s="30"/>
      <c r="S52" s="29"/>
      <c r="T52" s="30"/>
      <c r="U52" s="29"/>
      <c r="V52" s="31"/>
      <c r="W52" s="29"/>
      <c r="X52" s="30"/>
      <c r="Y52" s="29"/>
      <c r="Z52" s="30"/>
      <c r="AA52" s="29"/>
      <c r="AB52" s="31"/>
      <c r="AC52" s="29"/>
      <c r="AD52" s="30"/>
      <c r="AE52" s="29"/>
      <c r="AF52" s="30"/>
      <c r="AG52" s="29"/>
      <c r="AH52" s="31"/>
      <c r="AI52" s="29"/>
      <c r="AJ52" s="30"/>
      <c r="AK52" s="29"/>
      <c r="AL52" s="30"/>
      <c r="AM52" s="29"/>
      <c r="AN52" s="31"/>
      <c r="AO52" s="29"/>
      <c r="AP52" s="30"/>
      <c r="AQ52" s="32">
        <f t="shared" ref="AQ52:AQ57" si="43">AO52+AI52+AC52+W52+Q52+K52+E52</f>
        <v>0</v>
      </c>
      <c r="AR52" s="33">
        <f t="shared" ref="AR52:AR57" si="44">AP52+AJ52+AD52+X52+R52+L52+F52</f>
        <v>0</v>
      </c>
      <c r="AS52" s="34">
        <f t="shared" ref="AS52:AS57" si="45">AK52+AE52+Y52+S52+M52+G52</f>
        <v>0</v>
      </c>
      <c r="AT52" s="33">
        <f t="shared" ref="AT52:AT57" si="46">AR52+AL52+AF52+Z52+T52+N52+H52</f>
        <v>0</v>
      </c>
      <c r="AU52" s="34">
        <f t="shared" ref="AU52:AU57" si="47">AM52+AG52+AA52+U52+O52+I52</f>
        <v>0</v>
      </c>
      <c r="AV52" s="33">
        <f t="shared" ref="AV52:AV57" si="48">AT52+AN52+AH52+AB52+V52+P52+J52</f>
        <v>0</v>
      </c>
      <c r="AW52" s="611"/>
      <c r="AX52" s="619"/>
    </row>
    <row r="53" spans="1:50" s="137" customFormat="1" ht="17.25" customHeight="1">
      <c r="A53" s="636"/>
      <c r="B53" s="639"/>
      <c r="C53" s="650"/>
      <c r="D53" s="647"/>
      <c r="E53" s="64"/>
      <c r="F53" s="65"/>
      <c r="G53" s="64"/>
      <c r="H53" s="65"/>
      <c r="I53" s="64"/>
      <c r="J53" s="66"/>
      <c r="K53" s="64"/>
      <c r="L53" s="65"/>
      <c r="M53" s="64"/>
      <c r="N53" s="65"/>
      <c r="O53" s="64"/>
      <c r="P53" s="66"/>
      <c r="Q53" s="64"/>
      <c r="R53" s="65"/>
      <c r="S53" s="64"/>
      <c r="T53" s="65"/>
      <c r="U53" s="64"/>
      <c r="V53" s="66"/>
      <c r="W53" s="64"/>
      <c r="X53" s="65"/>
      <c r="Y53" s="64"/>
      <c r="Z53" s="65"/>
      <c r="AA53" s="64"/>
      <c r="AB53" s="66"/>
      <c r="AC53" s="64"/>
      <c r="AD53" s="65"/>
      <c r="AE53" s="64"/>
      <c r="AF53" s="65"/>
      <c r="AG53" s="64"/>
      <c r="AH53" s="66"/>
      <c r="AI53" s="64"/>
      <c r="AJ53" s="65"/>
      <c r="AK53" s="64"/>
      <c r="AL53" s="65"/>
      <c r="AM53" s="64"/>
      <c r="AN53" s="66"/>
      <c r="AO53" s="64"/>
      <c r="AP53" s="65"/>
      <c r="AQ53" s="67">
        <f t="shared" si="43"/>
        <v>0</v>
      </c>
      <c r="AR53" s="68">
        <f t="shared" si="44"/>
        <v>0</v>
      </c>
      <c r="AS53" s="69">
        <f t="shared" si="45"/>
        <v>0</v>
      </c>
      <c r="AT53" s="68">
        <f t="shared" si="46"/>
        <v>0</v>
      </c>
      <c r="AU53" s="69">
        <f t="shared" si="47"/>
        <v>0</v>
      </c>
      <c r="AV53" s="68">
        <f t="shared" si="48"/>
        <v>0</v>
      </c>
      <c r="AW53" s="612"/>
      <c r="AX53" s="620"/>
    </row>
    <row r="54" spans="1:50" s="137" customFormat="1" ht="17.25" customHeight="1">
      <c r="A54" s="636"/>
      <c r="B54" s="627" t="s">
        <v>254</v>
      </c>
      <c r="C54" s="646" t="s">
        <v>141</v>
      </c>
      <c r="D54" s="647"/>
      <c r="E54" s="29"/>
      <c r="F54" s="30"/>
      <c r="G54" s="29"/>
      <c r="H54" s="30"/>
      <c r="I54" s="29"/>
      <c r="J54" s="31"/>
      <c r="K54" s="29"/>
      <c r="L54" s="30"/>
      <c r="M54" s="29"/>
      <c r="N54" s="30"/>
      <c r="O54" s="29"/>
      <c r="P54" s="31"/>
      <c r="Q54" s="29"/>
      <c r="R54" s="30"/>
      <c r="S54" s="29"/>
      <c r="T54" s="30"/>
      <c r="U54" s="29"/>
      <c r="V54" s="31"/>
      <c r="W54" s="29">
        <v>19</v>
      </c>
      <c r="X54" s="30"/>
      <c r="Y54" s="29">
        <v>11</v>
      </c>
      <c r="Z54" s="30"/>
      <c r="AA54" s="29">
        <v>5</v>
      </c>
      <c r="AB54" s="31"/>
      <c r="AC54" s="29"/>
      <c r="AD54" s="30"/>
      <c r="AE54" s="29"/>
      <c r="AF54" s="30"/>
      <c r="AG54" s="29"/>
      <c r="AH54" s="31"/>
      <c r="AI54" s="29">
        <v>24</v>
      </c>
      <c r="AJ54" s="30"/>
      <c r="AK54" s="29">
        <v>12</v>
      </c>
      <c r="AL54" s="30"/>
      <c r="AM54" s="29">
        <v>13</v>
      </c>
      <c r="AN54" s="31"/>
      <c r="AO54" s="29">
        <v>1</v>
      </c>
      <c r="AP54" s="30"/>
      <c r="AQ54" s="32">
        <f t="shared" si="43"/>
        <v>44</v>
      </c>
      <c r="AR54" s="33">
        <f t="shared" si="44"/>
        <v>0</v>
      </c>
      <c r="AS54" s="34">
        <f>AK54+AE54+Y54+S54+M54+G54</f>
        <v>23</v>
      </c>
      <c r="AT54" s="33">
        <f t="shared" si="46"/>
        <v>0</v>
      </c>
      <c r="AU54" s="34">
        <f t="shared" si="47"/>
        <v>18</v>
      </c>
      <c r="AV54" s="33">
        <f t="shared" si="48"/>
        <v>0</v>
      </c>
      <c r="AW54" s="615">
        <v>0.45</v>
      </c>
      <c r="AX54" s="621"/>
    </row>
    <row r="55" spans="1:50" s="137" customFormat="1" ht="17.25" customHeight="1">
      <c r="A55" s="636"/>
      <c r="B55" s="639"/>
      <c r="C55" s="650"/>
      <c r="D55" s="647" t="s">
        <v>250</v>
      </c>
      <c r="E55" s="64"/>
      <c r="F55" s="65"/>
      <c r="G55" s="64"/>
      <c r="H55" s="65"/>
      <c r="I55" s="64"/>
      <c r="J55" s="66"/>
      <c r="K55" s="64"/>
      <c r="L55" s="65"/>
      <c r="M55" s="64"/>
      <c r="N55" s="65"/>
      <c r="O55" s="64"/>
      <c r="P55" s="66"/>
      <c r="Q55" s="64"/>
      <c r="R55" s="65"/>
      <c r="S55" s="64"/>
      <c r="T55" s="65"/>
      <c r="U55" s="64"/>
      <c r="V55" s="66"/>
      <c r="W55" s="64">
        <v>1</v>
      </c>
      <c r="X55" s="65"/>
      <c r="Y55" s="64"/>
      <c r="Z55" s="65"/>
      <c r="AA55" s="64">
        <v>1</v>
      </c>
      <c r="AB55" s="66"/>
      <c r="AC55" s="64"/>
      <c r="AD55" s="65"/>
      <c r="AE55" s="64"/>
      <c r="AF55" s="65"/>
      <c r="AG55" s="64"/>
      <c r="AH55" s="66"/>
      <c r="AI55" s="64"/>
      <c r="AJ55" s="65"/>
      <c r="AK55" s="64"/>
      <c r="AL55" s="65"/>
      <c r="AM55" s="64"/>
      <c r="AN55" s="66"/>
      <c r="AO55" s="64"/>
      <c r="AP55" s="65"/>
      <c r="AQ55" s="67">
        <f t="shared" si="43"/>
        <v>1</v>
      </c>
      <c r="AR55" s="68">
        <f t="shared" si="44"/>
        <v>0</v>
      </c>
      <c r="AS55" s="69">
        <f t="shared" si="45"/>
        <v>0</v>
      </c>
      <c r="AT55" s="68">
        <f t="shared" si="46"/>
        <v>0</v>
      </c>
      <c r="AU55" s="69">
        <f t="shared" si="47"/>
        <v>1</v>
      </c>
      <c r="AV55" s="68">
        <f t="shared" si="48"/>
        <v>0</v>
      </c>
      <c r="AW55" s="612"/>
      <c r="AX55" s="620"/>
    </row>
    <row r="56" spans="1:50" s="137" customFormat="1" ht="17.25" customHeight="1">
      <c r="A56" s="636"/>
      <c r="B56" s="627">
        <v>1</v>
      </c>
      <c r="C56" s="646" t="s">
        <v>102</v>
      </c>
      <c r="D56" s="647"/>
      <c r="E56" s="49"/>
      <c r="F56" s="50"/>
      <c r="G56" s="49"/>
      <c r="H56" s="50"/>
      <c r="I56" s="49"/>
      <c r="J56" s="51"/>
      <c r="K56" s="49"/>
      <c r="L56" s="50"/>
      <c r="M56" s="49"/>
      <c r="N56" s="50"/>
      <c r="O56" s="49"/>
      <c r="P56" s="51"/>
      <c r="Q56" s="49"/>
      <c r="R56" s="50"/>
      <c r="S56" s="49"/>
      <c r="T56" s="50"/>
      <c r="U56" s="49"/>
      <c r="V56" s="51"/>
      <c r="W56" s="49">
        <v>1</v>
      </c>
      <c r="X56" s="50"/>
      <c r="Y56" s="49">
        <v>1</v>
      </c>
      <c r="Z56" s="50"/>
      <c r="AA56" s="49"/>
      <c r="AB56" s="51"/>
      <c r="AC56" s="49"/>
      <c r="AD56" s="50"/>
      <c r="AE56" s="49"/>
      <c r="AF56" s="50"/>
      <c r="AG56" s="49"/>
      <c r="AH56" s="51"/>
      <c r="AI56" s="49">
        <v>1</v>
      </c>
      <c r="AJ56" s="50"/>
      <c r="AK56" s="49">
        <v>1</v>
      </c>
      <c r="AL56" s="50"/>
      <c r="AM56" s="49"/>
      <c r="AN56" s="51"/>
      <c r="AO56" s="49"/>
      <c r="AP56" s="50"/>
      <c r="AQ56" s="32">
        <f t="shared" si="43"/>
        <v>2</v>
      </c>
      <c r="AR56" s="33">
        <f t="shared" si="44"/>
        <v>0</v>
      </c>
      <c r="AS56" s="34">
        <f t="shared" si="45"/>
        <v>2</v>
      </c>
      <c r="AT56" s="33">
        <f t="shared" si="46"/>
        <v>0</v>
      </c>
      <c r="AU56" s="34">
        <f t="shared" si="47"/>
        <v>0</v>
      </c>
      <c r="AV56" s="33">
        <f t="shared" si="48"/>
        <v>0</v>
      </c>
      <c r="AW56" s="615">
        <v>0.27</v>
      </c>
      <c r="AX56" s="621"/>
    </row>
    <row r="57" spans="1:50" s="137" customFormat="1" ht="17.25" customHeight="1" thickBot="1">
      <c r="A57" s="636"/>
      <c r="B57" s="645"/>
      <c r="C57" s="658"/>
      <c r="D57" s="659" t="s">
        <v>243</v>
      </c>
      <c r="E57" s="70"/>
      <c r="F57" s="71"/>
      <c r="G57" s="70"/>
      <c r="H57" s="71"/>
      <c r="I57" s="70"/>
      <c r="J57" s="72"/>
      <c r="K57" s="70"/>
      <c r="L57" s="71"/>
      <c r="M57" s="70"/>
      <c r="N57" s="71"/>
      <c r="O57" s="70"/>
      <c r="P57" s="72"/>
      <c r="Q57" s="70"/>
      <c r="R57" s="71"/>
      <c r="S57" s="70"/>
      <c r="T57" s="71"/>
      <c r="U57" s="70"/>
      <c r="V57" s="72"/>
      <c r="W57" s="70"/>
      <c r="X57" s="71"/>
      <c r="Y57" s="70"/>
      <c r="Z57" s="71"/>
      <c r="AA57" s="70"/>
      <c r="AB57" s="72"/>
      <c r="AC57" s="70"/>
      <c r="AD57" s="71"/>
      <c r="AE57" s="70"/>
      <c r="AF57" s="71"/>
      <c r="AG57" s="70"/>
      <c r="AH57" s="72"/>
      <c r="AI57" s="70"/>
      <c r="AJ57" s="71"/>
      <c r="AK57" s="70"/>
      <c r="AL57" s="71"/>
      <c r="AM57" s="70"/>
      <c r="AN57" s="72"/>
      <c r="AO57" s="70"/>
      <c r="AP57" s="71"/>
      <c r="AQ57" s="67">
        <f t="shared" si="43"/>
        <v>0</v>
      </c>
      <c r="AR57" s="68">
        <f t="shared" si="44"/>
        <v>0</v>
      </c>
      <c r="AS57" s="69">
        <f t="shared" si="45"/>
        <v>0</v>
      </c>
      <c r="AT57" s="68">
        <f t="shared" si="46"/>
        <v>0</v>
      </c>
      <c r="AU57" s="69">
        <f t="shared" si="47"/>
        <v>0</v>
      </c>
      <c r="AV57" s="68">
        <f t="shared" si="48"/>
        <v>0</v>
      </c>
      <c r="AW57" s="616"/>
      <c r="AX57" s="622"/>
    </row>
    <row r="58" spans="1:50" s="137" customFormat="1" ht="17.25" customHeight="1" thickTop="1">
      <c r="A58" s="636"/>
      <c r="B58" s="641" t="s">
        <v>201</v>
      </c>
      <c r="C58" s="641"/>
      <c r="D58" s="642"/>
      <c r="E58" s="52">
        <f>SUM(E52,E54,E56)</f>
        <v>0</v>
      </c>
      <c r="F58" s="53">
        <f t="shared" ref="F58:AV58" si="49">SUM(F52,F54,F56)</f>
        <v>0</v>
      </c>
      <c r="G58" s="52">
        <f t="shared" si="49"/>
        <v>0</v>
      </c>
      <c r="H58" s="53">
        <f t="shared" si="49"/>
        <v>0</v>
      </c>
      <c r="I58" s="52">
        <f t="shared" si="49"/>
        <v>0</v>
      </c>
      <c r="J58" s="54">
        <f t="shared" si="49"/>
        <v>0</v>
      </c>
      <c r="K58" s="52">
        <f t="shared" si="49"/>
        <v>0</v>
      </c>
      <c r="L58" s="53">
        <f t="shared" si="49"/>
        <v>0</v>
      </c>
      <c r="M58" s="52">
        <f t="shared" si="49"/>
        <v>0</v>
      </c>
      <c r="N58" s="53">
        <f t="shared" si="49"/>
        <v>0</v>
      </c>
      <c r="O58" s="52">
        <f t="shared" si="49"/>
        <v>0</v>
      </c>
      <c r="P58" s="54">
        <f t="shared" si="49"/>
        <v>0</v>
      </c>
      <c r="Q58" s="52">
        <f t="shared" si="49"/>
        <v>0</v>
      </c>
      <c r="R58" s="53">
        <f t="shared" si="49"/>
        <v>0</v>
      </c>
      <c r="S58" s="52">
        <f t="shared" si="49"/>
        <v>0</v>
      </c>
      <c r="T58" s="53">
        <f t="shared" si="49"/>
        <v>0</v>
      </c>
      <c r="U58" s="52">
        <f t="shared" si="49"/>
        <v>0</v>
      </c>
      <c r="V58" s="54">
        <f t="shared" si="49"/>
        <v>0</v>
      </c>
      <c r="W58" s="52">
        <f>SUM(W52,W54,W56)</f>
        <v>20</v>
      </c>
      <c r="X58" s="53">
        <f t="shared" si="49"/>
        <v>0</v>
      </c>
      <c r="Y58" s="52">
        <f t="shared" si="49"/>
        <v>12</v>
      </c>
      <c r="Z58" s="53">
        <f t="shared" si="49"/>
        <v>0</v>
      </c>
      <c r="AA58" s="52">
        <f t="shared" si="49"/>
        <v>5</v>
      </c>
      <c r="AB58" s="54">
        <f t="shared" si="49"/>
        <v>0</v>
      </c>
      <c r="AC58" s="52">
        <f t="shared" si="49"/>
        <v>0</v>
      </c>
      <c r="AD58" s="53">
        <f t="shared" si="49"/>
        <v>0</v>
      </c>
      <c r="AE58" s="52">
        <f t="shared" si="49"/>
        <v>0</v>
      </c>
      <c r="AF58" s="53">
        <f t="shared" si="49"/>
        <v>0</v>
      </c>
      <c r="AG58" s="52">
        <f t="shared" si="49"/>
        <v>0</v>
      </c>
      <c r="AH58" s="54">
        <f t="shared" si="49"/>
        <v>0</v>
      </c>
      <c r="AI58" s="52">
        <f t="shared" si="49"/>
        <v>25</v>
      </c>
      <c r="AJ58" s="53">
        <f t="shared" si="49"/>
        <v>0</v>
      </c>
      <c r="AK58" s="52">
        <f t="shared" si="49"/>
        <v>13</v>
      </c>
      <c r="AL58" s="53">
        <f t="shared" si="49"/>
        <v>0</v>
      </c>
      <c r="AM58" s="52">
        <f t="shared" si="49"/>
        <v>13</v>
      </c>
      <c r="AN58" s="54">
        <f t="shared" si="49"/>
        <v>0</v>
      </c>
      <c r="AO58" s="52">
        <f t="shared" si="49"/>
        <v>1</v>
      </c>
      <c r="AP58" s="53">
        <f t="shared" si="49"/>
        <v>0</v>
      </c>
      <c r="AQ58" s="55">
        <f t="shared" si="49"/>
        <v>46</v>
      </c>
      <c r="AR58" s="56">
        <f t="shared" si="49"/>
        <v>0</v>
      </c>
      <c r="AS58" s="57">
        <f t="shared" si="49"/>
        <v>25</v>
      </c>
      <c r="AT58" s="56">
        <f t="shared" si="49"/>
        <v>0</v>
      </c>
      <c r="AU58" s="57">
        <f t="shared" si="49"/>
        <v>18</v>
      </c>
      <c r="AV58" s="56">
        <f t="shared" si="49"/>
        <v>0</v>
      </c>
      <c r="AW58" s="613">
        <v>0.39</v>
      </c>
      <c r="AX58" s="617"/>
    </row>
    <row r="59" spans="1:50" s="137" customFormat="1" ht="17.25" customHeight="1" thickBot="1">
      <c r="A59" s="640"/>
      <c r="B59" s="643"/>
      <c r="C59" s="643"/>
      <c r="D59" s="644"/>
      <c r="E59" s="58">
        <f t="shared" ref="E59:AV59" si="50">SUM(E53,E55,E57)</f>
        <v>0</v>
      </c>
      <c r="F59" s="59">
        <f t="shared" si="50"/>
        <v>0</v>
      </c>
      <c r="G59" s="58">
        <f t="shared" si="50"/>
        <v>0</v>
      </c>
      <c r="H59" s="59">
        <f t="shared" si="50"/>
        <v>0</v>
      </c>
      <c r="I59" s="58">
        <f t="shared" si="50"/>
        <v>0</v>
      </c>
      <c r="J59" s="60">
        <f t="shared" si="50"/>
        <v>0</v>
      </c>
      <c r="K59" s="58">
        <f t="shared" si="50"/>
        <v>0</v>
      </c>
      <c r="L59" s="59">
        <f t="shared" si="50"/>
        <v>0</v>
      </c>
      <c r="M59" s="58">
        <f t="shared" si="50"/>
        <v>0</v>
      </c>
      <c r="N59" s="59">
        <f t="shared" si="50"/>
        <v>0</v>
      </c>
      <c r="O59" s="58">
        <f t="shared" si="50"/>
        <v>0</v>
      </c>
      <c r="P59" s="60">
        <f t="shared" si="50"/>
        <v>0</v>
      </c>
      <c r="Q59" s="58">
        <f t="shared" si="50"/>
        <v>0</v>
      </c>
      <c r="R59" s="59">
        <f t="shared" si="50"/>
        <v>0</v>
      </c>
      <c r="S59" s="58">
        <f t="shared" si="50"/>
        <v>0</v>
      </c>
      <c r="T59" s="59">
        <f t="shared" si="50"/>
        <v>0</v>
      </c>
      <c r="U59" s="58">
        <f t="shared" si="50"/>
        <v>0</v>
      </c>
      <c r="V59" s="60">
        <f t="shared" si="50"/>
        <v>0</v>
      </c>
      <c r="W59" s="58">
        <f t="shared" si="50"/>
        <v>1</v>
      </c>
      <c r="X59" s="59">
        <f t="shared" si="50"/>
        <v>0</v>
      </c>
      <c r="Y59" s="58">
        <f t="shared" si="50"/>
        <v>0</v>
      </c>
      <c r="Z59" s="59">
        <f t="shared" si="50"/>
        <v>0</v>
      </c>
      <c r="AA59" s="58">
        <f t="shared" si="50"/>
        <v>1</v>
      </c>
      <c r="AB59" s="60">
        <f t="shared" si="50"/>
        <v>0</v>
      </c>
      <c r="AC59" s="58">
        <f t="shared" si="50"/>
        <v>0</v>
      </c>
      <c r="AD59" s="59">
        <f t="shared" si="50"/>
        <v>0</v>
      </c>
      <c r="AE59" s="58">
        <f t="shared" si="50"/>
        <v>0</v>
      </c>
      <c r="AF59" s="59">
        <f t="shared" si="50"/>
        <v>0</v>
      </c>
      <c r="AG59" s="58">
        <f t="shared" si="50"/>
        <v>0</v>
      </c>
      <c r="AH59" s="60">
        <f t="shared" si="50"/>
        <v>0</v>
      </c>
      <c r="AI59" s="58">
        <f t="shared" si="50"/>
        <v>0</v>
      </c>
      <c r="AJ59" s="59">
        <f t="shared" si="50"/>
        <v>0</v>
      </c>
      <c r="AK59" s="58">
        <f t="shared" si="50"/>
        <v>0</v>
      </c>
      <c r="AL59" s="59">
        <f t="shared" si="50"/>
        <v>0</v>
      </c>
      <c r="AM59" s="58">
        <f t="shared" si="50"/>
        <v>0</v>
      </c>
      <c r="AN59" s="60">
        <f t="shared" si="50"/>
        <v>0</v>
      </c>
      <c r="AO59" s="58">
        <f t="shared" si="50"/>
        <v>0</v>
      </c>
      <c r="AP59" s="59">
        <f t="shared" si="50"/>
        <v>0</v>
      </c>
      <c r="AQ59" s="61">
        <f t="shared" si="50"/>
        <v>1</v>
      </c>
      <c r="AR59" s="62">
        <f t="shared" si="50"/>
        <v>0</v>
      </c>
      <c r="AS59" s="63">
        <f t="shared" si="50"/>
        <v>0</v>
      </c>
      <c r="AT59" s="62">
        <f t="shared" si="50"/>
        <v>0</v>
      </c>
      <c r="AU59" s="63">
        <f t="shared" si="50"/>
        <v>1</v>
      </c>
      <c r="AV59" s="62">
        <f t="shared" si="50"/>
        <v>0</v>
      </c>
      <c r="AW59" s="614"/>
      <c r="AX59" s="618"/>
    </row>
    <row r="60" spans="1:50" s="137" customFormat="1" ht="17.25" customHeight="1" thickTop="1">
      <c r="A60" s="635" t="s">
        <v>144</v>
      </c>
      <c r="B60" s="651" t="s">
        <v>199</v>
      </c>
      <c r="C60" s="652" t="s">
        <v>145</v>
      </c>
      <c r="D60" s="653"/>
      <c r="E60" s="29"/>
      <c r="F60" s="30"/>
      <c r="G60" s="29"/>
      <c r="H60" s="30"/>
      <c r="I60" s="29"/>
      <c r="J60" s="31"/>
      <c r="K60" s="29"/>
      <c r="L60" s="30"/>
      <c r="M60" s="29"/>
      <c r="N60" s="30"/>
      <c r="O60" s="29"/>
      <c r="P60" s="31"/>
      <c r="Q60" s="29"/>
      <c r="R60" s="30"/>
      <c r="S60" s="29"/>
      <c r="T60" s="30"/>
      <c r="U60" s="29"/>
      <c r="V60" s="31"/>
      <c r="W60" s="29">
        <v>15</v>
      </c>
      <c r="X60" s="30"/>
      <c r="Y60" s="29">
        <v>10</v>
      </c>
      <c r="Z60" s="30"/>
      <c r="AA60" s="29">
        <v>2</v>
      </c>
      <c r="AB60" s="31"/>
      <c r="AC60" s="29"/>
      <c r="AD60" s="30"/>
      <c r="AE60" s="29"/>
      <c r="AF60" s="30"/>
      <c r="AG60" s="29"/>
      <c r="AH60" s="31"/>
      <c r="AI60" s="29">
        <v>16</v>
      </c>
      <c r="AJ60" s="30"/>
      <c r="AK60" s="29">
        <v>14</v>
      </c>
      <c r="AL60" s="30"/>
      <c r="AM60" s="29">
        <v>2</v>
      </c>
      <c r="AN60" s="31"/>
      <c r="AO60" s="29"/>
      <c r="AP60" s="30"/>
      <c r="AQ60" s="32">
        <f t="shared" ref="AQ60:AQ67" si="51">AO60+AI60+AC60+W60+Q60+K60+E60</f>
        <v>31</v>
      </c>
      <c r="AR60" s="33">
        <f t="shared" ref="AR60:AR67" si="52">AP60+AJ60+AD60+X60+R60+L60+F60</f>
        <v>0</v>
      </c>
      <c r="AS60" s="34">
        <f t="shared" ref="AS60:AS67" si="53">AK60+AE60+Y60+S60+M60+G60</f>
        <v>24</v>
      </c>
      <c r="AT60" s="33">
        <f t="shared" ref="AT60:AT67" si="54">AL60+AF60+Z60+T60+N60+H60</f>
        <v>0</v>
      </c>
      <c r="AU60" s="34">
        <f t="shared" ref="AU60:AU67" si="55">AM60+AG60+AA60+U60+O60+I60</f>
        <v>4</v>
      </c>
      <c r="AV60" s="33">
        <f t="shared" ref="AV60:AV67" si="56">AT60+AN60+AH60+AB60+V60+P60+J60</f>
        <v>0</v>
      </c>
      <c r="AW60" s="611">
        <v>0.43</v>
      </c>
      <c r="AX60" s="619"/>
    </row>
    <row r="61" spans="1:50" s="137" customFormat="1" ht="17.25" customHeight="1">
      <c r="A61" s="636"/>
      <c r="B61" s="639"/>
      <c r="C61" s="650"/>
      <c r="D61" s="647"/>
      <c r="E61" s="64"/>
      <c r="F61" s="65"/>
      <c r="G61" s="64"/>
      <c r="H61" s="65"/>
      <c r="I61" s="64"/>
      <c r="J61" s="66"/>
      <c r="K61" s="64"/>
      <c r="L61" s="65"/>
      <c r="M61" s="64"/>
      <c r="N61" s="65"/>
      <c r="O61" s="64"/>
      <c r="P61" s="66"/>
      <c r="Q61" s="64"/>
      <c r="R61" s="65"/>
      <c r="S61" s="64"/>
      <c r="T61" s="65"/>
      <c r="U61" s="64"/>
      <c r="V61" s="66"/>
      <c r="W61" s="64"/>
      <c r="X61" s="65"/>
      <c r="Y61" s="64"/>
      <c r="Z61" s="65"/>
      <c r="AA61" s="64"/>
      <c r="AB61" s="66"/>
      <c r="AC61" s="64"/>
      <c r="AD61" s="65"/>
      <c r="AE61" s="64"/>
      <c r="AF61" s="65"/>
      <c r="AG61" s="64"/>
      <c r="AH61" s="66"/>
      <c r="AI61" s="64"/>
      <c r="AJ61" s="65"/>
      <c r="AK61" s="64"/>
      <c r="AL61" s="65"/>
      <c r="AM61" s="64"/>
      <c r="AN61" s="66"/>
      <c r="AO61" s="64"/>
      <c r="AP61" s="65"/>
      <c r="AQ61" s="67">
        <f t="shared" si="51"/>
        <v>0</v>
      </c>
      <c r="AR61" s="68">
        <f t="shared" si="52"/>
        <v>0</v>
      </c>
      <c r="AS61" s="69">
        <f t="shared" si="53"/>
        <v>0</v>
      </c>
      <c r="AT61" s="68">
        <f t="shared" si="54"/>
        <v>0</v>
      </c>
      <c r="AU61" s="69">
        <f t="shared" si="55"/>
        <v>0</v>
      </c>
      <c r="AV61" s="68">
        <f t="shared" si="56"/>
        <v>0</v>
      </c>
      <c r="AW61" s="612"/>
      <c r="AX61" s="620"/>
    </row>
    <row r="62" spans="1:50" s="406" customFormat="1" ht="17.25" hidden="1" customHeight="1">
      <c r="A62" s="636"/>
      <c r="B62" s="654" t="s">
        <v>176</v>
      </c>
      <c r="C62" s="604" t="s">
        <v>204</v>
      </c>
      <c r="D62" s="605"/>
      <c r="E62" s="400"/>
      <c r="F62" s="401"/>
      <c r="G62" s="400"/>
      <c r="H62" s="401"/>
      <c r="I62" s="400"/>
      <c r="J62" s="402"/>
      <c r="K62" s="400"/>
      <c r="L62" s="401"/>
      <c r="M62" s="400"/>
      <c r="N62" s="401"/>
      <c r="O62" s="400"/>
      <c r="P62" s="402"/>
      <c r="Q62" s="400"/>
      <c r="R62" s="401"/>
      <c r="S62" s="400"/>
      <c r="T62" s="401"/>
      <c r="U62" s="400"/>
      <c r="V62" s="402"/>
      <c r="W62" s="400"/>
      <c r="X62" s="401"/>
      <c r="Y62" s="400"/>
      <c r="Z62" s="401"/>
      <c r="AA62" s="400"/>
      <c r="AB62" s="402"/>
      <c r="AC62" s="400"/>
      <c r="AD62" s="401"/>
      <c r="AE62" s="400"/>
      <c r="AF62" s="401"/>
      <c r="AG62" s="400"/>
      <c r="AH62" s="402"/>
      <c r="AI62" s="400"/>
      <c r="AJ62" s="401"/>
      <c r="AK62" s="400"/>
      <c r="AL62" s="401"/>
      <c r="AM62" s="400"/>
      <c r="AN62" s="402"/>
      <c r="AO62" s="400"/>
      <c r="AP62" s="401"/>
      <c r="AQ62" s="403">
        <f t="shared" si="51"/>
        <v>0</v>
      </c>
      <c r="AR62" s="404">
        <f t="shared" si="52"/>
        <v>0</v>
      </c>
      <c r="AS62" s="405">
        <f t="shared" si="53"/>
        <v>0</v>
      </c>
      <c r="AT62" s="404">
        <f t="shared" si="54"/>
        <v>0</v>
      </c>
      <c r="AU62" s="405">
        <f t="shared" si="55"/>
        <v>0</v>
      </c>
      <c r="AV62" s="33">
        <f t="shared" si="56"/>
        <v>0</v>
      </c>
      <c r="AW62" s="607"/>
      <c r="AX62" s="609"/>
    </row>
    <row r="63" spans="1:50" s="406" customFormat="1" ht="17.25" hidden="1" customHeight="1">
      <c r="A63" s="636"/>
      <c r="B63" s="655"/>
      <c r="C63" s="606"/>
      <c r="D63" s="605" t="s">
        <v>103</v>
      </c>
      <c r="E63" s="400"/>
      <c r="F63" s="401"/>
      <c r="G63" s="400"/>
      <c r="H63" s="401"/>
      <c r="I63" s="400"/>
      <c r="J63" s="402"/>
      <c r="K63" s="400"/>
      <c r="L63" s="401"/>
      <c r="M63" s="400"/>
      <c r="N63" s="401"/>
      <c r="O63" s="400"/>
      <c r="P63" s="402"/>
      <c r="Q63" s="400"/>
      <c r="R63" s="401"/>
      <c r="S63" s="400"/>
      <c r="T63" s="401"/>
      <c r="U63" s="400"/>
      <c r="V63" s="402"/>
      <c r="W63" s="400"/>
      <c r="X63" s="401"/>
      <c r="Y63" s="400"/>
      <c r="Z63" s="401"/>
      <c r="AA63" s="400"/>
      <c r="AB63" s="402"/>
      <c r="AC63" s="400"/>
      <c r="AD63" s="401"/>
      <c r="AE63" s="400"/>
      <c r="AF63" s="401"/>
      <c r="AG63" s="400"/>
      <c r="AH63" s="402"/>
      <c r="AI63" s="400"/>
      <c r="AJ63" s="401"/>
      <c r="AK63" s="400"/>
      <c r="AL63" s="401"/>
      <c r="AM63" s="400"/>
      <c r="AN63" s="402"/>
      <c r="AO63" s="400"/>
      <c r="AP63" s="401"/>
      <c r="AQ63" s="403">
        <f t="shared" si="51"/>
        <v>0</v>
      </c>
      <c r="AR63" s="404">
        <f t="shared" si="52"/>
        <v>0</v>
      </c>
      <c r="AS63" s="405">
        <f t="shared" si="53"/>
        <v>0</v>
      </c>
      <c r="AT63" s="404">
        <f t="shared" si="54"/>
        <v>0</v>
      </c>
      <c r="AU63" s="405">
        <f t="shared" si="55"/>
        <v>0</v>
      </c>
      <c r="AV63" s="33">
        <f t="shared" si="56"/>
        <v>0</v>
      </c>
      <c r="AW63" s="608"/>
      <c r="AX63" s="610"/>
    </row>
    <row r="64" spans="1:50" s="406" customFormat="1" ht="17.25" hidden="1" customHeight="1">
      <c r="A64" s="636"/>
      <c r="B64" s="654" t="s">
        <v>255</v>
      </c>
      <c r="C64" s="604" t="s">
        <v>205</v>
      </c>
      <c r="D64" s="605"/>
      <c r="E64" s="400"/>
      <c r="F64" s="401"/>
      <c r="G64" s="400"/>
      <c r="H64" s="401"/>
      <c r="I64" s="400"/>
      <c r="J64" s="402"/>
      <c r="K64" s="400"/>
      <c r="L64" s="401"/>
      <c r="M64" s="400"/>
      <c r="N64" s="401"/>
      <c r="O64" s="400"/>
      <c r="P64" s="402"/>
      <c r="Q64" s="400"/>
      <c r="R64" s="401"/>
      <c r="S64" s="400"/>
      <c r="T64" s="401"/>
      <c r="U64" s="400"/>
      <c r="V64" s="402"/>
      <c r="W64" s="400"/>
      <c r="X64" s="401"/>
      <c r="Y64" s="400"/>
      <c r="Z64" s="401"/>
      <c r="AA64" s="400"/>
      <c r="AB64" s="402"/>
      <c r="AC64" s="400"/>
      <c r="AD64" s="401"/>
      <c r="AE64" s="400"/>
      <c r="AF64" s="401"/>
      <c r="AG64" s="400"/>
      <c r="AH64" s="402"/>
      <c r="AI64" s="400"/>
      <c r="AJ64" s="401"/>
      <c r="AK64" s="400"/>
      <c r="AL64" s="401"/>
      <c r="AM64" s="400"/>
      <c r="AN64" s="402"/>
      <c r="AO64" s="400"/>
      <c r="AP64" s="401"/>
      <c r="AQ64" s="403">
        <f t="shared" si="51"/>
        <v>0</v>
      </c>
      <c r="AR64" s="404">
        <f t="shared" si="52"/>
        <v>0</v>
      </c>
      <c r="AS64" s="405">
        <f t="shared" si="53"/>
        <v>0</v>
      </c>
      <c r="AT64" s="404">
        <f t="shared" si="54"/>
        <v>0</v>
      </c>
      <c r="AU64" s="405">
        <f t="shared" si="55"/>
        <v>0</v>
      </c>
      <c r="AV64" s="33">
        <f t="shared" si="56"/>
        <v>0</v>
      </c>
      <c r="AW64" s="607"/>
      <c r="AX64" s="609"/>
    </row>
    <row r="65" spans="1:50" s="406" customFormat="1" ht="17.25" hidden="1" customHeight="1">
      <c r="A65" s="636"/>
      <c r="B65" s="655"/>
      <c r="C65" s="606"/>
      <c r="D65" s="605" t="s">
        <v>103</v>
      </c>
      <c r="E65" s="400"/>
      <c r="F65" s="401"/>
      <c r="G65" s="400"/>
      <c r="H65" s="401"/>
      <c r="I65" s="400"/>
      <c r="J65" s="402"/>
      <c r="K65" s="400"/>
      <c r="L65" s="401"/>
      <c r="M65" s="400"/>
      <c r="N65" s="401"/>
      <c r="O65" s="400"/>
      <c r="P65" s="402"/>
      <c r="Q65" s="400"/>
      <c r="R65" s="401"/>
      <c r="S65" s="400"/>
      <c r="T65" s="401"/>
      <c r="U65" s="400"/>
      <c r="V65" s="402"/>
      <c r="W65" s="400"/>
      <c r="X65" s="401"/>
      <c r="Y65" s="400"/>
      <c r="Z65" s="401"/>
      <c r="AA65" s="400"/>
      <c r="AB65" s="402"/>
      <c r="AC65" s="400"/>
      <c r="AD65" s="401"/>
      <c r="AE65" s="400"/>
      <c r="AF65" s="401"/>
      <c r="AG65" s="400"/>
      <c r="AH65" s="402"/>
      <c r="AI65" s="400"/>
      <c r="AJ65" s="401"/>
      <c r="AK65" s="400"/>
      <c r="AL65" s="401"/>
      <c r="AM65" s="400"/>
      <c r="AN65" s="402"/>
      <c r="AO65" s="400"/>
      <c r="AP65" s="401"/>
      <c r="AQ65" s="403">
        <f t="shared" si="51"/>
        <v>0</v>
      </c>
      <c r="AR65" s="404">
        <f t="shared" si="52"/>
        <v>0</v>
      </c>
      <c r="AS65" s="405">
        <f t="shared" si="53"/>
        <v>0</v>
      </c>
      <c r="AT65" s="404">
        <f t="shared" si="54"/>
        <v>0</v>
      </c>
      <c r="AU65" s="405">
        <f t="shared" si="55"/>
        <v>0</v>
      </c>
      <c r="AV65" s="33">
        <f t="shared" si="56"/>
        <v>0</v>
      </c>
      <c r="AW65" s="608"/>
      <c r="AX65" s="610"/>
    </row>
    <row r="66" spans="1:50" s="137" customFormat="1" ht="17.25" customHeight="1">
      <c r="A66" s="636"/>
      <c r="B66" s="627" t="s">
        <v>256</v>
      </c>
      <c r="C66" s="646" t="s">
        <v>102</v>
      </c>
      <c r="D66" s="647"/>
      <c r="E66" s="29"/>
      <c r="F66" s="30"/>
      <c r="G66" s="29"/>
      <c r="H66" s="30"/>
      <c r="I66" s="29"/>
      <c r="J66" s="31"/>
      <c r="K66" s="29"/>
      <c r="L66" s="30"/>
      <c r="M66" s="29"/>
      <c r="N66" s="30"/>
      <c r="O66" s="29"/>
      <c r="P66" s="31"/>
      <c r="Q66" s="29"/>
      <c r="R66" s="30"/>
      <c r="S66" s="29"/>
      <c r="T66" s="30"/>
      <c r="U66" s="29"/>
      <c r="V66" s="31"/>
      <c r="W66" s="29">
        <v>2</v>
      </c>
      <c r="X66" s="30"/>
      <c r="Y66" s="29">
        <v>1</v>
      </c>
      <c r="Z66" s="30"/>
      <c r="AA66" s="29"/>
      <c r="AB66" s="31"/>
      <c r="AC66" s="29"/>
      <c r="AD66" s="30"/>
      <c r="AE66" s="29"/>
      <c r="AF66" s="30"/>
      <c r="AG66" s="29"/>
      <c r="AH66" s="31"/>
      <c r="AI66" s="29">
        <v>4</v>
      </c>
      <c r="AJ66" s="30"/>
      <c r="AK66" s="29">
        <v>3</v>
      </c>
      <c r="AL66" s="30"/>
      <c r="AM66" s="29">
        <v>1</v>
      </c>
      <c r="AN66" s="31"/>
      <c r="AO66" s="29"/>
      <c r="AP66" s="30"/>
      <c r="AQ66" s="32">
        <f t="shared" si="51"/>
        <v>6</v>
      </c>
      <c r="AR66" s="33">
        <f t="shared" si="52"/>
        <v>0</v>
      </c>
      <c r="AS66" s="34">
        <f t="shared" si="53"/>
        <v>4</v>
      </c>
      <c r="AT66" s="33">
        <f t="shared" si="54"/>
        <v>0</v>
      </c>
      <c r="AU66" s="34">
        <f t="shared" si="55"/>
        <v>1</v>
      </c>
      <c r="AV66" s="33">
        <f t="shared" si="56"/>
        <v>0</v>
      </c>
      <c r="AW66" s="624">
        <v>0.64</v>
      </c>
      <c r="AX66" s="623"/>
    </row>
    <row r="67" spans="1:50" s="137" customFormat="1" ht="17.25" customHeight="1" thickBot="1">
      <c r="A67" s="636"/>
      <c r="B67" s="639"/>
      <c r="C67" s="650"/>
      <c r="D67" s="647" t="s">
        <v>103</v>
      </c>
      <c r="E67" s="64"/>
      <c r="F67" s="65"/>
      <c r="G67" s="64"/>
      <c r="H67" s="65"/>
      <c r="I67" s="64"/>
      <c r="J67" s="66"/>
      <c r="K67" s="64"/>
      <c r="L67" s="65"/>
      <c r="M67" s="64"/>
      <c r="N67" s="65"/>
      <c r="O67" s="64"/>
      <c r="P67" s="66"/>
      <c r="Q67" s="64"/>
      <c r="R67" s="65"/>
      <c r="S67" s="64"/>
      <c r="T67" s="65"/>
      <c r="U67" s="64"/>
      <c r="V67" s="66"/>
      <c r="W67" s="64"/>
      <c r="X67" s="65"/>
      <c r="Y67" s="64"/>
      <c r="Z67" s="65"/>
      <c r="AA67" s="64"/>
      <c r="AB67" s="66"/>
      <c r="AC67" s="64"/>
      <c r="AD67" s="65"/>
      <c r="AE67" s="64"/>
      <c r="AF67" s="65"/>
      <c r="AG67" s="64"/>
      <c r="AH67" s="66"/>
      <c r="AI67" s="64"/>
      <c r="AJ67" s="65"/>
      <c r="AK67" s="64"/>
      <c r="AL67" s="65"/>
      <c r="AM67" s="64"/>
      <c r="AN67" s="66"/>
      <c r="AO67" s="64"/>
      <c r="AP67" s="65"/>
      <c r="AQ67" s="67">
        <f t="shared" si="51"/>
        <v>0</v>
      </c>
      <c r="AR67" s="68">
        <f t="shared" si="52"/>
        <v>0</v>
      </c>
      <c r="AS67" s="69">
        <f t="shared" si="53"/>
        <v>0</v>
      </c>
      <c r="AT67" s="68">
        <f t="shared" si="54"/>
        <v>0</v>
      </c>
      <c r="AU67" s="69">
        <f t="shared" si="55"/>
        <v>0</v>
      </c>
      <c r="AV67" s="68">
        <f t="shared" si="56"/>
        <v>0</v>
      </c>
      <c r="AW67" s="616"/>
      <c r="AX67" s="622"/>
    </row>
    <row r="68" spans="1:50" s="137" customFormat="1" ht="17.25" customHeight="1" thickTop="1">
      <c r="A68" s="636"/>
      <c r="B68" s="641" t="s">
        <v>201</v>
      </c>
      <c r="C68" s="641"/>
      <c r="D68" s="642"/>
      <c r="E68" s="52">
        <f>SUM(E60,E62,E64,E66)</f>
        <v>0</v>
      </c>
      <c r="F68" s="53">
        <f t="shared" ref="F68:AV68" si="57">SUM(F60,F62,F64,F66)</f>
        <v>0</v>
      </c>
      <c r="G68" s="52">
        <f t="shared" si="57"/>
        <v>0</v>
      </c>
      <c r="H68" s="53">
        <f t="shared" si="57"/>
        <v>0</v>
      </c>
      <c r="I68" s="52">
        <f t="shared" si="57"/>
        <v>0</v>
      </c>
      <c r="J68" s="54">
        <f t="shared" si="57"/>
        <v>0</v>
      </c>
      <c r="K68" s="52">
        <f t="shared" si="57"/>
        <v>0</v>
      </c>
      <c r="L68" s="53">
        <f t="shared" si="57"/>
        <v>0</v>
      </c>
      <c r="M68" s="52">
        <f t="shared" si="57"/>
        <v>0</v>
      </c>
      <c r="N68" s="53">
        <f t="shared" si="57"/>
        <v>0</v>
      </c>
      <c r="O68" s="52">
        <f t="shared" si="57"/>
        <v>0</v>
      </c>
      <c r="P68" s="54">
        <f t="shared" si="57"/>
        <v>0</v>
      </c>
      <c r="Q68" s="52">
        <f t="shared" si="57"/>
        <v>0</v>
      </c>
      <c r="R68" s="53">
        <f t="shared" si="57"/>
        <v>0</v>
      </c>
      <c r="S68" s="52">
        <f t="shared" si="57"/>
        <v>0</v>
      </c>
      <c r="T68" s="53">
        <f t="shared" si="57"/>
        <v>0</v>
      </c>
      <c r="U68" s="52">
        <f t="shared" si="57"/>
        <v>0</v>
      </c>
      <c r="V68" s="54">
        <f t="shared" si="57"/>
        <v>0</v>
      </c>
      <c r="W68" s="52">
        <f t="shared" si="57"/>
        <v>17</v>
      </c>
      <c r="X68" s="53">
        <f t="shared" si="57"/>
        <v>0</v>
      </c>
      <c r="Y68" s="52">
        <f t="shared" si="57"/>
        <v>11</v>
      </c>
      <c r="Z68" s="53">
        <f t="shared" si="57"/>
        <v>0</v>
      </c>
      <c r="AA68" s="52">
        <f t="shared" si="57"/>
        <v>2</v>
      </c>
      <c r="AB68" s="54">
        <f t="shared" si="57"/>
        <v>0</v>
      </c>
      <c r="AC68" s="52">
        <f t="shared" si="57"/>
        <v>0</v>
      </c>
      <c r="AD68" s="53">
        <f t="shared" si="57"/>
        <v>0</v>
      </c>
      <c r="AE68" s="52">
        <f t="shared" si="57"/>
        <v>0</v>
      </c>
      <c r="AF68" s="53">
        <f t="shared" si="57"/>
        <v>0</v>
      </c>
      <c r="AG68" s="52">
        <f t="shared" si="57"/>
        <v>0</v>
      </c>
      <c r="AH68" s="54">
        <f t="shared" si="57"/>
        <v>0</v>
      </c>
      <c r="AI68" s="52">
        <f t="shared" si="57"/>
        <v>20</v>
      </c>
      <c r="AJ68" s="53">
        <f t="shared" si="57"/>
        <v>0</v>
      </c>
      <c r="AK68" s="52">
        <f t="shared" si="57"/>
        <v>17</v>
      </c>
      <c r="AL68" s="53">
        <f t="shared" si="57"/>
        <v>0</v>
      </c>
      <c r="AM68" s="52">
        <f t="shared" si="57"/>
        <v>3</v>
      </c>
      <c r="AN68" s="54">
        <f t="shared" si="57"/>
        <v>0</v>
      </c>
      <c r="AO68" s="52">
        <f t="shared" si="57"/>
        <v>0</v>
      </c>
      <c r="AP68" s="53">
        <f t="shared" si="57"/>
        <v>0</v>
      </c>
      <c r="AQ68" s="55">
        <f t="shared" si="57"/>
        <v>37</v>
      </c>
      <c r="AR68" s="56">
        <f t="shared" si="57"/>
        <v>0</v>
      </c>
      <c r="AS68" s="57">
        <f t="shared" si="57"/>
        <v>28</v>
      </c>
      <c r="AT68" s="56">
        <f t="shared" si="57"/>
        <v>0</v>
      </c>
      <c r="AU68" s="57">
        <f t="shared" si="57"/>
        <v>5</v>
      </c>
      <c r="AV68" s="56">
        <f t="shared" si="57"/>
        <v>0</v>
      </c>
      <c r="AW68" s="613">
        <v>0.46</v>
      </c>
      <c r="AX68" s="617"/>
    </row>
    <row r="69" spans="1:50" s="137" customFormat="1" ht="17.25" customHeight="1" thickBot="1">
      <c r="A69" s="640"/>
      <c r="B69" s="643"/>
      <c r="C69" s="643"/>
      <c r="D69" s="644"/>
      <c r="E69" s="58">
        <f t="shared" ref="E69:AV69" si="58">SUM(E61,E63,E65,E67)</f>
        <v>0</v>
      </c>
      <c r="F69" s="59">
        <f t="shared" si="58"/>
        <v>0</v>
      </c>
      <c r="G69" s="58">
        <f t="shared" si="58"/>
        <v>0</v>
      </c>
      <c r="H69" s="59">
        <f t="shared" si="58"/>
        <v>0</v>
      </c>
      <c r="I69" s="58">
        <f t="shared" si="58"/>
        <v>0</v>
      </c>
      <c r="J69" s="60">
        <f t="shared" si="58"/>
        <v>0</v>
      </c>
      <c r="K69" s="58">
        <f t="shared" si="58"/>
        <v>0</v>
      </c>
      <c r="L69" s="59">
        <f t="shared" si="58"/>
        <v>0</v>
      </c>
      <c r="M69" s="58">
        <f t="shared" si="58"/>
        <v>0</v>
      </c>
      <c r="N69" s="59">
        <f t="shared" si="58"/>
        <v>0</v>
      </c>
      <c r="O69" s="58">
        <f t="shared" si="58"/>
        <v>0</v>
      </c>
      <c r="P69" s="60">
        <f t="shared" si="58"/>
        <v>0</v>
      </c>
      <c r="Q69" s="58">
        <f t="shared" si="58"/>
        <v>0</v>
      </c>
      <c r="R69" s="59">
        <f t="shared" si="58"/>
        <v>0</v>
      </c>
      <c r="S69" s="58">
        <f t="shared" si="58"/>
        <v>0</v>
      </c>
      <c r="T69" s="59">
        <f t="shared" si="58"/>
        <v>0</v>
      </c>
      <c r="U69" s="58">
        <f t="shared" si="58"/>
        <v>0</v>
      </c>
      <c r="V69" s="60">
        <f t="shared" si="58"/>
        <v>0</v>
      </c>
      <c r="W69" s="58">
        <f t="shared" si="58"/>
        <v>0</v>
      </c>
      <c r="X69" s="59">
        <f t="shared" si="58"/>
        <v>0</v>
      </c>
      <c r="Y69" s="58">
        <f t="shared" si="58"/>
        <v>0</v>
      </c>
      <c r="Z69" s="59">
        <f t="shared" si="58"/>
        <v>0</v>
      </c>
      <c r="AA69" s="58">
        <f t="shared" si="58"/>
        <v>0</v>
      </c>
      <c r="AB69" s="60">
        <f t="shared" si="58"/>
        <v>0</v>
      </c>
      <c r="AC69" s="58">
        <f t="shared" si="58"/>
        <v>0</v>
      </c>
      <c r="AD69" s="59">
        <f t="shared" si="58"/>
        <v>0</v>
      </c>
      <c r="AE69" s="58">
        <f t="shared" si="58"/>
        <v>0</v>
      </c>
      <c r="AF69" s="59">
        <f t="shared" si="58"/>
        <v>0</v>
      </c>
      <c r="AG69" s="58">
        <f t="shared" si="58"/>
        <v>0</v>
      </c>
      <c r="AH69" s="60">
        <f t="shared" si="58"/>
        <v>0</v>
      </c>
      <c r="AI69" s="58">
        <f t="shared" si="58"/>
        <v>0</v>
      </c>
      <c r="AJ69" s="59">
        <f t="shared" si="58"/>
        <v>0</v>
      </c>
      <c r="AK69" s="58">
        <f t="shared" si="58"/>
        <v>0</v>
      </c>
      <c r="AL69" s="59">
        <f t="shared" si="58"/>
        <v>0</v>
      </c>
      <c r="AM69" s="58">
        <f t="shared" si="58"/>
        <v>0</v>
      </c>
      <c r="AN69" s="60">
        <f t="shared" si="58"/>
        <v>0</v>
      </c>
      <c r="AO69" s="58">
        <f t="shared" si="58"/>
        <v>0</v>
      </c>
      <c r="AP69" s="59">
        <f t="shared" si="58"/>
        <v>0</v>
      </c>
      <c r="AQ69" s="61">
        <f t="shared" si="58"/>
        <v>0</v>
      </c>
      <c r="AR69" s="62">
        <f t="shared" si="58"/>
        <v>0</v>
      </c>
      <c r="AS69" s="63">
        <f t="shared" si="58"/>
        <v>0</v>
      </c>
      <c r="AT69" s="62">
        <f t="shared" si="58"/>
        <v>0</v>
      </c>
      <c r="AU69" s="63">
        <f t="shared" si="58"/>
        <v>0</v>
      </c>
      <c r="AV69" s="62">
        <f t="shared" si="58"/>
        <v>0</v>
      </c>
      <c r="AW69" s="614"/>
      <c r="AX69" s="618"/>
    </row>
    <row r="70" spans="1:50" s="137" customFormat="1" ht="17.25" customHeight="1" thickTop="1">
      <c r="A70" s="635" t="s">
        <v>173</v>
      </c>
      <c r="B70" s="627" t="s">
        <v>255</v>
      </c>
      <c r="C70" s="646" t="s">
        <v>204</v>
      </c>
      <c r="D70" s="647"/>
      <c r="E70" s="182"/>
      <c r="F70" s="183"/>
      <c r="G70" s="182"/>
      <c r="H70" s="183"/>
      <c r="I70" s="182"/>
      <c r="J70" s="184"/>
      <c r="K70" s="182">
        <v>1</v>
      </c>
      <c r="L70" s="183"/>
      <c r="M70" s="182"/>
      <c r="N70" s="183"/>
      <c r="O70" s="182"/>
      <c r="P70" s="184"/>
      <c r="Q70" s="185"/>
      <c r="R70" s="186"/>
      <c r="S70" s="185"/>
      <c r="T70" s="186"/>
      <c r="U70" s="185"/>
      <c r="V70" s="187"/>
      <c r="W70" s="185">
        <v>16</v>
      </c>
      <c r="X70" s="186"/>
      <c r="Y70" s="185">
        <v>5</v>
      </c>
      <c r="Z70" s="186"/>
      <c r="AA70" s="185">
        <v>2</v>
      </c>
      <c r="AB70" s="187"/>
      <c r="AC70" s="185"/>
      <c r="AD70" s="186"/>
      <c r="AE70" s="185"/>
      <c r="AF70" s="186"/>
      <c r="AG70" s="185"/>
      <c r="AH70" s="187"/>
      <c r="AI70" s="185">
        <v>10</v>
      </c>
      <c r="AJ70" s="186"/>
      <c r="AK70" s="185">
        <v>8</v>
      </c>
      <c r="AL70" s="186"/>
      <c r="AM70" s="185">
        <v>3</v>
      </c>
      <c r="AN70" s="187"/>
      <c r="AO70" s="185"/>
      <c r="AP70" s="186"/>
      <c r="AQ70" s="203">
        <f t="shared" ref="AQ70:AQ73" si="59">AO70+AI70+AC70+W70+Q70+K70+E70</f>
        <v>27</v>
      </c>
      <c r="AR70" s="204">
        <f t="shared" ref="AR70:AR73" si="60">AP70+AJ70+AD70+X70+R70+L70+F70</f>
        <v>0</v>
      </c>
      <c r="AS70" s="205">
        <f t="shared" ref="AS70:AS73" si="61">AK70+AE70+Y70+S70+M70+G70</f>
        <v>13</v>
      </c>
      <c r="AT70" s="204">
        <f t="shared" ref="AT70:AT73" si="62">AL70+AF70+Z70+T70+N70+H70</f>
        <v>0</v>
      </c>
      <c r="AU70" s="205">
        <f t="shared" ref="AU70:AU73" si="63">AM70+AG70+AA70+U70+O70+I70</f>
        <v>5</v>
      </c>
      <c r="AV70" s="204">
        <f t="shared" ref="AV70:AV73" si="64">AT70+AN70+AH70+AB70+V70+P70+J70</f>
        <v>0</v>
      </c>
      <c r="AW70" s="611">
        <v>1.26</v>
      </c>
      <c r="AX70" s="619"/>
    </row>
    <row r="71" spans="1:50" s="137" customFormat="1" ht="17.25" customHeight="1">
      <c r="A71" s="636"/>
      <c r="B71" s="639"/>
      <c r="C71" s="650"/>
      <c r="D71" s="647"/>
      <c r="E71" s="188"/>
      <c r="F71" s="189"/>
      <c r="G71" s="188"/>
      <c r="H71" s="189"/>
      <c r="I71" s="188"/>
      <c r="J71" s="190"/>
      <c r="K71" s="188"/>
      <c r="L71" s="189"/>
      <c r="M71" s="188"/>
      <c r="N71" s="189"/>
      <c r="O71" s="188"/>
      <c r="P71" s="190"/>
      <c r="Q71" s="191"/>
      <c r="R71" s="192"/>
      <c r="S71" s="191"/>
      <c r="T71" s="192"/>
      <c r="U71" s="191"/>
      <c r="V71" s="193"/>
      <c r="W71" s="191"/>
      <c r="X71" s="192"/>
      <c r="Y71" s="191"/>
      <c r="Z71" s="192"/>
      <c r="AA71" s="191"/>
      <c r="AB71" s="193"/>
      <c r="AC71" s="191"/>
      <c r="AD71" s="192"/>
      <c r="AE71" s="191"/>
      <c r="AF71" s="192"/>
      <c r="AG71" s="191"/>
      <c r="AH71" s="193"/>
      <c r="AI71" s="191">
        <v>1</v>
      </c>
      <c r="AJ71" s="192"/>
      <c r="AK71" s="191"/>
      <c r="AL71" s="192"/>
      <c r="AM71" s="191">
        <v>2</v>
      </c>
      <c r="AN71" s="193"/>
      <c r="AO71" s="191"/>
      <c r="AP71" s="192"/>
      <c r="AQ71" s="194">
        <f t="shared" si="59"/>
        <v>1</v>
      </c>
      <c r="AR71" s="195">
        <f t="shared" si="60"/>
        <v>0</v>
      </c>
      <c r="AS71" s="196">
        <f t="shared" si="61"/>
        <v>0</v>
      </c>
      <c r="AT71" s="195">
        <f t="shared" si="62"/>
        <v>0</v>
      </c>
      <c r="AU71" s="196">
        <f t="shared" si="63"/>
        <v>2</v>
      </c>
      <c r="AV71" s="195">
        <f t="shared" si="64"/>
        <v>0</v>
      </c>
      <c r="AW71" s="612"/>
      <c r="AX71" s="620"/>
    </row>
    <row r="72" spans="1:50" s="137" customFormat="1" ht="17.25" customHeight="1">
      <c r="A72" s="636"/>
      <c r="B72" s="627" t="s">
        <v>255</v>
      </c>
      <c r="C72" s="646" t="s">
        <v>203</v>
      </c>
      <c r="D72" s="647"/>
      <c r="E72" s="197"/>
      <c r="F72" s="198"/>
      <c r="G72" s="197"/>
      <c r="H72" s="198"/>
      <c r="I72" s="197"/>
      <c r="J72" s="199"/>
      <c r="K72" s="197"/>
      <c r="L72" s="198"/>
      <c r="M72" s="197"/>
      <c r="N72" s="198"/>
      <c r="O72" s="197"/>
      <c r="P72" s="199"/>
      <c r="Q72" s="200"/>
      <c r="R72" s="201"/>
      <c r="S72" s="200"/>
      <c r="T72" s="201"/>
      <c r="U72" s="200"/>
      <c r="V72" s="202"/>
      <c r="W72" s="200"/>
      <c r="X72" s="201"/>
      <c r="Y72" s="200"/>
      <c r="Z72" s="201"/>
      <c r="AA72" s="200"/>
      <c r="AB72" s="202"/>
      <c r="AC72" s="200"/>
      <c r="AD72" s="201"/>
      <c r="AE72" s="200"/>
      <c r="AF72" s="201"/>
      <c r="AG72" s="200"/>
      <c r="AH72" s="202"/>
      <c r="AI72" s="200"/>
      <c r="AJ72" s="201"/>
      <c r="AK72" s="200"/>
      <c r="AL72" s="201"/>
      <c r="AM72" s="200"/>
      <c r="AN72" s="202"/>
      <c r="AO72" s="200"/>
      <c r="AP72" s="201"/>
      <c r="AQ72" s="203">
        <f t="shared" si="59"/>
        <v>0</v>
      </c>
      <c r="AR72" s="204">
        <f t="shared" si="60"/>
        <v>0</v>
      </c>
      <c r="AS72" s="205">
        <f t="shared" si="61"/>
        <v>0</v>
      </c>
      <c r="AT72" s="204">
        <f t="shared" si="62"/>
        <v>0</v>
      </c>
      <c r="AU72" s="205">
        <f t="shared" si="63"/>
        <v>0</v>
      </c>
      <c r="AV72" s="204">
        <f t="shared" si="64"/>
        <v>0</v>
      </c>
      <c r="AW72" s="615"/>
      <c r="AX72" s="621"/>
    </row>
    <row r="73" spans="1:50" s="137" customFormat="1" ht="17.25" customHeight="1" thickBot="1">
      <c r="A73" s="636"/>
      <c r="B73" s="645"/>
      <c r="C73" s="658"/>
      <c r="D73" s="659"/>
      <c r="E73" s="206"/>
      <c r="F73" s="207"/>
      <c r="G73" s="206"/>
      <c r="H73" s="207"/>
      <c r="I73" s="206"/>
      <c r="J73" s="208"/>
      <c r="K73" s="206"/>
      <c r="L73" s="207"/>
      <c r="M73" s="206"/>
      <c r="N73" s="207"/>
      <c r="O73" s="206"/>
      <c r="P73" s="208"/>
      <c r="Q73" s="209"/>
      <c r="R73" s="210"/>
      <c r="S73" s="209"/>
      <c r="T73" s="210"/>
      <c r="U73" s="209"/>
      <c r="V73" s="211"/>
      <c r="W73" s="209"/>
      <c r="X73" s="210"/>
      <c r="Y73" s="209"/>
      <c r="Z73" s="210"/>
      <c r="AA73" s="209"/>
      <c r="AB73" s="211"/>
      <c r="AC73" s="209"/>
      <c r="AD73" s="210"/>
      <c r="AE73" s="209"/>
      <c r="AF73" s="210"/>
      <c r="AG73" s="209"/>
      <c r="AH73" s="211"/>
      <c r="AI73" s="209"/>
      <c r="AJ73" s="210"/>
      <c r="AK73" s="209"/>
      <c r="AL73" s="210"/>
      <c r="AM73" s="209"/>
      <c r="AN73" s="211"/>
      <c r="AO73" s="209"/>
      <c r="AP73" s="210"/>
      <c r="AQ73" s="212">
        <f t="shared" si="59"/>
        <v>0</v>
      </c>
      <c r="AR73" s="213">
        <f t="shared" si="60"/>
        <v>0</v>
      </c>
      <c r="AS73" s="214">
        <f t="shared" si="61"/>
        <v>0</v>
      </c>
      <c r="AT73" s="213">
        <f t="shared" si="62"/>
        <v>0</v>
      </c>
      <c r="AU73" s="214">
        <f t="shared" si="63"/>
        <v>0</v>
      </c>
      <c r="AV73" s="213">
        <f t="shared" si="64"/>
        <v>0</v>
      </c>
      <c r="AW73" s="616"/>
      <c r="AX73" s="622"/>
    </row>
    <row r="74" spans="1:50" s="137" customFormat="1" ht="17.25" customHeight="1" thickTop="1">
      <c r="A74" s="636"/>
      <c r="B74" s="641" t="s">
        <v>201</v>
      </c>
      <c r="C74" s="641"/>
      <c r="D74" s="642"/>
      <c r="E74" s="52">
        <f>SUM(E70,E72)</f>
        <v>0</v>
      </c>
      <c r="F74" s="53">
        <f t="shared" ref="F74:AV74" si="65">SUM(F70,F72)</f>
        <v>0</v>
      </c>
      <c r="G74" s="52">
        <f t="shared" si="65"/>
        <v>0</v>
      </c>
      <c r="H74" s="53">
        <f t="shared" si="65"/>
        <v>0</v>
      </c>
      <c r="I74" s="52">
        <f t="shared" si="65"/>
        <v>0</v>
      </c>
      <c r="J74" s="54">
        <f t="shared" si="65"/>
        <v>0</v>
      </c>
      <c r="K74" s="52">
        <f t="shared" si="65"/>
        <v>1</v>
      </c>
      <c r="L74" s="53">
        <f t="shared" si="65"/>
        <v>0</v>
      </c>
      <c r="M74" s="52">
        <f t="shared" si="65"/>
        <v>0</v>
      </c>
      <c r="N74" s="53">
        <f t="shared" si="65"/>
        <v>0</v>
      </c>
      <c r="O74" s="52">
        <f t="shared" si="65"/>
        <v>0</v>
      </c>
      <c r="P74" s="54">
        <f t="shared" si="65"/>
        <v>0</v>
      </c>
      <c r="Q74" s="52">
        <f t="shared" si="65"/>
        <v>0</v>
      </c>
      <c r="R74" s="53">
        <f t="shared" si="65"/>
        <v>0</v>
      </c>
      <c r="S74" s="52">
        <f t="shared" si="65"/>
        <v>0</v>
      </c>
      <c r="T74" s="53">
        <f t="shared" si="65"/>
        <v>0</v>
      </c>
      <c r="U74" s="52">
        <f t="shared" si="65"/>
        <v>0</v>
      </c>
      <c r="V74" s="54">
        <f t="shared" si="65"/>
        <v>0</v>
      </c>
      <c r="W74" s="52">
        <f t="shared" si="65"/>
        <v>16</v>
      </c>
      <c r="X74" s="53">
        <f t="shared" si="65"/>
        <v>0</v>
      </c>
      <c r="Y74" s="52">
        <f t="shared" si="65"/>
        <v>5</v>
      </c>
      <c r="Z74" s="53">
        <f t="shared" si="65"/>
        <v>0</v>
      </c>
      <c r="AA74" s="52">
        <f t="shared" si="65"/>
        <v>2</v>
      </c>
      <c r="AB74" s="54">
        <f t="shared" si="65"/>
        <v>0</v>
      </c>
      <c r="AC74" s="52">
        <f t="shared" si="65"/>
        <v>0</v>
      </c>
      <c r="AD74" s="53">
        <f t="shared" si="65"/>
        <v>0</v>
      </c>
      <c r="AE74" s="52">
        <f t="shared" si="65"/>
        <v>0</v>
      </c>
      <c r="AF74" s="53">
        <f t="shared" si="65"/>
        <v>0</v>
      </c>
      <c r="AG74" s="52">
        <f t="shared" si="65"/>
        <v>0</v>
      </c>
      <c r="AH74" s="54">
        <f t="shared" si="65"/>
        <v>0</v>
      </c>
      <c r="AI74" s="52">
        <f t="shared" si="65"/>
        <v>10</v>
      </c>
      <c r="AJ74" s="53">
        <f t="shared" si="65"/>
        <v>0</v>
      </c>
      <c r="AK74" s="52">
        <f t="shared" si="65"/>
        <v>8</v>
      </c>
      <c r="AL74" s="53">
        <f t="shared" si="65"/>
        <v>0</v>
      </c>
      <c r="AM74" s="52">
        <f t="shared" si="65"/>
        <v>3</v>
      </c>
      <c r="AN74" s="54">
        <f t="shared" si="65"/>
        <v>0</v>
      </c>
      <c r="AO74" s="52">
        <f t="shared" si="65"/>
        <v>0</v>
      </c>
      <c r="AP74" s="53">
        <f t="shared" si="65"/>
        <v>0</v>
      </c>
      <c r="AQ74" s="55">
        <f t="shared" si="65"/>
        <v>27</v>
      </c>
      <c r="AR74" s="56">
        <f t="shared" si="65"/>
        <v>0</v>
      </c>
      <c r="AS74" s="57">
        <f t="shared" si="65"/>
        <v>13</v>
      </c>
      <c r="AT74" s="56">
        <f t="shared" si="65"/>
        <v>0</v>
      </c>
      <c r="AU74" s="57">
        <f t="shared" si="65"/>
        <v>5</v>
      </c>
      <c r="AV74" s="56">
        <f t="shared" si="65"/>
        <v>0</v>
      </c>
      <c r="AW74" s="613">
        <v>1.24</v>
      </c>
      <c r="AX74" s="617"/>
    </row>
    <row r="75" spans="1:50" s="137" customFormat="1" ht="17.25" customHeight="1" thickBot="1">
      <c r="A75" s="640"/>
      <c r="B75" s="643"/>
      <c r="C75" s="643"/>
      <c r="D75" s="644"/>
      <c r="E75" s="58">
        <f t="shared" ref="E75:AV75" si="66">SUM(E71,E73)</f>
        <v>0</v>
      </c>
      <c r="F75" s="59">
        <f t="shared" si="66"/>
        <v>0</v>
      </c>
      <c r="G75" s="58">
        <f t="shared" si="66"/>
        <v>0</v>
      </c>
      <c r="H75" s="59">
        <f t="shared" si="66"/>
        <v>0</v>
      </c>
      <c r="I75" s="58">
        <f t="shared" si="66"/>
        <v>0</v>
      </c>
      <c r="J75" s="60">
        <f t="shared" si="66"/>
        <v>0</v>
      </c>
      <c r="K75" s="58">
        <f t="shared" si="66"/>
        <v>0</v>
      </c>
      <c r="L75" s="59">
        <f t="shared" si="66"/>
        <v>0</v>
      </c>
      <c r="M75" s="58">
        <f t="shared" si="66"/>
        <v>0</v>
      </c>
      <c r="N75" s="59">
        <f t="shared" si="66"/>
        <v>0</v>
      </c>
      <c r="O75" s="58">
        <f t="shared" si="66"/>
        <v>0</v>
      </c>
      <c r="P75" s="60">
        <f t="shared" si="66"/>
        <v>0</v>
      </c>
      <c r="Q75" s="58">
        <f t="shared" si="66"/>
        <v>0</v>
      </c>
      <c r="R75" s="59">
        <f t="shared" si="66"/>
        <v>0</v>
      </c>
      <c r="S75" s="58">
        <f t="shared" si="66"/>
        <v>0</v>
      </c>
      <c r="T75" s="59">
        <f t="shared" si="66"/>
        <v>0</v>
      </c>
      <c r="U75" s="58">
        <f t="shared" si="66"/>
        <v>0</v>
      </c>
      <c r="V75" s="60">
        <f t="shared" si="66"/>
        <v>0</v>
      </c>
      <c r="W75" s="58">
        <f t="shared" si="66"/>
        <v>0</v>
      </c>
      <c r="X75" s="59">
        <f t="shared" si="66"/>
        <v>0</v>
      </c>
      <c r="Y75" s="58">
        <f t="shared" si="66"/>
        <v>0</v>
      </c>
      <c r="Z75" s="59">
        <f t="shared" si="66"/>
        <v>0</v>
      </c>
      <c r="AA75" s="58">
        <f t="shared" si="66"/>
        <v>0</v>
      </c>
      <c r="AB75" s="60">
        <f t="shared" si="66"/>
        <v>0</v>
      </c>
      <c r="AC75" s="58">
        <f t="shared" si="66"/>
        <v>0</v>
      </c>
      <c r="AD75" s="59">
        <f t="shared" si="66"/>
        <v>0</v>
      </c>
      <c r="AE75" s="58">
        <f t="shared" si="66"/>
        <v>0</v>
      </c>
      <c r="AF75" s="59">
        <f t="shared" si="66"/>
        <v>0</v>
      </c>
      <c r="AG75" s="58">
        <f t="shared" si="66"/>
        <v>0</v>
      </c>
      <c r="AH75" s="60">
        <f t="shared" si="66"/>
        <v>0</v>
      </c>
      <c r="AI75" s="58">
        <f t="shared" si="66"/>
        <v>1</v>
      </c>
      <c r="AJ75" s="59">
        <f t="shared" si="66"/>
        <v>0</v>
      </c>
      <c r="AK75" s="58">
        <f t="shared" si="66"/>
        <v>0</v>
      </c>
      <c r="AL75" s="59">
        <f t="shared" si="66"/>
        <v>0</v>
      </c>
      <c r="AM75" s="58">
        <f t="shared" si="66"/>
        <v>2</v>
      </c>
      <c r="AN75" s="60">
        <f t="shared" si="66"/>
        <v>0</v>
      </c>
      <c r="AO75" s="58">
        <f t="shared" si="66"/>
        <v>0</v>
      </c>
      <c r="AP75" s="59">
        <f t="shared" si="66"/>
        <v>0</v>
      </c>
      <c r="AQ75" s="61">
        <f t="shared" si="66"/>
        <v>1</v>
      </c>
      <c r="AR75" s="62">
        <f t="shared" si="66"/>
        <v>0</v>
      </c>
      <c r="AS75" s="63">
        <f t="shared" si="66"/>
        <v>0</v>
      </c>
      <c r="AT75" s="62">
        <f t="shared" si="66"/>
        <v>0</v>
      </c>
      <c r="AU75" s="63">
        <f t="shared" si="66"/>
        <v>2</v>
      </c>
      <c r="AV75" s="62">
        <f t="shared" si="66"/>
        <v>0</v>
      </c>
      <c r="AW75" s="614"/>
      <c r="AX75" s="618"/>
    </row>
    <row r="76" spans="1:50" s="137" customFormat="1" ht="17.25" customHeight="1" thickTop="1">
      <c r="A76" s="635" t="s">
        <v>200</v>
      </c>
      <c r="B76" s="651" t="s">
        <v>199</v>
      </c>
      <c r="C76" s="652" t="s">
        <v>101</v>
      </c>
      <c r="D76" s="653"/>
      <c r="E76" s="29"/>
      <c r="F76" s="30"/>
      <c r="G76" s="29"/>
      <c r="H76" s="30"/>
      <c r="I76" s="29"/>
      <c r="J76" s="31"/>
      <c r="K76" s="29"/>
      <c r="L76" s="30"/>
      <c r="M76" s="29"/>
      <c r="N76" s="30"/>
      <c r="O76" s="29"/>
      <c r="P76" s="31"/>
      <c r="Q76" s="29"/>
      <c r="R76" s="30"/>
      <c r="S76" s="29"/>
      <c r="T76" s="30"/>
      <c r="U76" s="29"/>
      <c r="V76" s="31"/>
      <c r="W76" s="29"/>
      <c r="X76" s="30"/>
      <c r="Y76" s="29"/>
      <c r="Z76" s="30"/>
      <c r="AA76" s="29"/>
      <c r="AB76" s="31"/>
      <c r="AC76" s="29"/>
      <c r="AD76" s="30"/>
      <c r="AE76" s="29"/>
      <c r="AF76" s="30"/>
      <c r="AG76" s="29"/>
      <c r="AH76" s="31"/>
      <c r="AI76" s="29"/>
      <c r="AJ76" s="30"/>
      <c r="AK76" s="29"/>
      <c r="AL76" s="30"/>
      <c r="AM76" s="29"/>
      <c r="AN76" s="31"/>
      <c r="AO76" s="29"/>
      <c r="AP76" s="30"/>
      <c r="AQ76" s="32">
        <f t="shared" ref="AQ76:AQ81" si="67">AO76+AI76+AC76+W76+Q76+K76+E76</f>
        <v>0</v>
      </c>
      <c r="AR76" s="33">
        <f t="shared" ref="AR76:AR81" si="68">AP76+AJ76+AD76+X76+R76+L76+F76</f>
        <v>0</v>
      </c>
      <c r="AS76" s="34">
        <f t="shared" ref="AS76:AS81" si="69">AK76+AE76+Y76+S76+M76+G76</f>
        <v>0</v>
      </c>
      <c r="AT76" s="33">
        <f t="shared" ref="AT76:AT81" si="70">AL76+AF76+Z76+T76+N76+H76</f>
        <v>0</v>
      </c>
      <c r="AU76" s="34">
        <f t="shared" ref="AU76:AU81" si="71">AM76+AG76+AA76+U76+O76+I76</f>
        <v>0</v>
      </c>
      <c r="AV76" s="33">
        <f t="shared" ref="AV76:AV81" si="72">AT76+AN76+AH76+AB76+V76+P76+J76</f>
        <v>0</v>
      </c>
      <c r="AW76" s="611"/>
      <c r="AX76" s="619"/>
    </row>
    <row r="77" spans="1:50" s="137" customFormat="1" ht="17.25" customHeight="1">
      <c r="A77" s="636"/>
      <c r="B77" s="639"/>
      <c r="C77" s="650"/>
      <c r="D77" s="647"/>
      <c r="E77" s="64"/>
      <c r="F77" s="65"/>
      <c r="G77" s="64"/>
      <c r="H77" s="65"/>
      <c r="I77" s="64"/>
      <c r="J77" s="66"/>
      <c r="K77" s="64"/>
      <c r="L77" s="65"/>
      <c r="M77" s="64"/>
      <c r="N77" s="65"/>
      <c r="O77" s="64"/>
      <c r="P77" s="66"/>
      <c r="Q77" s="64"/>
      <c r="R77" s="65"/>
      <c r="S77" s="64"/>
      <c r="T77" s="65"/>
      <c r="U77" s="64"/>
      <c r="V77" s="66"/>
      <c r="W77" s="64"/>
      <c r="X77" s="65"/>
      <c r="Y77" s="64"/>
      <c r="Z77" s="65"/>
      <c r="AA77" s="64"/>
      <c r="AB77" s="66"/>
      <c r="AC77" s="64"/>
      <c r="AD77" s="65"/>
      <c r="AE77" s="64"/>
      <c r="AF77" s="65"/>
      <c r="AG77" s="64"/>
      <c r="AH77" s="66"/>
      <c r="AI77" s="64"/>
      <c r="AJ77" s="65"/>
      <c r="AK77" s="64"/>
      <c r="AL77" s="65"/>
      <c r="AM77" s="64"/>
      <c r="AN77" s="66"/>
      <c r="AO77" s="64"/>
      <c r="AP77" s="65"/>
      <c r="AQ77" s="67">
        <f t="shared" si="67"/>
        <v>0</v>
      </c>
      <c r="AR77" s="68">
        <f t="shared" si="68"/>
        <v>0</v>
      </c>
      <c r="AS77" s="69">
        <f t="shared" si="69"/>
        <v>0</v>
      </c>
      <c r="AT77" s="68">
        <f t="shared" si="70"/>
        <v>0</v>
      </c>
      <c r="AU77" s="69">
        <f t="shared" si="71"/>
        <v>0</v>
      </c>
      <c r="AV77" s="68">
        <f t="shared" si="72"/>
        <v>0</v>
      </c>
      <c r="AW77" s="612"/>
      <c r="AX77" s="620"/>
    </row>
    <row r="78" spans="1:50" s="137" customFormat="1" ht="17.25" customHeight="1">
      <c r="A78" s="636"/>
      <c r="B78" s="627" t="s">
        <v>262</v>
      </c>
      <c r="C78" s="646" t="s">
        <v>205</v>
      </c>
      <c r="D78" s="647"/>
      <c r="E78" s="29"/>
      <c r="F78" s="30"/>
      <c r="G78" s="29"/>
      <c r="H78" s="30"/>
      <c r="I78" s="29"/>
      <c r="J78" s="31"/>
      <c r="K78" s="29">
        <v>2</v>
      </c>
      <c r="L78" s="30"/>
      <c r="M78" s="29"/>
      <c r="N78" s="30"/>
      <c r="O78" s="29"/>
      <c r="P78" s="31"/>
      <c r="Q78" s="29"/>
      <c r="R78" s="30"/>
      <c r="S78" s="29"/>
      <c r="T78" s="30"/>
      <c r="U78" s="29"/>
      <c r="V78" s="31"/>
      <c r="W78" s="29">
        <v>21</v>
      </c>
      <c r="X78" s="30"/>
      <c r="Y78" s="29">
        <v>8</v>
      </c>
      <c r="Z78" s="30"/>
      <c r="AA78" s="29">
        <v>7</v>
      </c>
      <c r="AB78" s="31"/>
      <c r="AC78" s="29"/>
      <c r="AD78" s="30"/>
      <c r="AE78" s="29"/>
      <c r="AF78" s="30"/>
      <c r="AG78" s="29"/>
      <c r="AH78" s="31"/>
      <c r="AI78" s="29">
        <v>21</v>
      </c>
      <c r="AJ78" s="30"/>
      <c r="AK78" s="29">
        <v>14</v>
      </c>
      <c r="AL78" s="30"/>
      <c r="AM78" s="29">
        <v>8</v>
      </c>
      <c r="AN78" s="31"/>
      <c r="AO78" s="29"/>
      <c r="AP78" s="30"/>
      <c r="AQ78" s="32">
        <f t="shared" si="67"/>
        <v>44</v>
      </c>
      <c r="AR78" s="33">
        <f t="shared" si="68"/>
        <v>0</v>
      </c>
      <c r="AS78" s="34">
        <f t="shared" si="69"/>
        <v>22</v>
      </c>
      <c r="AT78" s="33">
        <f t="shared" si="70"/>
        <v>0</v>
      </c>
      <c r="AU78" s="34">
        <f t="shared" si="71"/>
        <v>15</v>
      </c>
      <c r="AV78" s="33">
        <f t="shared" si="72"/>
        <v>0</v>
      </c>
      <c r="AW78" s="615">
        <v>0.61</v>
      </c>
      <c r="AX78" s="621"/>
    </row>
    <row r="79" spans="1:50" s="137" customFormat="1" ht="17.25" customHeight="1">
      <c r="A79" s="636"/>
      <c r="B79" s="639"/>
      <c r="C79" s="650"/>
      <c r="D79" s="647" t="s">
        <v>103</v>
      </c>
      <c r="E79" s="64"/>
      <c r="F79" s="65"/>
      <c r="G79" s="64"/>
      <c r="H79" s="65"/>
      <c r="I79" s="64"/>
      <c r="J79" s="66"/>
      <c r="K79" s="64"/>
      <c r="L79" s="65"/>
      <c r="M79" s="64"/>
      <c r="N79" s="65"/>
      <c r="O79" s="64"/>
      <c r="P79" s="66"/>
      <c r="Q79" s="64"/>
      <c r="R79" s="65"/>
      <c r="S79" s="64"/>
      <c r="T79" s="65"/>
      <c r="U79" s="64"/>
      <c r="V79" s="66"/>
      <c r="W79" s="64"/>
      <c r="X79" s="65"/>
      <c r="Y79" s="64"/>
      <c r="Z79" s="65"/>
      <c r="AA79" s="64"/>
      <c r="AB79" s="66"/>
      <c r="AC79" s="64"/>
      <c r="AD79" s="65"/>
      <c r="AE79" s="64"/>
      <c r="AF79" s="65"/>
      <c r="AG79" s="64"/>
      <c r="AH79" s="66"/>
      <c r="AI79" s="64"/>
      <c r="AJ79" s="65"/>
      <c r="AK79" s="64"/>
      <c r="AL79" s="65"/>
      <c r="AM79" s="64"/>
      <c r="AN79" s="66"/>
      <c r="AO79" s="64"/>
      <c r="AP79" s="65"/>
      <c r="AQ79" s="67">
        <f t="shared" si="67"/>
        <v>0</v>
      </c>
      <c r="AR79" s="68">
        <f t="shared" si="68"/>
        <v>0</v>
      </c>
      <c r="AS79" s="69">
        <f t="shared" si="69"/>
        <v>0</v>
      </c>
      <c r="AT79" s="68">
        <f t="shared" si="70"/>
        <v>0</v>
      </c>
      <c r="AU79" s="69">
        <f t="shared" si="71"/>
        <v>0</v>
      </c>
      <c r="AV79" s="68">
        <f t="shared" si="72"/>
        <v>0</v>
      </c>
      <c r="AW79" s="612"/>
      <c r="AX79" s="620"/>
    </row>
    <row r="80" spans="1:50" s="137" customFormat="1" ht="17.25" customHeight="1">
      <c r="A80" s="636"/>
      <c r="B80" s="627">
        <v>1</v>
      </c>
      <c r="C80" s="646" t="s">
        <v>203</v>
      </c>
      <c r="D80" s="647"/>
      <c r="E80" s="29"/>
      <c r="F80" s="30"/>
      <c r="G80" s="29"/>
      <c r="H80" s="30"/>
      <c r="I80" s="29"/>
      <c r="J80" s="31"/>
      <c r="K80" s="29"/>
      <c r="L80" s="30"/>
      <c r="M80" s="29"/>
      <c r="N80" s="30"/>
      <c r="O80" s="29"/>
      <c r="P80" s="31"/>
      <c r="Q80" s="29"/>
      <c r="R80" s="30"/>
      <c r="S80" s="29"/>
      <c r="T80" s="30"/>
      <c r="U80" s="29"/>
      <c r="V80" s="31"/>
      <c r="W80" s="29"/>
      <c r="X80" s="30"/>
      <c r="Y80" s="29"/>
      <c r="Z80" s="30"/>
      <c r="AA80" s="29"/>
      <c r="AB80" s="31"/>
      <c r="AC80" s="29"/>
      <c r="AD80" s="30"/>
      <c r="AE80" s="29"/>
      <c r="AF80" s="30"/>
      <c r="AG80" s="29"/>
      <c r="AH80" s="31"/>
      <c r="AI80" s="29">
        <v>1</v>
      </c>
      <c r="AJ80" s="30"/>
      <c r="AK80" s="29"/>
      <c r="AL80" s="30"/>
      <c r="AM80" s="29">
        <v>1</v>
      </c>
      <c r="AN80" s="31"/>
      <c r="AO80" s="29"/>
      <c r="AP80" s="30"/>
      <c r="AQ80" s="32">
        <f t="shared" si="67"/>
        <v>1</v>
      </c>
      <c r="AR80" s="33">
        <f t="shared" si="68"/>
        <v>0</v>
      </c>
      <c r="AS80" s="34">
        <f t="shared" si="69"/>
        <v>0</v>
      </c>
      <c r="AT80" s="33">
        <f t="shared" si="70"/>
        <v>0</v>
      </c>
      <c r="AU80" s="34">
        <f t="shared" si="71"/>
        <v>1</v>
      </c>
      <c r="AV80" s="33">
        <f t="shared" si="72"/>
        <v>0</v>
      </c>
      <c r="AW80" s="615">
        <v>0.32</v>
      </c>
      <c r="AX80" s="621"/>
    </row>
    <row r="81" spans="1:50" s="137" customFormat="1" ht="17.25" customHeight="1" thickBot="1">
      <c r="A81" s="636"/>
      <c r="B81" s="628"/>
      <c r="C81" s="648"/>
      <c r="D81" s="649"/>
      <c r="E81" s="221"/>
      <c r="F81" s="222"/>
      <c r="G81" s="221"/>
      <c r="H81" s="222"/>
      <c r="I81" s="221"/>
      <c r="J81" s="223"/>
      <c r="K81" s="221"/>
      <c r="L81" s="222"/>
      <c r="M81" s="221"/>
      <c r="N81" s="222"/>
      <c r="O81" s="221"/>
      <c r="P81" s="223"/>
      <c r="Q81" s="221"/>
      <c r="R81" s="222"/>
      <c r="S81" s="221"/>
      <c r="T81" s="222"/>
      <c r="U81" s="221"/>
      <c r="V81" s="223"/>
      <c r="W81" s="221"/>
      <c r="X81" s="222"/>
      <c r="Y81" s="221"/>
      <c r="Z81" s="222"/>
      <c r="AA81" s="221"/>
      <c r="AB81" s="223"/>
      <c r="AC81" s="221"/>
      <c r="AD81" s="222"/>
      <c r="AE81" s="221"/>
      <c r="AF81" s="222"/>
      <c r="AG81" s="221"/>
      <c r="AH81" s="223"/>
      <c r="AI81" s="221"/>
      <c r="AJ81" s="222"/>
      <c r="AK81" s="221"/>
      <c r="AL81" s="222"/>
      <c r="AM81" s="221"/>
      <c r="AN81" s="223"/>
      <c r="AO81" s="221"/>
      <c r="AP81" s="222"/>
      <c r="AQ81" s="224">
        <f t="shared" si="67"/>
        <v>0</v>
      </c>
      <c r="AR81" s="225">
        <f t="shared" si="68"/>
        <v>0</v>
      </c>
      <c r="AS81" s="226">
        <f t="shared" si="69"/>
        <v>0</v>
      </c>
      <c r="AT81" s="225">
        <f t="shared" si="70"/>
        <v>0</v>
      </c>
      <c r="AU81" s="226">
        <f t="shared" si="71"/>
        <v>0</v>
      </c>
      <c r="AV81" s="225">
        <f t="shared" si="72"/>
        <v>0</v>
      </c>
      <c r="AW81" s="616"/>
      <c r="AX81" s="622"/>
    </row>
    <row r="82" spans="1:50" s="137" customFormat="1" ht="17.25" customHeight="1" thickTop="1">
      <c r="A82" s="636"/>
      <c r="B82" s="641" t="s">
        <v>201</v>
      </c>
      <c r="C82" s="641"/>
      <c r="D82" s="642"/>
      <c r="E82" s="52">
        <f>SUM(E76,E78,E80)</f>
        <v>0</v>
      </c>
      <c r="F82" s="53">
        <f t="shared" ref="F82:AV82" si="73">SUM(F76,F78,F80)</f>
        <v>0</v>
      </c>
      <c r="G82" s="52">
        <f t="shared" si="73"/>
        <v>0</v>
      </c>
      <c r="H82" s="53">
        <f t="shared" si="73"/>
        <v>0</v>
      </c>
      <c r="I82" s="52">
        <f t="shared" si="73"/>
        <v>0</v>
      </c>
      <c r="J82" s="54">
        <f t="shared" si="73"/>
        <v>0</v>
      </c>
      <c r="K82" s="52">
        <f t="shared" si="73"/>
        <v>2</v>
      </c>
      <c r="L82" s="53">
        <f t="shared" si="73"/>
        <v>0</v>
      </c>
      <c r="M82" s="52">
        <f t="shared" si="73"/>
        <v>0</v>
      </c>
      <c r="N82" s="53">
        <f t="shared" si="73"/>
        <v>0</v>
      </c>
      <c r="O82" s="52">
        <f t="shared" si="73"/>
        <v>0</v>
      </c>
      <c r="P82" s="54">
        <f t="shared" si="73"/>
        <v>0</v>
      </c>
      <c r="Q82" s="52">
        <f t="shared" si="73"/>
        <v>0</v>
      </c>
      <c r="R82" s="53">
        <f t="shared" si="73"/>
        <v>0</v>
      </c>
      <c r="S82" s="52">
        <f t="shared" si="73"/>
        <v>0</v>
      </c>
      <c r="T82" s="53">
        <f t="shared" si="73"/>
        <v>0</v>
      </c>
      <c r="U82" s="52">
        <f t="shared" si="73"/>
        <v>0</v>
      </c>
      <c r="V82" s="54">
        <f t="shared" si="73"/>
        <v>0</v>
      </c>
      <c r="W82" s="52">
        <f t="shared" si="73"/>
        <v>21</v>
      </c>
      <c r="X82" s="53">
        <f t="shared" si="73"/>
        <v>0</v>
      </c>
      <c r="Y82" s="52">
        <f t="shared" si="73"/>
        <v>8</v>
      </c>
      <c r="Z82" s="53">
        <f t="shared" si="73"/>
        <v>0</v>
      </c>
      <c r="AA82" s="52">
        <f t="shared" si="73"/>
        <v>7</v>
      </c>
      <c r="AB82" s="54">
        <f t="shared" si="73"/>
        <v>0</v>
      </c>
      <c r="AC82" s="52">
        <f t="shared" si="73"/>
        <v>0</v>
      </c>
      <c r="AD82" s="53">
        <f t="shared" si="73"/>
        <v>0</v>
      </c>
      <c r="AE82" s="52">
        <f t="shared" si="73"/>
        <v>0</v>
      </c>
      <c r="AF82" s="53">
        <f t="shared" si="73"/>
        <v>0</v>
      </c>
      <c r="AG82" s="52">
        <f t="shared" si="73"/>
        <v>0</v>
      </c>
      <c r="AH82" s="54">
        <f t="shared" si="73"/>
        <v>0</v>
      </c>
      <c r="AI82" s="52">
        <f t="shared" si="73"/>
        <v>22</v>
      </c>
      <c r="AJ82" s="53">
        <f t="shared" si="73"/>
        <v>0</v>
      </c>
      <c r="AK82" s="52">
        <f t="shared" si="73"/>
        <v>14</v>
      </c>
      <c r="AL82" s="53">
        <f t="shared" si="73"/>
        <v>0</v>
      </c>
      <c r="AM82" s="52">
        <f t="shared" si="73"/>
        <v>9</v>
      </c>
      <c r="AN82" s="54">
        <f t="shared" si="73"/>
        <v>0</v>
      </c>
      <c r="AO82" s="52">
        <f t="shared" si="73"/>
        <v>0</v>
      </c>
      <c r="AP82" s="53">
        <f t="shared" si="73"/>
        <v>0</v>
      </c>
      <c r="AQ82" s="55">
        <f t="shared" si="73"/>
        <v>45</v>
      </c>
      <c r="AR82" s="56">
        <f t="shared" si="73"/>
        <v>0</v>
      </c>
      <c r="AS82" s="57">
        <f t="shared" si="73"/>
        <v>22</v>
      </c>
      <c r="AT82" s="56">
        <f t="shared" si="73"/>
        <v>0</v>
      </c>
      <c r="AU82" s="57">
        <f t="shared" si="73"/>
        <v>16</v>
      </c>
      <c r="AV82" s="56">
        <f t="shared" si="73"/>
        <v>0</v>
      </c>
      <c r="AW82" s="613">
        <v>0.56000000000000005</v>
      </c>
      <c r="AX82" s="617"/>
    </row>
    <row r="83" spans="1:50" s="137" customFormat="1" ht="17.25" customHeight="1" thickBot="1">
      <c r="A83" s="640"/>
      <c r="B83" s="643"/>
      <c r="C83" s="643"/>
      <c r="D83" s="644"/>
      <c r="E83" s="58">
        <f t="shared" ref="E83:AV83" si="74">SUM(E77,E79,E81)</f>
        <v>0</v>
      </c>
      <c r="F83" s="59">
        <f t="shared" si="74"/>
        <v>0</v>
      </c>
      <c r="G83" s="58">
        <f t="shared" si="74"/>
        <v>0</v>
      </c>
      <c r="H83" s="59">
        <f t="shared" si="74"/>
        <v>0</v>
      </c>
      <c r="I83" s="58">
        <f t="shared" si="74"/>
        <v>0</v>
      </c>
      <c r="J83" s="60">
        <f t="shared" si="74"/>
        <v>0</v>
      </c>
      <c r="K83" s="58">
        <f t="shared" si="74"/>
        <v>0</v>
      </c>
      <c r="L83" s="59">
        <f t="shared" si="74"/>
        <v>0</v>
      </c>
      <c r="M83" s="58">
        <f t="shared" si="74"/>
        <v>0</v>
      </c>
      <c r="N83" s="59">
        <f t="shared" si="74"/>
        <v>0</v>
      </c>
      <c r="O83" s="58">
        <f t="shared" si="74"/>
        <v>0</v>
      </c>
      <c r="P83" s="60">
        <f t="shared" si="74"/>
        <v>0</v>
      </c>
      <c r="Q83" s="58">
        <f t="shared" si="74"/>
        <v>0</v>
      </c>
      <c r="R83" s="59">
        <f t="shared" si="74"/>
        <v>0</v>
      </c>
      <c r="S83" s="58">
        <f t="shared" si="74"/>
        <v>0</v>
      </c>
      <c r="T83" s="59">
        <f t="shared" si="74"/>
        <v>0</v>
      </c>
      <c r="U83" s="58">
        <f t="shared" si="74"/>
        <v>0</v>
      </c>
      <c r="V83" s="60">
        <f t="shared" si="74"/>
        <v>0</v>
      </c>
      <c r="W83" s="58">
        <f t="shared" si="74"/>
        <v>0</v>
      </c>
      <c r="X83" s="59">
        <f t="shared" si="74"/>
        <v>0</v>
      </c>
      <c r="Y83" s="58">
        <f t="shared" si="74"/>
        <v>0</v>
      </c>
      <c r="Z83" s="59">
        <f t="shared" si="74"/>
        <v>0</v>
      </c>
      <c r="AA83" s="58">
        <f t="shared" si="74"/>
        <v>0</v>
      </c>
      <c r="AB83" s="60">
        <f t="shared" si="74"/>
        <v>0</v>
      </c>
      <c r="AC83" s="58">
        <f t="shared" si="74"/>
        <v>0</v>
      </c>
      <c r="AD83" s="59">
        <f t="shared" si="74"/>
        <v>0</v>
      </c>
      <c r="AE83" s="58">
        <f t="shared" si="74"/>
        <v>0</v>
      </c>
      <c r="AF83" s="59">
        <f t="shared" si="74"/>
        <v>0</v>
      </c>
      <c r="AG83" s="58">
        <f t="shared" si="74"/>
        <v>0</v>
      </c>
      <c r="AH83" s="60">
        <f t="shared" si="74"/>
        <v>0</v>
      </c>
      <c r="AI83" s="58">
        <f t="shared" si="74"/>
        <v>0</v>
      </c>
      <c r="AJ83" s="59">
        <f t="shared" si="74"/>
        <v>0</v>
      </c>
      <c r="AK83" s="58">
        <f t="shared" si="74"/>
        <v>0</v>
      </c>
      <c r="AL83" s="59">
        <f t="shared" si="74"/>
        <v>0</v>
      </c>
      <c r="AM83" s="58">
        <f t="shared" si="74"/>
        <v>0</v>
      </c>
      <c r="AN83" s="60">
        <f t="shared" si="74"/>
        <v>0</v>
      </c>
      <c r="AO83" s="58">
        <f t="shared" si="74"/>
        <v>0</v>
      </c>
      <c r="AP83" s="59">
        <f t="shared" si="74"/>
        <v>0</v>
      </c>
      <c r="AQ83" s="61">
        <f t="shared" si="74"/>
        <v>0</v>
      </c>
      <c r="AR83" s="62">
        <f t="shared" si="74"/>
        <v>0</v>
      </c>
      <c r="AS83" s="63">
        <f t="shared" si="74"/>
        <v>0</v>
      </c>
      <c r="AT83" s="62">
        <f t="shared" si="74"/>
        <v>0</v>
      </c>
      <c r="AU83" s="63">
        <f t="shared" si="74"/>
        <v>0</v>
      </c>
      <c r="AV83" s="62">
        <f t="shared" si="74"/>
        <v>0</v>
      </c>
      <c r="AW83" s="614"/>
      <c r="AX83" s="618"/>
    </row>
    <row r="84" spans="1:50" s="137" customFormat="1" ht="17.25" customHeight="1" thickTop="1">
      <c r="A84" s="635" t="s">
        <v>257</v>
      </c>
      <c r="B84" s="638">
        <v>1</v>
      </c>
      <c r="C84" s="656" t="s">
        <v>175</v>
      </c>
      <c r="D84" s="657"/>
      <c r="E84" s="215">
        <f>SUM(E10,E18)</f>
        <v>0</v>
      </c>
      <c r="F84" s="216">
        <f t="shared" ref="F84:AV84" si="75">SUM(F10,F18)</f>
        <v>0</v>
      </c>
      <c r="G84" s="215">
        <f t="shared" si="75"/>
        <v>0</v>
      </c>
      <c r="H84" s="216">
        <f t="shared" si="75"/>
        <v>0</v>
      </c>
      <c r="I84" s="215">
        <f t="shared" si="75"/>
        <v>0</v>
      </c>
      <c r="J84" s="217">
        <f t="shared" si="75"/>
        <v>0</v>
      </c>
      <c r="K84" s="215">
        <f t="shared" si="75"/>
        <v>0</v>
      </c>
      <c r="L84" s="216">
        <f t="shared" si="75"/>
        <v>0</v>
      </c>
      <c r="M84" s="215">
        <f t="shared" si="75"/>
        <v>0</v>
      </c>
      <c r="N84" s="216">
        <f t="shared" si="75"/>
        <v>0</v>
      </c>
      <c r="O84" s="215">
        <f t="shared" si="75"/>
        <v>0</v>
      </c>
      <c r="P84" s="217">
        <f t="shared" si="75"/>
        <v>0</v>
      </c>
      <c r="Q84" s="215">
        <f t="shared" si="75"/>
        <v>0</v>
      </c>
      <c r="R84" s="216">
        <f t="shared" si="75"/>
        <v>0</v>
      </c>
      <c r="S84" s="215">
        <f t="shared" si="75"/>
        <v>0</v>
      </c>
      <c r="T84" s="216">
        <f t="shared" si="75"/>
        <v>0</v>
      </c>
      <c r="U84" s="215">
        <f t="shared" si="75"/>
        <v>0</v>
      </c>
      <c r="V84" s="217">
        <f t="shared" si="75"/>
        <v>0</v>
      </c>
      <c r="W84" s="215">
        <f t="shared" si="75"/>
        <v>7</v>
      </c>
      <c r="X84" s="216">
        <f t="shared" si="75"/>
        <v>0</v>
      </c>
      <c r="Y84" s="215">
        <f t="shared" si="75"/>
        <v>2</v>
      </c>
      <c r="Z84" s="216">
        <f t="shared" si="75"/>
        <v>0</v>
      </c>
      <c r="AA84" s="215">
        <f t="shared" si="75"/>
        <v>5</v>
      </c>
      <c r="AB84" s="217">
        <f t="shared" si="75"/>
        <v>0</v>
      </c>
      <c r="AC84" s="215">
        <f t="shared" si="75"/>
        <v>0</v>
      </c>
      <c r="AD84" s="216">
        <f t="shared" si="75"/>
        <v>0</v>
      </c>
      <c r="AE84" s="215">
        <f t="shared" si="75"/>
        <v>0</v>
      </c>
      <c r="AF84" s="216">
        <f t="shared" si="75"/>
        <v>0</v>
      </c>
      <c r="AG84" s="215">
        <f t="shared" si="75"/>
        <v>0</v>
      </c>
      <c r="AH84" s="217">
        <f t="shared" si="75"/>
        <v>0</v>
      </c>
      <c r="AI84" s="215">
        <f t="shared" si="75"/>
        <v>3</v>
      </c>
      <c r="AJ84" s="216">
        <f t="shared" si="75"/>
        <v>0</v>
      </c>
      <c r="AK84" s="215">
        <f t="shared" si="75"/>
        <v>3</v>
      </c>
      <c r="AL84" s="216">
        <f t="shared" si="75"/>
        <v>0</v>
      </c>
      <c r="AM84" s="215">
        <f t="shared" si="75"/>
        <v>0</v>
      </c>
      <c r="AN84" s="217">
        <f t="shared" si="75"/>
        <v>0</v>
      </c>
      <c r="AO84" s="215">
        <f t="shared" si="75"/>
        <v>1</v>
      </c>
      <c r="AP84" s="216">
        <f t="shared" si="75"/>
        <v>0</v>
      </c>
      <c r="AQ84" s="218">
        <f>SUM(AQ10,AQ18)</f>
        <v>11</v>
      </c>
      <c r="AR84" s="219">
        <f t="shared" si="75"/>
        <v>0</v>
      </c>
      <c r="AS84" s="220">
        <f t="shared" si="75"/>
        <v>5</v>
      </c>
      <c r="AT84" s="219">
        <f t="shared" si="75"/>
        <v>0</v>
      </c>
      <c r="AU84" s="220">
        <f t="shared" si="75"/>
        <v>5</v>
      </c>
      <c r="AV84" s="219">
        <f t="shared" si="75"/>
        <v>0</v>
      </c>
      <c r="AW84" s="611">
        <v>0.28999999999999998</v>
      </c>
      <c r="AX84" s="619"/>
    </row>
    <row r="85" spans="1:50" s="137" customFormat="1" ht="17.25" customHeight="1">
      <c r="A85" s="636"/>
      <c r="B85" s="639"/>
      <c r="C85" s="650"/>
      <c r="D85" s="647"/>
      <c r="E85" s="64">
        <f t="shared" ref="E85:AV85" si="76">SUM(E11,E19)</f>
        <v>0</v>
      </c>
      <c r="F85" s="65">
        <f>SUM(F11,F19)</f>
        <v>0</v>
      </c>
      <c r="G85" s="64">
        <f t="shared" si="76"/>
        <v>0</v>
      </c>
      <c r="H85" s="65">
        <f t="shared" si="76"/>
        <v>0</v>
      </c>
      <c r="I85" s="64">
        <f t="shared" si="76"/>
        <v>0</v>
      </c>
      <c r="J85" s="66">
        <f t="shared" si="76"/>
        <v>0</v>
      </c>
      <c r="K85" s="64">
        <f t="shared" si="76"/>
        <v>0</v>
      </c>
      <c r="L85" s="65">
        <f t="shared" si="76"/>
        <v>0</v>
      </c>
      <c r="M85" s="64">
        <f t="shared" si="76"/>
        <v>0</v>
      </c>
      <c r="N85" s="65">
        <f t="shared" si="76"/>
        <v>0</v>
      </c>
      <c r="O85" s="64">
        <f t="shared" si="76"/>
        <v>0</v>
      </c>
      <c r="P85" s="66">
        <f t="shared" si="76"/>
        <v>0</v>
      </c>
      <c r="Q85" s="64">
        <f t="shared" si="76"/>
        <v>0</v>
      </c>
      <c r="R85" s="65">
        <f t="shared" si="76"/>
        <v>0</v>
      </c>
      <c r="S85" s="64">
        <f t="shared" si="76"/>
        <v>0</v>
      </c>
      <c r="T85" s="65">
        <f t="shared" si="76"/>
        <v>0</v>
      </c>
      <c r="U85" s="64">
        <f t="shared" si="76"/>
        <v>0</v>
      </c>
      <c r="V85" s="66">
        <f t="shared" si="76"/>
        <v>0</v>
      </c>
      <c r="W85" s="64">
        <f t="shared" si="76"/>
        <v>1</v>
      </c>
      <c r="X85" s="65">
        <f t="shared" si="76"/>
        <v>0</v>
      </c>
      <c r="Y85" s="64">
        <f t="shared" si="76"/>
        <v>0</v>
      </c>
      <c r="Z85" s="65">
        <f t="shared" si="76"/>
        <v>0</v>
      </c>
      <c r="AA85" s="64">
        <f t="shared" si="76"/>
        <v>3</v>
      </c>
      <c r="AB85" s="66">
        <f t="shared" si="76"/>
        <v>0</v>
      </c>
      <c r="AC85" s="64">
        <f t="shared" si="76"/>
        <v>0</v>
      </c>
      <c r="AD85" s="65">
        <f t="shared" si="76"/>
        <v>0</v>
      </c>
      <c r="AE85" s="64">
        <f t="shared" si="76"/>
        <v>0</v>
      </c>
      <c r="AF85" s="65">
        <f t="shared" si="76"/>
        <v>0</v>
      </c>
      <c r="AG85" s="64">
        <f t="shared" si="76"/>
        <v>0</v>
      </c>
      <c r="AH85" s="66">
        <f t="shared" si="76"/>
        <v>0</v>
      </c>
      <c r="AI85" s="64">
        <f t="shared" si="76"/>
        <v>0</v>
      </c>
      <c r="AJ85" s="65">
        <f t="shared" si="76"/>
        <v>0</v>
      </c>
      <c r="AK85" s="64">
        <f t="shared" si="76"/>
        <v>0</v>
      </c>
      <c r="AL85" s="65">
        <f t="shared" si="76"/>
        <v>0</v>
      </c>
      <c r="AM85" s="64">
        <f t="shared" si="76"/>
        <v>0</v>
      </c>
      <c r="AN85" s="66">
        <f t="shared" si="76"/>
        <v>0</v>
      </c>
      <c r="AO85" s="64">
        <f t="shared" si="76"/>
        <v>0</v>
      </c>
      <c r="AP85" s="65">
        <f t="shared" si="76"/>
        <v>0</v>
      </c>
      <c r="AQ85" s="67">
        <f t="shared" si="76"/>
        <v>1</v>
      </c>
      <c r="AR85" s="68">
        <f t="shared" si="76"/>
        <v>0</v>
      </c>
      <c r="AS85" s="69">
        <f t="shared" si="76"/>
        <v>0</v>
      </c>
      <c r="AT85" s="68">
        <f t="shared" si="76"/>
        <v>0</v>
      </c>
      <c r="AU85" s="69">
        <f t="shared" si="76"/>
        <v>3</v>
      </c>
      <c r="AV85" s="68">
        <f t="shared" si="76"/>
        <v>0</v>
      </c>
      <c r="AW85" s="612"/>
      <c r="AX85" s="620"/>
    </row>
    <row r="86" spans="1:50" s="137" customFormat="1" ht="17.25" customHeight="1">
      <c r="A86" s="636"/>
      <c r="B86" s="627" t="s">
        <v>258</v>
      </c>
      <c r="C86" s="646" t="s">
        <v>99</v>
      </c>
      <c r="D86" s="647"/>
      <c r="E86" s="29">
        <f t="shared" ref="E86:AV86" si="77">SUM(E16,E24,E34,E42)</f>
        <v>0</v>
      </c>
      <c r="F86" s="30">
        <f t="shared" si="77"/>
        <v>0</v>
      </c>
      <c r="G86" s="29">
        <f t="shared" si="77"/>
        <v>0</v>
      </c>
      <c r="H86" s="30">
        <f t="shared" si="77"/>
        <v>0</v>
      </c>
      <c r="I86" s="29">
        <f t="shared" si="77"/>
        <v>0</v>
      </c>
      <c r="J86" s="31">
        <f t="shared" si="77"/>
        <v>0</v>
      </c>
      <c r="K86" s="29">
        <f t="shared" si="77"/>
        <v>2</v>
      </c>
      <c r="L86" s="30">
        <f t="shared" si="77"/>
        <v>0</v>
      </c>
      <c r="M86" s="29">
        <f t="shared" si="77"/>
        <v>0</v>
      </c>
      <c r="N86" s="30">
        <f t="shared" si="77"/>
        <v>0</v>
      </c>
      <c r="O86" s="29">
        <f t="shared" si="77"/>
        <v>0</v>
      </c>
      <c r="P86" s="31">
        <f t="shared" si="77"/>
        <v>0</v>
      </c>
      <c r="Q86" s="29">
        <f t="shared" si="77"/>
        <v>2</v>
      </c>
      <c r="R86" s="30">
        <f t="shared" si="77"/>
        <v>0</v>
      </c>
      <c r="S86" s="29">
        <f t="shared" si="77"/>
        <v>0</v>
      </c>
      <c r="T86" s="30">
        <f t="shared" si="77"/>
        <v>0</v>
      </c>
      <c r="U86" s="29">
        <f t="shared" si="77"/>
        <v>0</v>
      </c>
      <c r="V86" s="31">
        <f t="shared" si="77"/>
        <v>0</v>
      </c>
      <c r="W86" s="29">
        <f t="shared" si="77"/>
        <v>34</v>
      </c>
      <c r="X86" s="30">
        <f t="shared" si="77"/>
        <v>0</v>
      </c>
      <c r="Y86" s="29">
        <f t="shared" si="77"/>
        <v>12</v>
      </c>
      <c r="Z86" s="30">
        <f t="shared" si="77"/>
        <v>0</v>
      </c>
      <c r="AA86" s="29">
        <f t="shared" si="77"/>
        <v>6</v>
      </c>
      <c r="AB86" s="31">
        <f t="shared" si="77"/>
        <v>0</v>
      </c>
      <c r="AC86" s="29">
        <f t="shared" si="77"/>
        <v>0</v>
      </c>
      <c r="AD86" s="30">
        <f t="shared" si="77"/>
        <v>0</v>
      </c>
      <c r="AE86" s="29">
        <f t="shared" si="77"/>
        <v>0</v>
      </c>
      <c r="AF86" s="30">
        <f t="shared" si="77"/>
        <v>0</v>
      </c>
      <c r="AG86" s="29">
        <f t="shared" si="77"/>
        <v>0</v>
      </c>
      <c r="AH86" s="31">
        <f t="shared" si="77"/>
        <v>0</v>
      </c>
      <c r="AI86" s="29">
        <f t="shared" si="77"/>
        <v>108</v>
      </c>
      <c r="AJ86" s="30">
        <f t="shared" si="77"/>
        <v>0</v>
      </c>
      <c r="AK86" s="29">
        <f t="shared" si="77"/>
        <v>23</v>
      </c>
      <c r="AL86" s="30">
        <f t="shared" si="77"/>
        <v>0</v>
      </c>
      <c r="AM86" s="29">
        <f t="shared" si="77"/>
        <v>85</v>
      </c>
      <c r="AN86" s="31">
        <f t="shared" si="77"/>
        <v>0</v>
      </c>
      <c r="AO86" s="29">
        <f t="shared" si="77"/>
        <v>1</v>
      </c>
      <c r="AP86" s="30">
        <f t="shared" si="77"/>
        <v>0</v>
      </c>
      <c r="AQ86" s="32">
        <f t="shared" si="77"/>
        <v>147</v>
      </c>
      <c r="AR86" s="33">
        <f t="shared" si="77"/>
        <v>0</v>
      </c>
      <c r="AS86" s="34">
        <f t="shared" si="77"/>
        <v>35</v>
      </c>
      <c r="AT86" s="33">
        <f t="shared" si="77"/>
        <v>0</v>
      </c>
      <c r="AU86" s="34">
        <f t="shared" si="77"/>
        <v>91</v>
      </c>
      <c r="AV86" s="33">
        <f t="shared" si="77"/>
        <v>0</v>
      </c>
      <c r="AW86" s="615">
        <v>0.56000000000000005</v>
      </c>
      <c r="AX86" s="621"/>
    </row>
    <row r="87" spans="1:50" s="137" customFormat="1" ht="17.25" customHeight="1">
      <c r="A87" s="636"/>
      <c r="B87" s="639"/>
      <c r="C87" s="650"/>
      <c r="D87" s="647"/>
      <c r="E87" s="64">
        <f t="shared" ref="E87:AV87" si="78">SUM(E17,E25,E35,E43)</f>
        <v>0</v>
      </c>
      <c r="F87" s="65">
        <f t="shared" si="78"/>
        <v>0</v>
      </c>
      <c r="G87" s="64">
        <f t="shared" si="78"/>
        <v>0</v>
      </c>
      <c r="H87" s="65">
        <f t="shared" si="78"/>
        <v>0</v>
      </c>
      <c r="I87" s="64">
        <f t="shared" si="78"/>
        <v>0</v>
      </c>
      <c r="J87" s="66">
        <f t="shared" si="78"/>
        <v>0</v>
      </c>
      <c r="K87" s="64">
        <f t="shared" si="78"/>
        <v>0</v>
      </c>
      <c r="L87" s="65">
        <f t="shared" si="78"/>
        <v>0</v>
      </c>
      <c r="M87" s="64">
        <f t="shared" si="78"/>
        <v>0</v>
      </c>
      <c r="N87" s="65">
        <f t="shared" si="78"/>
        <v>0</v>
      </c>
      <c r="O87" s="64">
        <f t="shared" si="78"/>
        <v>0</v>
      </c>
      <c r="P87" s="66">
        <f t="shared" si="78"/>
        <v>0</v>
      </c>
      <c r="Q87" s="64">
        <f t="shared" si="78"/>
        <v>0</v>
      </c>
      <c r="R87" s="65">
        <f t="shared" si="78"/>
        <v>0</v>
      </c>
      <c r="S87" s="64">
        <f t="shared" si="78"/>
        <v>0</v>
      </c>
      <c r="T87" s="65">
        <f t="shared" si="78"/>
        <v>0</v>
      </c>
      <c r="U87" s="64">
        <f t="shared" si="78"/>
        <v>0</v>
      </c>
      <c r="V87" s="66">
        <f t="shared" si="78"/>
        <v>0</v>
      </c>
      <c r="W87" s="64">
        <f t="shared" si="78"/>
        <v>0</v>
      </c>
      <c r="X87" s="65">
        <f t="shared" si="78"/>
        <v>0</v>
      </c>
      <c r="Y87" s="64">
        <f t="shared" si="78"/>
        <v>0</v>
      </c>
      <c r="Z87" s="65">
        <f t="shared" si="78"/>
        <v>0</v>
      </c>
      <c r="AA87" s="64">
        <f t="shared" si="78"/>
        <v>0</v>
      </c>
      <c r="AB87" s="66">
        <f t="shared" si="78"/>
        <v>0</v>
      </c>
      <c r="AC87" s="64">
        <f t="shared" si="78"/>
        <v>0</v>
      </c>
      <c r="AD87" s="65">
        <f t="shared" si="78"/>
        <v>0</v>
      </c>
      <c r="AE87" s="64">
        <f t="shared" si="78"/>
        <v>0</v>
      </c>
      <c r="AF87" s="65">
        <f t="shared" si="78"/>
        <v>0</v>
      </c>
      <c r="AG87" s="64">
        <f t="shared" si="78"/>
        <v>0</v>
      </c>
      <c r="AH87" s="66">
        <f t="shared" si="78"/>
        <v>0</v>
      </c>
      <c r="AI87" s="64">
        <f t="shared" si="78"/>
        <v>0</v>
      </c>
      <c r="AJ87" s="65">
        <f t="shared" si="78"/>
        <v>0</v>
      </c>
      <c r="AK87" s="64">
        <f t="shared" si="78"/>
        <v>0</v>
      </c>
      <c r="AL87" s="65">
        <f t="shared" si="78"/>
        <v>0</v>
      </c>
      <c r="AM87" s="64">
        <f t="shared" si="78"/>
        <v>0</v>
      </c>
      <c r="AN87" s="66">
        <f t="shared" si="78"/>
        <v>0</v>
      </c>
      <c r="AO87" s="64">
        <f t="shared" si="78"/>
        <v>0</v>
      </c>
      <c r="AP87" s="65">
        <f t="shared" si="78"/>
        <v>0</v>
      </c>
      <c r="AQ87" s="67">
        <f t="shared" si="78"/>
        <v>0</v>
      </c>
      <c r="AR87" s="68">
        <f t="shared" si="78"/>
        <v>0</v>
      </c>
      <c r="AS87" s="69">
        <f t="shared" si="78"/>
        <v>0</v>
      </c>
      <c r="AT87" s="68">
        <f t="shared" si="78"/>
        <v>0</v>
      </c>
      <c r="AU87" s="69">
        <f t="shared" si="78"/>
        <v>0</v>
      </c>
      <c r="AV87" s="68">
        <f t="shared" si="78"/>
        <v>0</v>
      </c>
      <c r="AW87" s="612"/>
      <c r="AX87" s="620"/>
    </row>
    <row r="88" spans="1:50" s="137" customFormat="1" ht="17.25" customHeight="1">
      <c r="A88" s="636"/>
      <c r="B88" s="627" t="s">
        <v>259</v>
      </c>
      <c r="C88" s="646" t="s">
        <v>100</v>
      </c>
      <c r="D88" s="647"/>
      <c r="E88" s="29">
        <f t="shared" ref="E88:AV88" si="79">SUM(E26,E36,E44,E52)</f>
        <v>0</v>
      </c>
      <c r="F88" s="30">
        <f t="shared" si="79"/>
        <v>0</v>
      </c>
      <c r="G88" s="29">
        <f t="shared" si="79"/>
        <v>0</v>
      </c>
      <c r="H88" s="30">
        <f t="shared" si="79"/>
        <v>0</v>
      </c>
      <c r="I88" s="29">
        <f t="shared" si="79"/>
        <v>0</v>
      </c>
      <c r="J88" s="31">
        <f t="shared" si="79"/>
        <v>0</v>
      </c>
      <c r="K88" s="29">
        <f t="shared" si="79"/>
        <v>0</v>
      </c>
      <c r="L88" s="30">
        <f t="shared" si="79"/>
        <v>0</v>
      </c>
      <c r="M88" s="29">
        <f t="shared" si="79"/>
        <v>0</v>
      </c>
      <c r="N88" s="30">
        <f t="shared" si="79"/>
        <v>0</v>
      </c>
      <c r="O88" s="29">
        <f t="shared" si="79"/>
        <v>0</v>
      </c>
      <c r="P88" s="31">
        <f t="shared" si="79"/>
        <v>0</v>
      </c>
      <c r="Q88" s="29">
        <f t="shared" si="79"/>
        <v>0</v>
      </c>
      <c r="R88" s="30">
        <f t="shared" si="79"/>
        <v>0</v>
      </c>
      <c r="S88" s="29">
        <f t="shared" si="79"/>
        <v>0</v>
      </c>
      <c r="T88" s="30">
        <f t="shared" si="79"/>
        <v>0</v>
      </c>
      <c r="U88" s="29">
        <f t="shared" si="79"/>
        <v>0</v>
      </c>
      <c r="V88" s="31">
        <f t="shared" si="79"/>
        <v>0</v>
      </c>
      <c r="W88" s="29">
        <f t="shared" si="79"/>
        <v>7</v>
      </c>
      <c r="X88" s="30">
        <f t="shared" si="79"/>
        <v>0</v>
      </c>
      <c r="Y88" s="29">
        <f t="shared" si="79"/>
        <v>3</v>
      </c>
      <c r="Z88" s="30">
        <f t="shared" si="79"/>
        <v>0</v>
      </c>
      <c r="AA88" s="29">
        <f t="shared" si="79"/>
        <v>1</v>
      </c>
      <c r="AB88" s="31">
        <f t="shared" si="79"/>
        <v>0</v>
      </c>
      <c r="AC88" s="29">
        <f t="shared" si="79"/>
        <v>0</v>
      </c>
      <c r="AD88" s="30">
        <f t="shared" si="79"/>
        <v>0</v>
      </c>
      <c r="AE88" s="29">
        <f t="shared" si="79"/>
        <v>0</v>
      </c>
      <c r="AF88" s="30">
        <f t="shared" si="79"/>
        <v>0</v>
      </c>
      <c r="AG88" s="29">
        <f t="shared" si="79"/>
        <v>0</v>
      </c>
      <c r="AH88" s="31">
        <f t="shared" si="79"/>
        <v>0</v>
      </c>
      <c r="AI88" s="29">
        <f t="shared" si="79"/>
        <v>10</v>
      </c>
      <c r="AJ88" s="30">
        <f t="shared" si="79"/>
        <v>0</v>
      </c>
      <c r="AK88" s="29">
        <f t="shared" si="79"/>
        <v>7</v>
      </c>
      <c r="AL88" s="30">
        <f t="shared" si="79"/>
        <v>0</v>
      </c>
      <c r="AM88" s="29">
        <f t="shared" si="79"/>
        <v>3</v>
      </c>
      <c r="AN88" s="31">
        <f t="shared" si="79"/>
        <v>0</v>
      </c>
      <c r="AO88" s="29">
        <f t="shared" si="79"/>
        <v>0</v>
      </c>
      <c r="AP88" s="30">
        <f t="shared" si="79"/>
        <v>0</v>
      </c>
      <c r="AQ88" s="32">
        <f t="shared" si="79"/>
        <v>17</v>
      </c>
      <c r="AR88" s="33">
        <f t="shared" si="79"/>
        <v>0</v>
      </c>
      <c r="AS88" s="34">
        <f t="shared" si="79"/>
        <v>10</v>
      </c>
      <c r="AT88" s="33">
        <f t="shared" si="79"/>
        <v>0</v>
      </c>
      <c r="AU88" s="34">
        <f t="shared" si="79"/>
        <v>4</v>
      </c>
      <c r="AV88" s="33">
        <f t="shared" si="79"/>
        <v>0</v>
      </c>
      <c r="AW88" s="615">
        <v>0.16</v>
      </c>
      <c r="AX88" s="621"/>
    </row>
    <row r="89" spans="1:50" s="137" customFormat="1" ht="17.25" customHeight="1">
      <c r="A89" s="636"/>
      <c r="B89" s="639"/>
      <c r="C89" s="650"/>
      <c r="D89" s="647"/>
      <c r="E89" s="64">
        <f t="shared" ref="E89:AV89" si="80">SUM(E27,E37,E45,E53)</f>
        <v>0</v>
      </c>
      <c r="F89" s="65">
        <f t="shared" si="80"/>
        <v>0</v>
      </c>
      <c r="G89" s="64">
        <f t="shared" si="80"/>
        <v>0</v>
      </c>
      <c r="H89" s="65">
        <f t="shared" si="80"/>
        <v>0</v>
      </c>
      <c r="I89" s="64">
        <f t="shared" si="80"/>
        <v>0</v>
      </c>
      <c r="J89" s="66">
        <f t="shared" si="80"/>
        <v>0</v>
      </c>
      <c r="K89" s="64">
        <f t="shared" si="80"/>
        <v>0</v>
      </c>
      <c r="L89" s="65">
        <f t="shared" si="80"/>
        <v>0</v>
      </c>
      <c r="M89" s="64">
        <f t="shared" si="80"/>
        <v>0</v>
      </c>
      <c r="N89" s="65">
        <f t="shared" si="80"/>
        <v>0</v>
      </c>
      <c r="O89" s="64">
        <f t="shared" si="80"/>
        <v>0</v>
      </c>
      <c r="P89" s="66">
        <f t="shared" si="80"/>
        <v>0</v>
      </c>
      <c r="Q89" s="64">
        <f t="shared" si="80"/>
        <v>0</v>
      </c>
      <c r="R89" s="65">
        <f t="shared" si="80"/>
        <v>0</v>
      </c>
      <c r="S89" s="64">
        <f t="shared" si="80"/>
        <v>0</v>
      </c>
      <c r="T89" s="65">
        <f t="shared" si="80"/>
        <v>0</v>
      </c>
      <c r="U89" s="64">
        <f t="shared" si="80"/>
        <v>0</v>
      </c>
      <c r="V89" s="66">
        <f t="shared" si="80"/>
        <v>0</v>
      </c>
      <c r="W89" s="64">
        <f t="shared" si="80"/>
        <v>0</v>
      </c>
      <c r="X89" s="65">
        <f t="shared" si="80"/>
        <v>0</v>
      </c>
      <c r="Y89" s="64">
        <f t="shared" si="80"/>
        <v>0</v>
      </c>
      <c r="Z89" s="65">
        <f t="shared" si="80"/>
        <v>0</v>
      </c>
      <c r="AA89" s="64">
        <f t="shared" si="80"/>
        <v>0</v>
      </c>
      <c r="AB89" s="66">
        <f t="shared" si="80"/>
        <v>0</v>
      </c>
      <c r="AC89" s="64">
        <f t="shared" si="80"/>
        <v>0</v>
      </c>
      <c r="AD89" s="65">
        <f t="shared" si="80"/>
        <v>0</v>
      </c>
      <c r="AE89" s="64">
        <f t="shared" si="80"/>
        <v>0</v>
      </c>
      <c r="AF89" s="65">
        <f t="shared" si="80"/>
        <v>0</v>
      </c>
      <c r="AG89" s="64">
        <f t="shared" si="80"/>
        <v>0</v>
      </c>
      <c r="AH89" s="66">
        <f t="shared" si="80"/>
        <v>0</v>
      </c>
      <c r="AI89" s="64">
        <f t="shared" si="80"/>
        <v>0</v>
      </c>
      <c r="AJ89" s="65">
        <f t="shared" si="80"/>
        <v>0</v>
      </c>
      <c r="AK89" s="64">
        <f t="shared" si="80"/>
        <v>0</v>
      </c>
      <c r="AL89" s="65">
        <f t="shared" si="80"/>
        <v>0</v>
      </c>
      <c r="AM89" s="64">
        <f t="shared" si="80"/>
        <v>0</v>
      </c>
      <c r="AN89" s="66">
        <f t="shared" si="80"/>
        <v>0</v>
      </c>
      <c r="AO89" s="64">
        <f t="shared" si="80"/>
        <v>0</v>
      </c>
      <c r="AP89" s="65">
        <f t="shared" si="80"/>
        <v>0</v>
      </c>
      <c r="AQ89" s="67">
        <f t="shared" si="80"/>
        <v>0</v>
      </c>
      <c r="AR89" s="68">
        <f t="shared" si="80"/>
        <v>0</v>
      </c>
      <c r="AS89" s="69">
        <f t="shared" si="80"/>
        <v>0</v>
      </c>
      <c r="AT89" s="68">
        <f t="shared" si="80"/>
        <v>0</v>
      </c>
      <c r="AU89" s="69">
        <f t="shared" si="80"/>
        <v>0</v>
      </c>
      <c r="AV89" s="68">
        <f t="shared" si="80"/>
        <v>0</v>
      </c>
      <c r="AW89" s="612"/>
      <c r="AX89" s="620"/>
    </row>
    <row r="90" spans="1:50" s="137" customFormat="1" ht="17.25" customHeight="1">
      <c r="A90" s="636"/>
      <c r="B90" s="627" t="s">
        <v>260</v>
      </c>
      <c r="C90" s="646" t="s">
        <v>101</v>
      </c>
      <c r="D90" s="647"/>
      <c r="E90" s="29">
        <f t="shared" ref="E90:AV90" si="81">SUM(E28,E46,E54,E60,E76)</f>
        <v>0</v>
      </c>
      <c r="F90" s="30">
        <f t="shared" si="81"/>
        <v>0</v>
      </c>
      <c r="G90" s="29">
        <f t="shared" si="81"/>
        <v>0</v>
      </c>
      <c r="H90" s="30">
        <f t="shared" si="81"/>
        <v>0</v>
      </c>
      <c r="I90" s="29">
        <f t="shared" si="81"/>
        <v>0</v>
      </c>
      <c r="J90" s="31">
        <f t="shared" si="81"/>
        <v>0</v>
      </c>
      <c r="K90" s="29">
        <f t="shared" si="81"/>
        <v>0</v>
      </c>
      <c r="L90" s="30">
        <f t="shared" si="81"/>
        <v>0</v>
      </c>
      <c r="M90" s="29">
        <f t="shared" si="81"/>
        <v>0</v>
      </c>
      <c r="N90" s="30">
        <f t="shared" si="81"/>
        <v>0</v>
      </c>
      <c r="O90" s="29">
        <f t="shared" si="81"/>
        <v>0</v>
      </c>
      <c r="P90" s="31">
        <f t="shared" si="81"/>
        <v>0</v>
      </c>
      <c r="Q90" s="29">
        <f t="shared" si="81"/>
        <v>0</v>
      </c>
      <c r="R90" s="30">
        <f t="shared" si="81"/>
        <v>0</v>
      </c>
      <c r="S90" s="29">
        <f t="shared" si="81"/>
        <v>0</v>
      </c>
      <c r="T90" s="30">
        <f t="shared" si="81"/>
        <v>0</v>
      </c>
      <c r="U90" s="29">
        <f t="shared" si="81"/>
        <v>0</v>
      </c>
      <c r="V90" s="31">
        <f t="shared" si="81"/>
        <v>0</v>
      </c>
      <c r="W90" s="29">
        <f t="shared" si="81"/>
        <v>41</v>
      </c>
      <c r="X90" s="30">
        <f t="shared" si="81"/>
        <v>0</v>
      </c>
      <c r="Y90" s="29">
        <f t="shared" si="81"/>
        <v>23</v>
      </c>
      <c r="Z90" s="30">
        <f t="shared" si="81"/>
        <v>0</v>
      </c>
      <c r="AA90" s="29">
        <f t="shared" si="81"/>
        <v>7</v>
      </c>
      <c r="AB90" s="31">
        <f t="shared" si="81"/>
        <v>0</v>
      </c>
      <c r="AC90" s="29">
        <f t="shared" si="81"/>
        <v>0</v>
      </c>
      <c r="AD90" s="30">
        <f t="shared" si="81"/>
        <v>0</v>
      </c>
      <c r="AE90" s="29">
        <f t="shared" si="81"/>
        <v>0</v>
      </c>
      <c r="AF90" s="30">
        <f t="shared" si="81"/>
        <v>0</v>
      </c>
      <c r="AG90" s="29">
        <f t="shared" si="81"/>
        <v>0</v>
      </c>
      <c r="AH90" s="31">
        <f t="shared" si="81"/>
        <v>0</v>
      </c>
      <c r="AI90" s="29">
        <f t="shared" si="81"/>
        <v>46</v>
      </c>
      <c r="AJ90" s="30">
        <f t="shared" si="81"/>
        <v>0</v>
      </c>
      <c r="AK90" s="29">
        <f t="shared" si="81"/>
        <v>30</v>
      </c>
      <c r="AL90" s="30">
        <f t="shared" si="81"/>
        <v>0</v>
      </c>
      <c r="AM90" s="29">
        <f t="shared" si="81"/>
        <v>17</v>
      </c>
      <c r="AN90" s="31">
        <f t="shared" si="81"/>
        <v>0</v>
      </c>
      <c r="AO90" s="29">
        <f t="shared" si="81"/>
        <v>2</v>
      </c>
      <c r="AP90" s="30">
        <f t="shared" si="81"/>
        <v>0</v>
      </c>
      <c r="AQ90" s="32">
        <f t="shared" si="81"/>
        <v>89</v>
      </c>
      <c r="AR90" s="33">
        <f t="shared" si="81"/>
        <v>0</v>
      </c>
      <c r="AS90" s="34">
        <f t="shared" si="81"/>
        <v>53</v>
      </c>
      <c r="AT90" s="33">
        <f t="shared" si="81"/>
        <v>0</v>
      </c>
      <c r="AU90" s="34">
        <f t="shared" si="81"/>
        <v>24</v>
      </c>
      <c r="AV90" s="33">
        <f t="shared" si="81"/>
        <v>0</v>
      </c>
      <c r="AW90" s="615">
        <v>0.45</v>
      </c>
      <c r="AX90" s="621"/>
    </row>
    <row r="91" spans="1:50" s="137" customFormat="1" ht="17.25" customHeight="1">
      <c r="A91" s="636"/>
      <c r="B91" s="639"/>
      <c r="C91" s="650"/>
      <c r="D91" s="647"/>
      <c r="E91" s="64">
        <f t="shared" ref="E91:AV91" si="82">SUM(E29,E47,E55,E61,E77)</f>
        <v>0</v>
      </c>
      <c r="F91" s="65">
        <f t="shared" si="82"/>
        <v>0</v>
      </c>
      <c r="G91" s="64">
        <f t="shared" si="82"/>
        <v>0</v>
      </c>
      <c r="H91" s="65">
        <f t="shared" si="82"/>
        <v>0</v>
      </c>
      <c r="I91" s="64">
        <f t="shared" si="82"/>
        <v>0</v>
      </c>
      <c r="J91" s="66">
        <f t="shared" si="82"/>
        <v>0</v>
      </c>
      <c r="K91" s="64">
        <f t="shared" si="82"/>
        <v>0</v>
      </c>
      <c r="L91" s="65">
        <f t="shared" si="82"/>
        <v>0</v>
      </c>
      <c r="M91" s="64">
        <f t="shared" si="82"/>
        <v>0</v>
      </c>
      <c r="N91" s="65">
        <f t="shared" si="82"/>
        <v>0</v>
      </c>
      <c r="O91" s="64">
        <f t="shared" si="82"/>
        <v>0</v>
      </c>
      <c r="P91" s="66">
        <f t="shared" si="82"/>
        <v>0</v>
      </c>
      <c r="Q91" s="64">
        <f t="shared" si="82"/>
        <v>0</v>
      </c>
      <c r="R91" s="65">
        <f t="shared" si="82"/>
        <v>0</v>
      </c>
      <c r="S91" s="64">
        <f t="shared" si="82"/>
        <v>0</v>
      </c>
      <c r="T91" s="65">
        <f t="shared" si="82"/>
        <v>0</v>
      </c>
      <c r="U91" s="64">
        <f t="shared" si="82"/>
        <v>0</v>
      </c>
      <c r="V91" s="66">
        <f t="shared" si="82"/>
        <v>0</v>
      </c>
      <c r="W91" s="64">
        <f t="shared" si="82"/>
        <v>1</v>
      </c>
      <c r="X91" s="65">
        <f t="shared" si="82"/>
        <v>0</v>
      </c>
      <c r="Y91" s="64">
        <f t="shared" si="82"/>
        <v>0</v>
      </c>
      <c r="Z91" s="65">
        <f t="shared" si="82"/>
        <v>0</v>
      </c>
      <c r="AA91" s="64">
        <f t="shared" si="82"/>
        <v>1</v>
      </c>
      <c r="AB91" s="66">
        <f t="shared" si="82"/>
        <v>0</v>
      </c>
      <c r="AC91" s="64">
        <f t="shared" si="82"/>
        <v>0</v>
      </c>
      <c r="AD91" s="65">
        <f t="shared" si="82"/>
        <v>0</v>
      </c>
      <c r="AE91" s="64">
        <f t="shared" si="82"/>
        <v>0</v>
      </c>
      <c r="AF91" s="65">
        <f t="shared" si="82"/>
        <v>0</v>
      </c>
      <c r="AG91" s="64">
        <f t="shared" si="82"/>
        <v>0</v>
      </c>
      <c r="AH91" s="66">
        <f t="shared" si="82"/>
        <v>0</v>
      </c>
      <c r="AI91" s="64">
        <f t="shared" si="82"/>
        <v>0</v>
      </c>
      <c r="AJ91" s="65">
        <f t="shared" si="82"/>
        <v>0</v>
      </c>
      <c r="AK91" s="64">
        <f t="shared" si="82"/>
        <v>0</v>
      </c>
      <c r="AL91" s="65">
        <f t="shared" si="82"/>
        <v>0</v>
      </c>
      <c r="AM91" s="64">
        <f t="shared" si="82"/>
        <v>0</v>
      </c>
      <c r="AN91" s="66">
        <f t="shared" si="82"/>
        <v>0</v>
      </c>
      <c r="AO91" s="64">
        <f t="shared" si="82"/>
        <v>0</v>
      </c>
      <c r="AP91" s="65">
        <f t="shared" si="82"/>
        <v>0</v>
      </c>
      <c r="AQ91" s="67">
        <f t="shared" si="82"/>
        <v>1</v>
      </c>
      <c r="AR91" s="68">
        <f t="shared" si="82"/>
        <v>0</v>
      </c>
      <c r="AS91" s="69">
        <f t="shared" si="82"/>
        <v>0</v>
      </c>
      <c r="AT91" s="68">
        <f t="shared" si="82"/>
        <v>0</v>
      </c>
      <c r="AU91" s="69">
        <f t="shared" si="82"/>
        <v>1</v>
      </c>
      <c r="AV91" s="68">
        <f t="shared" si="82"/>
        <v>0</v>
      </c>
      <c r="AW91" s="612"/>
      <c r="AX91" s="620"/>
    </row>
    <row r="92" spans="1:50" s="137" customFormat="1" ht="17.25" customHeight="1">
      <c r="A92" s="636"/>
      <c r="B92" s="627">
        <v>1</v>
      </c>
      <c r="C92" s="646" t="s">
        <v>204</v>
      </c>
      <c r="D92" s="647"/>
      <c r="E92" s="29">
        <f t="shared" ref="E92:AV92" si="83">SUM(E70,E62)</f>
        <v>0</v>
      </c>
      <c r="F92" s="30">
        <f t="shared" si="83"/>
        <v>0</v>
      </c>
      <c r="G92" s="29">
        <f t="shared" si="83"/>
        <v>0</v>
      </c>
      <c r="H92" s="30">
        <f t="shared" si="83"/>
        <v>0</v>
      </c>
      <c r="I92" s="29">
        <f t="shared" si="83"/>
        <v>0</v>
      </c>
      <c r="J92" s="31">
        <f t="shared" si="83"/>
        <v>0</v>
      </c>
      <c r="K92" s="29">
        <f t="shared" si="83"/>
        <v>1</v>
      </c>
      <c r="L92" s="30">
        <f t="shared" si="83"/>
        <v>0</v>
      </c>
      <c r="M92" s="29">
        <f t="shared" si="83"/>
        <v>0</v>
      </c>
      <c r="N92" s="30">
        <f t="shared" si="83"/>
        <v>0</v>
      </c>
      <c r="O92" s="29">
        <f t="shared" si="83"/>
        <v>0</v>
      </c>
      <c r="P92" s="31">
        <f t="shared" si="83"/>
        <v>0</v>
      </c>
      <c r="Q92" s="29">
        <f t="shared" si="83"/>
        <v>0</v>
      </c>
      <c r="R92" s="30">
        <f t="shared" si="83"/>
        <v>0</v>
      </c>
      <c r="S92" s="29">
        <f t="shared" si="83"/>
        <v>0</v>
      </c>
      <c r="T92" s="30">
        <f t="shared" si="83"/>
        <v>0</v>
      </c>
      <c r="U92" s="29">
        <f t="shared" si="83"/>
        <v>0</v>
      </c>
      <c r="V92" s="31">
        <f t="shared" si="83"/>
        <v>0</v>
      </c>
      <c r="W92" s="29">
        <f t="shared" si="83"/>
        <v>16</v>
      </c>
      <c r="X92" s="30">
        <f t="shared" si="83"/>
        <v>0</v>
      </c>
      <c r="Y92" s="29">
        <f t="shared" si="83"/>
        <v>5</v>
      </c>
      <c r="Z92" s="30">
        <f t="shared" si="83"/>
        <v>0</v>
      </c>
      <c r="AA92" s="29">
        <f t="shared" si="83"/>
        <v>2</v>
      </c>
      <c r="AB92" s="31">
        <f t="shared" si="83"/>
        <v>0</v>
      </c>
      <c r="AC92" s="29">
        <f t="shared" si="83"/>
        <v>0</v>
      </c>
      <c r="AD92" s="30">
        <f t="shared" si="83"/>
        <v>0</v>
      </c>
      <c r="AE92" s="29">
        <f t="shared" si="83"/>
        <v>0</v>
      </c>
      <c r="AF92" s="30">
        <f t="shared" si="83"/>
        <v>0</v>
      </c>
      <c r="AG92" s="29">
        <f t="shared" si="83"/>
        <v>0</v>
      </c>
      <c r="AH92" s="31">
        <f t="shared" si="83"/>
        <v>0</v>
      </c>
      <c r="AI92" s="29">
        <f t="shared" si="83"/>
        <v>10</v>
      </c>
      <c r="AJ92" s="30">
        <f t="shared" si="83"/>
        <v>0</v>
      </c>
      <c r="AK92" s="29">
        <f t="shared" si="83"/>
        <v>8</v>
      </c>
      <c r="AL92" s="30">
        <f t="shared" si="83"/>
        <v>0</v>
      </c>
      <c r="AM92" s="29">
        <f t="shared" si="83"/>
        <v>3</v>
      </c>
      <c r="AN92" s="31">
        <f t="shared" si="83"/>
        <v>0</v>
      </c>
      <c r="AO92" s="29">
        <f t="shared" si="83"/>
        <v>0</v>
      </c>
      <c r="AP92" s="30">
        <f t="shared" si="83"/>
        <v>0</v>
      </c>
      <c r="AQ92" s="32">
        <f t="shared" si="83"/>
        <v>27</v>
      </c>
      <c r="AR92" s="33">
        <f t="shared" si="83"/>
        <v>0</v>
      </c>
      <c r="AS92" s="34">
        <f t="shared" si="83"/>
        <v>13</v>
      </c>
      <c r="AT92" s="33">
        <f t="shared" si="83"/>
        <v>0</v>
      </c>
      <c r="AU92" s="34">
        <f t="shared" si="83"/>
        <v>5</v>
      </c>
      <c r="AV92" s="33">
        <f t="shared" si="83"/>
        <v>0</v>
      </c>
      <c r="AW92" s="615">
        <v>1.26</v>
      </c>
      <c r="AX92" s="621"/>
    </row>
    <row r="93" spans="1:50" s="137" customFormat="1" ht="17.25" customHeight="1">
      <c r="A93" s="636"/>
      <c r="B93" s="639"/>
      <c r="C93" s="650"/>
      <c r="D93" s="647"/>
      <c r="E93" s="64">
        <f t="shared" ref="E93:AV93" si="84">SUM(E71,E63)</f>
        <v>0</v>
      </c>
      <c r="F93" s="65">
        <f t="shared" si="84"/>
        <v>0</v>
      </c>
      <c r="G93" s="64">
        <f t="shared" si="84"/>
        <v>0</v>
      </c>
      <c r="H93" s="65">
        <f t="shared" si="84"/>
        <v>0</v>
      </c>
      <c r="I93" s="64">
        <f t="shared" si="84"/>
        <v>0</v>
      </c>
      <c r="J93" s="66">
        <f t="shared" si="84"/>
        <v>0</v>
      </c>
      <c r="K93" s="64">
        <f t="shared" si="84"/>
        <v>0</v>
      </c>
      <c r="L93" s="65">
        <f t="shared" si="84"/>
        <v>0</v>
      </c>
      <c r="M93" s="64">
        <f t="shared" si="84"/>
        <v>0</v>
      </c>
      <c r="N93" s="65">
        <f t="shared" si="84"/>
        <v>0</v>
      </c>
      <c r="O93" s="64">
        <f t="shared" si="84"/>
        <v>0</v>
      </c>
      <c r="P93" s="66">
        <f t="shared" si="84"/>
        <v>0</v>
      </c>
      <c r="Q93" s="64">
        <f t="shared" si="84"/>
        <v>0</v>
      </c>
      <c r="R93" s="65">
        <f t="shared" si="84"/>
        <v>0</v>
      </c>
      <c r="S93" s="64">
        <f t="shared" si="84"/>
        <v>0</v>
      </c>
      <c r="T93" s="65">
        <f t="shared" si="84"/>
        <v>0</v>
      </c>
      <c r="U93" s="64">
        <f t="shared" si="84"/>
        <v>0</v>
      </c>
      <c r="V93" s="66">
        <f t="shared" si="84"/>
        <v>0</v>
      </c>
      <c r="W93" s="64">
        <f t="shared" si="84"/>
        <v>0</v>
      </c>
      <c r="X93" s="65">
        <f t="shared" si="84"/>
        <v>0</v>
      </c>
      <c r="Y93" s="64">
        <f t="shared" si="84"/>
        <v>0</v>
      </c>
      <c r="Z93" s="65">
        <f t="shared" si="84"/>
        <v>0</v>
      </c>
      <c r="AA93" s="64">
        <f t="shared" si="84"/>
        <v>0</v>
      </c>
      <c r="AB93" s="66">
        <f t="shared" si="84"/>
        <v>0</v>
      </c>
      <c r="AC93" s="64">
        <f t="shared" si="84"/>
        <v>0</v>
      </c>
      <c r="AD93" s="65">
        <f t="shared" si="84"/>
        <v>0</v>
      </c>
      <c r="AE93" s="64">
        <f t="shared" si="84"/>
        <v>0</v>
      </c>
      <c r="AF93" s="65">
        <f t="shared" si="84"/>
        <v>0</v>
      </c>
      <c r="AG93" s="64">
        <f t="shared" si="84"/>
        <v>0</v>
      </c>
      <c r="AH93" s="66">
        <f t="shared" si="84"/>
        <v>0</v>
      </c>
      <c r="AI93" s="64">
        <f t="shared" si="84"/>
        <v>1</v>
      </c>
      <c r="AJ93" s="65">
        <f t="shared" si="84"/>
        <v>0</v>
      </c>
      <c r="AK93" s="64">
        <f t="shared" si="84"/>
        <v>0</v>
      </c>
      <c r="AL93" s="65">
        <f t="shared" si="84"/>
        <v>0</v>
      </c>
      <c r="AM93" s="64">
        <f t="shared" si="84"/>
        <v>2</v>
      </c>
      <c r="AN93" s="66">
        <f t="shared" si="84"/>
        <v>0</v>
      </c>
      <c r="AO93" s="64">
        <f t="shared" si="84"/>
        <v>0</v>
      </c>
      <c r="AP93" s="65">
        <f t="shared" si="84"/>
        <v>0</v>
      </c>
      <c r="AQ93" s="67">
        <f t="shared" si="84"/>
        <v>1</v>
      </c>
      <c r="AR93" s="68">
        <f t="shared" si="84"/>
        <v>0</v>
      </c>
      <c r="AS93" s="69">
        <f t="shared" si="84"/>
        <v>0</v>
      </c>
      <c r="AT93" s="68">
        <f t="shared" si="84"/>
        <v>0</v>
      </c>
      <c r="AU93" s="69">
        <f t="shared" si="84"/>
        <v>2</v>
      </c>
      <c r="AV93" s="68">
        <f t="shared" si="84"/>
        <v>0</v>
      </c>
      <c r="AW93" s="612"/>
      <c r="AX93" s="620"/>
    </row>
    <row r="94" spans="1:50" s="137" customFormat="1" ht="17.25" customHeight="1">
      <c r="A94" s="636"/>
      <c r="B94" s="627" t="s">
        <v>261</v>
      </c>
      <c r="C94" s="646" t="s">
        <v>205</v>
      </c>
      <c r="D94" s="647"/>
      <c r="E94" s="29">
        <f t="shared" ref="E94:AV94" si="85">SUM(E78,E64)</f>
        <v>0</v>
      </c>
      <c r="F94" s="30">
        <f t="shared" si="85"/>
        <v>0</v>
      </c>
      <c r="G94" s="29">
        <f t="shared" si="85"/>
        <v>0</v>
      </c>
      <c r="H94" s="30">
        <f t="shared" si="85"/>
        <v>0</v>
      </c>
      <c r="I94" s="29">
        <f t="shared" si="85"/>
        <v>0</v>
      </c>
      <c r="J94" s="31">
        <f t="shared" si="85"/>
        <v>0</v>
      </c>
      <c r="K94" s="29">
        <f t="shared" si="85"/>
        <v>2</v>
      </c>
      <c r="L94" s="30">
        <f t="shared" si="85"/>
        <v>0</v>
      </c>
      <c r="M94" s="29">
        <f t="shared" si="85"/>
        <v>0</v>
      </c>
      <c r="N94" s="30">
        <f t="shared" si="85"/>
        <v>0</v>
      </c>
      <c r="O94" s="29">
        <f t="shared" si="85"/>
        <v>0</v>
      </c>
      <c r="P94" s="31">
        <f t="shared" si="85"/>
        <v>0</v>
      </c>
      <c r="Q94" s="29">
        <f t="shared" si="85"/>
        <v>0</v>
      </c>
      <c r="R94" s="30">
        <f t="shared" si="85"/>
        <v>0</v>
      </c>
      <c r="S94" s="29">
        <f t="shared" si="85"/>
        <v>0</v>
      </c>
      <c r="T94" s="30">
        <f t="shared" si="85"/>
        <v>0</v>
      </c>
      <c r="U94" s="29">
        <f t="shared" si="85"/>
        <v>0</v>
      </c>
      <c r="V94" s="31">
        <f t="shared" si="85"/>
        <v>0</v>
      </c>
      <c r="W94" s="29">
        <f t="shared" si="85"/>
        <v>21</v>
      </c>
      <c r="X94" s="30">
        <f t="shared" si="85"/>
        <v>0</v>
      </c>
      <c r="Y94" s="29">
        <f t="shared" si="85"/>
        <v>8</v>
      </c>
      <c r="Z94" s="30">
        <f t="shared" si="85"/>
        <v>0</v>
      </c>
      <c r="AA94" s="29">
        <f t="shared" si="85"/>
        <v>7</v>
      </c>
      <c r="AB94" s="31">
        <f t="shared" si="85"/>
        <v>0</v>
      </c>
      <c r="AC94" s="29">
        <f t="shared" si="85"/>
        <v>0</v>
      </c>
      <c r="AD94" s="30">
        <f t="shared" si="85"/>
        <v>0</v>
      </c>
      <c r="AE94" s="29">
        <f t="shared" si="85"/>
        <v>0</v>
      </c>
      <c r="AF94" s="30">
        <f t="shared" si="85"/>
        <v>0</v>
      </c>
      <c r="AG94" s="29">
        <f t="shared" si="85"/>
        <v>0</v>
      </c>
      <c r="AH94" s="31">
        <f t="shared" si="85"/>
        <v>0</v>
      </c>
      <c r="AI94" s="29">
        <f t="shared" si="85"/>
        <v>21</v>
      </c>
      <c r="AJ94" s="30">
        <f t="shared" si="85"/>
        <v>0</v>
      </c>
      <c r="AK94" s="29">
        <f t="shared" si="85"/>
        <v>14</v>
      </c>
      <c r="AL94" s="30">
        <f t="shared" si="85"/>
        <v>0</v>
      </c>
      <c r="AM94" s="29">
        <f t="shared" si="85"/>
        <v>8</v>
      </c>
      <c r="AN94" s="31">
        <f t="shared" si="85"/>
        <v>0</v>
      </c>
      <c r="AO94" s="29">
        <f t="shared" si="85"/>
        <v>0</v>
      </c>
      <c r="AP94" s="30">
        <f t="shared" si="85"/>
        <v>0</v>
      </c>
      <c r="AQ94" s="32">
        <f t="shared" si="85"/>
        <v>44</v>
      </c>
      <c r="AR94" s="33">
        <f t="shared" si="85"/>
        <v>0</v>
      </c>
      <c r="AS94" s="34">
        <f t="shared" si="85"/>
        <v>22</v>
      </c>
      <c r="AT94" s="33">
        <f t="shared" si="85"/>
        <v>0</v>
      </c>
      <c r="AU94" s="34">
        <f t="shared" si="85"/>
        <v>15</v>
      </c>
      <c r="AV94" s="33">
        <f t="shared" si="85"/>
        <v>0</v>
      </c>
      <c r="AW94" s="615">
        <v>0.61</v>
      </c>
      <c r="AX94" s="621"/>
    </row>
    <row r="95" spans="1:50" s="137" customFormat="1" ht="17.25" customHeight="1">
      <c r="A95" s="636"/>
      <c r="B95" s="639"/>
      <c r="C95" s="650"/>
      <c r="D95" s="647"/>
      <c r="E95" s="64">
        <f t="shared" ref="E95:AV95" si="86">SUM(E79,E65)</f>
        <v>0</v>
      </c>
      <c r="F95" s="65">
        <f t="shared" si="86"/>
        <v>0</v>
      </c>
      <c r="G95" s="64">
        <f t="shared" si="86"/>
        <v>0</v>
      </c>
      <c r="H95" s="65">
        <f t="shared" si="86"/>
        <v>0</v>
      </c>
      <c r="I95" s="64">
        <f t="shared" si="86"/>
        <v>0</v>
      </c>
      <c r="J95" s="66">
        <f t="shared" si="86"/>
        <v>0</v>
      </c>
      <c r="K95" s="64">
        <f t="shared" si="86"/>
        <v>0</v>
      </c>
      <c r="L95" s="65">
        <f t="shared" si="86"/>
        <v>0</v>
      </c>
      <c r="M95" s="64">
        <f t="shared" si="86"/>
        <v>0</v>
      </c>
      <c r="N95" s="65">
        <f t="shared" si="86"/>
        <v>0</v>
      </c>
      <c r="O95" s="64">
        <f t="shared" si="86"/>
        <v>0</v>
      </c>
      <c r="P95" s="66">
        <f t="shared" si="86"/>
        <v>0</v>
      </c>
      <c r="Q95" s="64">
        <f t="shared" si="86"/>
        <v>0</v>
      </c>
      <c r="R95" s="65">
        <f t="shared" si="86"/>
        <v>0</v>
      </c>
      <c r="S95" s="64">
        <f t="shared" si="86"/>
        <v>0</v>
      </c>
      <c r="T95" s="65">
        <f t="shared" si="86"/>
        <v>0</v>
      </c>
      <c r="U95" s="64">
        <f t="shared" si="86"/>
        <v>0</v>
      </c>
      <c r="V95" s="66">
        <f t="shared" si="86"/>
        <v>0</v>
      </c>
      <c r="W95" s="64">
        <f t="shared" si="86"/>
        <v>0</v>
      </c>
      <c r="X95" s="65">
        <f t="shared" si="86"/>
        <v>0</v>
      </c>
      <c r="Y95" s="64">
        <f t="shared" si="86"/>
        <v>0</v>
      </c>
      <c r="Z95" s="65">
        <f t="shared" si="86"/>
        <v>0</v>
      </c>
      <c r="AA95" s="64">
        <f t="shared" si="86"/>
        <v>0</v>
      </c>
      <c r="AB95" s="66">
        <f t="shared" si="86"/>
        <v>0</v>
      </c>
      <c r="AC95" s="64">
        <f t="shared" si="86"/>
        <v>0</v>
      </c>
      <c r="AD95" s="65">
        <f t="shared" si="86"/>
        <v>0</v>
      </c>
      <c r="AE95" s="64">
        <f t="shared" si="86"/>
        <v>0</v>
      </c>
      <c r="AF95" s="65">
        <f t="shared" si="86"/>
        <v>0</v>
      </c>
      <c r="AG95" s="64">
        <f t="shared" si="86"/>
        <v>0</v>
      </c>
      <c r="AH95" s="66">
        <f t="shared" si="86"/>
        <v>0</v>
      </c>
      <c r="AI95" s="64">
        <f t="shared" si="86"/>
        <v>0</v>
      </c>
      <c r="AJ95" s="65">
        <f t="shared" si="86"/>
        <v>0</v>
      </c>
      <c r="AK95" s="64">
        <f t="shared" si="86"/>
        <v>0</v>
      </c>
      <c r="AL95" s="65">
        <f t="shared" si="86"/>
        <v>0</v>
      </c>
      <c r="AM95" s="64">
        <f t="shared" si="86"/>
        <v>0</v>
      </c>
      <c r="AN95" s="66">
        <f t="shared" si="86"/>
        <v>0</v>
      </c>
      <c r="AO95" s="64">
        <f t="shared" si="86"/>
        <v>0</v>
      </c>
      <c r="AP95" s="65">
        <f t="shared" si="86"/>
        <v>0</v>
      </c>
      <c r="AQ95" s="67">
        <f t="shared" si="86"/>
        <v>0</v>
      </c>
      <c r="AR95" s="68">
        <f t="shared" si="86"/>
        <v>0</v>
      </c>
      <c r="AS95" s="69">
        <f t="shared" si="86"/>
        <v>0</v>
      </c>
      <c r="AT95" s="68">
        <f t="shared" si="86"/>
        <v>0</v>
      </c>
      <c r="AU95" s="69">
        <f t="shared" si="86"/>
        <v>0</v>
      </c>
      <c r="AV95" s="68">
        <f t="shared" si="86"/>
        <v>0</v>
      </c>
      <c r="AW95" s="612"/>
      <c r="AX95" s="620"/>
    </row>
    <row r="96" spans="1:50" s="137" customFormat="1" ht="17.25" customHeight="1">
      <c r="A96" s="636"/>
      <c r="B96" s="627">
        <v>1</v>
      </c>
      <c r="C96" s="646" t="s">
        <v>203</v>
      </c>
      <c r="D96" s="647"/>
      <c r="E96" s="29">
        <f t="shared" ref="E96:AV96" si="87">SUM(E12,E20,E30,E38,E48,E56,E66,E72,E80)</f>
        <v>0</v>
      </c>
      <c r="F96" s="30">
        <f t="shared" si="87"/>
        <v>0</v>
      </c>
      <c r="G96" s="29">
        <f t="shared" si="87"/>
        <v>0</v>
      </c>
      <c r="H96" s="30">
        <f t="shared" si="87"/>
        <v>0</v>
      </c>
      <c r="I96" s="29">
        <f t="shared" si="87"/>
        <v>0</v>
      </c>
      <c r="J96" s="31">
        <f t="shared" si="87"/>
        <v>0</v>
      </c>
      <c r="K96" s="29">
        <f t="shared" si="87"/>
        <v>2</v>
      </c>
      <c r="L96" s="30">
        <f t="shared" si="87"/>
        <v>0</v>
      </c>
      <c r="M96" s="29">
        <f t="shared" si="87"/>
        <v>0</v>
      </c>
      <c r="N96" s="30">
        <f t="shared" si="87"/>
        <v>0</v>
      </c>
      <c r="O96" s="29">
        <f t="shared" si="87"/>
        <v>0</v>
      </c>
      <c r="P96" s="31">
        <f t="shared" si="87"/>
        <v>0</v>
      </c>
      <c r="Q96" s="29">
        <f t="shared" si="87"/>
        <v>0</v>
      </c>
      <c r="R96" s="30">
        <f t="shared" si="87"/>
        <v>0</v>
      </c>
      <c r="S96" s="29">
        <f t="shared" si="87"/>
        <v>0</v>
      </c>
      <c r="T96" s="30">
        <f t="shared" si="87"/>
        <v>0</v>
      </c>
      <c r="U96" s="29">
        <f t="shared" si="87"/>
        <v>0</v>
      </c>
      <c r="V96" s="31">
        <f t="shared" si="87"/>
        <v>0</v>
      </c>
      <c r="W96" s="29">
        <f t="shared" si="87"/>
        <v>11</v>
      </c>
      <c r="X96" s="30">
        <f t="shared" si="87"/>
        <v>0</v>
      </c>
      <c r="Y96" s="29">
        <f t="shared" si="87"/>
        <v>5</v>
      </c>
      <c r="Z96" s="30">
        <f t="shared" si="87"/>
        <v>0</v>
      </c>
      <c r="AA96" s="29">
        <f t="shared" si="87"/>
        <v>1</v>
      </c>
      <c r="AB96" s="31">
        <f t="shared" si="87"/>
        <v>0</v>
      </c>
      <c r="AC96" s="29">
        <f t="shared" si="87"/>
        <v>0</v>
      </c>
      <c r="AD96" s="30">
        <f t="shared" si="87"/>
        <v>0</v>
      </c>
      <c r="AE96" s="29">
        <f t="shared" si="87"/>
        <v>0</v>
      </c>
      <c r="AF96" s="30">
        <f t="shared" si="87"/>
        <v>0</v>
      </c>
      <c r="AG96" s="29">
        <f t="shared" si="87"/>
        <v>0</v>
      </c>
      <c r="AH96" s="31">
        <f t="shared" si="87"/>
        <v>0</v>
      </c>
      <c r="AI96" s="29">
        <f t="shared" si="87"/>
        <v>26</v>
      </c>
      <c r="AJ96" s="30">
        <f t="shared" si="87"/>
        <v>0</v>
      </c>
      <c r="AK96" s="29">
        <f t="shared" si="87"/>
        <v>18</v>
      </c>
      <c r="AL96" s="30">
        <f t="shared" si="87"/>
        <v>0</v>
      </c>
      <c r="AM96" s="29">
        <f t="shared" si="87"/>
        <v>8</v>
      </c>
      <c r="AN96" s="31">
        <f t="shared" si="87"/>
        <v>0</v>
      </c>
      <c r="AO96" s="29">
        <f t="shared" si="87"/>
        <v>0</v>
      </c>
      <c r="AP96" s="30">
        <f t="shared" si="87"/>
        <v>0</v>
      </c>
      <c r="AQ96" s="32">
        <f t="shared" si="87"/>
        <v>39</v>
      </c>
      <c r="AR96" s="33">
        <f t="shared" si="87"/>
        <v>0</v>
      </c>
      <c r="AS96" s="34">
        <f t="shared" si="87"/>
        <v>23</v>
      </c>
      <c r="AT96" s="33">
        <f t="shared" si="87"/>
        <v>0</v>
      </c>
      <c r="AU96" s="34">
        <f t="shared" si="87"/>
        <v>9</v>
      </c>
      <c r="AV96" s="33">
        <f t="shared" si="87"/>
        <v>0</v>
      </c>
      <c r="AW96" s="615">
        <v>0.57999999999999996</v>
      </c>
      <c r="AX96" s="621"/>
    </row>
    <row r="97" spans="1:50" s="137" customFormat="1" ht="17.25" customHeight="1" thickBot="1">
      <c r="A97" s="637"/>
      <c r="B97" s="628"/>
      <c r="C97" s="648"/>
      <c r="D97" s="649"/>
      <c r="E97" s="221">
        <f t="shared" ref="E97:AV97" si="88">SUM(E13,E21,E31,E39,E49,E57,E67,E73,E81)</f>
        <v>0</v>
      </c>
      <c r="F97" s="222">
        <f t="shared" si="88"/>
        <v>0</v>
      </c>
      <c r="G97" s="221">
        <f t="shared" si="88"/>
        <v>0</v>
      </c>
      <c r="H97" s="222">
        <f t="shared" si="88"/>
        <v>0</v>
      </c>
      <c r="I97" s="221">
        <f t="shared" si="88"/>
        <v>0</v>
      </c>
      <c r="J97" s="223">
        <f t="shared" si="88"/>
        <v>0</v>
      </c>
      <c r="K97" s="221">
        <f t="shared" si="88"/>
        <v>0</v>
      </c>
      <c r="L97" s="222">
        <f t="shared" si="88"/>
        <v>0</v>
      </c>
      <c r="M97" s="221">
        <f t="shared" si="88"/>
        <v>0</v>
      </c>
      <c r="N97" s="222">
        <f t="shared" si="88"/>
        <v>0</v>
      </c>
      <c r="O97" s="221">
        <f t="shared" si="88"/>
        <v>0</v>
      </c>
      <c r="P97" s="223">
        <f t="shared" si="88"/>
        <v>0</v>
      </c>
      <c r="Q97" s="221">
        <f t="shared" si="88"/>
        <v>0</v>
      </c>
      <c r="R97" s="222">
        <f t="shared" si="88"/>
        <v>0</v>
      </c>
      <c r="S97" s="221">
        <f t="shared" si="88"/>
        <v>0</v>
      </c>
      <c r="T97" s="222">
        <f t="shared" si="88"/>
        <v>0</v>
      </c>
      <c r="U97" s="221">
        <f t="shared" si="88"/>
        <v>0</v>
      </c>
      <c r="V97" s="223">
        <f t="shared" si="88"/>
        <v>0</v>
      </c>
      <c r="W97" s="221">
        <f t="shared" si="88"/>
        <v>0</v>
      </c>
      <c r="X97" s="222">
        <f t="shared" si="88"/>
        <v>0</v>
      </c>
      <c r="Y97" s="221">
        <f t="shared" si="88"/>
        <v>0</v>
      </c>
      <c r="Z97" s="222">
        <f t="shared" si="88"/>
        <v>0</v>
      </c>
      <c r="AA97" s="221">
        <f t="shared" si="88"/>
        <v>0</v>
      </c>
      <c r="AB97" s="223">
        <f t="shared" si="88"/>
        <v>0</v>
      </c>
      <c r="AC97" s="221">
        <f t="shared" si="88"/>
        <v>0</v>
      </c>
      <c r="AD97" s="222">
        <f t="shared" si="88"/>
        <v>0</v>
      </c>
      <c r="AE97" s="221">
        <f t="shared" si="88"/>
        <v>0</v>
      </c>
      <c r="AF97" s="222">
        <f t="shared" si="88"/>
        <v>0</v>
      </c>
      <c r="AG97" s="221">
        <f t="shared" si="88"/>
        <v>0</v>
      </c>
      <c r="AH97" s="223">
        <f t="shared" si="88"/>
        <v>0</v>
      </c>
      <c r="AI97" s="221">
        <f t="shared" si="88"/>
        <v>0</v>
      </c>
      <c r="AJ97" s="222">
        <f t="shared" si="88"/>
        <v>0</v>
      </c>
      <c r="AK97" s="221">
        <f t="shared" si="88"/>
        <v>0</v>
      </c>
      <c r="AL97" s="222">
        <f t="shared" si="88"/>
        <v>0</v>
      </c>
      <c r="AM97" s="221">
        <f t="shared" si="88"/>
        <v>0</v>
      </c>
      <c r="AN97" s="223">
        <f t="shared" si="88"/>
        <v>0</v>
      </c>
      <c r="AO97" s="221">
        <f t="shared" si="88"/>
        <v>0</v>
      </c>
      <c r="AP97" s="222">
        <f t="shared" si="88"/>
        <v>0</v>
      </c>
      <c r="AQ97" s="224">
        <f t="shared" si="88"/>
        <v>0</v>
      </c>
      <c r="AR97" s="225">
        <f t="shared" si="88"/>
        <v>0</v>
      </c>
      <c r="AS97" s="226">
        <f t="shared" si="88"/>
        <v>0</v>
      </c>
      <c r="AT97" s="225">
        <f t="shared" si="88"/>
        <v>0</v>
      </c>
      <c r="AU97" s="226">
        <f t="shared" si="88"/>
        <v>0</v>
      </c>
      <c r="AV97" s="225">
        <f t="shared" si="88"/>
        <v>0</v>
      </c>
      <c r="AW97" s="616"/>
      <c r="AX97" s="622"/>
    </row>
    <row r="98" spans="1:50" s="137" customFormat="1" ht="17.25" customHeight="1" thickTop="1">
      <c r="A98" s="629" t="s">
        <v>202</v>
      </c>
      <c r="B98" s="630"/>
      <c r="C98" s="630"/>
      <c r="D98" s="631"/>
      <c r="E98" s="227">
        <f>E84+E86+E88+E90+E92+E94+E96</f>
        <v>0</v>
      </c>
      <c r="F98" s="228">
        <f t="shared" ref="F98:AV99" si="89">F84+F86+F88+F90+F92+F94+F96</f>
        <v>0</v>
      </c>
      <c r="G98" s="229">
        <f t="shared" si="89"/>
        <v>0</v>
      </c>
      <c r="H98" s="228">
        <f t="shared" si="89"/>
        <v>0</v>
      </c>
      <c r="I98" s="229">
        <f t="shared" si="89"/>
        <v>0</v>
      </c>
      <c r="J98" s="230">
        <f t="shared" si="89"/>
        <v>0</v>
      </c>
      <c r="K98" s="229">
        <f t="shared" si="89"/>
        <v>7</v>
      </c>
      <c r="L98" s="228">
        <f t="shared" si="89"/>
        <v>0</v>
      </c>
      <c r="M98" s="229">
        <f t="shared" si="89"/>
        <v>0</v>
      </c>
      <c r="N98" s="228">
        <f t="shared" si="89"/>
        <v>0</v>
      </c>
      <c r="O98" s="229">
        <f t="shared" si="89"/>
        <v>0</v>
      </c>
      <c r="P98" s="230">
        <f t="shared" si="89"/>
        <v>0</v>
      </c>
      <c r="Q98" s="229">
        <f t="shared" si="89"/>
        <v>2</v>
      </c>
      <c r="R98" s="228">
        <f t="shared" si="89"/>
        <v>0</v>
      </c>
      <c r="S98" s="229">
        <f t="shared" si="89"/>
        <v>0</v>
      </c>
      <c r="T98" s="228">
        <f t="shared" si="89"/>
        <v>0</v>
      </c>
      <c r="U98" s="229">
        <f t="shared" si="89"/>
        <v>0</v>
      </c>
      <c r="V98" s="230">
        <f t="shared" si="89"/>
        <v>0</v>
      </c>
      <c r="W98" s="229">
        <f t="shared" si="89"/>
        <v>137</v>
      </c>
      <c r="X98" s="228">
        <f t="shared" si="89"/>
        <v>0</v>
      </c>
      <c r="Y98" s="229">
        <f t="shared" si="89"/>
        <v>58</v>
      </c>
      <c r="Z98" s="228">
        <f t="shared" si="89"/>
        <v>0</v>
      </c>
      <c r="AA98" s="229">
        <f t="shared" si="89"/>
        <v>29</v>
      </c>
      <c r="AB98" s="230">
        <f t="shared" si="89"/>
        <v>0</v>
      </c>
      <c r="AC98" s="229">
        <f t="shared" si="89"/>
        <v>0</v>
      </c>
      <c r="AD98" s="228">
        <f t="shared" si="89"/>
        <v>0</v>
      </c>
      <c r="AE98" s="229">
        <f t="shared" si="89"/>
        <v>0</v>
      </c>
      <c r="AF98" s="228">
        <f t="shared" si="89"/>
        <v>0</v>
      </c>
      <c r="AG98" s="229">
        <f t="shared" si="89"/>
        <v>0</v>
      </c>
      <c r="AH98" s="230">
        <f t="shared" si="89"/>
        <v>0</v>
      </c>
      <c r="AI98" s="229">
        <f t="shared" si="89"/>
        <v>224</v>
      </c>
      <c r="AJ98" s="228">
        <f t="shared" si="89"/>
        <v>0</v>
      </c>
      <c r="AK98" s="229">
        <f t="shared" si="89"/>
        <v>103</v>
      </c>
      <c r="AL98" s="228">
        <f t="shared" si="89"/>
        <v>0</v>
      </c>
      <c r="AM98" s="229">
        <f t="shared" si="89"/>
        <v>124</v>
      </c>
      <c r="AN98" s="230">
        <f t="shared" si="89"/>
        <v>0</v>
      </c>
      <c r="AO98" s="229">
        <f t="shared" si="89"/>
        <v>4</v>
      </c>
      <c r="AP98" s="228">
        <f t="shared" si="89"/>
        <v>0</v>
      </c>
      <c r="AQ98" s="231">
        <f t="shared" si="89"/>
        <v>374</v>
      </c>
      <c r="AR98" s="232">
        <f t="shared" si="89"/>
        <v>0</v>
      </c>
      <c r="AS98" s="233">
        <f t="shared" si="89"/>
        <v>161</v>
      </c>
      <c r="AT98" s="232">
        <f t="shared" si="89"/>
        <v>0</v>
      </c>
      <c r="AU98" s="233">
        <f t="shared" si="89"/>
        <v>153</v>
      </c>
      <c r="AV98" s="234">
        <f t="shared" si="89"/>
        <v>0</v>
      </c>
      <c r="AW98" s="624">
        <v>0.49</v>
      </c>
      <c r="AX98" s="623"/>
    </row>
    <row r="99" spans="1:50" s="137" customFormat="1" ht="17.25" customHeight="1" thickBot="1">
      <c r="A99" s="632"/>
      <c r="B99" s="633"/>
      <c r="C99" s="633"/>
      <c r="D99" s="634"/>
      <c r="E99" s="235">
        <f>E85+E87+E89+E91+E93+E95+E97</f>
        <v>0</v>
      </c>
      <c r="F99" s="236">
        <f t="shared" ref="F99:AV99" si="90">F85+F87+F89+F91+F93+F95+F97</f>
        <v>0</v>
      </c>
      <c r="G99" s="237">
        <f t="shared" si="90"/>
        <v>0</v>
      </c>
      <c r="H99" s="236">
        <f t="shared" si="90"/>
        <v>0</v>
      </c>
      <c r="I99" s="237">
        <f t="shared" si="90"/>
        <v>0</v>
      </c>
      <c r="J99" s="238">
        <f t="shared" si="90"/>
        <v>0</v>
      </c>
      <c r="K99" s="237">
        <f t="shared" si="90"/>
        <v>0</v>
      </c>
      <c r="L99" s="236">
        <f t="shared" si="90"/>
        <v>0</v>
      </c>
      <c r="M99" s="237">
        <f t="shared" si="90"/>
        <v>0</v>
      </c>
      <c r="N99" s="236">
        <f t="shared" si="90"/>
        <v>0</v>
      </c>
      <c r="O99" s="237">
        <f t="shared" si="90"/>
        <v>0</v>
      </c>
      <c r="P99" s="238">
        <f t="shared" si="90"/>
        <v>0</v>
      </c>
      <c r="Q99" s="237">
        <f t="shared" si="90"/>
        <v>0</v>
      </c>
      <c r="R99" s="236">
        <f t="shared" si="90"/>
        <v>0</v>
      </c>
      <c r="S99" s="237">
        <f t="shared" si="90"/>
        <v>0</v>
      </c>
      <c r="T99" s="236">
        <f t="shared" si="90"/>
        <v>0</v>
      </c>
      <c r="U99" s="237">
        <f t="shared" si="90"/>
        <v>0</v>
      </c>
      <c r="V99" s="238">
        <f t="shared" si="90"/>
        <v>0</v>
      </c>
      <c r="W99" s="237">
        <f t="shared" si="90"/>
        <v>2</v>
      </c>
      <c r="X99" s="236">
        <f t="shared" si="90"/>
        <v>0</v>
      </c>
      <c r="Y99" s="237">
        <f t="shared" si="90"/>
        <v>0</v>
      </c>
      <c r="Z99" s="236">
        <f t="shared" si="90"/>
        <v>0</v>
      </c>
      <c r="AA99" s="237">
        <f t="shared" si="90"/>
        <v>4</v>
      </c>
      <c r="AB99" s="238">
        <f t="shared" si="90"/>
        <v>0</v>
      </c>
      <c r="AC99" s="237">
        <f t="shared" si="90"/>
        <v>0</v>
      </c>
      <c r="AD99" s="236">
        <f t="shared" si="90"/>
        <v>0</v>
      </c>
      <c r="AE99" s="237">
        <f t="shared" si="90"/>
        <v>0</v>
      </c>
      <c r="AF99" s="236">
        <f t="shared" si="90"/>
        <v>0</v>
      </c>
      <c r="AG99" s="237">
        <f t="shared" si="90"/>
        <v>0</v>
      </c>
      <c r="AH99" s="238">
        <f t="shared" si="90"/>
        <v>0</v>
      </c>
      <c r="AI99" s="237">
        <f t="shared" si="90"/>
        <v>1</v>
      </c>
      <c r="AJ99" s="236">
        <f t="shared" si="90"/>
        <v>0</v>
      </c>
      <c r="AK99" s="237">
        <f t="shared" si="90"/>
        <v>0</v>
      </c>
      <c r="AL99" s="236">
        <f t="shared" si="90"/>
        <v>0</v>
      </c>
      <c r="AM99" s="237">
        <f t="shared" si="90"/>
        <v>2</v>
      </c>
      <c r="AN99" s="238">
        <f t="shared" si="90"/>
        <v>0</v>
      </c>
      <c r="AO99" s="237">
        <f t="shared" si="90"/>
        <v>0</v>
      </c>
      <c r="AP99" s="236">
        <f t="shared" si="90"/>
        <v>0</v>
      </c>
      <c r="AQ99" s="239">
        <f>AQ85+AQ87+AQ89+AQ91+AQ93+AQ95+AQ97</f>
        <v>3</v>
      </c>
      <c r="AR99" s="240">
        <f t="shared" si="89"/>
        <v>0</v>
      </c>
      <c r="AS99" s="241">
        <f t="shared" si="90"/>
        <v>0</v>
      </c>
      <c r="AT99" s="240">
        <f t="shared" si="90"/>
        <v>0</v>
      </c>
      <c r="AU99" s="241">
        <f t="shared" si="90"/>
        <v>6</v>
      </c>
      <c r="AV99" s="242">
        <f t="shared" si="90"/>
        <v>0</v>
      </c>
      <c r="AW99" s="626"/>
      <c r="AX99" s="625"/>
    </row>
    <row r="100" spans="1:50" ht="17.25">
      <c r="A100" s="35" t="s">
        <v>276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50" ht="17.25">
      <c r="A101" s="35" t="s">
        <v>34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50" ht="17.25">
      <c r="A102" s="35" t="s">
        <v>303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50" ht="17.25">
      <c r="A103" s="1" t="s">
        <v>277</v>
      </c>
      <c r="B103" s="1"/>
      <c r="C103" s="1"/>
    </row>
  </sheetData>
  <mergeCells count="253">
    <mergeCell ref="AC3:AH3"/>
    <mergeCell ref="AI3:AN3"/>
    <mergeCell ref="AO3:AP3"/>
    <mergeCell ref="I7:J8"/>
    <mergeCell ref="O7:P8"/>
    <mergeCell ref="Q8:R8"/>
    <mergeCell ref="AO8:AP8"/>
    <mergeCell ref="S8:T8"/>
    <mergeCell ref="W8:X8"/>
    <mergeCell ref="Y8:Z8"/>
    <mergeCell ref="AE8:AF8"/>
    <mergeCell ref="AI8:AJ8"/>
    <mergeCell ref="AK8:AL8"/>
    <mergeCell ref="AE6:AF6"/>
    <mergeCell ref="E3:J3"/>
    <mergeCell ref="E4:F4"/>
    <mergeCell ref="K3:P3"/>
    <mergeCell ref="Q3:V3"/>
    <mergeCell ref="W3:AB3"/>
    <mergeCell ref="Y6:Z6"/>
    <mergeCell ref="AA6:AB6"/>
    <mergeCell ref="AG5:AH5"/>
    <mergeCell ref="AM5:AN5"/>
    <mergeCell ref="Y4:Z4"/>
    <mergeCell ref="B14:D15"/>
    <mergeCell ref="C9:D9"/>
    <mergeCell ref="E8:F8"/>
    <mergeCell ref="G8:H8"/>
    <mergeCell ref="K8:L8"/>
    <mergeCell ref="M8:N8"/>
    <mergeCell ref="B10:B11"/>
    <mergeCell ref="AC8:AD8"/>
    <mergeCell ref="U7:V8"/>
    <mergeCell ref="AA7:AB8"/>
    <mergeCell ref="C24:D25"/>
    <mergeCell ref="A76:A83"/>
    <mergeCell ref="C60:D61"/>
    <mergeCell ref="B32:D33"/>
    <mergeCell ref="B40:D41"/>
    <mergeCell ref="B50:D51"/>
    <mergeCell ref="B58:D59"/>
    <mergeCell ref="A24:A33"/>
    <mergeCell ref="C56:D57"/>
    <mergeCell ref="B34:B35"/>
    <mergeCell ref="C76:D77"/>
    <mergeCell ref="B74:D75"/>
    <mergeCell ref="C72:D73"/>
    <mergeCell ref="C54:D55"/>
    <mergeCell ref="C70:D71"/>
    <mergeCell ref="B44:B45"/>
    <mergeCell ref="C64:D65"/>
    <mergeCell ref="B80:B81"/>
    <mergeCell ref="B56:B57"/>
    <mergeCell ref="B70:B71"/>
    <mergeCell ref="C80:D81"/>
    <mergeCell ref="A70:A75"/>
    <mergeCell ref="A52:A59"/>
    <mergeCell ref="B62:B63"/>
    <mergeCell ref="A10:A15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18:B19"/>
    <mergeCell ref="B20:B21"/>
    <mergeCell ref="B24:B25"/>
    <mergeCell ref="G4:H4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U5:V5"/>
    <mergeCell ref="AA5:AB5"/>
    <mergeCell ref="AU5:AV5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AS4:AT4"/>
    <mergeCell ref="AX32:AX33"/>
    <mergeCell ref="O4:P4"/>
    <mergeCell ref="Q4:R4"/>
    <mergeCell ref="C12:D13"/>
    <mergeCell ref="C18:D19"/>
    <mergeCell ref="C16:D17"/>
    <mergeCell ref="C20:D21"/>
    <mergeCell ref="S4:T4"/>
    <mergeCell ref="U4:V4"/>
    <mergeCell ref="W4:X4"/>
    <mergeCell ref="C26:D27"/>
    <mergeCell ref="C28:D29"/>
    <mergeCell ref="C30:D31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U4:AV4"/>
    <mergeCell ref="I5:J5"/>
    <mergeCell ref="B90:B91"/>
    <mergeCell ref="B68:D69"/>
    <mergeCell ref="B48:B49"/>
    <mergeCell ref="C96:D97"/>
    <mergeCell ref="B82:D83"/>
    <mergeCell ref="C92:D93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52:D53"/>
    <mergeCell ref="B54:B55"/>
    <mergeCell ref="B64:B65"/>
    <mergeCell ref="B52:B53"/>
    <mergeCell ref="C84:D85"/>
    <mergeCell ref="C48:D49"/>
    <mergeCell ref="B66:B67"/>
    <mergeCell ref="B78:B79"/>
    <mergeCell ref="B60:B61"/>
    <mergeCell ref="B96:B97"/>
    <mergeCell ref="A98:D99"/>
    <mergeCell ref="A84:A97"/>
    <mergeCell ref="B84:B85"/>
    <mergeCell ref="B86:B87"/>
    <mergeCell ref="B88:B89"/>
    <mergeCell ref="A60:A69"/>
    <mergeCell ref="B94:B95"/>
    <mergeCell ref="AX16:AX17"/>
    <mergeCell ref="AX18:AX19"/>
    <mergeCell ref="AX20:AX21"/>
    <mergeCell ref="AW16:AW17"/>
    <mergeCell ref="AW18:AW19"/>
    <mergeCell ref="AW20:AW21"/>
    <mergeCell ref="AW22:AW23"/>
    <mergeCell ref="AX22:AX23"/>
    <mergeCell ref="AW24:AW25"/>
    <mergeCell ref="AX24:AX25"/>
    <mergeCell ref="AX26:AX27"/>
    <mergeCell ref="AX28:AX29"/>
    <mergeCell ref="AW26:AW27"/>
    <mergeCell ref="AW28:AW29"/>
    <mergeCell ref="AW34:AW35"/>
    <mergeCell ref="AX34:AX35"/>
    <mergeCell ref="AX36:AX37"/>
    <mergeCell ref="AX38:AX39"/>
    <mergeCell ref="AW38:AW39"/>
    <mergeCell ref="AW36:AW37"/>
    <mergeCell ref="AX40:AX41"/>
    <mergeCell ref="AX42:AX43"/>
    <mergeCell ref="AX44:AX45"/>
    <mergeCell ref="AX46:AX47"/>
    <mergeCell ref="AX48:AX49"/>
    <mergeCell ref="AW42:AW43"/>
    <mergeCell ref="AX70:AX71"/>
    <mergeCell ref="AX72:AX73"/>
    <mergeCell ref="AX74:AX75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AW40:AW41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  <mergeCell ref="C62:D63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66:AX67"/>
    <mergeCell ref="AX64:AX65"/>
    <mergeCell ref="AX68:AX69"/>
    <mergeCell ref="AW66:AW67"/>
    <mergeCell ref="AW60:AW61"/>
    <mergeCell ref="AW58:AW59"/>
    <mergeCell ref="AW56:AW57"/>
    <mergeCell ref="AW64:AW65"/>
    <mergeCell ref="AW54:AW55"/>
  </mergeCells>
  <phoneticPr fontId="2"/>
  <pageMargins left="0.78740157480314965" right="0.78740157480314965" top="0.82677165354330717" bottom="0.51" header="0.82677165354330717" footer="0.51181102362204722"/>
  <pageSetup paperSize="8" scale="60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401"/>
  <sheetViews>
    <sheetView zoomScale="70" zoomScaleNormal="70" zoomScaleSheetLayoutView="80" workbookViewId="0">
      <pane xSplit="4" ySplit="9" topLeftCell="X377" activePane="bottomRight" state="frozen"/>
      <selection pane="topRight"/>
      <selection pane="bottomLeft"/>
      <selection pane="bottomRight" activeCell="AX398" sqref="AX398"/>
    </sheetView>
  </sheetViews>
  <sheetFormatPr defaultRowHeight="17.25"/>
  <cols>
    <col min="1" max="3" width="8.5" style="575" customWidth="1"/>
    <col min="4" max="4" width="10.625" style="575" customWidth="1"/>
    <col min="5" max="48" width="6.125" style="575" customWidth="1"/>
    <col min="49" max="49" width="10.5" style="602" customWidth="1"/>
    <col min="50" max="50" width="9.875" style="602" customWidth="1"/>
    <col min="51" max="16384" width="9" style="575"/>
  </cols>
  <sheetData>
    <row r="1" spans="1:5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7"/>
      <c r="AX1" s="77"/>
    </row>
    <row r="2" spans="1:50" ht="18" thickBot="1">
      <c r="A2" s="316" t="s">
        <v>211</v>
      </c>
      <c r="B2" s="317"/>
      <c r="C2" s="3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26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78"/>
      <c r="AS2" s="1"/>
      <c r="AT2" s="1"/>
      <c r="AU2" s="1"/>
      <c r="AV2" s="1"/>
      <c r="AW2" s="318"/>
      <c r="AX2" s="576"/>
    </row>
    <row r="3" spans="1:50">
      <c r="A3" s="7" t="s">
        <v>0</v>
      </c>
      <c r="B3" s="7" t="s">
        <v>1</v>
      </c>
      <c r="C3" s="8" t="s">
        <v>2</v>
      </c>
      <c r="D3" s="9"/>
      <c r="E3" s="685" t="s">
        <v>3</v>
      </c>
      <c r="F3" s="686"/>
      <c r="G3" s="686"/>
      <c r="H3" s="686"/>
      <c r="I3" s="686"/>
      <c r="J3" s="687"/>
      <c r="K3" s="685" t="s">
        <v>311</v>
      </c>
      <c r="L3" s="686"/>
      <c r="M3" s="686"/>
      <c r="N3" s="686"/>
      <c r="O3" s="686"/>
      <c r="P3" s="687"/>
      <c r="Q3" s="685" t="s">
        <v>312</v>
      </c>
      <c r="R3" s="686"/>
      <c r="S3" s="686"/>
      <c r="T3" s="686"/>
      <c r="U3" s="686"/>
      <c r="V3" s="687"/>
      <c r="W3" s="685" t="s">
        <v>313</v>
      </c>
      <c r="X3" s="686"/>
      <c r="Y3" s="686"/>
      <c r="Z3" s="686"/>
      <c r="AA3" s="686"/>
      <c r="AB3" s="687"/>
      <c r="AC3" s="685" t="s">
        <v>314</v>
      </c>
      <c r="AD3" s="686"/>
      <c r="AE3" s="686"/>
      <c r="AF3" s="686"/>
      <c r="AG3" s="686"/>
      <c r="AH3" s="687"/>
      <c r="AI3" s="685" t="s">
        <v>315</v>
      </c>
      <c r="AJ3" s="686"/>
      <c r="AK3" s="686"/>
      <c r="AL3" s="686"/>
      <c r="AM3" s="686"/>
      <c r="AN3" s="687"/>
      <c r="AO3" s="685" t="s">
        <v>316</v>
      </c>
      <c r="AP3" s="687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301</v>
      </c>
    </row>
    <row r="4" spans="1:50">
      <c r="A4" s="13"/>
      <c r="B4" s="13"/>
      <c r="C4" s="14" t="s">
        <v>8</v>
      </c>
      <c r="D4" s="15"/>
      <c r="E4" s="662" t="s">
        <v>318</v>
      </c>
      <c r="F4" s="663"/>
      <c r="G4" s="660" t="s">
        <v>319</v>
      </c>
      <c r="H4" s="663"/>
      <c r="I4" s="660" t="s">
        <v>11</v>
      </c>
      <c r="J4" s="661"/>
      <c r="K4" s="662" t="s">
        <v>320</v>
      </c>
      <c r="L4" s="663"/>
      <c r="M4" s="660" t="s">
        <v>321</v>
      </c>
      <c r="N4" s="663"/>
      <c r="O4" s="660" t="s">
        <v>11</v>
      </c>
      <c r="P4" s="661"/>
      <c r="Q4" s="662" t="s">
        <v>320</v>
      </c>
      <c r="R4" s="663"/>
      <c r="S4" s="660" t="s">
        <v>321</v>
      </c>
      <c r="T4" s="663"/>
      <c r="U4" s="660" t="s">
        <v>11</v>
      </c>
      <c r="V4" s="661"/>
      <c r="W4" s="662" t="s">
        <v>320</v>
      </c>
      <c r="X4" s="663"/>
      <c r="Y4" s="660" t="s">
        <v>321</v>
      </c>
      <c r="Z4" s="663"/>
      <c r="AA4" s="660" t="s">
        <v>11</v>
      </c>
      <c r="AB4" s="661"/>
      <c r="AC4" s="662" t="s">
        <v>320</v>
      </c>
      <c r="AD4" s="663"/>
      <c r="AE4" s="660" t="s">
        <v>321</v>
      </c>
      <c r="AF4" s="663"/>
      <c r="AG4" s="660" t="s">
        <v>11</v>
      </c>
      <c r="AH4" s="661"/>
      <c r="AI4" s="662" t="s">
        <v>320</v>
      </c>
      <c r="AJ4" s="663"/>
      <c r="AK4" s="660" t="s">
        <v>321</v>
      </c>
      <c r="AL4" s="663"/>
      <c r="AM4" s="660" t="s">
        <v>11</v>
      </c>
      <c r="AN4" s="661"/>
      <c r="AO4" s="662" t="s">
        <v>320</v>
      </c>
      <c r="AP4" s="663"/>
      <c r="AQ4" s="662" t="s">
        <v>320</v>
      </c>
      <c r="AR4" s="663"/>
      <c r="AS4" s="762" t="s">
        <v>321</v>
      </c>
      <c r="AT4" s="663"/>
      <c r="AU4" s="762" t="s">
        <v>11</v>
      </c>
      <c r="AV4" s="661"/>
      <c r="AW4" s="44" t="s">
        <v>14</v>
      </c>
      <c r="AX4" s="45" t="s">
        <v>322</v>
      </c>
    </row>
    <row r="5" spans="1:50">
      <c r="A5" s="13"/>
      <c r="B5" s="13"/>
      <c r="C5" s="14"/>
      <c r="D5" s="15"/>
      <c r="E5" s="16"/>
      <c r="F5" s="17"/>
      <c r="G5" s="18"/>
      <c r="H5" s="17"/>
      <c r="I5" s="672" t="s">
        <v>16</v>
      </c>
      <c r="J5" s="673"/>
      <c r="K5" s="16"/>
      <c r="L5" s="17"/>
      <c r="M5" s="18"/>
      <c r="N5" s="17"/>
      <c r="O5" s="672" t="s">
        <v>16</v>
      </c>
      <c r="P5" s="673"/>
      <c r="Q5" s="16"/>
      <c r="R5" s="17"/>
      <c r="S5" s="18"/>
      <c r="T5" s="17"/>
      <c r="U5" s="672" t="s">
        <v>16</v>
      </c>
      <c r="V5" s="673"/>
      <c r="W5" s="16"/>
      <c r="X5" s="17"/>
      <c r="Y5" s="18"/>
      <c r="Z5" s="17"/>
      <c r="AA5" s="672" t="s">
        <v>16</v>
      </c>
      <c r="AB5" s="673"/>
      <c r="AC5" s="16"/>
      <c r="AD5" s="17"/>
      <c r="AE5" s="18"/>
      <c r="AF5" s="17"/>
      <c r="AG5" s="672" t="s">
        <v>16</v>
      </c>
      <c r="AH5" s="673"/>
      <c r="AI5" s="16"/>
      <c r="AJ5" s="17"/>
      <c r="AK5" s="18"/>
      <c r="AL5" s="17"/>
      <c r="AM5" s="672" t="s">
        <v>16</v>
      </c>
      <c r="AN5" s="673"/>
      <c r="AO5" s="16"/>
      <c r="AP5" s="17"/>
      <c r="AQ5" s="16"/>
      <c r="AR5" s="17"/>
      <c r="AS5" s="36"/>
      <c r="AT5" s="17"/>
      <c r="AU5" s="763" t="s">
        <v>16</v>
      </c>
      <c r="AV5" s="673"/>
      <c r="AW5" s="44" t="s">
        <v>293</v>
      </c>
      <c r="AX5" s="45" t="s">
        <v>323</v>
      </c>
    </row>
    <row r="6" spans="1:50">
      <c r="A6" s="19" t="s">
        <v>19</v>
      </c>
      <c r="B6" s="19" t="s">
        <v>20</v>
      </c>
      <c r="C6" s="20" t="s">
        <v>21</v>
      </c>
      <c r="D6" s="21"/>
      <c r="E6" s="16"/>
      <c r="F6" s="17"/>
      <c r="G6" s="672" t="s">
        <v>324</v>
      </c>
      <c r="H6" s="674"/>
      <c r="I6" s="672" t="s">
        <v>324</v>
      </c>
      <c r="J6" s="673"/>
      <c r="K6" s="16"/>
      <c r="L6" s="17"/>
      <c r="M6" s="672" t="s">
        <v>324</v>
      </c>
      <c r="N6" s="674"/>
      <c r="O6" s="672" t="s">
        <v>324</v>
      </c>
      <c r="P6" s="673"/>
      <c r="Q6" s="16"/>
      <c r="R6" s="17"/>
      <c r="S6" s="672" t="s">
        <v>324</v>
      </c>
      <c r="T6" s="674"/>
      <c r="U6" s="672" t="s">
        <v>324</v>
      </c>
      <c r="V6" s="673"/>
      <c r="W6" s="16"/>
      <c r="X6" s="17"/>
      <c r="Y6" s="672" t="s">
        <v>324</v>
      </c>
      <c r="Z6" s="674"/>
      <c r="AA6" s="672" t="s">
        <v>324</v>
      </c>
      <c r="AB6" s="673"/>
      <c r="AC6" s="16"/>
      <c r="AD6" s="17"/>
      <c r="AE6" s="672" t="s">
        <v>324</v>
      </c>
      <c r="AF6" s="674"/>
      <c r="AG6" s="672" t="s">
        <v>324</v>
      </c>
      <c r="AH6" s="673"/>
      <c r="AI6" s="16"/>
      <c r="AJ6" s="17"/>
      <c r="AK6" s="672" t="s">
        <v>324</v>
      </c>
      <c r="AL6" s="674"/>
      <c r="AM6" s="672" t="s">
        <v>324</v>
      </c>
      <c r="AN6" s="673"/>
      <c r="AO6" s="16"/>
      <c r="AP6" s="17"/>
      <c r="AQ6" s="16"/>
      <c r="AR6" s="17"/>
      <c r="AS6" s="763" t="s">
        <v>324</v>
      </c>
      <c r="AT6" s="674"/>
      <c r="AU6" s="763" t="s">
        <v>324</v>
      </c>
      <c r="AV6" s="673"/>
      <c r="AW6" s="44" t="s">
        <v>294</v>
      </c>
      <c r="AX6" s="45" t="s">
        <v>325</v>
      </c>
    </row>
    <row r="7" spans="1:50">
      <c r="A7" s="19"/>
      <c r="B7" s="19"/>
      <c r="C7" s="20"/>
      <c r="D7" s="21"/>
      <c r="E7" s="16"/>
      <c r="F7" s="17"/>
      <c r="G7" s="18"/>
      <c r="H7" s="17"/>
      <c r="I7" s="672" t="s">
        <v>326</v>
      </c>
      <c r="J7" s="673"/>
      <c r="K7" s="16"/>
      <c r="L7" s="17"/>
      <c r="M7" s="18"/>
      <c r="N7" s="17"/>
      <c r="O7" s="672" t="s">
        <v>326</v>
      </c>
      <c r="P7" s="673"/>
      <c r="Q7" s="16"/>
      <c r="R7" s="17"/>
      <c r="S7" s="18"/>
      <c r="T7" s="17"/>
      <c r="U7" s="672" t="s">
        <v>326</v>
      </c>
      <c r="V7" s="673"/>
      <c r="W7" s="16"/>
      <c r="X7" s="17"/>
      <c r="Y7" s="18"/>
      <c r="Z7" s="17"/>
      <c r="AA7" s="672" t="s">
        <v>326</v>
      </c>
      <c r="AB7" s="673"/>
      <c r="AC7" s="16"/>
      <c r="AD7" s="17"/>
      <c r="AE7" s="18"/>
      <c r="AF7" s="17"/>
      <c r="AG7" s="672" t="s">
        <v>326</v>
      </c>
      <c r="AH7" s="673"/>
      <c r="AI7" s="16"/>
      <c r="AJ7" s="17"/>
      <c r="AK7" s="18"/>
      <c r="AL7" s="17"/>
      <c r="AM7" s="672" t="s">
        <v>326</v>
      </c>
      <c r="AN7" s="673"/>
      <c r="AO7" s="16"/>
      <c r="AP7" s="17"/>
      <c r="AQ7" s="16"/>
      <c r="AR7" s="17"/>
      <c r="AS7" s="36"/>
      <c r="AT7" s="17"/>
      <c r="AU7" s="763" t="s">
        <v>326</v>
      </c>
      <c r="AV7" s="673"/>
      <c r="AW7" s="44" t="s">
        <v>295</v>
      </c>
      <c r="AX7" s="45" t="s">
        <v>298</v>
      </c>
    </row>
    <row r="8" spans="1:50">
      <c r="A8" s="13" t="s">
        <v>327</v>
      </c>
      <c r="B8" s="13"/>
      <c r="C8" s="20"/>
      <c r="D8" s="22" t="s">
        <v>27</v>
      </c>
      <c r="E8" s="675" t="s">
        <v>326</v>
      </c>
      <c r="F8" s="674"/>
      <c r="G8" s="672" t="s">
        <v>326</v>
      </c>
      <c r="H8" s="674"/>
      <c r="I8" s="672"/>
      <c r="J8" s="673"/>
      <c r="K8" s="675" t="s">
        <v>326</v>
      </c>
      <c r="L8" s="674"/>
      <c r="M8" s="672" t="s">
        <v>326</v>
      </c>
      <c r="N8" s="674"/>
      <c r="O8" s="672"/>
      <c r="P8" s="673"/>
      <c r="Q8" s="675" t="s">
        <v>326</v>
      </c>
      <c r="R8" s="674"/>
      <c r="S8" s="672" t="s">
        <v>326</v>
      </c>
      <c r="T8" s="674"/>
      <c r="U8" s="672"/>
      <c r="V8" s="673"/>
      <c r="W8" s="675" t="s">
        <v>326</v>
      </c>
      <c r="X8" s="674"/>
      <c r="Y8" s="672" t="s">
        <v>326</v>
      </c>
      <c r="Z8" s="674"/>
      <c r="AA8" s="672"/>
      <c r="AB8" s="673"/>
      <c r="AC8" s="675" t="s">
        <v>326</v>
      </c>
      <c r="AD8" s="674"/>
      <c r="AE8" s="672" t="s">
        <v>326</v>
      </c>
      <c r="AF8" s="674"/>
      <c r="AG8" s="672"/>
      <c r="AH8" s="673"/>
      <c r="AI8" s="675" t="s">
        <v>326</v>
      </c>
      <c r="AJ8" s="674"/>
      <c r="AK8" s="672" t="s">
        <v>326</v>
      </c>
      <c r="AL8" s="674"/>
      <c r="AM8" s="672"/>
      <c r="AN8" s="673"/>
      <c r="AO8" s="675" t="s">
        <v>326</v>
      </c>
      <c r="AP8" s="674"/>
      <c r="AQ8" s="675" t="s">
        <v>326</v>
      </c>
      <c r="AR8" s="674"/>
      <c r="AS8" s="763" t="s">
        <v>326</v>
      </c>
      <c r="AT8" s="674"/>
      <c r="AU8" s="763"/>
      <c r="AV8" s="673"/>
      <c r="AW8" s="44" t="s">
        <v>296</v>
      </c>
      <c r="AX8" s="45" t="s">
        <v>30</v>
      </c>
    </row>
    <row r="9" spans="1:50" ht="18" thickBot="1">
      <c r="A9" s="23" t="s">
        <v>31</v>
      </c>
      <c r="B9" s="24" t="s">
        <v>27</v>
      </c>
      <c r="C9" s="682" t="s">
        <v>32</v>
      </c>
      <c r="D9" s="683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425"/>
      <c r="AT9" s="26"/>
      <c r="AU9" s="425"/>
      <c r="AV9" s="28"/>
      <c r="AW9" s="46" t="s">
        <v>297</v>
      </c>
      <c r="AX9" s="47" t="s">
        <v>224</v>
      </c>
    </row>
    <row r="10" spans="1:50" ht="17.25" customHeight="1">
      <c r="A10" s="688" t="s">
        <v>174</v>
      </c>
      <c r="B10" s="691" t="s">
        <v>328</v>
      </c>
      <c r="C10" s="693" t="s">
        <v>177</v>
      </c>
      <c r="D10" s="694"/>
      <c r="E10" s="105"/>
      <c r="F10" s="106"/>
      <c r="G10" s="105"/>
      <c r="H10" s="106"/>
      <c r="I10" s="105"/>
      <c r="J10" s="107"/>
      <c r="K10" s="105"/>
      <c r="L10" s="106"/>
      <c r="M10" s="105"/>
      <c r="N10" s="106"/>
      <c r="O10" s="105"/>
      <c r="P10" s="107"/>
      <c r="Q10" s="105"/>
      <c r="R10" s="106"/>
      <c r="S10" s="105"/>
      <c r="T10" s="106"/>
      <c r="U10" s="105"/>
      <c r="V10" s="107"/>
      <c r="W10" s="105"/>
      <c r="X10" s="106"/>
      <c r="Y10" s="105"/>
      <c r="Z10" s="106"/>
      <c r="AA10" s="105"/>
      <c r="AB10" s="107"/>
      <c r="AC10" s="105"/>
      <c r="AD10" s="106"/>
      <c r="AE10" s="105"/>
      <c r="AF10" s="106"/>
      <c r="AG10" s="105"/>
      <c r="AH10" s="107"/>
      <c r="AI10" s="105"/>
      <c r="AJ10" s="106"/>
      <c r="AK10" s="105"/>
      <c r="AL10" s="106"/>
      <c r="AM10" s="105"/>
      <c r="AN10" s="107"/>
      <c r="AO10" s="105"/>
      <c r="AP10" s="106"/>
      <c r="AQ10" s="414">
        <f t="shared" ref="AQ10:AQ15" si="0">AO10+AI10+AC10+W10+Q10+K10+E10</f>
        <v>0</v>
      </c>
      <c r="AR10" s="122">
        <f t="shared" ref="AR10:AR15" si="1">AP10+AJ10+AD10+X10+R10+L10+F10</f>
        <v>0</v>
      </c>
      <c r="AS10" s="430">
        <f t="shared" ref="AS10:AS15" si="2">AK10+AE10+Y10+S10+M10+G10</f>
        <v>0</v>
      </c>
      <c r="AT10" s="121">
        <f t="shared" ref="AT10:AT15" si="3">AL10+AF10+Z10+T10+N10+H10</f>
        <v>0</v>
      </c>
      <c r="AU10" s="427">
        <f t="shared" ref="AU10:AU15" si="4">AM10+AG10+AA10+U10+O10+I10</f>
        <v>0</v>
      </c>
      <c r="AV10" s="110">
        <f t="shared" ref="AV10:AV15" si="5">AN10+AH10+AB10+V10+P10+J10</f>
        <v>0</v>
      </c>
      <c r="AW10" s="697"/>
      <c r="AX10" s="705"/>
    </row>
    <row r="11" spans="1:50" ht="17.25" customHeight="1">
      <c r="A11" s="689"/>
      <c r="B11" s="692"/>
      <c r="C11" s="695"/>
      <c r="D11" s="696"/>
      <c r="E11" s="111"/>
      <c r="F11" s="112"/>
      <c r="G11" s="111"/>
      <c r="H11" s="112"/>
      <c r="I11" s="111"/>
      <c r="J11" s="113"/>
      <c r="K11" s="111"/>
      <c r="L11" s="112"/>
      <c r="M11" s="111"/>
      <c r="N11" s="112"/>
      <c r="O11" s="111"/>
      <c r="P11" s="113"/>
      <c r="Q11" s="111"/>
      <c r="R11" s="112"/>
      <c r="S11" s="111"/>
      <c r="T11" s="112"/>
      <c r="U11" s="111"/>
      <c r="V11" s="113"/>
      <c r="W11" s="111"/>
      <c r="X11" s="112"/>
      <c r="Y11" s="111"/>
      <c r="Z11" s="112"/>
      <c r="AA11" s="111"/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415">
        <f t="shared" si="0"/>
        <v>0</v>
      </c>
      <c r="AR11" s="426">
        <f t="shared" si="1"/>
        <v>0</v>
      </c>
      <c r="AS11" s="431">
        <f t="shared" si="2"/>
        <v>0</v>
      </c>
      <c r="AT11" s="115">
        <f t="shared" si="3"/>
        <v>0</v>
      </c>
      <c r="AU11" s="428">
        <f t="shared" si="4"/>
        <v>0</v>
      </c>
      <c r="AV11" s="116">
        <f t="shared" si="5"/>
        <v>0</v>
      </c>
      <c r="AW11" s="774"/>
      <c r="AX11" s="725"/>
    </row>
    <row r="12" spans="1:50" ht="17.25" customHeight="1">
      <c r="A12" s="689"/>
      <c r="B12" s="691" t="s">
        <v>329</v>
      </c>
      <c r="C12" s="764" t="s">
        <v>178</v>
      </c>
      <c r="D12" s="765"/>
      <c r="E12" s="105"/>
      <c r="F12" s="106">
        <v>1</v>
      </c>
      <c r="G12" s="105"/>
      <c r="H12" s="106"/>
      <c r="I12" s="105"/>
      <c r="J12" s="107">
        <v>1</v>
      </c>
      <c r="K12" s="105"/>
      <c r="L12" s="106"/>
      <c r="M12" s="105"/>
      <c r="N12" s="106"/>
      <c r="O12" s="105"/>
      <c r="P12" s="107"/>
      <c r="Q12" s="105"/>
      <c r="R12" s="106"/>
      <c r="S12" s="105"/>
      <c r="T12" s="106"/>
      <c r="U12" s="105"/>
      <c r="V12" s="107"/>
      <c r="W12" s="105"/>
      <c r="X12" s="106"/>
      <c r="Y12" s="105"/>
      <c r="Z12" s="106"/>
      <c r="AA12" s="105"/>
      <c r="AB12" s="107"/>
      <c r="AC12" s="105"/>
      <c r="AD12" s="106"/>
      <c r="AE12" s="105"/>
      <c r="AF12" s="106"/>
      <c r="AG12" s="105"/>
      <c r="AH12" s="107"/>
      <c r="AI12" s="105"/>
      <c r="AJ12" s="106"/>
      <c r="AK12" s="105"/>
      <c r="AL12" s="106"/>
      <c r="AM12" s="105"/>
      <c r="AN12" s="107"/>
      <c r="AO12" s="105"/>
      <c r="AP12" s="106"/>
      <c r="AQ12" s="416">
        <f t="shared" si="0"/>
        <v>0</v>
      </c>
      <c r="AR12" s="110">
        <f t="shared" si="1"/>
        <v>1</v>
      </c>
      <c r="AS12" s="432">
        <f t="shared" si="2"/>
        <v>0</v>
      </c>
      <c r="AT12" s="109">
        <f t="shared" si="3"/>
        <v>0</v>
      </c>
      <c r="AU12" s="429">
        <f t="shared" si="4"/>
        <v>0</v>
      </c>
      <c r="AV12" s="110">
        <f t="shared" si="5"/>
        <v>1</v>
      </c>
      <c r="AW12" s="697"/>
      <c r="AX12" s="705">
        <v>0.95</v>
      </c>
    </row>
    <row r="13" spans="1:50" ht="17.25" customHeight="1">
      <c r="A13" s="689"/>
      <c r="B13" s="768"/>
      <c r="C13" s="766"/>
      <c r="D13" s="767"/>
      <c r="E13" s="111"/>
      <c r="F13" s="112">
        <v>1</v>
      </c>
      <c r="G13" s="111"/>
      <c r="H13" s="112"/>
      <c r="I13" s="111"/>
      <c r="J13" s="113">
        <v>1</v>
      </c>
      <c r="K13" s="111"/>
      <c r="L13" s="112"/>
      <c r="M13" s="111"/>
      <c r="N13" s="112"/>
      <c r="O13" s="111"/>
      <c r="P13" s="113"/>
      <c r="Q13" s="111"/>
      <c r="R13" s="112"/>
      <c r="S13" s="111"/>
      <c r="T13" s="112"/>
      <c r="U13" s="111"/>
      <c r="V13" s="113"/>
      <c r="W13" s="111"/>
      <c r="X13" s="112"/>
      <c r="Y13" s="111"/>
      <c r="Z13" s="112"/>
      <c r="AA13" s="111"/>
      <c r="AB13" s="113"/>
      <c r="AC13" s="111"/>
      <c r="AD13" s="112"/>
      <c r="AE13" s="111"/>
      <c r="AF13" s="112"/>
      <c r="AG13" s="111"/>
      <c r="AH13" s="113"/>
      <c r="AI13" s="111"/>
      <c r="AJ13" s="112"/>
      <c r="AK13" s="111"/>
      <c r="AL13" s="112"/>
      <c r="AM13" s="111"/>
      <c r="AN13" s="113"/>
      <c r="AO13" s="111"/>
      <c r="AP13" s="112"/>
      <c r="AQ13" s="415">
        <f t="shared" si="0"/>
        <v>0</v>
      </c>
      <c r="AR13" s="116">
        <f t="shared" si="1"/>
        <v>1</v>
      </c>
      <c r="AS13" s="431">
        <f t="shared" si="2"/>
        <v>0</v>
      </c>
      <c r="AT13" s="115">
        <f t="shared" si="3"/>
        <v>0</v>
      </c>
      <c r="AU13" s="428">
        <f t="shared" si="4"/>
        <v>0</v>
      </c>
      <c r="AV13" s="116">
        <f t="shared" si="5"/>
        <v>1</v>
      </c>
      <c r="AW13" s="698"/>
      <c r="AX13" s="725"/>
    </row>
    <row r="14" spans="1:50" ht="17.25" customHeight="1">
      <c r="A14" s="689"/>
      <c r="B14" s="691" t="s">
        <v>330</v>
      </c>
      <c r="C14" s="764" t="s">
        <v>179</v>
      </c>
      <c r="D14" s="765"/>
      <c r="E14" s="105"/>
      <c r="F14" s="106"/>
      <c r="G14" s="105"/>
      <c r="H14" s="106"/>
      <c r="I14" s="105"/>
      <c r="J14" s="107"/>
      <c r="K14" s="105"/>
      <c r="L14" s="106"/>
      <c r="M14" s="105"/>
      <c r="N14" s="106"/>
      <c r="O14" s="105"/>
      <c r="P14" s="107"/>
      <c r="Q14" s="105"/>
      <c r="R14" s="106"/>
      <c r="S14" s="105"/>
      <c r="T14" s="106"/>
      <c r="U14" s="105"/>
      <c r="V14" s="107"/>
      <c r="W14" s="105"/>
      <c r="X14" s="106"/>
      <c r="Y14" s="105"/>
      <c r="Z14" s="106"/>
      <c r="AA14" s="105"/>
      <c r="AB14" s="107"/>
      <c r="AC14" s="105"/>
      <c r="AD14" s="106"/>
      <c r="AE14" s="105"/>
      <c r="AF14" s="106"/>
      <c r="AG14" s="105"/>
      <c r="AH14" s="107"/>
      <c r="AI14" s="105"/>
      <c r="AJ14" s="106"/>
      <c r="AK14" s="105"/>
      <c r="AL14" s="106"/>
      <c r="AM14" s="105"/>
      <c r="AN14" s="107"/>
      <c r="AO14" s="105"/>
      <c r="AP14" s="106"/>
      <c r="AQ14" s="416">
        <f t="shared" si="0"/>
        <v>0</v>
      </c>
      <c r="AR14" s="110">
        <f t="shared" si="1"/>
        <v>0</v>
      </c>
      <c r="AS14" s="432">
        <f t="shared" si="2"/>
        <v>0</v>
      </c>
      <c r="AT14" s="109">
        <f t="shared" si="3"/>
        <v>0</v>
      </c>
      <c r="AU14" s="429">
        <f t="shared" si="4"/>
        <v>0</v>
      </c>
      <c r="AV14" s="110">
        <f t="shared" si="5"/>
        <v>0</v>
      </c>
      <c r="AW14" s="697"/>
      <c r="AX14" s="705"/>
    </row>
    <row r="15" spans="1:50" ht="17.25" customHeight="1" thickBot="1">
      <c r="A15" s="689"/>
      <c r="B15" s="768"/>
      <c r="C15" s="766"/>
      <c r="D15" s="767"/>
      <c r="E15" s="111"/>
      <c r="F15" s="112"/>
      <c r="G15" s="111"/>
      <c r="H15" s="112"/>
      <c r="I15" s="111"/>
      <c r="J15" s="113"/>
      <c r="K15" s="111"/>
      <c r="L15" s="112"/>
      <c r="M15" s="111"/>
      <c r="N15" s="112"/>
      <c r="O15" s="111"/>
      <c r="P15" s="113"/>
      <c r="Q15" s="111"/>
      <c r="R15" s="112"/>
      <c r="S15" s="111"/>
      <c r="T15" s="112"/>
      <c r="U15" s="111"/>
      <c r="V15" s="113"/>
      <c r="W15" s="111"/>
      <c r="X15" s="112"/>
      <c r="Y15" s="111"/>
      <c r="Z15" s="112"/>
      <c r="AA15" s="111"/>
      <c r="AB15" s="113"/>
      <c r="AC15" s="111"/>
      <c r="AD15" s="112"/>
      <c r="AE15" s="111"/>
      <c r="AF15" s="112"/>
      <c r="AG15" s="111"/>
      <c r="AH15" s="113"/>
      <c r="AI15" s="111"/>
      <c r="AJ15" s="112"/>
      <c r="AK15" s="111"/>
      <c r="AL15" s="112"/>
      <c r="AM15" s="111"/>
      <c r="AN15" s="113"/>
      <c r="AO15" s="111"/>
      <c r="AP15" s="112"/>
      <c r="AQ15" s="415">
        <f t="shared" si="0"/>
        <v>0</v>
      </c>
      <c r="AR15" s="116">
        <f t="shared" si="1"/>
        <v>0</v>
      </c>
      <c r="AS15" s="431">
        <f t="shared" si="2"/>
        <v>0</v>
      </c>
      <c r="AT15" s="115">
        <f t="shared" si="3"/>
        <v>0</v>
      </c>
      <c r="AU15" s="428">
        <f t="shared" si="4"/>
        <v>0</v>
      </c>
      <c r="AV15" s="116">
        <f t="shared" si="5"/>
        <v>0</v>
      </c>
      <c r="AW15" s="743"/>
      <c r="AX15" s="742"/>
    </row>
    <row r="16" spans="1:50" ht="17.25" customHeight="1" thickTop="1">
      <c r="A16" s="689"/>
      <c r="B16" s="641" t="s">
        <v>201</v>
      </c>
      <c r="C16" s="641"/>
      <c r="D16" s="642"/>
      <c r="E16" s="319">
        <f>SUM(E10,E12,E14)</f>
        <v>0</v>
      </c>
      <c r="F16" s="320">
        <f t="shared" ref="F16:AV16" si="6">SUM(F10,F12,F14)</f>
        <v>1</v>
      </c>
      <c r="G16" s="319">
        <f t="shared" si="6"/>
        <v>0</v>
      </c>
      <c r="H16" s="320">
        <f t="shared" si="6"/>
        <v>0</v>
      </c>
      <c r="I16" s="319">
        <f t="shared" si="6"/>
        <v>0</v>
      </c>
      <c r="J16" s="321">
        <f t="shared" si="6"/>
        <v>1</v>
      </c>
      <c r="K16" s="319">
        <f t="shared" si="6"/>
        <v>0</v>
      </c>
      <c r="L16" s="320">
        <f t="shared" si="6"/>
        <v>0</v>
      </c>
      <c r="M16" s="319">
        <f t="shared" si="6"/>
        <v>0</v>
      </c>
      <c r="N16" s="320">
        <f t="shared" si="6"/>
        <v>0</v>
      </c>
      <c r="O16" s="319">
        <f t="shared" si="6"/>
        <v>0</v>
      </c>
      <c r="P16" s="321">
        <f t="shared" si="6"/>
        <v>0</v>
      </c>
      <c r="Q16" s="319">
        <f t="shared" si="6"/>
        <v>0</v>
      </c>
      <c r="R16" s="320">
        <f t="shared" si="6"/>
        <v>0</v>
      </c>
      <c r="S16" s="319">
        <f t="shared" si="6"/>
        <v>0</v>
      </c>
      <c r="T16" s="320">
        <f t="shared" si="6"/>
        <v>0</v>
      </c>
      <c r="U16" s="319">
        <f t="shared" si="6"/>
        <v>0</v>
      </c>
      <c r="V16" s="321">
        <f t="shared" si="6"/>
        <v>0</v>
      </c>
      <c r="W16" s="319">
        <f t="shared" si="6"/>
        <v>0</v>
      </c>
      <c r="X16" s="320">
        <f t="shared" si="6"/>
        <v>0</v>
      </c>
      <c r="Y16" s="319">
        <f t="shared" si="6"/>
        <v>0</v>
      </c>
      <c r="Z16" s="320">
        <f t="shared" si="6"/>
        <v>0</v>
      </c>
      <c r="AA16" s="319">
        <f t="shared" si="6"/>
        <v>0</v>
      </c>
      <c r="AB16" s="321">
        <f t="shared" si="6"/>
        <v>0</v>
      </c>
      <c r="AC16" s="319">
        <f t="shared" si="6"/>
        <v>0</v>
      </c>
      <c r="AD16" s="320">
        <f t="shared" si="6"/>
        <v>0</v>
      </c>
      <c r="AE16" s="319">
        <f t="shared" si="6"/>
        <v>0</v>
      </c>
      <c r="AF16" s="320">
        <f t="shared" si="6"/>
        <v>0</v>
      </c>
      <c r="AG16" s="319">
        <f t="shared" si="6"/>
        <v>0</v>
      </c>
      <c r="AH16" s="321">
        <f t="shared" si="6"/>
        <v>0</v>
      </c>
      <c r="AI16" s="319">
        <f t="shared" si="6"/>
        <v>0</v>
      </c>
      <c r="AJ16" s="320">
        <f t="shared" si="6"/>
        <v>0</v>
      </c>
      <c r="AK16" s="319">
        <f t="shared" si="6"/>
        <v>0</v>
      </c>
      <c r="AL16" s="320">
        <f t="shared" si="6"/>
        <v>0</v>
      </c>
      <c r="AM16" s="319">
        <f t="shared" si="6"/>
        <v>0</v>
      </c>
      <c r="AN16" s="321">
        <f t="shared" si="6"/>
        <v>0</v>
      </c>
      <c r="AO16" s="319">
        <f t="shared" si="6"/>
        <v>0</v>
      </c>
      <c r="AP16" s="320">
        <f t="shared" si="6"/>
        <v>0</v>
      </c>
      <c r="AQ16" s="417">
        <f t="shared" si="6"/>
        <v>0</v>
      </c>
      <c r="AR16" s="323">
        <f t="shared" si="6"/>
        <v>1</v>
      </c>
      <c r="AS16" s="433">
        <f t="shared" si="6"/>
        <v>0</v>
      </c>
      <c r="AT16" s="322">
        <f t="shared" si="6"/>
        <v>0</v>
      </c>
      <c r="AU16" s="422">
        <f t="shared" si="6"/>
        <v>0</v>
      </c>
      <c r="AV16" s="412">
        <f t="shared" si="6"/>
        <v>1</v>
      </c>
      <c r="AW16" s="746"/>
      <c r="AX16" s="744">
        <v>0.48</v>
      </c>
    </row>
    <row r="17" spans="1:50" ht="17.25" customHeight="1" thickBot="1">
      <c r="A17" s="690"/>
      <c r="B17" s="643"/>
      <c r="C17" s="643"/>
      <c r="D17" s="644"/>
      <c r="E17" s="324">
        <f>SUM(E11,E13,E15)</f>
        <v>0</v>
      </c>
      <c r="F17" s="325">
        <f t="shared" ref="F17:AV17" si="7">SUM(F11,F13,F15)</f>
        <v>1</v>
      </c>
      <c r="G17" s="324">
        <f t="shared" si="7"/>
        <v>0</v>
      </c>
      <c r="H17" s="325">
        <f t="shared" si="7"/>
        <v>0</v>
      </c>
      <c r="I17" s="324">
        <f t="shared" si="7"/>
        <v>0</v>
      </c>
      <c r="J17" s="326">
        <f t="shared" si="7"/>
        <v>1</v>
      </c>
      <c r="K17" s="324">
        <f t="shared" si="7"/>
        <v>0</v>
      </c>
      <c r="L17" s="325">
        <f t="shared" si="7"/>
        <v>0</v>
      </c>
      <c r="M17" s="324">
        <f t="shared" si="7"/>
        <v>0</v>
      </c>
      <c r="N17" s="325">
        <f t="shared" si="7"/>
        <v>0</v>
      </c>
      <c r="O17" s="324">
        <f t="shared" si="7"/>
        <v>0</v>
      </c>
      <c r="P17" s="326">
        <f t="shared" si="7"/>
        <v>0</v>
      </c>
      <c r="Q17" s="324">
        <f t="shared" si="7"/>
        <v>0</v>
      </c>
      <c r="R17" s="325">
        <f t="shared" si="7"/>
        <v>0</v>
      </c>
      <c r="S17" s="324">
        <f t="shared" si="7"/>
        <v>0</v>
      </c>
      <c r="T17" s="325">
        <f t="shared" si="7"/>
        <v>0</v>
      </c>
      <c r="U17" s="324">
        <f t="shared" si="7"/>
        <v>0</v>
      </c>
      <c r="V17" s="326">
        <f t="shared" si="7"/>
        <v>0</v>
      </c>
      <c r="W17" s="324">
        <f t="shared" si="7"/>
        <v>0</v>
      </c>
      <c r="X17" s="325">
        <f t="shared" si="7"/>
        <v>0</v>
      </c>
      <c r="Y17" s="324">
        <f t="shared" si="7"/>
        <v>0</v>
      </c>
      <c r="Z17" s="325">
        <f t="shared" si="7"/>
        <v>0</v>
      </c>
      <c r="AA17" s="324">
        <f t="shared" si="7"/>
        <v>0</v>
      </c>
      <c r="AB17" s="326">
        <f t="shared" si="7"/>
        <v>0</v>
      </c>
      <c r="AC17" s="324">
        <f t="shared" si="7"/>
        <v>0</v>
      </c>
      <c r="AD17" s="325">
        <f t="shared" si="7"/>
        <v>0</v>
      </c>
      <c r="AE17" s="324">
        <f t="shared" si="7"/>
        <v>0</v>
      </c>
      <c r="AF17" s="325">
        <f t="shared" si="7"/>
        <v>0</v>
      </c>
      <c r="AG17" s="324">
        <f t="shared" si="7"/>
        <v>0</v>
      </c>
      <c r="AH17" s="326">
        <f t="shared" si="7"/>
        <v>0</v>
      </c>
      <c r="AI17" s="324">
        <f t="shared" si="7"/>
        <v>0</v>
      </c>
      <c r="AJ17" s="325">
        <f>SUM(AJ11,AJ13,AJ15)</f>
        <v>0</v>
      </c>
      <c r="AK17" s="324">
        <f t="shared" si="7"/>
        <v>0</v>
      </c>
      <c r="AL17" s="325">
        <f t="shared" si="7"/>
        <v>0</v>
      </c>
      <c r="AM17" s="324">
        <f t="shared" si="7"/>
        <v>0</v>
      </c>
      <c r="AN17" s="326">
        <f t="shared" si="7"/>
        <v>0</v>
      </c>
      <c r="AO17" s="324">
        <f t="shared" si="7"/>
        <v>0</v>
      </c>
      <c r="AP17" s="325">
        <f t="shared" si="7"/>
        <v>0</v>
      </c>
      <c r="AQ17" s="418">
        <f t="shared" si="7"/>
        <v>0</v>
      </c>
      <c r="AR17" s="328">
        <f t="shared" si="7"/>
        <v>1</v>
      </c>
      <c r="AS17" s="434">
        <f t="shared" si="7"/>
        <v>0</v>
      </c>
      <c r="AT17" s="327">
        <f t="shared" si="7"/>
        <v>0</v>
      </c>
      <c r="AU17" s="423">
        <f t="shared" si="7"/>
        <v>0</v>
      </c>
      <c r="AV17" s="413">
        <f t="shared" si="7"/>
        <v>1</v>
      </c>
      <c r="AW17" s="747"/>
      <c r="AX17" s="745"/>
    </row>
    <row r="18" spans="1:50" ht="17.25" customHeight="1" thickTop="1">
      <c r="A18" s="361" t="s">
        <v>180</v>
      </c>
      <c r="B18" s="132" t="s">
        <v>206</v>
      </c>
      <c r="C18" s="693" t="s">
        <v>181</v>
      </c>
      <c r="D18" s="694"/>
      <c r="E18" s="105"/>
      <c r="F18" s="106"/>
      <c r="G18" s="105"/>
      <c r="H18" s="106"/>
      <c r="I18" s="105"/>
      <c r="J18" s="107"/>
      <c r="K18" s="105"/>
      <c r="L18" s="106"/>
      <c r="M18" s="105"/>
      <c r="N18" s="106"/>
      <c r="O18" s="105"/>
      <c r="P18" s="107"/>
      <c r="Q18" s="105"/>
      <c r="R18" s="106"/>
      <c r="S18" s="105"/>
      <c r="T18" s="106"/>
      <c r="U18" s="105"/>
      <c r="V18" s="107"/>
      <c r="W18" s="105"/>
      <c r="X18" s="106"/>
      <c r="Y18" s="105"/>
      <c r="Z18" s="106"/>
      <c r="AA18" s="105"/>
      <c r="AB18" s="107"/>
      <c r="AC18" s="105"/>
      <c r="AD18" s="106"/>
      <c r="AE18" s="105"/>
      <c r="AF18" s="106"/>
      <c r="AG18" s="105"/>
      <c r="AH18" s="107"/>
      <c r="AI18" s="105">
        <v>1</v>
      </c>
      <c r="AJ18" s="106"/>
      <c r="AK18" s="105"/>
      <c r="AL18" s="106"/>
      <c r="AM18" s="105">
        <v>1</v>
      </c>
      <c r="AN18" s="107"/>
      <c r="AO18" s="105"/>
      <c r="AP18" s="106"/>
      <c r="AQ18" s="416">
        <f t="shared" ref="AQ18:AQ59" si="8">AO18+AI18+AC18+W18+Q18+K18+E18</f>
        <v>1</v>
      </c>
      <c r="AR18" s="110">
        <f t="shared" ref="AR18:AR59" si="9">AP18+AJ18+AD18+X18+R18+L18+F18</f>
        <v>0</v>
      </c>
      <c r="AS18" s="432">
        <f t="shared" ref="AS18:AS59" si="10">AK18+AE18+Y18+S18+M18+G18</f>
        <v>0</v>
      </c>
      <c r="AT18" s="109">
        <f t="shared" ref="AT18:AT59" si="11">AL18+AF18+Z18+T18+N18+H18</f>
        <v>0</v>
      </c>
      <c r="AU18" s="429">
        <f t="shared" ref="AU18:AU59" si="12">AM18+AG18+AA18+U18+O18+I18</f>
        <v>1</v>
      </c>
      <c r="AV18" s="110">
        <f t="shared" ref="AV18:AV59" si="13">AN18+AH18+AB18+V18+P18+J18</f>
        <v>0</v>
      </c>
      <c r="AW18" s="756">
        <v>4.84</v>
      </c>
      <c r="AX18" s="703"/>
    </row>
    <row r="19" spans="1:50" ht="17.25" customHeight="1">
      <c r="A19" s="362"/>
      <c r="B19" s="577"/>
      <c r="C19" s="695"/>
      <c r="D19" s="696"/>
      <c r="E19" s="111"/>
      <c r="F19" s="112"/>
      <c r="G19" s="111"/>
      <c r="H19" s="112"/>
      <c r="I19" s="111"/>
      <c r="J19" s="113"/>
      <c r="K19" s="111"/>
      <c r="L19" s="112"/>
      <c r="M19" s="111"/>
      <c r="N19" s="112"/>
      <c r="O19" s="111"/>
      <c r="P19" s="113"/>
      <c r="Q19" s="111"/>
      <c r="R19" s="112"/>
      <c r="S19" s="111"/>
      <c r="T19" s="112"/>
      <c r="U19" s="111"/>
      <c r="V19" s="113"/>
      <c r="W19" s="111"/>
      <c r="X19" s="112"/>
      <c r="Y19" s="111"/>
      <c r="Z19" s="112"/>
      <c r="AA19" s="111"/>
      <c r="AB19" s="113"/>
      <c r="AC19" s="111"/>
      <c r="AD19" s="112"/>
      <c r="AE19" s="111"/>
      <c r="AF19" s="112"/>
      <c r="AG19" s="111"/>
      <c r="AH19" s="113"/>
      <c r="AI19" s="111"/>
      <c r="AJ19" s="112"/>
      <c r="AK19" s="111"/>
      <c r="AL19" s="112"/>
      <c r="AM19" s="111"/>
      <c r="AN19" s="113"/>
      <c r="AO19" s="111"/>
      <c r="AP19" s="112"/>
      <c r="AQ19" s="415">
        <f t="shared" si="8"/>
        <v>0</v>
      </c>
      <c r="AR19" s="116">
        <f t="shared" si="9"/>
        <v>0</v>
      </c>
      <c r="AS19" s="431">
        <f t="shared" si="10"/>
        <v>0</v>
      </c>
      <c r="AT19" s="115">
        <f t="shared" si="11"/>
        <v>0</v>
      </c>
      <c r="AU19" s="428">
        <f t="shared" si="12"/>
        <v>0</v>
      </c>
      <c r="AV19" s="116">
        <f t="shared" si="13"/>
        <v>0</v>
      </c>
      <c r="AW19" s="698"/>
      <c r="AX19" s="704"/>
    </row>
    <row r="20" spans="1:50" ht="17.25" customHeight="1">
      <c r="A20" s="130"/>
      <c r="B20" s="132" t="s">
        <v>206</v>
      </c>
      <c r="C20" s="693" t="s">
        <v>182</v>
      </c>
      <c r="D20" s="694"/>
      <c r="E20" s="105"/>
      <c r="F20" s="106"/>
      <c r="G20" s="105"/>
      <c r="H20" s="106"/>
      <c r="I20" s="105"/>
      <c r="J20" s="107"/>
      <c r="K20" s="105"/>
      <c r="L20" s="106"/>
      <c r="M20" s="105"/>
      <c r="N20" s="106"/>
      <c r="O20" s="105"/>
      <c r="P20" s="107"/>
      <c r="Q20" s="105"/>
      <c r="R20" s="106"/>
      <c r="S20" s="105"/>
      <c r="T20" s="106"/>
      <c r="U20" s="105"/>
      <c r="V20" s="107"/>
      <c r="W20" s="105"/>
      <c r="X20" s="106"/>
      <c r="Y20" s="105"/>
      <c r="Z20" s="106"/>
      <c r="AA20" s="105"/>
      <c r="AB20" s="107"/>
      <c r="AC20" s="105"/>
      <c r="AD20" s="106"/>
      <c r="AE20" s="105"/>
      <c r="AF20" s="106"/>
      <c r="AG20" s="105"/>
      <c r="AH20" s="107"/>
      <c r="AI20" s="105">
        <v>1</v>
      </c>
      <c r="AJ20" s="106"/>
      <c r="AK20" s="105">
        <v>1</v>
      </c>
      <c r="AL20" s="106"/>
      <c r="AM20" s="105"/>
      <c r="AN20" s="107"/>
      <c r="AO20" s="105"/>
      <c r="AP20" s="106"/>
      <c r="AQ20" s="416">
        <f t="shared" si="8"/>
        <v>1</v>
      </c>
      <c r="AR20" s="110">
        <f t="shared" si="9"/>
        <v>0</v>
      </c>
      <c r="AS20" s="432">
        <f t="shared" si="10"/>
        <v>1</v>
      </c>
      <c r="AT20" s="109">
        <f t="shared" si="11"/>
        <v>0</v>
      </c>
      <c r="AU20" s="429">
        <f t="shared" si="12"/>
        <v>0</v>
      </c>
      <c r="AV20" s="110">
        <f t="shared" si="13"/>
        <v>0</v>
      </c>
      <c r="AW20" s="726">
        <v>1.78</v>
      </c>
      <c r="AX20" s="705"/>
    </row>
    <row r="21" spans="1:50" ht="17.25" customHeight="1">
      <c r="A21" s="130"/>
      <c r="B21" s="577"/>
      <c r="C21" s="695"/>
      <c r="D21" s="696" t="s">
        <v>331</v>
      </c>
      <c r="E21" s="111"/>
      <c r="F21" s="112"/>
      <c r="G21" s="111"/>
      <c r="H21" s="112"/>
      <c r="I21" s="111"/>
      <c r="J21" s="113"/>
      <c r="K21" s="111"/>
      <c r="L21" s="112"/>
      <c r="M21" s="111"/>
      <c r="N21" s="112"/>
      <c r="O21" s="111"/>
      <c r="P21" s="113"/>
      <c r="Q21" s="111"/>
      <c r="R21" s="112"/>
      <c r="S21" s="111"/>
      <c r="T21" s="112"/>
      <c r="U21" s="111"/>
      <c r="V21" s="113"/>
      <c r="W21" s="111"/>
      <c r="X21" s="112"/>
      <c r="Y21" s="111"/>
      <c r="Z21" s="112"/>
      <c r="AA21" s="111"/>
      <c r="AB21" s="113"/>
      <c r="AC21" s="111"/>
      <c r="AD21" s="112"/>
      <c r="AE21" s="111"/>
      <c r="AF21" s="112"/>
      <c r="AG21" s="111"/>
      <c r="AH21" s="113"/>
      <c r="AI21" s="111"/>
      <c r="AJ21" s="112"/>
      <c r="AK21" s="111"/>
      <c r="AL21" s="112"/>
      <c r="AM21" s="111"/>
      <c r="AN21" s="113"/>
      <c r="AO21" s="111"/>
      <c r="AP21" s="112"/>
      <c r="AQ21" s="415">
        <f t="shared" si="8"/>
        <v>0</v>
      </c>
      <c r="AR21" s="116">
        <f t="shared" si="9"/>
        <v>0</v>
      </c>
      <c r="AS21" s="431">
        <f t="shared" si="10"/>
        <v>0</v>
      </c>
      <c r="AT21" s="115">
        <f t="shared" si="11"/>
        <v>0</v>
      </c>
      <c r="AU21" s="428">
        <f t="shared" si="12"/>
        <v>0</v>
      </c>
      <c r="AV21" s="116">
        <f t="shared" si="13"/>
        <v>0</v>
      </c>
      <c r="AW21" s="698"/>
      <c r="AX21" s="704"/>
    </row>
    <row r="22" spans="1:50" ht="17.25" customHeight="1">
      <c r="A22" s="130"/>
      <c r="B22" s="132" t="s">
        <v>206</v>
      </c>
      <c r="C22" s="711" t="s">
        <v>183</v>
      </c>
      <c r="D22" s="694"/>
      <c r="E22" s="329"/>
      <c r="F22" s="106"/>
      <c r="G22" s="105"/>
      <c r="H22" s="106"/>
      <c r="I22" s="105"/>
      <c r="J22" s="107"/>
      <c r="K22" s="105"/>
      <c r="L22" s="106"/>
      <c r="M22" s="105"/>
      <c r="N22" s="106"/>
      <c r="O22" s="105"/>
      <c r="P22" s="107"/>
      <c r="Q22" s="105"/>
      <c r="R22" s="106"/>
      <c r="S22" s="105"/>
      <c r="T22" s="106"/>
      <c r="U22" s="105"/>
      <c r="V22" s="107"/>
      <c r="W22" s="105"/>
      <c r="X22" s="106"/>
      <c r="Y22" s="105"/>
      <c r="Z22" s="106"/>
      <c r="AA22" s="105"/>
      <c r="AB22" s="107"/>
      <c r="AC22" s="105"/>
      <c r="AD22" s="106"/>
      <c r="AE22" s="105"/>
      <c r="AF22" s="106"/>
      <c r="AG22" s="105"/>
      <c r="AH22" s="107"/>
      <c r="AI22" s="105"/>
      <c r="AJ22" s="106"/>
      <c r="AK22" s="105"/>
      <c r="AL22" s="106"/>
      <c r="AM22" s="105"/>
      <c r="AN22" s="107"/>
      <c r="AO22" s="105"/>
      <c r="AP22" s="106"/>
      <c r="AQ22" s="416">
        <f t="shared" si="8"/>
        <v>0</v>
      </c>
      <c r="AR22" s="110">
        <f t="shared" si="9"/>
        <v>0</v>
      </c>
      <c r="AS22" s="432">
        <f t="shared" si="10"/>
        <v>0</v>
      </c>
      <c r="AT22" s="109">
        <f t="shared" si="11"/>
        <v>0</v>
      </c>
      <c r="AU22" s="429">
        <f t="shared" si="12"/>
        <v>0</v>
      </c>
      <c r="AV22" s="110">
        <f t="shared" si="13"/>
        <v>0</v>
      </c>
      <c r="AW22" s="726"/>
      <c r="AX22" s="705"/>
    </row>
    <row r="23" spans="1:50" ht="17.25" customHeight="1">
      <c r="A23" s="130"/>
      <c r="B23" s="577"/>
      <c r="C23" s="695"/>
      <c r="D23" s="696"/>
      <c r="E23" s="111"/>
      <c r="F23" s="112"/>
      <c r="G23" s="111"/>
      <c r="H23" s="112"/>
      <c r="I23" s="111"/>
      <c r="J23" s="113"/>
      <c r="K23" s="111"/>
      <c r="L23" s="112"/>
      <c r="M23" s="111"/>
      <c r="N23" s="112"/>
      <c r="O23" s="111"/>
      <c r="P23" s="113"/>
      <c r="Q23" s="111"/>
      <c r="R23" s="112"/>
      <c r="S23" s="111"/>
      <c r="T23" s="112"/>
      <c r="U23" s="111"/>
      <c r="V23" s="113"/>
      <c r="W23" s="111"/>
      <c r="X23" s="112"/>
      <c r="Y23" s="111"/>
      <c r="Z23" s="112"/>
      <c r="AA23" s="111"/>
      <c r="AB23" s="113"/>
      <c r="AC23" s="111"/>
      <c r="AD23" s="112"/>
      <c r="AE23" s="111"/>
      <c r="AF23" s="112"/>
      <c r="AG23" s="111"/>
      <c r="AH23" s="113"/>
      <c r="AI23" s="111"/>
      <c r="AJ23" s="112"/>
      <c r="AK23" s="111"/>
      <c r="AL23" s="112"/>
      <c r="AM23" s="111"/>
      <c r="AN23" s="113"/>
      <c r="AO23" s="111"/>
      <c r="AP23" s="112"/>
      <c r="AQ23" s="415">
        <f t="shared" si="8"/>
        <v>0</v>
      </c>
      <c r="AR23" s="116">
        <f t="shared" si="9"/>
        <v>0</v>
      </c>
      <c r="AS23" s="431">
        <f t="shared" si="10"/>
        <v>0</v>
      </c>
      <c r="AT23" s="115">
        <f t="shared" si="11"/>
        <v>0</v>
      </c>
      <c r="AU23" s="428">
        <f t="shared" si="12"/>
        <v>0</v>
      </c>
      <c r="AV23" s="116">
        <f t="shared" si="13"/>
        <v>0</v>
      </c>
      <c r="AW23" s="698"/>
      <c r="AX23" s="704"/>
    </row>
    <row r="24" spans="1:50" ht="17.25" customHeight="1">
      <c r="A24" s="130"/>
      <c r="B24" s="132" t="s">
        <v>206</v>
      </c>
      <c r="C24" s="693" t="s">
        <v>184</v>
      </c>
      <c r="D24" s="694"/>
      <c r="E24" s="329"/>
      <c r="F24" s="330"/>
      <c r="G24" s="329"/>
      <c r="H24" s="330"/>
      <c r="I24" s="329"/>
      <c r="J24" s="331"/>
      <c r="K24" s="329"/>
      <c r="L24" s="106"/>
      <c r="M24" s="105"/>
      <c r="N24" s="106"/>
      <c r="O24" s="105"/>
      <c r="P24" s="107"/>
      <c r="Q24" s="105"/>
      <c r="R24" s="106"/>
      <c r="S24" s="105"/>
      <c r="T24" s="106"/>
      <c r="U24" s="105"/>
      <c r="V24" s="107"/>
      <c r="W24" s="105"/>
      <c r="X24" s="106"/>
      <c r="Y24" s="105"/>
      <c r="Z24" s="106"/>
      <c r="AA24" s="105"/>
      <c r="AB24" s="107"/>
      <c r="AC24" s="105"/>
      <c r="AD24" s="106"/>
      <c r="AE24" s="105"/>
      <c r="AF24" s="106"/>
      <c r="AG24" s="105"/>
      <c r="AH24" s="107"/>
      <c r="AI24" s="105"/>
      <c r="AJ24" s="106"/>
      <c r="AK24" s="105"/>
      <c r="AL24" s="106"/>
      <c r="AM24" s="105"/>
      <c r="AN24" s="107"/>
      <c r="AO24" s="105"/>
      <c r="AP24" s="106"/>
      <c r="AQ24" s="416">
        <f t="shared" si="8"/>
        <v>0</v>
      </c>
      <c r="AR24" s="110">
        <f t="shared" si="9"/>
        <v>0</v>
      </c>
      <c r="AS24" s="432">
        <f t="shared" si="10"/>
        <v>0</v>
      </c>
      <c r="AT24" s="109">
        <f t="shared" si="11"/>
        <v>0</v>
      </c>
      <c r="AU24" s="429">
        <f t="shared" si="12"/>
        <v>0</v>
      </c>
      <c r="AV24" s="110">
        <f t="shared" si="13"/>
        <v>0</v>
      </c>
      <c r="AW24" s="726"/>
      <c r="AX24" s="705"/>
    </row>
    <row r="25" spans="1:50" ht="17.25" customHeight="1">
      <c r="A25" s="130"/>
      <c r="B25" s="577"/>
      <c r="C25" s="695"/>
      <c r="D25" s="696"/>
      <c r="E25" s="111"/>
      <c r="F25" s="112"/>
      <c r="G25" s="111"/>
      <c r="H25" s="112"/>
      <c r="I25" s="111"/>
      <c r="J25" s="113"/>
      <c r="K25" s="111"/>
      <c r="L25" s="112"/>
      <c r="M25" s="111"/>
      <c r="N25" s="112"/>
      <c r="O25" s="111"/>
      <c r="P25" s="113"/>
      <c r="Q25" s="111"/>
      <c r="R25" s="112"/>
      <c r="S25" s="111"/>
      <c r="T25" s="112"/>
      <c r="U25" s="111"/>
      <c r="V25" s="113"/>
      <c r="W25" s="111"/>
      <c r="X25" s="112"/>
      <c r="Y25" s="111"/>
      <c r="Z25" s="112"/>
      <c r="AA25" s="111"/>
      <c r="AB25" s="113"/>
      <c r="AC25" s="111"/>
      <c r="AD25" s="112"/>
      <c r="AE25" s="111"/>
      <c r="AF25" s="112"/>
      <c r="AG25" s="111"/>
      <c r="AH25" s="113"/>
      <c r="AI25" s="111"/>
      <c r="AJ25" s="112"/>
      <c r="AK25" s="111"/>
      <c r="AL25" s="112"/>
      <c r="AM25" s="111"/>
      <c r="AN25" s="113"/>
      <c r="AO25" s="111"/>
      <c r="AP25" s="112"/>
      <c r="AQ25" s="415">
        <f t="shared" si="8"/>
        <v>0</v>
      </c>
      <c r="AR25" s="116">
        <f t="shared" si="9"/>
        <v>0</v>
      </c>
      <c r="AS25" s="431">
        <f t="shared" si="10"/>
        <v>0</v>
      </c>
      <c r="AT25" s="115">
        <f t="shared" si="11"/>
        <v>0</v>
      </c>
      <c r="AU25" s="428">
        <f t="shared" si="12"/>
        <v>0</v>
      </c>
      <c r="AV25" s="116">
        <f t="shared" si="13"/>
        <v>0</v>
      </c>
      <c r="AW25" s="698"/>
      <c r="AX25" s="704"/>
    </row>
    <row r="26" spans="1:50" ht="17.25" customHeight="1">
      <c r="A26" s="130"/>
      <c r="B26" s="132" t="s">
        <v>206</v>
      </c>
      <c r="C26" s="693" t="s">
        <v>185</v>
      </c>
      <c r="D26" s="694"/>
      <c r="E26" s="105"/>
      <c r="F26" s="106"/>
      <c r="G26" s="105"/>
      <c r="H26" s="106"/>
      <c r="I26" s="105"/>
      <c r="J26" s="107"/>
      <c r="K26" s="105"/>
      <c r="L26" s="106"/>
      <c r="M26" s="105"/>
      <c r="N26" s="106"/>
      <c r="O26" s="105"/>
      <c r="P26" s="107"/>
      <c r="Q26" s="105"/>
      <c r="R26" s="106"/>
      <c r="S26" s="105"/>
      <c r="T26" s="106"/>
      <c r="U26" s="105"/>
      <c r="V26" s="107"/>
      <c r="W26" s="105"/>
      <c r="X26" s="106"/>
      <c r="Y26" s="105"/>
      <c r="Z26" s="106"/>
      <c r="AA26" s="105"/>
      <c r="AB26" s="107"/>
      <c r="AC26" s="105"/>
      <c r="AD26" s="106"/>
      <c r="AE26" s="105"/>
      <c r="AF26" s="106"/>
      <c r="AG26" s="105"/>
      <c r="AH26" s="107"/>
      <c r="AI26" s="105"/>
      <c r="AJ26" s="106"/>
      <c r="AK26" s="105"/>
      <c r="AL26" s="106"/>
      <c r="AM26" s="105"/>
      <c r="AN26" s="107"/>
      <c r="AO26" s="105"/>
      <c r="AP26" s="106"/>
      <c r="AQ26" s="416">
        <f t="shared" si="8"/>
        <v>0</v>
      </c>
      <c r="AR26" s="110">
        <f t="shared" si="9"/>
        <v>0</v>
      </c>
      <c r="AS26" s="432">
        <f t="shared" si="10"/>
        <v>0</v>
      </c>
      <c r="AT26" s="109">
        <f t="shared" si="11"/>
        <v>0</v>
      </c>
      <c r="AU26" s="429">
        <f t="shared" si="12"/>
        <v>0</v>
      </c>
      <c r="AV26" s="110">
        <f t="shared" si="13"/>
        <v>0</v>
      </c>
      <c r="AW26" s="726"/>
      <c r="AX26" s="705"/>
    </row>
    <row r="27" spans="1:50" ht="17.25" customHeight="1">
      <c r="A27" s="130"/>
      <c r="B27" s="577"/>
      <c r="C27" s="695"/>
      <c r="D27" s="696"/>
      <c r="E27" s="111"/>
      <c r="F27" s="112"/>
      <c r="G27" s="111"/>
      <c r="H27" s="112"/>
      <c r="I27" s="111"/>
      <c r="J27" s="113"/>
      <c r="K27" s="111"/>
      <c r="L27" s="112"/>
      <c r="M27" s="111"/>
      <c r="N27" s="112"/>
      <c r="O27" s="111"/>
      <c r="P27" s="113"/>
      <c r="Q27" s="111"/>
      <c r="R27" s="112"/>
      <c r="S27" s="111"/>
      <c r="T27" s="112"/>
      <c r="U27" s="111"/>
      <c r="V27" s="113"/>
      <c r="W27" s="111"/>
      <c r="X27" s="112"/>
      <c r="Y27" s="111"/>
      <c r="Z27" s="112"/>
      <c r="AA27" s="111"/>
      <c r="AB27" s="113"/>
      <c r="AC27" s="111"/>
      <c r="AD27" s="112"/>
      <c r="AE27" s="111"/>
      <c r="AF27" s="112"/>
      <c r="AG27" s="111"/>
      <c r="AH27" s="113"/>
      <c r="AI27" s="111"/>
      <c r="AJ27" s="112"/>
      <c r="AK27" s="111"/>
      <c r="AL27" s="112"/>
      <c r="AM27" s="111"/>
      <c r="AN27" s="113"/>
      <c r="AO27" s="111"/>
      <c r="AP27" s="112"/>
      <c r="AQ27" s="415">
        <f t="shared" si="8"/>
        <v>0</v>
      </c>
      <c r="AR27" s="116">
        <f t="shared" si="9"/>
        <v>0</v>
      </c>
      <c r="AS27" s="431">
        <f t="shared" si="10"/>
        <v>0</v>
      </c>
      <c r="AT27" s="115">
        <f t="shared" si="11"/>
        <v>0</v>
      </c>
      <c r="AU27" s="428">
        <f t="shared" si="12"/>
        <v>0</v>
      </c>
      <c r="AV27" s="116">
        <f t="shared" si="13"/>
        <v>0</v>
      </c>
      <c r="AW27" s="698"/>
      <c r="AX27" s="704"/>
    </row>
    <row r="28" spans="1:50" ht="17.25" customHeight="1">
      <c r="A28" s="130"/>
      <c r="B28" s="132" t="s">
        <v>206</v>
      </c>
      <c r="C28" s="693" t="s">
        <v>186</v>
      </c>
      <c r="D28" s="694"/>
      <c r="E28" s="105"/>
      <c r="F28" s="106"/>
      <c r="G28" s="105"/>
      <c r="H28" s="106"/>
      <c r="I28" s="105"/>
      <c r="J28" s="107"/>
      <c r="K28" s="105"/>
      <c r="L28" s="106"/>
      <c r="M28" s="105"/>
      <c r="N28" s="106"/>
      <c r="O28" s="105"/>
      <c r="P28" s="107"/>
      <c r="Q28" s="105"/>
      <c r="R28" s="106"/>
      <c r="S28" s="105"/>
      <c r="T28" s="106"/>
      <c r="U28" s="105"/>
      <c r="V28" s="107"/>
      <c r="W28" s="105"/>
      <c r="X28" s="106"/>
      <c r="Y28" s="105"/>
      <c r="Z28" s="106"/>
      <c r="AA28" s="105"/>
      <c r="AB28" s="107"/>
      <c r="AC28" s="105"/>
      <c r="AD28" s="106"/>
      <c r="AE28" s="105"/>
      <c r="AF28" s="106"/>
      <c r="AG28" s="105"/>
      <c r="AH28" s="107"/>
      <c r="AI28" s="105"/>
      <c r="AJ28" s="106"/>
      <c r="AK28" s="105"/>
      <c r="AL28" s="106"/>
      <c r="AM28" s="105"/>
      <c r="AN28" s="107"/>
      <c r="AO28" s="105"/>
      <c r="AP28" s="106"/>
      <c r="AQ28" s="416">
        <f t="shared" si="8"/>
        <v>0</v>
      </c>
      <c r="AR28" s="110">
        <f t="shared" si="9"/>
        <v>0</v>
      </c>
      <c r="AS28" s="432">
        <f t="shared" si="10"/>
        <v>0</v>
      </c>
      <c r="AT28" s="109">
        <f t="shared" si="11"/>
        <v>0</v>
      </c>
      <c r="AU28" s="429">
        <f t="shared" si="12"/>
        <v>0</v>
      </c>
      <c r="AV28" s="110">
        <f t="shared" si="13"/>
        <v>0</v>
      </c>
      <c r="AW28" s="726"/>
      <c r="AX28" s="705"/>
    </row>
    <row r="29" spans="1:50" ht="17.25" customHeight="1">
      <c r="A29" s="130"/>
      <c r="B29" s="577"/>
      <c r="C29" s="695"/>
      <c r="D29" s="696"/>
      <c r="E29" s="111"/>
      <c r="F29" s="112"/>
      <c r="G29" s="111"/>
      <c r="H29" s="112"/>
      <c r="I29" s="111"/>
      <c r="J29" s="113"/>
      <c r="K29" s="111"/>
      <c r="L29" s="112"/>
      <c r="M29" s="111"/>
      <c r="N29" s="112"/>
      <c r="O29" s="111"/>
      <c r="P29" s="113"/>
      <c r="Q29" s="111"/>
      <c r="R29" s="112"/>
      <c r="S29" s="111"/>
      <c r="T29" s="112"/>
      <c r="U29" s="111"/>
      <c r="V29" s="113"/>
      <c r="W29" s="111"/>
      <c r="X29" s="112"/>
      <c r="Y29" s="111"/>
      <c r="Z29" s="112"/>
      <c r="AA29" s="111"/>
      <c r="AB29" s="113"/>
      <c r="AC29" s="111"/>
      <c r="AD29" s="112"/>
      <c r="AE29" s="111"/>
      <c r="AF29" s="112"/>
      <c r="AG29" s="111"/>
      <c r="AH29" s="113"/>
      <c r="AI29" s="111"/>
      <c r="AJ29" s="112"/>
      <c r="AK29" s="111"/>
      <c r="AL29" s="112"/>
      <c r="AM29" s="111"/>
      <c r="AN29" s="113"/>
      <c r="AO29" s="111"/>
      <c r="AP29" s="112"/>
      <c r="AQ29" s="415">
        <f t="shared" si="8"/>
        <v>0</v>
      </c>
      <c r="AR29" s="116">
        <f t="shared" si="9"/>
        <v>0</v>
      </c>
      <c r="AS29" s="431">
        <f t="shared" si="10"/>
        <v>0</v>
      </c>
      <c r="AT29" s="115">
        <f t="shared" si="11"/>
        <v>0</v>
      </c>
      <c r="AU29" s="428">
        <f t="shared" si="12"/>
        <v>0</v>
      </c>
      <c r="AV29" s="116">
        <f t="shared" si="13"/>
        <v>0</v>
      </c>
      <c r="AW29" s="698"/>
      <c r="AX29" s="704"/>
    </row>
    <row r="30" spans="1:50" ht="17.25" customHeight="1">
      <c r="A30" s="130"/>
      <c r="B30" s="132" t="s">
        <v>206</v>
      </c>
      <c r="C30" s="693" t="s">
        <v>187</v>
      </c>
      <c r="D30" s="694"/>
      <c r="E30" s="105"/>
      <c r="F30" s="106"/>
      <c r="G30" s="105"/>
      <c r="H30" s="106"/>
      <c r="I30" s="105"/>
      <c r="J30" s="107"/>
      <c r="K30" s="105"/>
      <c r="L30" s="106"/>
      <c r="M30" s="105"/>
      <c r="N30" s="106"/>
      <c r="O30" s="105"/>
      <c r="P30" s="107"/>
      <c r="Q30" s="105"/>
      <c r="R30" s="106"/>
      <c r="S30" s="105"/>
      <c r="T30" s="106"/>
      <c r="U30" s="105"/>
      <c r="V30" s="107"/>
      <c r="W30" s="105"/>
      <c r="X30" s="106"/>
      <c r="Y30" s="105"/>
      <c r="Z30" s="106"/>
      <c r="AA30" s="105"/>
      <c r="AB30" s="107"/>
      <c r="AC30" s="105"/>
      <c r="AD30" s="106"/>
      <c r="AE30" s="105"/>
      <c r="AF30" s="106"/>
      <c r="AG30" s="105"/>
      <c r="AH30" s="107"/>
      <c r="AI30" s="105"/>
      <c r="AJ30" s="106"/>
      <c r="AK30" s="105"/>
      <c r="AL30" s="106"/>
      <c r="AM30" s="105"/>
      <c r="AN30" s="107"/>
      <c r="AO30" s="105"/>
      <c r="AP30" s="106"/>
      <c r="AQ30" s="416">
        <f t="shared" si="8"/>
        <v>0</v>
      </c>
      <c r="AR30" s="110">
        <f t="shared" si="9"/>
        <v>0</v>
      </c>
      <c r="AS30" s="432">
        <f t="shared" si="10"/>
        <v>0</v>
      </c>
      <c r="AT30" s="109">
        <f t="shared" si="11"/>
        <v>0</v>
      </c>
      <c r="AU30" s="429">
        <f t="shared" si="12"/>
        <v>0</v>
      </c>
      <c r="AV30" s="110">
        <f t="shared" si="13"/>
        <v>0</v>
      </c>
      <c r="AW30" s="726"/>
      <c r="AX30" s="705"/>
    </row>
    <row r="31" spans="1:50" ht="17.25" customHeight="1">
      <c r="A31" s="130"/>
      <c r="B31" s="577"/>
      <c r="C31" s="695"/>
      <c r="D31" s="696"/>
      <c r="E31" s="111"/>
      <c r="F31" s="112"/>
      <c r="G31" s="111"/>
      <c r="H31" s="112"/>
      <c r="I31" s="111"/>
      <c r="J31" s="113"/>
      <c r="K31" s="111"/>
      <c r="L31" s="112"/>
      <c r="M31" s="111"/>
      <c r="N31" s="112"/>
      <c r="O31" s="111"/>
      <c r="P31" s="113"/>
      <c r="Q31" s="111"/>
      <c r="R31" s="112"/>
      <c r="S31" s="111"/>
      <c r="T31" s="112"/>
      <c r="U31" s="111"/>
      <c r="V31" s="113"/>
      <c r="W31" s="111"/>
      <c r="X31" s="112"/>
      <c r="Y31" s="111"/>
      <c r="Z31" s="112"/>
      <c r="AA31" s="111"/>
      <c r="AB31" s="113"/>
      <c r="AC31" s="111"/>
      <c r="AD31" s="112"/>
      <c r="AE31" s="111"/>
      <c r="AF31" s="112"/>
      <c r="AG31" s="111"/>
      <c r="AH31" s="113"/>
      <c r="AI31" s="111"/>
      <c r="AJ31" s="112"/>
      <c r="AK31" s="111"/>
      <c r="AL31" s="112"/>
      <c r="AM31" s="111"/>
      <c r="AN31" s="113"/>
      <c r="AO31" s="111"/>
      <c r="AP31" s="112"/>
      <c r="AQ31" s="415">
        <f t="shared" si="8"/>
        <v>0</v>
      </c>
      <c r="AR31" s="116">
        <f t="shared" si="9"/>
        <v>0</v>
      </c>
      <c r="AS31" s="431">
        <f t="shared" si="10"/>
        <v>0</v>
      </c>
      <c r="AT31" s="115">
        <f t="shared" si="11"/>
        <v>0</v>
      </c>
      <c r="AU31" s="428">
        <f t="shared" si="12"/>
        <v>0</v>
      </c>
      <c r="AV31" s="116">
        <f t="shared" si="13"/>
        <v>0</v>
      </c>
      <c r="AW31" s="698"/>
      <c r="AX31" s="704"/>
    </row>
    <row r="32" spans="1:50" s="578" customFormat="1" ht="17.25" customHeight="1">
      <c r="A32" s="362"/>
      <c r="B32" s="553" t="s">
        <v>206</v>
      </c>
      <c r="C32" s="711" t="s">
        <v>188</v>
      </c>
      <c r="D32" s="712"/>
      <c r="E32" s="329"/>
      <c r="F32" s="330"/>
      <c r="G32" s="329"/>
      <c r="H32" s="330"/>
      <c r="I32" s="329"/>
      <c r="J32" s="331"/>
      <c r="K32" s="329"/>
      <c r="L32" s="330"/>
      <c r="M32" s="329"/>
      <c r="N32" s="330"/>
      <c r="O32" s="329"/>
      <c r="P32" s="331"/>
      <c r="Q32" s="329"/>
      <c r="R32" s="330"/>
      <c r="S32" s="329"/>
      <c r="T32" s="330"/>
      <c r="U32" s="329"/>
      <c r="V32" s="331"/>
      <c r="W32" s="329"/>
      <c r="X32" s="330"/>
      <c r="Y32" s="329"/>
      <c r="Z32" s="330"/>
      <c r="AA32" s="329"/>
      <c r="AB32" s="331"/>
      <c r="AC32" s="329"/>
      <c r="AD32" s="330"/>
      <c r="AE32" s="329"/>
      <c r="AF32" s="330"/>
      <c r="AG32" s="329"/>
      <c r="AH32" s="331"/>
      <c r="AI32" s="329"/>
      <c r="AJ32" s="330"/>
      <c r="AK32" s="329"/>
      <c r="AL32" s="330"/>
      <c r="AM32" s="329"/>
      <c r="AN32" s="331"/>
      <c r="AO32" s="329"/>
      <c r="AP32" s="330"/>
      <c r="AQ32" s="416">
        <f t="shared" si="8"/>
        <v>0</v>
      </c>
      <c r="AR32" s="110">
        <f t="shared" si="9"/>
        <v>0</v>
      </c>
      <c r="AS32" s="432">
        <f t="shared" si="10"/>
        <v>0</v>
      </c>
      <c r="AT32" s="109">
        <f t="shared" si="11"/>
        <v>0</v>
      </c>
      <c r="AU32" s="429">
        <f t="shared" si="12"/>
        <v>0</v>
      </c>
      <c r="AV32" s="110">
        <f t="shared" si="13"/>
        <v>0</v>
      </c>
      <c r="AW32" s="726"/>
      <c r="AX32" s="705"/>
    </row>
    <row r="33" spans="1:50" s="578" customFormat="1" ht="15.75" customHeight="1">
      <c r="A33" s="362"/>
      <c r="B33" s="579"/>
      <c r="C33" s="713"/>
      <c r="D33" s="714"/>
      <c r="E33" s="554"/>
      <c r="F33" s="555"/>
      <c r="G33" s="554"/>
      <c r="H33" s="555"/>
      <c r="I33" s="554"/>
      <c r="J33" s="556"/>
      <c r="K33" s="554"/>
      <c r="L33" s="555"/>
      <c r="M33" s="554"/>
      <c r="N33" s="555"/>
      <c r="O33" s="554"/>
      <c r="P33" s="556"/>
      <c r="Q33" s="554"/>
      <c r="R33" s="555"/>
      <c r="S33" s="554"/>
      <c r="T33" s="555"/>
      <c r="U33" s="554"/>
      <c r="V33" s="556"/>
      <c r="W33" s="554"/>
      <c r="X33" s="555"/>
      <c r="Y33" s="554"/>
      <c r="Z33" s="555"/>
      <c r="AA33" s="554"/>
      <c r="AB33" s="556"/>
      <c r="AC33" s="554"/>
      <c r="AD33" s="555"/>
      <c r="AE33" s="554"/>
      <c r="AF33" s="555"/>
      <c r="AG33" s="554"/>
      <c r="AH33" s="556"/>
      <c r="AI33" s="554"/>
      <c r="AJ33" s="555"/>
      <c r="AK33" s="554"/>
      <c r="AL33" s="555"/>
      <c r="AM33" s="554"/>
      <c r="AN33" s="556"/>
      <c r="AO33" s="554"/>
      <c r="AP33" s="555"/>
      <c r="AQ33" s="557">
        <f t="shared" si="8"/>
        <v>0</v>
      </c>
      <c r="AR33" s="558">
        <f t="shared" si="9"/>
        <v>0</v>
      </c>
      <c r="AS33" s="559">
        <f t="shared" si="10"/>
        <v>0</v>
      </c>
      <c r="AT33" s="560">
        <f t="shared" si="11"/>
        <v>0</v>
      </c>
      <c r="AU33" s="561">
        <f t="shared" si="12"/>
        <v>0</v>
      </c>
      <c r="AV33" s="558">
        <f t="shared" si="13"/>
        <v>0</v>
      </c>
      <c r="AW33" s="698"/>
      <c r="AX33" s="704"/>
    </row>
    <row r="34" spans="1:50" ht="17.25" customHeight="1">
      <c r="A34" s="130"/>
      <c r="B34" s="133" t="s">
        <v>332</v>
      </c>
      <c r="C34" s="693" t="s">
        <v>189</v>
      </c>
      <c r="D34" s="694"/>
      <c r="E34" s="105"/>
      <c r="F34" s="106"/>
      <c r="G34" s="105"/>
      <c r="H34" s="106"/>
      <c r="I34" s="105"/>
      <c r="J34" s="107"/>
      <c r="K34" s="105"/>
      <c r="L34" s="106"/>
      <c r="M34" s="105"/>
      <c r="N34" s="106"/>
      <c r="O34" s="105"/>
      <c r="P34" s="107"/>
      <c r="Q34" s="105"/>
      <c r="R34" s="106"/>
      <c r="S34" s="105"/>
      <c r="T34" s="106"/>
      <c r="U34" s="105"/>
      <c r="V34" s="107"/>
      <c r="W34" s="105"/>
      <c r="X34" s="106"/>
      <c r="Y34" s="105"/>
      <c r="Z34" s="106"/>
      <c r="AA34" s="105"/>
      <c r="AB34" s="107"/>
      <c r="AC34" s="105"/>
      <c r="AD34" s="106"/>
      <c r="AE34" s="105"/>
      <c r="AF34" s="106"/>
      <c r="AG34" s="105"/>
      <c r="AH34" s="107"/>
      <c r="AI34" s="105"/>
      <c r="AJ34" s="106"/>
      <c r="AK34" s="105"/>
      <c r="AL34" s="106"/>
      <c r="AM34" s="105"/>
      <c r="AN34" s="107"/>
      <c r="AO34" s="105"/>
      <c r="AP34" s="106"/>
      <c r="AQ34" s="416">
        <f t="shared" si="8"/>
        <v>0</v>
      </c>
      <c r="AR34" s="110">
        <f t="shared" si="9"/>
        <v>0</v>
      </c>
      <c r="AS34" s="432">
        <f t="shared" si="10"/>
        <v>0</v>
      </c>
      <c r="AT34" s="109">
        <f t="shared" si="11"/>
        <v>0</v>
      </c>
      <c r="AU34" s="429">
        <f t="shared" si="12"/>
        <v>0</v>
      </c>
      <c r="AV34" s="110">
        <f t="shared" si="13"/>
        <v>0</v>
      </c>
      <c r="AW34" s="726"/>
      <c r="AX34" s="705"/>
    </row>
    <row r="35" spans="1:50" ht="17.25" customHeight="1">
      <c r="A35" s="130"/>
      <c r="B35" s="577"/>
      <c r="C35" s="695"/>
      <c r="D35" s="696"/>
      <c r="E35" s="111"/>
      <c r="F35" s="112"/>
      <c r="G35" s="111"/>
      <c r="H35" s="112"/>
      <c r="I35" s="111"/>
      <c r="J35" s="113"/>
      <c r="K35" s="111"/>
      <c r="L35" s="112"/>
      <c r="M35" s="111"/>
      <c r="N35" s="112"/>
      <c r="O35" s="111"/>
      <c r="P35" s="113"/>
      <c r="Q35" s="111"/>
      <c r="R35" s="112"/>
      <c r="S35" s="111"/>
      <c r="T35" s="112"/>
      <c r="U35" s="111"/>
      <c r="V35" s="113"/>
      <c r="W35" s="111"/>
      <c r="X35" s="112"/>
      <c r="Y35" s="111"/>
      <c r="Z35" s="112"/>
      <c r="AA35" s="111"/>
      <c r="AB35" s="113"/>
      <c r="AC35" s="111"/>
      <c r="AD35" s="112"/>
      <c r="AE35" s="111"/>
      <c r="AF35" s="112"/>
      <c r="AG35" s="111"/>
      <c r="AH35" s="113"/>
      <c r="AI35" s="111"/>
      <c r="AJ35" s="112"/>
      <c r="AK35" s="111"/>
      <c r="AL35" s="112"/>
      <c r="AM35" s="111"/>
      <c r="AN35" s="113"/>
      <c r="AO35" s="111"/>
      <c r="AP35" s="112"/>
      <c r="AQ35" s="415">
        <f t="shared" si="8"/>
        <v>0</v>
      </c>
      <c r="AR35" s="116">
        <f t="shared" si="9"/>
        <v>0</v>
      </c>
      <c r="AS35" s="431">
        <f t="shared" si="10"/>
        <v>0</v>
      </c>
      <c r="AT35" s="115">
        <f t="shared" si="11"/>
        <v>0</v>
      </c>
      <c r="AU35" s="428">
        <f t="shared" si="12"/>
        <v>0</v>
      </c>
      <c r="AV35" s="116">
        <f t="shared" si="13"/>
        <v>0</v>
      </c>
      <c r="AW35" s="698"/>
      <c r="AX35" s="704"/>
    </row>
    <row r="36" spans="1:50" ht="17.25" customHeight="1">
      <c r="A36" s="130"/>
      <c r="B36" s="132" t="s">
        <v>206</v>
      </c>
      <c r="C36" s="693" t="s">
        <v>190</v>
      </c>
      <c r="D36" s="694"/>
      <c r="E36" s="329"/>
      <c r="F36" s="330"/>
      <c r="G36" s="329"/>
      <c r="H36" s="330"/>
      <c r="I36" s="329"/>
      <c r="J36" s="331"/>
      <c r="K36" s="329"/>
      <c r="L36" s="330"/>
      <c r="M36" s="329"/>
      <c r="N36" s="330"/>
      <c r="O36" s="329"/>
      <c r="P36" s="331"/>
      <c r="Q36" s="329"/>
      <c r="R36" s="330"/>
      <c r="S36" s="329"/>
      <c r="T36" s="330"/>
      <c r="U36" s="329"/>
      <c r="V36" s="331"/>
      <c r="W36" s="329"/>
      <c r="X36" s="330"/>
      <c r="Y36" s="329"/>
      <c r="Z36" s="330"/>
      <c r="AA36" s="329"/>
      <c r="AB36" s="331"/>
      <c r="AC36" s="329"/>
      <c r="AD36" s="330"/>
      <c r="AE36" s="329"/>
      <c r="AF36" s="330"/>
      <c r="AG36" s="329"/>
      <c r="AH36" s="331"/>
      <c r="AI36" s="329"/>
      <c r="AJ36" s="330"/>
      <c r="AK36" s="329"/>
      <c r="AL36" s="330"/>
      <c r="AM36" s="329"/>
      <c r="AN36" s="331"/>
      <c r="AO36" s="329"/>
      <c r="AP36" s="330"/>
      <c r="AQ36" s="416">
        <f t="shared" si="8"/>
        <v>0</v>
      </c>
      <c r="AR36" s="110">
        <f t="shared" si="9"/>
        <v>0</v>
      </c>
      <c r="AS36" s="432">
        <f t="shared" si="10"/>
        <v>0</v>
      </c>
      <c r="AT36" s="109">
        <f t="shared" si="11"/>
        <v>0</v>
      </c>
      <c r="AU36" s="429">
        <f t="shared" si="12"/>
        <v>0</v>
      </c>
      <c r="AV36" s="110">
        <f t="shared" si="13"/>
        <v>0</v>
      </c>
      <c r="AW36" s="726"/>
      <c r="AX36" s="705"/>
    </row>
    <row r="37" spans="1:50" ht="17.25" customHeight="1">
      <c r="A37" s="130"/>
      <c r="B37" s="577"/>
      <c r="C37" s="695"/>
      <c r="D37" s="696"/>
      <c r="E37" s="111"/>
      <c r="F37" s="112"/>
      <c r="G37" s="111"/>
      <c r="H37" s="112"/>
      <c r="I37" s="111"/>
      <c r="J37" s="113"/>
      <c r="K37" s="111"/>
      <c r="L37" s="112"/>
      <c r="M37" s="111"/>
      <c r="N37" s="112"/>
      <c r="O37" s="111"/>
      <c r="P37" s="113"/>
      <c r="Q37" s="111"/>
      <c r="R37" s="112"/>
      <c r="S37" s="111"/>
      <c r="T37" s="112"/>
      <c r="U37" s="111"/>
      <c r="V37" s="113"/>
      <c r="W37" s="111"/>
      <c r="X37" s="112"/>
      <c r="Y37" s="111"/>
      <c r="Z37" s="112"/>
      <c r="AA37" s="111"/>
      <c r="AB37" s="113"/>
      <c r="AC37" s="111"/>
      <c r="AD37" s="112"/>
      <c r="AE37" s="111"/>
      <c r="AF37" s="112"/>
      <c r="AG37" s="111"/>
      <c r="AH37" s="113"/>
      <c r="AI37" s="111"/>
      <c r="AJ37" s="112"/>
      <c r="AK37" s="111"/>
      <c r="AL37" s="112"/>
      <c r="AM37" s="111"/>
      <c r="AN37" s="113"/>
      <c r="AO37" s="111"/>
      <c r="AP37" s="112"/>
      <c r="AQ37" s="415">
        <f t="shared" si="8"/>
        <v>0</v>
      </c>
      <c r="AR37" s="116">
        <f t="shared" si="9"/>
        <v>0</v>
      </c>
      <c r="AS37" s="431">
        <f t="shared" si="10"/>
        <v>0</v>
      </c>
      <c r="AT37" s="115">
        <f t="shared" si="11"/>
        <v>0</v>
      </c>
      <c r="AU37" s="428">
        <f t="shared" si="12"/>
        <v>0</v>
      </c>
      <c r="AV37" s="116">
        <f t="shared" si="13"/>
        <v>0</v>
      </c>
      <c r="AW37" s="698"/>
      <c r="AX37" s="704"/>
    </row>
    <row r="38" spans="1:50" ht="17.25" customHeight="1">
      <c r="A38" s="130"/>
      <c r="B38" s="132" t="s">
        <v>206</v>
      </c>
      <c r="C38" s="693" t="s">
        <v>191</v>
      </c>
      <c r="D38" s="694"/>
      <c r="E38" s="105"/>
      <c r="F38" s="106"/>
      <c r="G38" s="105"/>
      <c r="H38" s="106"/>
      <c r="I38" s="105"/>
      <c r="J38" s="107"/>
      <c r="K38" s="105"/>
      <c r="L38" s="106"/>
      <c r="M38" s="105"/>
      <c r="N38" s="106"/>
      <c r="O38" s="105"/>
      <c r="P38" s="107"/>
      <c r="Q38" s="105"/>
      <c r="R38" s="106"/>
      <c r="S38" s="105"/>
      <c r="T38" s="106"/>
      <c r="U38" s="105"/>
      <c r="V38" s="107"/>
      <c r="W38" s="105">
        <v>1</v>
      </c>
      <c r="X38" s="106"/>
      <c r="Y38" s="105"/>
      <c r="Z38" s="106"/>
      <c r="AA38" s="105"/>
      <c r="AB38" s="107"/>
      <c r="AC38" s="105"/>
      <c r="AD38" s="106"/>
      <c r="AE38" s="105"/>
      <c r="AF38" s="106"/>
      <c r="AG38" s="105"/>
      <c r="AH38" s="107"/>
      <c r="AI38" s="105"/>
      <c r="AJ38" s="106"/>
      <c r="AK38" s="105"/>
      <c r="AL38" s="106"/>
      <c r="AM38" s="105"/>
      <c r="AN38" s="107"/>
      <c r="AO38" s="105"/>
      <c r="AP38" s="106"/>
      <c r="AQ38" s="416">
        <f t="shared" si="8"/>
        <v>1</v>
      </c>
      <c r="AR38" s="110">
        <f t="shared" si="9"/>
        <v>0</v>
      </c>
      <c r="AS38" s="432">
        <f t="shared" si="10"/>
        <v>0</v>
      </c>
      <c r="AT38" s="109">
        <f t="shared" si="11"/>
        <v>0</v>
      </c>
      <c r="AU38" s="429">
        <f t="shared" si="12"/>
        <v>0</v>
      </c>
      <c r="AV38" s="110">
        <f t="shared" si="13"/>
        <v>0</v>
      </c>
      <c r="AW38" s="726">
        <v>3.16</v>
      </c>
      <c r="AX38" s="705"/>
    </row>
    <row r="39" spans="1:50" ht="17.25" customHeight="1">
      <c r="A39" s="130"/>
      <c r="B39" s="577"/>
      <c r="C39" s="695"/>
      <c r="D39" s="696"/>
      <c r="E39" s="111"/>
      <c r="F39" s="112"/>
      <c r="G39" s="111"/>
      <c r="H39" s="112"/>
      <c r="I39" s="111"/>
      <c r="J39" s="113"/>
      <c r="K39" s="111"/>
      <c r="L39" s="112"/>
      <c r="M39" s="111"/>
      <c r="N39" s="112"/>
      <c r="O39" s="111"/>
      <c r="P39" s="113"/>
      <c r="Q39" s="111"/>
      <c r="R39" s="112"/>
      <c r="S39" s="111"/>
      <c r="T39" s="112"/>
      <c r="U39" s="111"/>
      <c r="V39" s="113"/>
      <c r="W39" s="111"/>
      <c r="X39" s="112"/>
      <c r="Y39" s="111"/>
      <c r="Z39" s="112"/>
      <c r="AA39" s="111"/>
      <c r="AB39" s="113"/>
      <c r="AC39" s="111"/>
      <c r="AD39" s="112"/>
      <c r="AE39" s="111"/>
      <c r="AF39" s="112"/>
      <c r="AG39" s="111"/>
      <c r="AH39" s="113"/>
      <c r="AI39" s="111"/>
      <c r="AJ39" s="112"/>
      <c r="AK39" s="111"/>
      <c r="AL39" s="112"/>
      <c r="AM39" s="111"/>
      <c r="AN39" s="113"/>
      <c r="AO39" s="111"/>
      <c r="AP39" s="112"/>
      <c r="AQ39" s="415">
        <f t="shared" si="8"/>
        <v>0</v>
      </c>
      <c r="AR39" s="116">
        <f t="shared" si="9"/>
        <v>0</v>
      </c>
      <c r="AS39" s="431">
        <f t="shared" si="10"/>
        <v>0</v>
      </c>
      <c r="AT39" s="115">
        <f t="shared" si="11"/>
        <v>0</v>
      </c>
      <c r="AU39" s="428">
        <f t="shared" si="12"/>
        <v>0</v>
      </c>
      <c r="AV39" s="116">
        <f t="shared" si="13"/>
        <v>0</v>
      </c>
      <c r="AW39" s="698"/>
      <c r="AX39" s="704"/>
    </row>
    <row r="40" spans="1:50" ht="17.25" customHeight="1">
      <c r="A40" s="130"/>
      <c r="B40" s="132" t="s">
        <v>206</v>
      </c>
      <c r="C40" s="693" t="s">
        <v>192</v>
      </c>
      <c r="D40" s="694"/>
      <c r="E40" s="105"/>
      <c r="F40" s="106"/>
      <c r="G40" s="105"/>
      <c r="H40" s="106"/>
      <c r="I40" s="105"/>
      <c r="J40" s="107"/>
      <c r="K40" s="105"/>
      <c r="L40" s="106"/>
      <c r="M40" s="105"/>
      <c r="N40" s="106"/>
      <c r="O40" s="105"/>
      <c r="P40" s="107"/>
      <c r="Q40" s="105"/>
      <c r="R40" s="106"/>
      <c r="S40" s="105"/>
      <c r="T40" s="106"/>
      <c r="U40" s="105"/>
      <c r="V40" s="107"/>
      <c r="W40" s="105"/>
      <c r="X40" s="106"/>
      <c r="Y40" s="105"/>
      <c r="Z40" s="106"/>
      <c r="AA40" s="105"/>
      <c r="AB40" s="107"/>
      <c r="AC40" s="105"/>
      <c r="AD40" s="106"/>
      <c r="AE40" s="105"/>
      <c r="AF40" s="106"/>
      <c r="AG40" s="105"/>
      <c r="AH40" s="107"/>
      <c r="AI40" s="105"/>
      <c r="AJ40" s="106"/>
      <c r="AK40" s="105"/>
      <c r="AL40" s="106"/>
      <c r="AM40" s="105"/>
      <c r="AN40" s="107"/>
      <c r="AO40" s="105"/>
      <c r="AP40" s="106"/>
      <c r="AQ40" s="416">
        <f t="shared" si="8"/>
        <v>0</v>
      </c>
      <c r="AR40" s="110">
        <f t="shared" si="9"/>
        <v>0</v>
      </c>
      <c r="AS40" s="432">
        <f t="shared" si="10"/>
        <v>0</v>
      </c>
      <c r="AT40" s="109">
        <f t="shared" si="11"/>
        <v>0</v>
      </c>
      <c r="AU40" s="429">
        <f t="shared" si="12"/>
        <v>0</v>
      </c>
      <c r="AV40" s="110">
        <f t="shared" si="13"/>
        <v>0</v>
      </c>
      <c r="AW40" s="726"/>
      <c r="AX40" s="705"/>
    </row>
    <row r="41" spans="1:50" ht="17.25" customHeight="1">
      <c r="A41" s="130"/>
      <c r="B41" s="577"/>
      <c r="C41" s="695"/>
      <c r="D41" s="696"/>
      <c r="E41" s="111"/>
      <c r="F41" s="112"/>
      <c r="G41" s="111"/>
      <c r="H41" s="112"/>
      <c r="I41" s="111"/>
      <c r="J41" s="113"/>
      <c r="K41" s="111"/>
      <c r="L41" s="112"/>
      <c r="M41" s="111"/>
      <c r="N41" s="112"/>
      <c r="O41" s="111"/>
      <c r="P41" s="113"/>
      <c r="Q41" s="111"/>
      <c r="R41" s="112"/>
      <c r="S41" s="111"/>
      <c r="T41" s="112"/>
      <c r="U41" s="111"/>
      <c r="V41" s="113"/>
      <c r="W41" s="111"/>
      <c r="X41" s="112"/>
      <c r="Y41" s="111"/>
      <c r="Z41" s="112"/>
      <c r="AA41" s="111"/>
      <c r="AB41" s="113"/>
      <c r="AC41" s="111"/>
      <c r="AD41" s="112"/>
      <c r="AE41" s="111"/>
      <c r="AF41" s="112"/>
      <c r="AG41" s="111"/>
      <c r="AH41" s="113"/>
      <c r="AI41" s="111"/>
      <c r="AJ41" s="112"/>
      <c r="AK41" s="111"/>
      <c r="AL41" s="112"/>
      <c r="AM41" s="111"/>
      <c r="AN41" s="113"/>
      <c r="AO41" s="111"/>
      <c r="AP41" s="112"/>
      <c r="AQ41" s="415">
        <f t="shared" si="8"/>
        <v>0</v>
      </c>
      <c r="AR41" s="116">
        <f t="shared" si="9"/>
        <v>0</v>
      </c>
      <c r="AS41" s="431">
        <f t="shared" si="10"/>
        <v>0</v>
      </c>
      <c r="AT41" s="115">
        <f t="shared" si="11"/>
        <v>0</v>
      </c>
      <c r="AU41" s="428">
        <f t="shared" si="12"/>
        <v>0</v>
      </c>
      <c r="AV41" s="116">
        <f t="shared" si="13"/>
        <v>0</v>
      </c>
      <c r="AW41" s="698"/>
      <c r="AX41" s="704"/>
    </row>
    <row r="42" spans="1:50" ht="17.25" customHeight="1">
      <c r="A42" s="130"/>
      <c r="B42" s="132" t="s">
        <v>206</v>
      </c>
      <c r="C42" s="693" t="s">
        <v>193</v>
      </c>
      <c r="D42" s="694"/>
      <c r="E42" s="105"/>
      <c r="F42" s="106"/>
      <c r="G42" s="105"/>
      <c r="H42" s="106"/>
      <c r="I42" s="105"/>
      <c r="J42" s="107"/>
      <c r="K42" s="105"/>
      <c r="L42" s="106"/>
      <c r="M42" s="105"/>
      <c r="N42" s="106"/>
      <c r="O42" s="105"/>
      <c r="P42" s="107"/>
      <c r="Q42" s="105"/>
      <c r="R42" s="106"/>
      <c r="S42" s="105"/>
      <c r="T42" s="106"/>
      <c r="U42" s="105"/>
      <c r="V42" s="107"/>
      <c r="W42" s="105"/>
      <c r="X42" s="106"/>
      <c r="Y42" s="105"/>
      <c r="Z42" s="106"/>
      <c r="AA42" s="105"/>
      <c r="AB42" s="107"/>
      <c r="AC42" s="105"/>
      <c r="AD42" s="106"/>
      <c r="AE42" s="105"/>
      <c r="AF42" s="106"/>
      <c r="AG42" s="105"/>
      <c r="AH42" s="107"/>
      <c r="AI42" s="105"/>
      <c r="AJ42" s="106"/>
      <c r="AK42" s="105"/>
      <c r="AL42" s="106"/>
      <c r="AM42" s="105"/>
      <c r="AN42" s="107"/>
      <c r="AO42" s="105"/>
      <c r="AP42" s="106"/>
      <c r="AQ42" s="416">
        <f t="shared" si="8"/>
        <v>0</v>
      </c>
      <c r="AR42" s="110">
        <f t="shared" si="9"/>
        <v>0</v>
      </c>
      <c r="AS42" s="432">
        <f t="shared" si="10"/>
        <v>0</v>
      </c>
      <c r="AT42" s="109">
        <f t="shared" si="11"/>
        <v>0</v>
      </c>
      <c r="AU42" s="429">
        <f t="shared" si="12"/>
        <v>0</v>
      </c>
      <c r="AV42" s="110">
        <f t="shared" si="13"/>
        <v>0</v>
      </c>
      <c r="AW42" s="726"/>
      <c r="AX42" s="705"/>
    </row>
    <row r="43" spans="1:50" ht="17.25" customHeight="1">
      <c r="A43" s="130"/>
      <c r="B43" s="577"/>
      <c r="C43" s="695"/>
      <c r="D43" s="696"/>
      <c r="E43" s="332"/>
      <c r="F43" s="112"/>
      <c r="G43" s="111"/>
      <c r="H43" s="112"/>
      <c r="I43" s="111"/>
      <c r="J43" s="113"/>
      <c r="K43" s="111"/>
      <c r="L43" s="112"/>
      <c r="M43" s="111"/>
      <c r="N43" s="112"/>
      <c r="O43" s="111"/>
      <c r="P43" s="113"/>
      <c r="Q43" s="111"/>
      <c r="R43" s="112"/>
      <c r="S43" s="111"/>
      <c r="T43" s="112"/>
      <c r="U43" s="111"/>
      <c r="V43" s="113"/>
      <c r="W43" s="111"/>
      <c r="X43" s="112"/>
      <c r="Y43" s="111"/>
      <c r="Z43" s="112"/>
      <c r="AA43" s="111"/>
      <c r="AB43" s="113"/>
      <c r="AC43" s="111"/>
      <c r="AD43" s="112"/>
      <c r="AE43" s="111"/>
      <c r="AF43" s="112"/>
      <c r="AG43" s="111"/>
      <c r="AH43" s="113"/>
      <c r="AI43" s="111"/>
      <c r="AJ43" s="112"/>
      <c r="AK43" s="111"/>
      <c r="AL43" s="112"/>
      <c r="AM43" s="111"/>
      <c r="AN43" s="113"/>
      <c r="AO43" s="111"/>
      <c r="AP43" s="112"/>
      <c r="AQ43" s="415">
        <f t="shared" si="8"/>
        <v>0</v>
      </c>
      <c r="AR43" s="116">
        <f t="shared" si="9"/>
        <v>0</v>
      </c>
      <c r="AS43" s="431">
        <f t="shared" si="10"/>
        <v>0</v>
      </c>
      <c r="AT43" s="115">
        <f t="shared" si="11"/>
        <v>0</v>
      </c>
      <c r="AU43" s="428">
        <f t="shared" si="12"/>
        <v>0</v>
      </c>
      <c r="AV43" s="116">
        <f t="shared" si="13"/>
        <v>0</v>
      </c>
      <c r="AW43" s="698"/>
      <c r="AX43" s="704"/>
    </row>
    <row r="44" spans="1:50" ht="17.25" customHeight="1">
      <c r="A44" s="130"/>
      <c r="B44" s="134" t="s">
        <v>206</v>
      </c>
      <c r="C44" s="693" t="s">
        <v>194</v>
      </c>
      <c r="D44" s="694"/>
      <c r="E44" s="117"/>
      <c r="F44" s="118"/>
      <c r="G44" s="117"/>
      <c r="H44" s="118"/>
      <c r="I44" s="117"/>
      <c r="J44" s="119"/>
      <c r="K44" s="117"/>
      <c r="L44" s="118"/>
      <c r="M44" s="117"/>
      <c r="N44" s="118"/>
      <c r="O44" s="117"/>
      <c r="P44" s="119"/>
      <c r="Q44" s="117"/>
      <c r="R44" s="118"/>
      <c r="S44" s="117"/>
      <c r="T44" s="118"/>
      <c r="U44" s="117"/>
      <c r="V44" s="119"/>
      <c r="W44" s="117"/>
      <c r="X44" s="118"/>
      <c r="Y44" s="117"/>
      <c r="Z44" s="118"/>
      <c r="AA44" s="117"/>
      <c r="AB44" s="119"/>
      <c r="AC44" s="117"/>
      <c r="AD44" s="118"/>
      <c r="AE44" s="117"/>
      <c r="AF44" s="118"/>
      <c r="AG44" s="117"/>
      <c r="AH44" s="119"/>
      <c r="AI44" s="117"/>
      <c r="AJ44" s="118"/>
      <c r="AK44" s="117"/>
      <c r="AL44" s="118"/>
      <c r="AM44" s="117"/>
      <c r="AN44" s="119"/>
      <c r="AO44" s="117"/>
      <c r="AP44" s="118"/>
      <c r="AQ44" s="416">
        <f t="shared" si="8"/>
        <v>0</v>
      </c>
      <c r="AR44" s="110">
        <f t="shared" si="9"/>
        <v>0</v>
      </c>
      <c r="AS44" s="432">
        <f t="shared" si="10"/>
        <v>0</v>
      </c>
      <c r="AT44" s="109">
        <f t="shared" si="11"/>
        <v>0</v>
      </c>
      <c r="AU44" s="429">
        <f t="shared" si="12"/>
        <v>0</v>
      </c>
      <c r="AV44" s="110">
        <f t="shared" si="13"/>
        <v>0</v>
      </c>
      <c r="AW44" s="726"/>
      <c r="AX44" s="705"/>
    </row>
    <row r="45" spans="1:50" ht="17.25" customHeight="1">
      <c r="A45" s="130"/>
      <c r="B45" s="580"/>
      <c r="C45" s="695"/>
      <c r="D45" s="696"/>
      <c r="E45" s="111"/>
      <c r="F45" s="112"/>
      <c r="G45" s="111"/>
      <c r="H45" s="112"/>
      <c r="I45" s="111"/>
      <c r="J45" s="113"/>
      <c r="K45" s="111"/>
      <c r="L45" s="112"/>
      <c r="M45" s="111"/>
      <c r="N45" s="112"/>
      <c r="O45" s="111"/>
      <c r="P45" s="113"/>
      <c r="Q45" s="111"/>
      <c r="R45" s="112"/>
      <c r="S45" s="111"/>
      <c r="T45" s="112"/>
      <c r="U45" s="111"/>
      <c r="V45" s="113"/>
      <c r="W45" s="111"/>
      <c r="X45" s="112"/>
      <c r="Y45" s="111"/>
      <c r="Z45" s="112"/>
      <c r="AA45" s="111"/>
      <c r="AB45" s="113"/>
      <c r="AC45" s="111"/>
      <c r="AD45" s="112"/>
      <c r="AE45" s="111"/>
      <c r="AF45" s="112"/>
      <c r="AG45" s="111"/>
      <c r="AH45" s="113"/>
      <c r="AI45" s="111"/>
      <c r="AJ45" s="112"/>
      <c r="AK45" s="111"/>
      <c r="AL45" s="112"/>
      <c r="AM45" s="111"/>
      <c r="AN45" s="113"/>
      <c r="AO45" s="111"/>
      <c r="AP45" s="112"/>
      <c r="AQ45" s="415">
        <f t="shared" si="8"/>
        <v>0</v>
      </c>
      <c r="AR45" s="116">
        <f t="shared" si="9"/>
        <v>0</v>
      </c>
      <c r="AS45" s="431">
        <f t="shared" si="10"/>
        <v>0</v>
      </c>
      <c r="AT45" s="115">
        <f t="shared" si="11"/>
        <v>0</v>
      </c>
      <c r="AU45" s="428">
        <f t="shared" si="12"/>
        <v>0</v>
      </c>
      <c r="AV45" s="116">
        <f t="shared" si="13"/>
        <v>0</v>
      </c>
      <c r="AW45" s="698"/>
      <c r="AX45" s="704"/>
    </row>
    <row r="46" spans="1:50" ht="17.25" customHeight="1">
      <c r="A46" s="130"/>
      <c r="B46" s="132" t="s">
        <v>206</v>
      </c>
      <c r="C46" s="693" t="s">
        <v>333</v>
      </c>
      <c r="D46" s="694" t="s">
        <v>103</v>
      </c>
      <c r="E46" s="105"/>
      <c r="F46" s="106"/>
      <c r="G46" s="105"/>
      <c r="H46" s="106"/>
      <c r="I46" s="105"/>
      <c r="J46" s="107"/>
      <c r="K46" s="105"/>
      <c r="L46" s="106"/>
      <c r="M46" s="105"/>
      <c r="N46" s="106"/>
      <c r="O46" s="105"/>
      <c r="P46" s="107"/>
      <c r="Q46" s="105"/>
      <c r="R46" s="106"/>
      <c r="S46" s="105"/>
      <c r="T46" s="106"/>
      <c r="U46" s="105"/>
      <c r="V46" s="107"/>
      <c r="W46" s="105">
        <v>1</v>
      </c>
      <c r="X46" s="106"/>
      <c r="Y46" s="105"/>
      <c r="Z46" s="106"/>
      <c r="AA46" s="105"/>
      <c r="AB46" s="107"/>
      <c r="AC46" s="105"/>
      <c r="AD46" s="106"/>
      <c r="AE46" s="105"/>
      <c r="AF46" s="106"/>
      <c r="AG46" s="105"/>
      <c r="AH46" s="107"/>
      <c r="AI46" s="105"/>
      <c r="AJ46" s="106"/>
      <c r="AK46" s="105"/>
      <c r="AL46" s="106"/>
      <c r="AM46" s="105"/>
      <c r="AN46" s="107"/>
      <c r="AO46" s="105"/>
      <c r="AP46" s="106"/>
      <c r="AQ46" s="416">
        <f t="shared" si="8"/>
        <v>1</v>
      </c>
      <c r="AR46" s="110">
        <f t="shared" si="9"/>
        <v>0</v>
      </c>
      <c r="AS46" s="432">
        <f t="shared" si="10"/>
        <v>0</v>
      </c>
      <c r="AT46" s="109">
        <f t="shared" si="11"/>
        <v>0</v>
      </c>
      <c r="AU46" s="429">
        <f t="shared" si="12"/>
        <v>0</v>
      </c>
      <c r="AV46" s="110">
        <f t="shared" si="13"/>
        <v>0</v>
      </c>
      <c r="AW46" s="726">
        <v>1.35</v>
      </c>
      <c r="AX46" s="705"/>
    </row>
    <row r="47" spans="1:50" ht="17.25" customHeight="1">
      <c r="A47" s="130"/>
      <c r="B47" s="577"/>
      <c r="C47" s="695"/>
      <c r="D47" s="696"/>
      <c r="E47" s="111"/>
      <c r="F47" s="112"/>
      <c r="G47" s="111"/>
      <c r="H47" s="112"/>
      <c r="I47" s="111"/>
      <c r="J47" s="113"/>
      <c r="K47" s="111"/>
      <c r="L47" s="112"/>
      <c r="M47" s="111"/>
      <c r="N47" s="112"/>
      <c r="O47" s="111"/>
      <c r="P47" s="113"/>
      <c r="Q47" s="111"/>
      <c r="R47" s="112"/>
      <c r="S47" s="111"/>
      <c r="T47" s="112"/>
      <c r="U47" s="111"/>
      <c r="V47" s="113"/>
      <c r="W47" s="111"/>
      <c r="X47" s="112"/>
      <c r="Y47" s="111"/>
      <c r="Z47" s="112"/>
      <c r="AA47" s="111"/>
      <c r="AB47" s="113"/>
      <c r="AC47" s="111"/>
      <c r="AD47" s="112"/>
      <c r="AE47" s="111"/>
      <c r="AF47" s="112"/>
      <c r="AG47" s="111"/>
      <c r="AH47" s="113"/>
      <c r="AI47" s="111"/>
      <c r="AJ47" s="112"/>
      <c r="AK47" s="111"/>
      <c r="AL47" s="112"/>
      <c r="AM47" s="111"/>
      <c r="AN47" s="113"/>
      <c r="AO47" s="111"/>
      <c r="AP47" s="112"/>
      <c r="AQ47" s="415">
        <f t="shared" si="8"/>
        <v>0</v>
      </c>
      <c r="AR47" s="116">
        <f t="shared" si="9"/>
        <v>0</v>
      </c>
      <c r="AS47" s="431">
        <f t="shared" si="10"/>
        <v>0</v>
      </c>
      <c r="AT47" s="115">
        <f t="shared" si="11"/>
        <v>0</v>
      </c>
      <c r="AU47" s="428">
        <f t="shared" si="12"/>
        <v>0</v>
      </c>
      <c r="AV47" s="116">
        <f t="shared" si="13"/>
        <v>0</v>
      </c>
      <c r="AW47" s="698"/>
      <c r="AX47" s="704"/>
    </row>
    <row r="48" spans="1:50" ht="17.25" customHeight="1">
      <c r="A48" s="130"/>
      <c r="B48" s="132" t="s">
        <v>206</v>
      </c>
      <c r="C48" s="693" t="s">
        <v>228</v>
      </c>
      <c r="D48" s="694" t="s">
        <v>103</v>
      </c>
      <c r="E48" s="105"/>
      <c r="F48" s="106"/>
      <c r="G48" s="105"/>
      <c r="H48" s="106"/>
      <c r="I48" s="105"/>
      <c r="J48" s="107"/>
      <c r="K48" s="105"/>
      <c r="L48" s="106"/>
      <c r="M48" s="105"/>
      <c r="N48" s="106"/>
      <c r="O48" s="105"/>
      <c r="P48" s="107"/>
      <c r="Q48" s="105"/>
      <c r="R48" s="106"/>
      <c r="S48" s="105"/>
      <c r="T48" s="106"/>
      <c r="U48" s="105"/>
      <c r="V48" s="107"/>
      <c r="W48" s="105"/>
      <c r="X48" s="106"/>
      <c r="Y48" s="105"/>
      <c r="Z48" s="106"/>
      <c r="AA48" s="105"/>
      <c r="AB48" s="107"/>
      <c r="AC48" s="105"/>
      <c r="AD48" s="106"/>
      <c r="AE48" s="105"/>
      <c r="AF48" s="106"/>
      <c r="AG48" s="105"/>
      <c r="AH48" s="107"/>
      <c r="AI48" s="105"/>
      <c r="AJ48" s="106"/>
      <c r="AK48" s="105"/>
      <c r="AL48" s="106"/>
      <c r="AM48" s="105"/>
      <c r="AN48" s="107"/>
      <c r="AO48" s="105"/>
      <c r="AP48" s="106"/>
      <c r="AQ48" s="416">
        <f t="shared" si="8"/>
        <v>0</v>
      </c>
      <c r="AR48" s="110">
        <f t="shared" si="9"/>
        <v>0</v>
      </c>
      <c r="AS48" s="432">
        <f t="shared" si="10"/>
        <v>0</v>
      </c>
      <c r="AT48" s="109">
        <f t="shared" si="11"/>
        <v>0</v>
      </c>
      <c r="AU48" s="429">
        <f t="shared" si="12"/>
        <v>0</v>
      </c>
      <c r="AV48" s="110">
        <f t="shared" si="13"/>
        <v>0</v>
      </c>
      <c r="AW48" s="726"/>
      <c r="AX48" s="705"/>
    </row>
    <row r="49" spans="1:50" ht="17.25" customHeight="1">
      <c r="A49" s="130"/>
      <c r="B49" s="577"/>
      <c r="C49" s="695"/>
      <c r="D49" s="696"/>
      <c r="E49" s="111"/>
      <c r="F49" s="112"/>
      <c r="G49" s="111"/>
      <c r="H49" s="112"/>
      <c r="I49" s="111"/>
      <c r="J49" s="113"/>
      <c r="K49" s="111"/>
      <c r="L49" s="112"/>
      <c r="M49" s="111"/>
      <c r="N49" s="112"/>
      <c r="O49" s="111"/>
      <c r="P49" s="113"/>
      <c r="Q49" s="111"/>
      <c r="R49" s="112"/>
      <c r="S49" s="111"/>
      <c r="T49" s="112"/>
      <c r="U49" s="111"/>
      <c r="V49" s="113"/>
      <c r="W49" s="111"/>
      <c r="X49" s="112"/>
      <c r="Y49" s="111"/>
      <c r="Z49" s="112"/>
      <c r="AA49" s="111"/>
      <c r="AB49" s="113"/>
      <c r="AC49" s="111"/>
      <c r="AD49" s="112"/>
      <c r="AE49" s="111"/>
      <c r="AF49" s="112"/>
      <c r="AG49" s="111"/>
      <c r="AH49" s="113"/>
      <c r="AI49" s="111"/>
      <c r="AJ49" s="112"/>
      <c r="AK49" s="111"/>
      <c r="AL49" s="112"/>
      <c r="AM49" s="111"/>
      <c r="AN49" s="113"/>
      <c r="AO49" s="111"/>
      <c r="AP49" s="112"/>
      <c r="AQ49" s="415">
        <f t="shared" si="8"/>
        <v>0</v>
      </c>
      <c r="AR49" s="116">
        <f t="shared" si="9"/>
        <v>0</v>
      </c>
      <c r="AS49" s="431">
        <f t="shared" si="10"/>
        <v>0</v>
      </c>
      <c r="AT49" s="115">
        <f t="shared" si="11"/>
        <v>0</v>
      </c>
      <c r="AU49" s="428">
        <f t="shared" si="12"/>
        <v>0</v>
      </c>
      <c r="AV49" s="116">
        <f t="shared" si="13"/>
        <v>0</v>
      </c>
      <c r="AW49" s="698"/>
      <c r="AX49" s="704"/>
    </row>
    <row r="50" spans="1:50" ht="17.25" customHeight="1">
      <c r="A50" s="130"/>
      <c r="B50" s="132" t="s">
        <v>206</v>
      </c>
      <c r="C50" s="693" t="s">
        <v>229</v>
      </c>
      <c r="D50" s="694" t="s">
        <v>103</v>
      </c>
      <c r="E50" s="105"/>
      <c r="F50" s="106"/>
      <c r="G50" s="105"/>
      <c r="H50" s="106"/>
      <c r="I50" s="105"/>
      <c r="J50" s="107"/>
      <c r="K50" s="105"/>
      <c r="L50" s="106"/>
      <c r="M50" s="105"/>
      <c r="N50" s="106"/>
      <c r="O50" s="105"/>
      <c r="P50" s="107"/>
      <c r="Q50" s="105"/>
      <c r="R50" s="106"/>
      <c r="S50" s="105"/>
      <c r="T50" s="106"/>
      <c r="U50" s="105"/>
      <c r="V50" s="107"/>
      <c r="W50" s="105"/>
      <c r="X50" s="106"/>
      <c r="Y50" s="105"/>
      <c r="Z50" s="106"/>
      <c r="AA50" s="105"/>
      <c r="AB50" s="107"/>
      <c r="AC50" s="105"/>
      <c r="AD50" s="106"/>
      <c r="AE50" s="105"/>
      <c r="AF50" s="106"/>
      <c r="AG50" s="105"/>
      <c r="AH50" s="107"/>
      <c r="AI50" s="105"/>
      <c r="AJ50" s="106"/>
      <c r="AK50" s="105"/>
      <c r="AL50" s="106"/>
      <c r="AM50" s="105"/>
      <c r="AN50" s="107"/>
      <c r="AO50" s="105"/>
      <c r="AP50" s="106"/>
      <c r="AQ50" s="416">
        <f t="shared" si="8"/>
        <v>0</v>
      </c>
      <c r="AR50" s="110">
        <f t="shared" si="9"/>
        <v>0</v>
      </c>
      <c r="AS50" s="432">
        <f t="shared" si="10"/>
        <v>0</v>
      </c>
      <c r="AT50" s="109">
        <f t="shared" si="11"/>
        <v>0</v>
      </c>
      <c r="AU50" s="429">
        <f t="shared" si="12"/>
        <v>0</v>
      </c>
      <c r="AV50" s="110">
        <f t="shared" si="13"/>
        <v>0</v>
      </c>
      <c r="AW50" s="726"/>
      <c r="AX50" s="705"/>
    </row>
    <row r="51" spans="1:50" ht="17.25" customHeight="1">
      <c r="A51" s="130"/>
      <c r="B51" s="577"/>
      <c r="C51" s="695"/>
      <c r="D51" s="696"/>
      <c r="E51" s="111"/>
      <c r="F51" s="112"/>
      <c r="G51" s="111"/>
      <c r="H51" s="112"/>
      <c r="I51" s="111"/>
      <c r="J51" s="113"/>
      <c r="K51" s="111"/>
      <c r="L51" s="112"/>
      <c r="M51" s="111"/>
      <c r="N51" s="112"/>
      <c r="O51" s="111"/>
      <c r="P51" s="113"/>
      <c r="Q51" s="111"/>
      <c r="R51" s="112"/>
      <c r="S51" s="111"/>
      <c r="T51" s="112"/>
      <c r="U51" s="111"/>
      <c r="V51" s="113"/>
      <c r="W51" s="111"/>
      <c r="X51" s="112"/>
      <c r="Y51" s="111"/>
      <c r="Z51" s="112"/>
      <c r="AA51" s="111"/>
      <c r="AB51" s="113"/>
      <c r="AC51" s="111"/>
      <c r="AD51" s="112"/>
      <c r="AE51" s="111"/>
      <c r="AF51" s="112"/>
      <c r="AG51" s="111"/>
      <c r="AH51" s="113"/>
      <c r="AI51" s="111"/>
      <c r="AJ51" s="112"/>
      <c r="AK51" s="111"/>
      <c r="AL51" s="112"/>
      <c r="AM51" s="111"/>
      <c r="AN51" s="113"/>
      <c r="AO51" s="111"/>
      <c r="AP51" s="112"/>
      <c r="AQ51" s="415">
        <f t="shared" si="8"/>
        <v>0</v>
      </c>
      <c r="AR51" s="116">
        <f t="shared" si="9"/>
        <v>0</v>
      </c>
      <c r="AS51" s="431">
        <f t="shared" si="10"/>
        <v>0</v>
      </c>
      <c r="AT51" s="115">
        <f t="shared" si="11"/>
        <v>0</v>
      </c>
      <c r="AU51" s="428">
        <f t="shared" si="12"/>
        <v>0</v>
      </c>
      <c r="AV51" s="116">
        <f t="shared" si="13"/>
        <v>0</v>
      </c>
      <c r="AW51" s="698"/>
      <c r="AX51" s="704"/>
    </row>
    <row r="52" spans="1:50" ht="17.25" customHeight="1">
      <c r="A52" s="130"/>
      <c r="B52" s="135" t="s">
        <v>334</v>
      </c>
      <c r="C52" s="693" t="s">
        <v>104</v>
      </c>
      <c r="D52" s="694"/>
      <c r="E52" s="329"/>
      <c r="F52" s="330"/>
      <c r="G52" s="329"/>
      <c r="H52" s="330"/>
      <c r="I52" s="329"/>
      <c r="J52" s="331"/>
      <c r="K52" s="329"/>
      <c r="L52" s="330"/>
      <c r="M52" s="329"/>
      <c r="N52" s="330"/>
      <c r="O52" s="329"/>
      <c r="P52" s="331"/>
      <c r="Q52" s="329"/>
      <c r="R52" s="330"/>
      <c r="S52" s="329"/>
      <c r="T52" s="330"/>
      <c r="U52" s="329"/>
      <c r="V52" s="331"/>
      <c r="W52" s="329"/>
      <c r="X52" s="330"/>
      <c r="Y52" s="329"/>
      <c r="Z52" s="330"/>
      <c r="AA52" s="329"/>
      <c r="AB52" s="331"/>
      <c r="AC52" s="329"/>
      <c r="AD52" s="330"/>
      <c r="AE52" s="329"/>
      <c r="AF52" s="330"/>
      <c r="AG52" s="329"/>
      <c r="AH52" s="331"/>
      <c r="AI52" s="329"/>
      <c r="AJ52" s="330"/>
      <c r="AK52" s="329"/>
      <c r="AL52" s="330"/>
      <c r="AM52" s="329"/>
      <c r="AN52" s="331"/>
      <c r="AO52" s="329"/>
      <c r="AP52" s="330"/>
      <c r="AQ52" s="416">
        <f t="shared" si="8"/>
        <v>0</v>
      </c>
      <c r="AR52" s="110">
        <f t="shared" si="9"/>
        <v>0</v>
      </c>
      <c r="AS52" s="432">
        <f t="shared" si="10"/>
        <v>0</v>
      </c>
      <c r="AT52" s="109">
        <f t="shared" si="11"/>
        <v>0</v>
      </c>
      <c r="AU52" s="429">
        <f t="shared" si="12"/>
        <v>0</v>
      </c>
      <c r="AV52" s="110">
        <f t="shared" si="13"/>
        <v>0</v>
      </c>
      <c r="AW52" s="726"/>
      <c r="AX52" s="705"/>
    </row>
    <row r="53" spans="1:50" ht="17.25" customHeight="1">
      <c r="A53" s="130"/>
      <c r="B53" s="136"/>
      <c r="C53" s="695"/>
      <c r="D53" s="696"/>
      <c r="E53" s="111"/>
      <c r="F53" s="112"/>
      <c r="G53" s="111"/>
      <c r="H53" s="112"/>
      <c r="I53" s="111"/>
      <c r="J53" s="113"/>
      <c r="K53" s="111"/>
      <c r="L53" s="112"/>
      <c r="M53" s="111"/>
      <c r="N53" s="112"/>
      <c r="O53" s="111"/>
      <c r="P53" s="113"/>
      <c r="Q53" s="111"/>
      <c r="R53" s="112"/>
      <c r="S53" s="111"/>
      <c r="T53" s="112"/>
      <c r="U53" s="111"/>
      <c r="V53" s="113"/>
      <c r="W53" s="111"/>
      <c r="X53" s="112"/>
      <c r="Y53" s="111"/>
      <c r="Z53" s="112"/>
      <c r="AA53" s="111"/>
      <c r="AB53" s="113"/>
      <c r="AC53" s="111"/>
      <c r="AD53" s="112"/>
      <c r="AE53" s="111"/>
      <c r="AF53" s="112"/>
      <c r="AG53" s="111"/>
      <c r="AH53" s="113"/>
      <c r="AI53" s="111"/>
      <c r="AJ53" s="112"/>
      <c r="AK53" s="111"/>
      <c r="AL53" s="112"/>
      <c r="AM53" s="111"/>
      <c r="AN53" s="113"/>
      <c r="AO53" s="111"/>
      <c r="AP53" s="112"/>
      <c r="AQ53" s="415">
        <f t="shared" si="8"/>
        <v>0</v>
      </c>
      <c r="AR53" s="116">
        <f t="shared" si="9"/>
        <v>0</v>
      </c>
      <c r="AS53" s="431">
        <f t="shared" si="10"/>
        <v>0</v>
      </c>
      <c r="AT53" s="115">
        <f t="shared" si="11"/>
        <v>0</v>
      </c>
      <c r="AU53" s="428">
        <f t="shared" si="12"/>
        <v>0</v>
      </c>
      <c r="AV53" s="116">
        <f t="shared" si="13"/>
        <v>0</v>
      </c>
      <c r="AW53" s="698"/>
      <c r="AX53" s="704"/>
    </row>
    <row r="54" spans="1:50" ht="17.25" customHeight="1">
      <c r="A54" s="130"/>
      <c r="B54" s="135" t="s">
        <v>334</v>
      </c>
      <c r="C54" s="693" t="s">
        <v>225</v>
      </c>
      <c r="D54" s="694"/>
      <c r="E54" s="329"/>
      <c r="F54" s="330"/>
      <c r="G54" s="329"/>
      <c r="H54" s="330"/>
      <c r="I54" s="329"/>
      <c r="J54" s="331"/>
      <c r="K54" s="329"/>
      <c r="L54" s="330"/>
      <c r="M54" s="329"/>
      <c r="N54" s="330"/>
      <c r="O54" s="329"/>
      <c r="P54" s="331"/>
      <c r="Q54" s="329"/>
      <c r="R54" s="330"/>
      <c r="S54" s="329"/>
      <c r="T54" s="330"/>
      <c r="U54" s="329"/>
      <c r="V54" s="331"/>
      <c r="W54" s="329">
        <v>1</v>
      </c>
      <c r="X54" s="330"/>
      <c r="Y54" s="329"/>
      <c r="Z54" s="330"/>
      <c r="AA54" s="329"/>
      <c r="AB54" s="331"/>
      <c r="AC54" s="329"/>
      <c r="AD54" s="330"/>
      <c r="AE54" s="329"/>
      <c r="AF54" s="330"/>
      <c r="AG54" s="329"/>
      <c r="AH54" s="331"/>
      <c r="AI54" s="329">
        <v>1</v>
      </c>
      <c r="AJ54" s="330"/>
      <c r="AK54" s="329">
        <v>1</v>
      </c>
      <c r="AL54" s="330"/>
      <c r="AM54" s="329"/>
      <c r="AN54" s="331"/>
      <c r="AO54" s="329"/>
      <c r="AP54" s="330"/>
      <c r="AQ54" s="416">
        <f t="shared" si="8"/>
        <v>2</v>
      </c>
      <c r="AR54" s="110">
        <f t="shared" si="9"/>
        <v>0</v>
      </c>
      <c r="AS54" s="432">
        <f t="shared" si="10"/>
        <v>1</v>
      </c>
      <c r="AT54" s="109">
        <f t="shared" si="11"/>
        <v>0</v>
      </c>
      <c r="AU54" s="429">
        <f t="shared" si="12"/>
        <v>0</v>
      </c>
      <c r="AV54" s="110">
        <f t="shared" si="13"/>
        <v>0</v>
      </c>
      <c r="AW54" s="726">
        <v>1.39</v>
      </c>
      <c r="AX54" s="705"/>
    </row>
    <row r="55" spans="1:50" ht="17.25" customHeight="1">
      <c r="A55" s="130"/>
      <c r="B55" s="136"/>
      <c r="C55" s="695"/>
      <c r="D55" s="696"/>
      <c r="E55" s="111"/>
      <c r="F55" s="112"/>
      <c r="G55" s="111"/>
      <c r="H55" s="112"/>
      <c r="I55" s="111"/>
      <c r="J55" s="113"/>
      <c r="K55" s="111"/>
      <c r="L55" s="112"/>
      <c r="M55" s="111"/>
      <c r="N55" s="112"/>
      <c r="O55" s="111"/>
      <c r="P55" s="113"/>
      <c r="Q55" s="111"/>
      <c r="R55" s="112"/>
      <c r="S55" s="111"/>
      <c r="T55" s="112"/>
      <c r="U55" s="111"/>
      <c r="V55" s="113"/>
      <c r="W55" s="111"/>
      <c r="X55" s="112"/>
      <c r="Y55" s="111"/>
      <c r="Z55" s="112"/>
      <c r="AA55" s="111"/>
      <c r="AB55" s="113"/>
      <c r="AC55" s="111"/>
      <c r="AD55" s="112"/>
      <c r="AE55" s="111"/>
      <c r="AF55" s="112"/>
      <c r="AG55" s="111"/>
      <c r="AH55" s="113"/>
      <c r="AI55" s="111"/>
      <c r="AJ55" s="112"/>
      <c r="AK55" s="111"/>
      <c r="AL55" s="112"/>
      <c r="AM55" s="111"/>
      <c r="AN55" s="113"/>
      <c r="AO55" s="111"/>
      <c r="AP55" s="112"/>
      <c r="AQ55" s="415">
        <f t="shared" si="8"/>
        <v>0</v>
      </c>
      <c r="AR55" s="116">
        <f t="shared" si="9"/>
        <v>0</v>
      </c>
      <c r="AS55" s="431">
        <f t="shared" si="10"/>
        <v>0</v>
      </c>
      <c r="AT55" s="115">
        <f t="shared" si="11"/>
        <v>0</v>
      </c>
      <c r="AU55" s="428">
        <f t="shared" si="12"/>
        <v>0</v>
      </c>
      <c r="AV55" s="116">
        <f t="shared" si="13"/>
        <v>0</v>
      </c>
      <c r="AW55" s="698"/>
      <c r="AX55" s="704"/>
    </row>
    <row r="56" spans="1:50" ht="17.25" customHeight="1">
      <c r="A56" s="130"/>
      <c r="B56" s="132" t="s">
        <v>206</v>
      </c>
      <c r="C56" s="693" t="s">
        <v>226</v>
      </c>
      <c r="D56" s="694"/>
      <c r="E56" s="105"/>
      <c r="F56" s="106"/>
      <c r="G56" s="105"/>
      <c r="H56" s="106"/>
      <c r="I56" s="105"/>
      <c r="J56" s="107"/>
      <c r="K56" s="105"/>
      <c r="L56" s="106"/>
      <c r="M56" s="105"/>
      <c r="N56" s="106"/>
      <c r="O56" s="105"/>
      <c r="P56" s="107"/>
      <c r="Q56" s="105"/>
      <c r="R56" s="106"/>
      <c r="S56" s="105"/>
      <c r="T56" s="106"/>
      <c r="U56" s="105"/>
      <c r="V56" s="107"/>
      <c r="W56" s="105"/>
      <c r="X56" s="106"/>
      <c r="Y56" s="105"/>
      <c r="Z56" s="106"/>
      <c r="AA56" s="105"/>
      <c r="AB56" s="107"/>
      <c r="AC56" s="105"/>
      <c r="AD56" s="106"/>
      <c r="AE56" s="105"/>
      <c r="AF56" s="106"/>
      <c r="AG56" s="105"/>
      <c r="AH56" s="107"/>
      <c r="AI56" s="105">
        <v>1</v>
      </c>
      <c r="AJ56" s="106"/>
      <c r="AK56" s="105">
        <v>1</v>
      </c>
      <c r="AL56" s="106"/>
      <c r="AM56" s="105"/>
      <c r="AN56" s="107"/>
      <c r="AO56" s="105"/>
      <c r="AP56" s="106"/>
      <c r="AQ56" s="416">
        <f t="shared" si="8"/>
        <v>1</v>
      </c>
      <c r="AR56" s="110">
        <f t="shared" si="9"/>
        <v>0</v>
      </c>
      <c r="AS56" s="432">
        <f t="shared" si="10"/>
        <v>1</v>
      </c>
      <c r="AT56" s="109">
        <f t="shared" si="11"/>
        <v>0</v>
      </c>
      <c r="AU56" s="429">
        <f t="shared" si="12"/>
        <v>0</v>
      </c>
      <c r="AV56" s="110">
        <f t="shared" si="13"/>
        <v>0</v>
      </c>
      <c r="AW56" s="726">
        <v>0.61</v>
      </c>
      <c r="AX56" s="705"/>
    </row>
    <row r="57" spans="1:50" ht="17.25" customHeight="1">
      <c r="A57" s="130"/>
      <c r="B57" s="577"/>
      <c r="C57" s="695"/>
      <c r="D57" s="696"/>
      <c r="E57" s="111"/>
      <c r="F57" s="112"/>
      <c r="G57" s="111"/>
      <c r="H57" s="112"/>
      <c r="I57" s="111"/>
      <c r="J57" s="113"/>
      <c r="K57" s="111"/>
      <c r="L57" s="112"/>
      <c r="M57" s="111"/>
      <c r="N57" s="112"/>
      <c r="O57" s="111"/>
      <c r="P57" s="113"/>
      <c r="Q57" s="111"/>
      <c r="R57" s="112"/>
      <c r="S57" s="111"/>
      <c r="T57" s="112"/>
      <c r="U57" s="111"/>
      <c r="V57" s="113"/>
      <c r="W57" s="111"/>
      <c r="X57" s="112"/>
      <c r="Y57" s="111"/>
      <c r="Z57" s="112"/>
      <c r="AA57" s="111"/>
      <c r="AB57" s="113"/>
      <c r="AC57" s="111"/>
      <c r="AD57" s="112"/>
      <c r="AE57" s="111"/>
      <c r="AF57" s="112"/>
      <c r="AG57" s="111"/>
      <c r="AH57" s="113"/>
      <c r="AI57" s="111"/>
      <c r="AJ57" s="112"/>
      <c r="AK57" s="111"/>
      <c r="AL57" s="112"/>
      <c r="AM57" s="111"/>
      <c r="AN57" s="113"/>
      <c r="AO57" s="111"/>
      <c r="AP57" s="112"/>
      <c r="AQ57" s="415">
        <f t="shared" si="8"/>
        <v>0</v>
      </c>
      <c r="AR57" s="116">
        <f t="shared" si="9"/>
        <v>0</v>
      </c>
      <c r="AS57" s="431">
        <f t="shared" si="10"/>
        <v>0</v>
      </c>
      <c r="AT57" s="115">
        <f t="shared" si="11"/>
        <v>0</v>
      </c>
      <c r="AU57" s="428">
        <f t="shared" si="12"/>
        <v>0</v>
      </c>
      <c r="AV57" s="116">
        <f t="shared" si="13"/>
        <v>0</v>
      </c>
      <c r="AW57" s="698"/>
      <c r="AX57" s="704"/>
    </row>
    <row r="58" spans="1:50" ht="17.25" customHeight="1">
      <c r="A58" s="130"/>
      <c r="B58" s="134" t="s">
        <v>334</v>
      </c>
      <c r="C58" s="693" t="s">
        <v>271</v>
      </c>
      <c r="D58" s="716"/>
      <c r="E58" s="117"/>
      <c r="F58" s="118"/>
      <c r="G58" s="117"/>
      <c r="H58" s="118"/>
      <c r="I58" s="117"/>
      <c r="J58" s="119"/>
      <c r="K58" s="117"/>
      <c r="L58" s="118"/>
      <c r="M58" s="117"/>
      <c r="N58" s="118"/>
      <c r="O58" s="117"/>
      <c r="P58" s="119"/>
      <c r="Q58" s="117"/>
      <c r="R58" s="118"/>
      <c r="S58" s="117"/>
      <c r="T58" s="118"/>
      <c r="U58" s="117"/>
      <c r="V58" s="119"/>
      <c r="W58" s="117"/>
      <c r="X58" s="118"/>
      <c r="Y58" s="117"/>
      <c r="Z58" s="118"/>
      <c r="AA58" s="117"/>
      <c r="AB58" s="119"/>
      <c r="AC58" s="117"/>
      <c r="AD58" s="118"/>
      <c r="AE58" s="117"/>
      <c r="AF58" s="118"/>
      <c r="AG58" s="117"/>
      <c r="AH58" s="119"/>
      <c r="AI58" s="117"/>
      <c r="AJ58" s="118"/>
      <c r="AK58" s="117"/>
      <c r="AL58" s="118"/>
      <c r="AM58" s="117"/>
      <c r="AN58" s="119"/>
      <c r="AO58" s="117"/>
      <c r="AP58" s="118"/>
      <c r="AQ58" s="416">
        <f t="shared" si="8"/>
        <v>0</v>
      </c>
      <c r="AR58" s="110">
        <f t="shared" si="9"/>
        <v>0</v>
      </c>
      <c r="AS58" s="432">
        <f t="shared" si="10"/>
        <v>0</v>
      </c>
      <c r="AT58" s="109">
        <f t="shared" si="11"/>
        <v>0</v>
      </c>
      <c r="AU58" s="429">
        <f t="shared" si="12"/>
        <v>0</v>
      </c>
      <c r="AV58" s="110">
        <f t="shared" si="13"/>
        <v>0</v>
      </c>
      <c r="AW58" s="697"/>
      <c r="AX58" s="705"/>
    </row>
    <row r="59" spans="1:50" ht="17.25" customHeight="1" thickBot="1">
      <c r="A59" s="130"/>
      <c r="B59" s="581"/>
      <c r="C59" s="717"/>
      <c r="D59" s="718"/>
      <c r="E59" s="383"/>
      <c r="F59" s="384"/>
      <c r="G59" s="383"/>
      <c r="H59" s="384"/>
      <c r="I59" s="383"/>
      <c r="J59" s="385"/>
      <c r="K59" s="383"/>
      <c r="L59" s="384"/>
      <c r="M59" s="383"/>
      <c r="N59" s="384"/>
      <c r="O59" s="383"/>
      <c r="P59" s="385"/>
      <c r="Q59" s="383"/>
      <c r="R59" s="384"/>
      <c r="S59" s="383"/>
      <c r="T59" s="384"/>
      <c r="U59" s="383"/>
      <c r="V59" s="385"/>
      <c r="W59" s="383"/>
      <c r="X59" s="384"/>
      <c r="Y59" s="383"/>
      <c r="Z59" s="384"/>
      <c r="AA59" s="383"/>
      <c r="AB59" s="385"/>
      <c r="AC59" s="383"/>
      <c r="AD59" s="384"/>
      <c r="AE59" s="383"/>
      <c r="AF59" s="384"/>
      <c r="AG59" s="383"/>
      <c r="AH59" s="385"/>
      <c r="AI59" s="383"/>
      <c r="AJ59" s="384"/>
      <c r="AK59" s="383"/>
      <c r="AL59" s="384"/>
      <c r="AM59" s="383"/>
      <c r="AN59" s="386"/>
      <c r="AO59" s="383"/>
      <c r="AP59" s="384"/>
      <c r="AQ59" s="438">
        <f t="shared" si="8"/>
        <v>0</v>
      </c>
      <c r="AR59" s="439">
        <f t="shared" si="9"/>
        <v>0</v>
      </c>
      <c r="AS59" s="440">
        <f t="shared" si="10"/>
        <v>0</v>
      </c>
      <c r="AT59" s="441">
        <f t="shared" si="11"/>
        <v>0</v>
      </c>
      <c r="AU59" s="442">
        <f t="shared" si="12"/>
        <v>0</v>
      </c>
      <c r="AV59" s="443">
        <f t="shared" si="13"/>
        <v>0</v>
      </c>
      <c r="AW59" s="750"/>
      <c r="AX59" s="748"/>
    </row>
    <row r="60" spans="1:50" ht="17.25" customHeight="1" thickTop="1">
      <c r="A60" s="130"/>
      <c r="B60" s="103" t="s">
        <v>201</v>
      </c>
      <c r="C60" s="103"/>
      <c r="D60" s="103"/>
      <c r="E60" s="376">
        <f>SUM(E18,E20,E22,E24,E26,E28,E30,E32,E34,E36,E38,E40,E42,E44,E46,E48,E50,E52,E54,E56,E58)</f>
        <v>0</v>
      </c>
      <c r="F60" s="357">
        <f t="shared" ref="F60:AV60" si="14">SUM(F18,F20,F22,F24,F26,F28,F30,F32,F34,F36,F38,F40,F42,F44,F46,F48,F50,F52,F54,F56,F58)</f>
        <v>0</v>
      </c>
      <c r="G60" s="377">
        <f t="shared" si="14"/>
        <v>0</v>
      </c>
      <c r="H60" s="357">
        <f t="shared" si="14"/>
        <v>0</v>
      </c>
      <c r="I60" s="377">
        <f t="shared" si="14"/>
        <v>0</v>
      </c>
      <c r="J60" s="378">
        <f t="shared" si="14"/>
        <v>0</v>
      </c>
      <c r="K60" s="376">
        <f t="shared" si="14"/>
        <v>0</v>
      </c>
      <c r="L60" s="357">
        <f t="shared" si="14"/>
        <v>0</v>
      </c>
      <c r="M60" s="379">
        <f t="shared" si="14"/>
        <v>0</v>
      </c>
      <c r="N60" s="380">
        <f t="shared" si="14"/>
        <v>0</v>
      </c>
      <c r="O60" s="377">
        <f t="shared" si="14"/>
        <v>0</v>
      </c>
      <c r="P60" s="378">
        <f t="shared" si="14"/>
        <v>0</v>
      </c>
      <c r="Q60" s="376">
        <f t="shared" si="14"/>
        <v>0</v>
      </c>
      <c r="R60" s="357">
        <f t="shared" si="14"/>
        <v>0</v>
      </c>
      <c r="S60" s="379">
        <f t="shared" si="14"/>
        <v>0</v>
      </c>
      <c r="T60" s="380">
        <f t="shared" si="14"/>
        <v>0</v>
      </c>
      <c r="U60" s="377">
        <f t="shared" si="14"/>
        <v>0</v>
      </c>
      <c r="V60" s="378">
        <f t="shared" si="14"/>
        <v>0</v>
      </c>
      <c r="W60" s="376">
        <f t="shared" si="14"/>
        <v>3</v>
      </c>
      <c r="X60" s="357">
        <f t="shared" si="14"/>
        <v>0</v>
      </c>
      <c r="Y60" s="377">
        <f t="shared" si="14"/>
        <v>0</v>
      </c>
      <c r="Z60" s="357">
        <f t="shared" si="14"/>
        <v>0</v>
      </c>
      <c r="AA60" s="377">
        <f t="shared" si="14"/>
        <v>0</v>
      </c>
      <c r="AB60" s="378">
        <f t="shared" si="14"/>
        <v>0</v>
      </c>
      <c r="AC60" s="376">
        <f t="shared" si="14"/>
        <v>0</v>
      </c>
      <c r="AD60" s="357">
        <f t="shared" si="14"/>
        <v>0</v>
      </c>
      <c r="AE60" s="377">
        <f t="shared" si="14"/>
        <v>0</v>
      </c>
      <c r="AF60" s="357">
        <f t="shared" si="14"/>
        <v>0</v>
      </c>
      <c r="AG60" s="379">
        <f t="shared" si="14"/>
        <v>0</v>
      </c>
      <c r="AH60" s="356">
        <f t="shared" si="14"/>
        <v>0</v>
      </c>
      <c r="AI60" s="376">
        <f t="shared" si="14"/>
        <v>4</v>
      </c>
      <c r="AJ60" s="357">
        <f t="shared" si="14"/>
        <v>0</v>
      </c>
      <c r="AK60" s="377">
        <f t="shared" si="14"/>
        <v>3</v>
      </c>
      <c r="AL60" s="381">
        <f t="shared" si="14"/>
        <v>0</v>
      </c>
      <c r="AM60" s="381">
        <f t="shared" si="14"/>
        <v>1</v>
      </c>
      <c r="AN60" s="358">
        <f t="shared" si="14"/>
        <v>0</v>
      </c>
      <c r="AO60" s="356">
        <f t="shared" si="14"/>
        <v>0</v>
      </c>
      <c r="AP60" s="378">
        <f t="shared" si="14"/>
        <v>0</v>
      </c>
      <c r="AQ60" s="376">
        <f t="shared" si="14"/>
        <v>7</v>
      </c>
      <c r="AR60" s="356">
        <f t="shared" si="14"/>
        <v>0</v>
      </c>
      <c r="AS60" s="377">
        <f t="shared" si="14"/>
        <v>3</v>
      </c>
      <c r="AT60" s="357">
        <f t="shared" si="14"/>
        <v>0</v>
      </c>
      <c r="AU60" s="382">
        <f t="shared" si="14"/>
        <v>1</v>
      </c>
      <c r="AV60" s="356">
        <f t="shared" si="14"/>
        <v>0</v>
      </c>
      <c r="AW60" s="746">
        <v>0.73</v>
      </c>
      <c r="AX60" s="744"/>
    </row>
    <row r="61" spans="1:50" ht="17.25" customHeight="1" thickBot="1">
      <c r="A61" s="131"/>
      <c r="B61" s="102"/>
      <c r="C61" s="102"/>
      <c r="D61" s="102"/>
      <c r="E61" s="387">
        <f>SUM(E19,E21,E23,E25,E27,E29,E31,E33,E35,E37,E39,E41,E43,E45,E47,E49,E51,E53,E55,E57,E59)</f>
        <v>0</v>
      </c>
      <c r="F61" s="388">
        <f t="shared" ref="F61:AV61" si="15">SUM(F19,F21,F23,F25,F27,F29,F31,F33,F35,F37,F39,F41,F43,F45,F47,F49,F51,F53,F55,F57,F59)</f>
        <v>0</v>
      </c>
      <c r="G61" s="389">
        <f t="shared" si="15"/>
        <v>0</v>
      </c>
      <c r="H61" s="370">
        <f t="shared" si="15"/>
        <v>0</v>
      </c>
      <c r="I61" s="389">
        <f t="shared" si="15"/>
        <v>0</v>
      </c>
      <c r="J61" s="366">
        <f t="shared" si="15"/>
        <v>0</v>
      </c>
      <c r="K61" s="387">
        <f t="shared" si="15"/>
        <v>0</v>
      </c>
      <c r="L61" s="370">
        <f t="shared" si="15"/>
        <v>0</v>
      </c>
      <c r="M61" s="389">
        <f t="shared" si="15"/>
        <v>0</v>
      </c>
      <c r="N61" s="370">
        <f t="shared" si="15"/>
        <v>0</v>
      </c>
      <c r="O61" s="389">
        <f t="shared" si="15"/>
        <v>0</v>
      </c>
      <c r="P61" s="371">
        <f t="shared" si="15"/>
        <v>0</v>
      </c>
      <c r="Q61" s="390">
        <f t="shared" si="15"/>
        <v>0</v>
      </c>
      <c r="R61" s="370">
        <f t="shared" si="15"/>
        <v>0</v>
      </c>
      <c r="S61" s="389">
        <f t="shared" si="15"/>
        <v>0</v>
      </c>
      <c r="T61" s="370">
        <f t="shared" si="15"/>
        <v>0</v>
      </c>
      <c r="U61" s="389">
        <f t="shared" si="15"/>
        <v>0</v>
      </c>
      <c r="V61" s="371">
        <f t="shared" si="15"/>
        <v>0</v>
      </c>
      <c r="W61" s="390">
        <f t="shared" si="15"/>
        <v>0</v>
      </c>
      <c r="X61" s="370">
        <f t="shared" si="15"/>
        <v>0</v>
      </c>
      <c r="Y61" s="389">
        <f t="shared" si="15"/>
        <v>0</v>
      </c>
      <c r="Z61" s="370">
        <f t="shared" si="15"/>
        <v>0</v>
      </c>
      <c r="AA61" s="389">
        <f t="shared" si="15"/>
        <v>0</v>
      </c>
      <c r="AB61" s="366">
        <f t="shared" si="15"/>
        <v>0</v>
      </c>
      <c r="AC61" s="387">
        <f t="shared" si="15"/>
        <v>0</v>
      </c>
      <c r="AD61" s="370">
        <f t="shared" si="15"/>
        <v>0</v>
      </c>
      <c r="AE61" s="389">
        <f t="shared" si="15"/>
        <v>0</v>
      </c>
      <c r="AF61" s="370">
        <f t="shared" si="15"/>
        <v>0</v>
      </c>
      <c r="AG61" s="389">
        <f t="shared" si="15"/>
        <v>0</v>
      </c>
      <c r="AH61" s="366">
        <f t="shared" si="15"/>
        <v>0</v>
      </c>
      <c r="AI61" s="387">
        <f t="shared" si="15"/>
        <v>0</v>
      </c>
      <c r="AJ61" s="370">
        <f t="shared" si="15"/>
        <v>0</v>
      </c>
      <c r="AK61" s="389">
        <f t="shared" si="15"/>
        <v>0</v>
      </c>
      <c r="AL61" s="391">
        <f t="shared" si="15"/>
        <v>0</v>
      </c>
      <c r="AM61" s="390">
        <f t="shared" si="15"/>
        <v>0</v>
      </c>
      <c r="AN61" s="371">
        <f t="shared" si="15"/>
        <v>0</v>
      </c>
      <c r="AO61" s="390">
        <f t="shared" si="15"/>
        <v>0</v>
      </c>
      <c r="AP61" s="366">
        <f t="shared" si="15"/>
        <v>0</v>
      </c>
      <c r="AQ61" s="387">
        <f t="shared" si="15"/>
        <v>0</v>
      </c>
      <c r="AR61" s="390">
        <f t="shared" si="15"/>
        <v>0</v>
      </c>
      <c r="AS61" s="389">
        <f t="shared" si="15"/>
        <v>0</v>
      </c>
      <c r="AT61" s="370">
        <f t="shared" si="15"/>
        <v>0</v>
      </c>
      <c r="AU61" s="364">
        <f t="shared" si="15"/>
        <v>0</v>
      </c>
      <c r="AV61" s="324">
        <f t="shared" si="15"/>
        <v>0</v>
      </c>
      <c r="AW61" s="747"/>
      <c r="AX61" s="749"/>
    </row>
    <row r="62" spans="1:50" ht="17.25" customHeight="1">
      <c r="A62" s="603" t="s">
        <v>221</v>
      </c>
      <c r="B62" s="691" t="s">
        <v>206</v>
      </c>
      <c r="C62" s="693" t="s">
        <v>105</v>
      </c>
      <c r="D62" s="694" t="s">
        <v>103</v>
      </c>
      <c r="E62" s="105"/>
      <c r="F62" s="106"/>
      <c r="G62" s="105"/>
      <c r="H62" s="106"/>
      <c r="I62" s="105"/>
      <c r="J62" s="107"/>
      <c r="K62" s="105"/>
      <c r="L62" s="106"/>
      <c r="M62" s="105"/>
      <c r="N62" s="106"/>
      <c r="O62" s="105"/>
      <c r="P62" s="107"/>
      <c r="Q62" s="105"/>
      <c r="R62" s="106"/>
      <c r="S62" s="105"/>
      <c r="T62" s="106"/>
      <c r="U62" s="105"/>
      <c r="V62" s="107"/>
      <c r="W62" s="105"/>
      <c r="X62" s="106"/>
      <c r="Y62" s="105"/>
      <c r="Z62" s="106"/>
      <c r="AA62" s="105"/>
      <c r="AB62" s="107"/>
      <c r="AC62" s="105"/>
      <c r="AD62" s="106"/>
      <c r="AE62" s="105"/>
      <c r="AF62" s="106"/>
      <c r="AG62" s="105"/>
      <c r="AH62" s="107"/>
      <c r="AI62" s="105"/>
      <c r="AJ62" s="106"/>
      <c r="AK62" s="105"/>
      <c r="AL62" s="106"/>
      <c r="AM62" s="105"/>
      <c r="AN62" s="107"/>
      <c r="AO62" s="105"/>
      <c r="AP62" s="106"/>
      <c r="AQ62" s="416">
        <f t="shared" ref="AQ62:AQ87" si="16">AO62+AI62+AC62+W62+Q62+K62+E62</f>
        <v>0</v>
      </c>
      <c r="AR62" s="110">
        <f t="shared" ref="AR62:AR87" si="17">AP62+AJ62+AD62+X62+R62+L62+F62</f>
        <v>0</v>
      </c>
      <c r="AS62" s="432">
        <f t="shared" ref="AS62:AS87" si="18">AK62+AE62+Y62+S62+M62+G62</f>
        <v>0</v>
      </c>
      <c r="AT62" s="109">
        <f t="shared" ref="AT62:AT87" si="19">AL62+AF62+Z62+T62+N62+H62</f>
        <v>0</v>
      </c>
      <c r="AU62" s="429">
        <f t="shared" ref="AU62:AU87" si="20">AM62+AG62+AA62+U62+O62+I62</f>
        <v>0</v>
      </c>
      <c r="AV62" s="110">
        <f t="shared" ref="AV62:AV87" si="21">AN62+AH62+AB62+V62+P62+J62</f>
        <v>0</v>
      </c>
      <c r="AW62" s="726"/>
      <c r="AX62" s="699"/>
    </row>
    <row r="63" spans="1:50" ht="17.25" customHeight="1">
      <c r="A63" s="582"/>
      <c r="B63" s="692"/>
      <c r="C63" s="695"/>
      <c r="D63" s="696"/>
      <c r="E63" s="111"/>
      <c r="F63" s="112"/>
      <c r="G63" s="111"/>
      <c r="H63" s="112"/>
      <c r="I63" s="111"/>
      <c r="J63" s="113"/>
      <c r="K63" s="111"/>
      <c r="L63" s="112"/>
      <c r="M63" s="111"/>
      <c r="N63" s="112"/>
      <c r="O63" s="111"/>
      <c r="P63" s="113"/>
      <c r="Q63" s="111"/>
      <c r="R63" s="112"/>
      <c r="S63" s="111"/>
      <c r="T63" s="112"/>
      <c r="U63" s="111"/>
      <c r="V63" s="113"/>
      <c r="W63" s="111"/>
      <c r="X63" s="112"/>
      <c r="Y63" s="111"/>
      <c r="Z63" s="112"/>
      <c r="AA63" s="111"/>
      <c r="AB63" s="113"/>
      <c r="AC63" s="111"/>
      <c r="AD63" s="112"/>
      <c r="AE63" s="111"/>
      <c r="AF63" s="112"/>
      <c r="AG63" s="111"/>
      <c r="AH63" s="113"/>
      <c r="AI63" s="111"/>
      <c r="AJ63" s="112"/>
      <c r="AK63" s="111"/>
      <c r="AL63" s="112"/>
      <c r="AM63" s="111"/>
      <c r="AN63" s="113"/>
      <c r="AO63" s="111"/>
      <c r="AP63" s="112"/>
      <c r="AQ63" s="415">
        <f t="shared" si="16"/>
        <v>0</v>
      </c>
      <c r="AR63" s="116">
        <f t="shared" si="17"/>
        <v>0</v>
      </c>
      <c r="AS63" s="431">
        <f t="shared" si="18"/>
        <v>0</v>
      </c>
      <c r="AT63" s="115">
        <f t="shared" si="19"/>
        <v>0</v>
      </c>
      <c r="AU63" s="428">
        <f t="shared" si="20"/>
        <v>0</v>
      </c>
      <c r="AV63" s="116">
        <f t="shared" si="21"/>
        <v>0</v>
      </c>
      <c r="AW63" s="698"/>
      <c r="AX63" s="700"/>
    </row>
    <row r="64" spans="1:50" ht="17.25" customHeight="1">
      <c r="A64" s="582"/>
      <c r="B64" s="691" t="s">
        <v>206</v>
      </c>
      <c r="C64" s="693" t="s">
        <v>106</v>
      </c>
      <c r="D64" s="694" t="s">
        <v>103</v>
      </c>
      <c r="E64" s="105"/>
      <c r="F64" s="106"/>
      <c r="G64" s="105"/>
      <c r="H64" s="106"/>
      <c r="I64" s="105"/>
      <c r="J64" s="107"/>
      <c r="K64" s="105"/>
      <c r="L64" s="106"/>
      <c r="M64" s="105"/>
      <c r="N64" s="106"/>
      <c r="O64" s="105"/>
      <c r="P64" s="107"/>
      <c r="Q64" s="105"/>
      <c r="R64" s="106"/>
      <c r="S64" s="105"/>
      <c r="T64" s="106"/>
      <c r="U64" s="105"/>
      <c r="V64" s="107"/>
      <c r="W64" s="105"/>
      <c r="X64" s="106"/>
      <c r="Y64" s="105"/>
      <c r="Z64" s="106"/>
      <c r="AA64" s="105"/>
      <c r="AB64" s="107"/>
      <c r="AC64" s="105"/>
      <c r="AD64" s="106"/>
      <c r="AE64" s="105"/>
      <c r="AF64" s="106"/>
      <c r="AG64" s="105"/>
      <c r="AH64" s="107"/>
      <c r="AI64" s="105">
        <v>1</v>
      </c>
      <c r="AJ64" s="106"/>
      <c r="AK64" s="105">
        <v>1</v>
      </c>
      <c r="AL64" s="106"/>
      <c r="AM64" s="105"/>
      <c r="AN64" s="107"/>
      <c r="AO64" s="105"/>
      <c r="AP64" s="106"/>
      <c r="AQ64" s="416">
        <f t="shared" si="16"/>
        <v>1</v>
      </c>
      <c r="AR64" s="110">
        <f t="shared" si="17"/>
        <v>0</v>
      </c>
      <c r="AS64" s="432">
        <f t="shared" si="18"/>
        <v>1</v>
      </c>
      <c r="AT64" s="109">
        <f t="shared" si="19"/>
        <v>0</v>
      </c>
      <c r="AU64" s="429">
        <f t="shared" si="20"/>
        <v>0</v>
      </c>
      <c r="AV64" s="110">
        <f t="shared" si="21"/>
        <v>0</v>
      </c>
      <c r="AW64" s="697">
        <v>0.92</v>
      </c>
      <c r="AX64" s="699"/>
    </row>
    <row r="65" spans="1:50" ht="17.25" customHeight="1">
      <c r="A65" s="582"/>
      <c r="B65" s="692"/>
      <c r="C65" s="695"/>
      <c r="D65" s="696"/>
      <c r="E65" s="111"/>
      <c r="F65" s="112"/>
      <c r="G65" s="111"/>
      <c r="H65" s="112"/>
      <c r="I65" s="111"/>
      <c r="J65" s="113"/>
      <c r="K65" s="111"/>
      <c r="L65" s="112"/>
      <c r="M65" s="111"/>
      <c r="N65" s="112"/>
      <c r="O65" s="111"/>
      <c r="P65" s="113"/>
      <c r="Q65" s="111"/>
      <c r="R65" s="112"/>
      <c r="S65" s="111"/>
      <c r="T65" s="112"/>
      <c r="U65" s="111"/>
      <c r="V65" s="113"/>
      <c r="W65" s="111"/>
      <c r="X65" s="112"/>
      <c r="Y65" s="111"/>
      <c r="Z65" s="112"/>
      <c r="AA65" s="111"/>
      <c r="AB65" s="113"/>
      <c r="AC65" s="111"/>
      <c r="AD65" s="112"/>
      <c r="AE65" s="111"/>
      <c r="AF65" s="112"/>
      <c r="AG65" s="111"/>
      <c r="AH65" s="113"/>
      <c r="AI65" s="111"/>
      <c r="AJ65" s="112"/>
      <c r="AK65" s="111"/>
      <c r="AL65" s="112"/>
      <c r="AM65" s="111"/>
      <c r="AN65" s="113"/>
      <c r="AO65" s="111"/>
      <c r="AP65" s="112"/>
      <c r="AQ65" s="415">
        <f t="shared" si="16"/>
        <v>0</v>
      </c>
      <c r="AR65" s="116">
        <f t="shared" si="17"/>
        <v>0</v>
      </c>
      <c r="AS65" s="431">
        <f t="shared" si="18"/>
        <v>0</v>
      </c>
      <c r="AT65" s="115">
        <f t="shared" si="19"/>
        <v>0</v>
      </c>
      <c r="AU65" s="428">
        <f t="shared" si="20"/>
        <v>0</v>
      </c>
      <c r="AV65" s="116">
        <f t="shared" si="21"/>
        <v>0</v>
      </c>
      <c r="AW65" s="698"/>
      <c r="AX65" s="700"/>
    </row>
    <row r="66" spans="1:50" ht="17.25" customHeight="1">
      <c r="A66" s="582"/>
      <c r="B66" s="691" t="s">
        <v>206</v>
      </c>
      <c r="C66" s="693" t="s">
        <v>107</v>
      </c>
      <c r="D66" s="694" t="s">
        <v>103</v>
      </c>
      <c r="E66" s="105"/>
      <c r="F66" s="106"/>
      <c r="G66" s="105"/>
      <c r="H66" s="106"/>
      <c r="I66" s="105"/>
      <c r="J66" s="107"/>
      <c r="K66" s="105"/>
      <c r="L66" s="106"/>
      <c r="M66" s="105"/>
      <c r="N66" s="106"/>
      <c r="O66" s="105"/>
      <c r="P66" s="107"/>
      <c r="Q66" s="105"/>
      <c r="R66" s="106"/>
      <c r="S66" s="105"/>
      <c r="T66" s="106"/>
      <c r="U66" s="105"/>
      <c r="V66" s="107"/>
      <c r="W66" s="105"/>
      <c r="X66" s="106"/>
      <c r="Y66" s="105"/>
      <c r="Z66" s="106"/>
      <c r="AA66" s="105"/>
      <c r="AB66" s="107"/>
      <c r="AC66" s="105"/>
      <c r="AD66" s="106"/>
      <c r="AE66" s="105"/>
      <c r="AF66" s="106"/>
      <c r="AG66" s="105"/>
      <c r="AH66" s="107"/>
      <c r="AI66" s="105"/>
      <c r="AJ66" s="106"/>
      <c r="AK66" s="105"/>
      <c r="AL66" s="106"/>
      <c r="AM66" s="105"/>
      <c r="AN66" s="107"/>
      <c r="AO66" s="105"/>
      <c r="AP66" s="106"/>
      <c r="AQ66" s="416">
        <f t="shared" si="16"/>
        <v>0</v>
      </c>
      <c r="AR66" s="110">
        <f t="shared" si="17"/>
        <v>0</v>
      </c>
      <c r="AS66" s="432">
        <f t="shared" si="18"/>
        <v>0</v>
      </c>
      <c r="AT66" s="109">
        <f t="shared" si="19"/>
        <v>0</v>
      </c>
      <c r="AU66" s="574">
        <f t="shared" si="20"/>
        <v>0</v>
      </c>
      <c r="AV66" s="110">
        <f t="shared" si="21"/>
        <v>0</v>
      </c>
      <c r="AW66" s="697"/>
      <c r="AX66" s="699"/>
    </row>
    <row r="67" spans="1:50" ht="17.25" customHeight="1">
      <c r="A67" s="582"/>
      <c r="B67" s="692"/>
      <c r="C67" s="695"/>
      <c r="D67" s="696"/>
      <c r="E67" s="111"/>
      <c r="F67" s="112"/>
      <c r="G67" s="111"/>
      <c r="H67" s="112"/>
      <c r="I67" s="111"/>
      <c r="J67" s="113"/>
      <c r="K67" s="111"/>
      <c r="L67" s="112"/>
      <c r="M67" s="111"/>
      <c r="N67" s="112"/>
      <c r="O67" s="111"/>
      <c r="P67" s="113"/>
      <c r="Q67" s="111"/>
      <c r="R67" s="112"/>
      <c r="S67" s="111"/>
      <c r="T67" s="112"/>
      <c r="U67" s="111"/>
      <c r="V67" s="113"/>
      <c r="W67" s="111"/>
      <c r="X67" s="112"/>
      <c r="Y67" s="111"/>
      <c r="Z67" s="112"/>
      <c r="AA67" s="111"/>
      <c r="AB67" s="113"/>
      <c r="AC67" s="111"/>
      <c r="AD67" s="112"/>
      <c r="AE67" s="111"/>
      <c r="AF67" s="112"/>
      <c r="AG67" s="111"/>
      <c r="AH67" s="113"/>
      <c r="AI67" s="111"/>
      <c r="AJ67" s="112"/>
      <c r="AK67" s="111"/>
      <c r="AL67" s="112"/>
      <c r="AM67" s="111"/>
      <c r="AN67" s="113"/>
      <c r="AO67" s="111"/>
      <c r="AP67" s="112"/>
      <c r="AQ67" s="415">
        <f t="shared" si="16"/>
        <v>0</v>
      </c>
      <c r="AR67" s="116">
        <f t="shared" si="17"/>
        <v>0</v>
      </c>
      <c r="AS67" s="431">
        <f t="shared" si="18"/>
        <v>0</v>
      </c>
      <c r="AT67" s="115">
        <f t="shared" si="19"/>
        <v>0</v>
      </c>
      <c r="AU67" s="428">
        <f t="shared" si="20"/>
        <v>0</v>
      </c>
      <c r="AV67" s="116">
        <f t="shared" si="21"/>
        <v>0</v>
      </c>
      <c r="AW67" s="698"/>
      <c r="AX67" s="700"/>
    </row>
    <row r="68" spans="1:50" ht="17.25" customHeight="1">
      <c r="A68" s="582"/>
      <c r="B68" s="691" t="s">
        <v>206</v>
      </c>
      <c r="C68" s="693" t="s">
        <v>275</v>
      </c>
      <c r="D68" s="694" t="s">
        <v>103</v>
      </c>
      <c r="E68" s="105"/>
      <c r="F68" s="106"/>
      <c r="G68" s="105"/>
      <c r="H68" s="106"/>
      <c r="I68" s="105"/>
      <c r="J68" s="107"/>
      <c r="K68" s="105"/>
      <c r="L68" s="106"/>
      <c r="M68" s="105"/>
      <c r="N68" s="106"/>
      <c r="O68" s="105"/>
      <c r="P68" s="107"/>
      <c r="Q68" s="105"/>
      <c r="R68" s="106"/>
      <c r="S68" s="105"/>
      <c r="T68" s="106"/>
      <c r="U68" s="105"/>
      <c r="V68" s="107"/>
      <c r="W68" s="105">
        <v>1</v>
      </c>
      <c r="X68" s="106"/>
      <c r="Y68" s="105"/>
      <c r="Z68" s="106"/>
      <c r="AA68" s="105"/>
      <c r="AB68" s="107"/>
      <c r="AC68" s="105"/>
      <c r="AD68" s="106"/>
      <c r="AE68" s="105"/>
      <c r="AF68" s="106"/>
      <c r="AG68" s="105"/>
      <c r="AH68" s="107"/>
      <c r="AI68" s="105"/>
      <c r="AJ68" s="106"/>
      <c r="AK68" s="105"/>
      <c r="AL68" s="106"/>
      <c r="AM68" s="105"/>
      <c r="AN68" s="107"/>
      <c r="AO68" s="105"/>
      <c r="AP68" s="106"/>
      <c r="AQ68" s="416">
        <f t="shared" si="16"/>
        <v>1</v>
      </c>
      <c r="AR68" s="110">
        <f t="shared" si="17"/>
        <v>0</v>
      </c>
      <c r="AS68" s="432">
        <f t="shared" si="18"/>
        <v>0</v>
      </c>
      <c r="AT68" s="109">
        <f t="shared" si="19"/>
        <v>0</v>
      </c>
      <c r="AU68" s="429">
        <f t="shared" si="20"/>
        <v>0</v>
      </c>
      <c r="AV68" s="110">
        <f t="shared" si="21"/>
        <v>0</v>
      </c>
      <c r="AW68" s="697">
        <v>3.56</v>
      </c>
      <c r="AX68" s="699"/>
    </row>
    <row r="69" spans="1:50" ht="17.25" customHeight="1">
      <c r="A69" s="582"/>
      <c r="B69" s="692"/>
      <c r="C69" s="695"/>
      <c r="D69" s="696"/>
      <c r="E69" s="111"/>
      <c r="F69" s="112"/>
      <c r="G69" s="111"/>
      <c r="H69" s="112"/>
      <c r="I69" s="111"/>
      <c r="J69" s="113"/>
      <c r="K69" s="111"/>
      <c r="L69" s="112"/>
      <c r="M69" s="111"/>
      <c r="N69" s="112"/>
      <c r="O69" s="111"/>
      <c r="P69" s="113"/>
      <c r="Q69" s="111"/>
      <c r="R69" s="112"/>
      <c r="S69" s="111"/>
      <c r="T69" s="112"/>
      <c r="U69" s="111"/>
      <c r="V69" s="113"/>
      <c r="W69" s="111"/>
      <c r="X69" s="112"/>
      <c r="Y69" s="111"/>
      <c r="Z69" s="112"/>
      <c r="AA69" s="111"/>
      <c r="AB69" s="113"/>
      <c r="AC69" s="111"/>
      <c r="AD69" s="112"/>
      <c r="AE69" s="111"/>
      <c r="AF69" s="112"/>
      <c r="AG69" s="111"/>
      <c r="AH69" s="113"/>
      <c r="AI69" s="111"/>
      <c r="AJ69" s="112"/>
      <c r="AK69" s="111"/>
      <c r="AL69" s="112"/>
      <c r="AM69" s="111"/>
      <c r="AN69" s="113"/>
      <c r="AO69" s="111"/>
      <c r="AP69" s="112"/>
      <c r="AQ69" s="415">
        <f t="shared" si="16"/>
        <v>0</v>
      </c>
      <c r="AR69" s="116">
        <f t="shared" si="17"/>
        <v>0</v>
      </c>
      <c r="AS69" s="431">
        <f t="shared" si="18"/>
        <v>0</v>
      </c>
      <c r="AT69" s="115">
        <f t="shared" si="19"/>
        <v>0</v>
      </c>
      <c r="AU69" s="428">
        <f t="shared" si="20"/>
        <v>0</v>
      </c>
      <c r="AV69" s="116">
        <f t="shared" si="21"/>
        <v>0</v>
      </c>
      <c r="AW69" s="698"/>
      <c r="AX69" s="700"/>
    </row>
    <row r="70" spans="1:50" ht="17.25" customHeight="1">
      <c r="A70" s="582"/>
      <c r="B70" s="691" t="s">
        <v>206</v>
      </c>
      <c r="C70" s="693" t="s">
        <v>352</v>
      </c>
      <c r="D70" s="694" t="s">
        <v>103</v>
      </c>
      <c r="E70" s="105"/>
      <c r="F70" s="106"/>
      <c r="G70" s="105"/>
      <c r="H70" s="106"/>
      <c r="I70" s="105"/>
      <c r="J70" s="107"/>
      <c r="K70" s="105"/>
      <c r="L70" s="106"/>
      <c r="M70" s="105"/>
      <c r="N70" s="106"/>
      <c r="O70" s="105"/>
      <c r="P70" s="107"/>
      <c r="Q70" s="105"/>
      <c r="R70" s="106"/>
      <c r="S70" s="105"/>
      <c r="T70" s="106"/>
      <c r="U70" s="105"/>
      <c r="V70" s="107"/>
      <c r="W70" s="105"/>
      <c r="X70" s="106"/>
      <c r="Y70" s="105"/>
      <c r="Z70" s="106"/>
      <c r="AA70" s="105"/>
      <c r="AB70" s="107"/>
      <c r="AC70" s="105"/>
      <c r="AD70" s="106"/>
      <c r="AE70" s="105"/>
      <c r="AF70" s="106"/>
      <c r="AG70" s="105"/>
      <c r="AH70" s="107"/>
      <c r="AI70" s="105"/>
      <c r="AJ70" s="106"/>
      <c r="AK70" s="105"/>
      <c r="AL70" s="106"/>
      <c r="AM70" s="105"/>
      <c r="AN70" s="107"/>
      <c r="AO70" s="105"/>
      <c r="AP70" s="106"/>
      <c r="AQ70" s="416">
        <f t="shared" si="16"/>
        <v>0</v>
      </c>
      <c r="AR70" s="110">
        <f t="shared" si="17"/>
        <v>0</v>
      </c>
      <c r="AS70" s="432">
        <f t="shared" si="18"/>
        <v>0</v>
      </c>
      <c r="AT70" s="109">
        <f t="shared" si="19"/>
        <v>0</v>
      </c>
      <c r="AU70" s="429">
        <f t="shared" si="20"/>
        <v>0</v>
      </c>
      <c r="AV70" s="110">
        <f t="shared" si="21"/>
        <v>0</v>
      </c>
      <c r="AW70" s="697"/>
      <c r="AX70" s="699"/>
    </row>
    <row r="71" spans="1:50" ht="17.25" customHeight="1">
      <c r="A71" s="582"/>
      <c r="B71" s="692"/>
      <c r="C71" s="695"/>
      <c r="D71" s="696"/>
      <c r="E71" s="111"/>
      <c r="F71" s="112"/>
      <c r="G71" s="111"/>
      <c r="H71" s="112"/>
      <c r="I71" s="111"/>
      <c r="J71" s="113"/>
      <c r="K71" s="111"/>
      <c r="L71" s="112"/>
      <c r="M71" s="111"/>
      <c r="N71" s="112"/>
      <c r="O71" s="111"/>
      <c r="P71" s="113"/>
      <c r="Q71" s="111"/>
      <c r="R71" s="112"/>
      <c r="S71" s="111"/>
      <c r="T71" s="112"/>
      <c r="U71" s="111"/>
      <c r="V71" s="113"/>
      <c r="W71" s="111"/>
      <c r="X71" s="112"/>
      <c r="Y71" s="111"/>
      <c r="Z71" s="112"/>
      <c r="AA71" s="111"/>
      <c r="AB71" s="113"/>
      <c r="AC71" s="111"/>
      <c r="AD71" s="112"/>
      <c r="AE71" s="111"/>
      <c r="AF71" s="112"/>
      <c r="AG71" s="111"/>
      <c r="AH71" s="113"/>
      <c r="AI71" s="111"/>
      <c r="AJ71" s="112"/>
      <c r="AK71" s="111"/>
      <c r="AL71" s="112"/>
      <c r="AM71" s="111"/>
      <c r="AN71" s="113"/>
      <c r="AO71" s="111"/>
      <c r="AP71" s="112"/>
      <c r="AQ71" s="415">
        <f t="shared" si="16"/>
        <v>0</v>
      </c>
      <c r="AR71" s="116">
        <f t="shared" si="17"/>
        <v>0</v>
      </c>
      <c r="AS71" s="431">
        <f t="shared" si="18"/>
        <v>0</v>
      </c>
      <c r="AT71" s="115">
        <f t="shared" si="19"/>
        <v>0</v>
      </c>
      <c r="AU71" s="428">
        <f t="shared" si="20"/>
        <v>0</v>
      </c>
      <c r="AV71" s="116">
        <f t="shared" si="21"/>
        <v>0</v>
      </c>
      <c r="AW71" s="698"/>
      <c r="AX71" s="700"/>
    </row>
    <row r="72" spans="1:50" ht="17.25" customHeight="1">
      <c r="A72" s="582"/>
      <c r="B72" s="691" t="s">
        <v>206</v>
      </c>
      <c r="C72" s="693" t="s">
        <v>108</v>
      </c>
      <c r="D72" s="694" t="s">
        <v>103</v>
      </c>
      <c r="E72" s="105"/>
      <c r="F72" s="106"/>
      <c r="G72" s="105"/>
      <c r="H72" s="106"/>
      <c r="I72" s="105"/>
      <c r="J72" s="107"/>
      <c r="K72" s="105"/>
      <c r="L72" s="106"/>
      <c r="M72" s="105"/>
      <c r="N72" s="106"/>
      <c r="O72" s="105"/>
      <c r="P72" s="107"/>
      <c r="Q72" s="105"/>
      <c r="R72" s="106"/>
      <c r="S72" s="105"/>
      <c r="T72" s="106"/>
      <c r="U72" s="105"/>
      <c r="V72" s="107"/>
      <c r="W72" s="105"/>
      <c r="X72" s="106"/>
      <c r="Y72" s="105"/>
      <c r="Z72" s="106"/>
      <c r="AA72" s="105"/>
      <c r="AB72" s="107"/>
      <c r="AC72" s="105"/>
      <c r="AD72" s="106"/>
      <c r="AE72" s="105"/>
      <c r="AF72" s="106"/>
      <c r="AG72" s="105"/>
      <c r="AH72" s="107"/>
      <c r="AI72" s="105"/>
      <c r="AJ72" s="106"/>
      <c r="AK72" s="105"/>
      <c r="AL72" s="106"/>
      <c r="AM72" s="105"/>
      <c r="AN72" s="107"/>
      <c r="AO72" s="105"/>
      <c r="AP72" s="106"/>
      <c r="AQ72" s="416">
        <f t="shared" si="16"/>
        <v>0</v>
      </c>
      <c r="AR72" s="110">
        <f t="shared" si="17"/>
        <v>0</v>
      </c>
      <c r="AS72" s="432">
        <f t="shared" si="18"/>
        <v>0</v>
      </c>
      <c r="AT72" s="109">
        <f t="shared" si="19"/>
        <v>0</v>
      </c>
      <c r="AU72" s="429">
        <f t="shared" si="20"/>
        <v>0</v>
      </c>
      <c r="AV72" s="110">
        <f t="shared" si="21"/>
        <v>0</v>
      </c>
      <c r="AW72" s="697"/>
      <c r="AX72" s="699"/>
    </row>
    <row r="73" spans="1:50" ht="17.25" customHeight="1">
      <c r="A73" s="582"/>
      <c r="B73" s="692"/>
      <c r="C73" s="695"/>
      <c r="D73" s="696"/>
      <c r="E73" s="333"/>
      <c r="F73" s="334"/>
      <c r="G73" s="333"/>
      <c r="H73" s="334"/>
      <c r="I73" s="333"/>
      <c r="J73" s="335"/>
      <c r="K73" s="333"/>
      <c r="L73" s="334"/>
      <c r="M73" s="333"/>
      <c r="N73" s="334"/>
      <c r="O73" s="333"/>
      <c r="P73" s="335"/>
      <c r="Q73" s="333"/>
      <c r="R73" s="334"/>
      <c r="S73" s="333"/>
      <c r="T73" s="334"/>
      <c r="U73" s="333"/>
      <c r="V73" s="335"/>
      <c r="W73" s="333"/>
      <c r="X73" s="334"/>
      <c r="Y73" s="333"/>
      <c r="Z73" s="334"/>
      <c r="AA73" s="333"/>
      <c r="AB73" s="335"/>
      <c r="AC73" s="333"/>
      <c r="AD73" s="334"/>
      <c r="AE73" s="333"/>
      <c r="AF73" s="334"/>
      <c r="AG73" s="333"/>
      <c r="AH73" s="335"/>
      <c r="AI73" s="333"/>
      <c r="AJ73" s="334"/>
      <c r="AK73" s="333"/>
      <c r="AL73" s="334"/>
      <c r="AM73" s="333"/>
      <c r="AN73" s="335"/>
      <c r="AO73" s="333"/>
      <c r="AP73" s="334"/>
      <c r="AQ73" s="415">
        <f t="shared" si="16"/>
        <v>0</v>
      </c>
      <c r="AR73" s="116">
        <f t="shared" si="17"/>
        <v>0</v>
      </c>
      <c r="AS73" s="431">
        <f t="shared" si="18"/>
        <v>0</v>
      </c>
      <c r="AT73" s="115">
        <f t="shared" si="19"/>
        <v>0</v>
      </c>
      <c r="AU73" s="428">
        <f t="shared" si="20"/>
        <v>0</v>
      </c>
      <c r="AV73" s="116">
        <f t="shared" si="21"/>
        <v>0</v>
      </c>
      <c r="AW73" s="698"/>
      <c r="AX73" s="700"/>
    </row>
    <row r="74" spans="1:50" ht="17.25" customHeight="1">
      <c r="A74" s="582"/>
      <c r="B74" s="691" t="s">
        <v>206</v>
      </c>
      <c r="C74" s="693" t="s">
        <v>166</v>
      </c>
      <c r="D74" s="694"/>
      <c r="E74" s="117"/>
      <c r="F74" s="118"/>
      <c r="G74" s="117"/>
      <c r="H74" s="118"/>
      <c r="I74" s="117"/>
      <c r="J74" s="119"/>
      <c r="K74" s="117"/>
      <c r="L74" s="118"/>
      <c r="M74" s="117"/>
      <c r="N74" s="118"/>
      <c r="O74" s="117"/>
      <c r="P74" s="119"/>
      <c r="Q74" s="117"/>
      <c r="R74" s="118"/>
      <c r="S74" s="117"/>
      <c r="T74" s="118"/>
      <c r="U74" s="117"/>
      <c r="V74" s="119"/>
      <c r="W74" s="117"/>
      <c r="X74" s="118"/>
      <c r="Y74" s="117"/>
      <c r="Z74" s="118"/>
      <c r="AA74" s="117"/>
      <c r="AB74" s="119"/>
      <c r="AC74" s="117"/>
      <c r="AD74" s="118"/>
      <c r="AE74" s="117"/>
      <c r="AF74" s="118"/>
      <c r="AG74" s="117"/>
      <c r="AH74" s="119"/>
      <c r="AI74" s="117"/>
      <c r="AJ74" s="118"/>
      <c r="AK74" s="117"/>
      <c r="AL74" s="118"/>
      <c r="AM74" s="117"/>
      <c r="AN74" s="119"/>
      <c r="AO74" s="117"/>
      <c r="AP74" s="118"/>
      <c r="AQ74" s="416">
        <f t="shared" si="16"/>
        <v>0</v>
      </c>
      <c r="AR74" s="110">
        <f t="shared" si="17"/>
        <v>0</v>
      </c>
      <c r="AS74" s="432">
        <f t="shared" si="18"/>
        <v>0</v>
      </c>
      <c r="AT74" s="109">
        <f t="shared" si="19"/>
        <v>0</v>
      </c>
      <c r="AU74" s="429">
        <f t="shared" si="20"/>
        <v>0</v>
      </c>
      <c r="AV74" s="110">
        <f t="shared" si="21"/>
        <v>0</v>
      </c>
      <c r="AW74" s="726"/>
      <c r="AX74" s="757"/>
    </row>
    <row r="75" spans="1:50" ht="17.25" customHeight="1">
      <c r="A75" s="582"/>
      <c r="B75" s="692"/>
      <c r="C75" s="695"/>
      <c r="D75" s="696"/>
      <c r="E75" s="111"/>
      <c r="F75" s="112"/>
      <c r="G75" s="111"/>
      <c r="H75" s="112"/>
      <c r="I75" s="111"/>
      <c r="J75" s="113"/>
      <c r="K75" s="111"/>
      <c r="L75" s="112"/>
      <c r="M75" s="111"/>
      <c r="N75" s="112"/>
      <c r="O75" s="111"/>
      <c r="P75" s="113"/>
      <c r="Q75" s="111"/>
      <c r="R75" s="112"/>
      <c r="S75" s="111"/>
      <c r="T75" s="112"/>
      <c r="U75" s="111"/>
      <c r="V75" s="113"/>
      <c r="W75" s="111"/>
      <c r="X75" s="112"/>
      <c r="Y75" s="111"/>
      <c r="Z75" s="112"/>
      <c r="AA75" s="111"/>
      <c r="AB75" s="113"/>
      <c r="AC75" s="111"/>
      <c r="AD75" s="112"/>
      <c r="AE75" s="111"/>
      <c r="AF75" s="112"/>
      <c r="AG75" s="111"/>
      <c r="AH75" s="113"/>
      <c r="AI75" s="111"/>
      <c r="AJ75" s="112"/>
      <c r="AK75" s="111"/>
      <c r="AL75" s="112"/>
      <c r="AM75" s="111"/>
      <c r="AN75" s="113"/>
      <c r="AO75" s="111"/>
      <c r="AP75" s="112"/>
      <c r="AQ75" s="415">
        <f t="shared" si="16"/>
        <v>0</v>
      </c>
      <c r="AR75" s="116">
        <f t="shared" si="17"/>
        <v>0</v>
      </c>
      <c r="AS75" s="431">
        <f t="shared" si="18"/>
        <v>0</v>
      </c>
      <c r="AT75" s="115">
        <f t="shared" si="19"/>
        <v>0</v>
      </c>
      <c r="AU75" s="428">
        <f t="shared" si="20"/>
        <v>0</v>
      </c>
      <c r="AV75" s="116">
        <f t="shared" si="21"/>
        <v>0</v>
      </c>
      <c r="AW75" s="698"/>
      <c r="AX75" s="700"/>
    </row>
    <row r="76" spans="1:50" ht="17.25" customHeight="1">
      <c r="A76" s="582"/>
      <c r="B76" s="691" t="s">
        <v>206</v>
      </c>
      <c r="C76" s="693" t="s">
        <v>167</v>
      </c>
      <c r="D76" s="694"/>
      <c r="E76" s="105"/>
      <c r="F76" s="106"/>
      <c r="G76" s="105"/>
      <c r="H76" s="106"/>
      <c r="I76" s="105"/>
      <c r="J76" s="107"/>
      <c r="K76" s="105"/>
      <c r="L76" s="106"/>
      <c r="M76" s="105"/>
      <c r="N76" s="106"/>
      <c r="O76" s="105"/>
      <c r="P76" s="107"/>
      <c r="Q76" s="105"/>
      <c r="R76" s="106"/>
      <c r="S76" s="105"/>
      <c r="T76" s="106"/>
      <c r="U76" s="105"/>
      <c r="V76" s="107"/>
      <c r="W76" s="105"/>
      <c r="X76" s="106"/>
      <c r="Y76" s="105"/>
      <c r="Z76" s="106"/>
      <c r="AA76" s="105"/>
      <c r="AB76" s="107"/>
      <c r="AC76" s="105"/>
      <c r="AD76" s="106"/>
      <c r="AE76" s="105"/>
      <c r="AF76" s="106"/>
      <c r="AG76" s="105"/>
      <c r="AH76" s="107"/>
      <c r="AI76" s="105"/>
      <c r="AJ76" s="106"/>
      <c r="AK76" s="105"/>
      <c r="AL76" s="106"/>
      <c r="AM76" s="105"/>
      <c r="AN76" s="107"/>
      <c r="AO76" s="105"/>
      <c r="AP76" s="106"/>
      <c r="AQ76" s="416">
        <f t="shared" si="16"/>
        <v>0</v>
      </c>
      <c r="AR76" s="110">
        <f t="shared" si="17"/>
        <v>0</v>
      </c>
      <c r="AS76" s="432">
        <f t="shared" si="18"/>
        <v>0</v>
      </c>
      <c r="AT76" s="109">
        <f t="shared" si="19"/>
        <v>0</v>
      </c>
      <c r="AU76" s="429">
        <f t="shared" si="20"/>
        <v>0</v>
      </c>
      <c r="AV76" s="110">
        <f t="shared" si="21"/>
        <v>0</v>
      </c>
      <c r="AW76" s="697"/>
      <c r="AX76" s="699"/>
    </row>
    <row r="77" spans="1:50" ht="17.25" customHeight="1">
      <c r="A77" s="582"/>
      <c r="B77" s="692"/>
      <c r="C77" s="695"/>
      <c r="D77" s="696"/>
      <c r="E77" s="111"/>
      <c r="F77" s="112"/>
      <c r="G77" s="111"/>
      <c r="H77" s="112"/>
      <c r="I77" s="111"/>
      <c r="J77" s="113"/>
      <c r="K77" s="111"/>
      <c r="L77" s="112"/>
      <c r="M77" s="111"/>
      <c r="N77" s="112"/>
      <c r="O77" s="111"/>
      <c r="P77" s="113"/>
      <c r="Q77" s="111"/>
      <c r="R77" s="112"/>
      <c r="S77" s="111"/>
      <c r="T77" s="112"/>
      <c r="U77" s="111"/>
      <c r="V77" s="113"/>
      <c r="W77" s="111"/>
      <c r="X77" s="112"/>
      <c r="Y77" s="111"/>
      <c r="Z77" s="112"/>
      <c r="AA77" s="111"/>
      <c r="AB77" s="113"/>
      <c r="AC77" s="111"/>
      <c r="AD77" s="112"/>
      <c r="AE77" s="111"/>
      <c r="AF77" s="112"/>
      <c r="AG77" s="111"/>
      <c r="AH77" s="113"/>
      <c r="AI77" s="111"/>
      <c r="AJ77" s="112"/>
      <c r="AK77" s="111"/>
      <c r="AL77" s="112"/>
      <c r="AM77" s="111"/>
      <c r="AN77" s="113"/>
      <c r="AO77" s="111"/>
      <c r="AP77" s="112"/>
      <c r="AQ77" s="415">
        <f t="shared" si="16"/>
        <v>0</v>
      </c>
      <c r="AR77" s="116">
        <f t="shared" si="17"/>
        <v>0</v>
      </c>
      <c r="AS77" s="431">
        <f t="shared" si="18"/>
        <v>0</v>
      </c>
      <c r="AT77" s="115">
        <f t="shared" si="19"/>
        <v>0</v>
      </c>
      <c r="AU77" s="428">
        <f t="shared" si="20"/>
        <v>0</v>
      </c>
      <c r="AV77" s="116">
        <f t="shared" si="21"/>
        <v>0</v>
      </c>
      <c r="AW77" s="698"/>
      <c r="AX77" s="700"/>
    </row>
    <row r="78" spans="1:50" ht="17.25" customHeight="1">
      <c r="A78" s="582"/>
      <c r="B78" s="715" t="s">
        <v>335</v>
      </c>
      <c r="C78" s="693" t="s">
        <v>230</v>
      </c>
      <c r="D78" s="694"/>
      <c r="E78" s="105"/>
      <c r="F78" s="106"/>
      <c r="G78" s="105"/>
      <c r="H78" s="106"/>
      <c r="I78" s="105"/>
      <c r="J78" s="107"/>
      <c r="K78" s="105"/>
      <c r="L78" s="106"/>
      <c r="M78" s="105"/>
      <c r="N78" s="106"/>
      <c r="O78" s="105"/>
      <c r="P78" s="107"/>
      <c r="Q78" s="105"/>
      <c r="R78" s="106"/>
      <c r="S78" s="105"/>
      <c r="T78" s="106"/>
      <c r="U78" s="105"/>
      <c r="V78" s="107"/>
      <c r="W78" s="105"/>
      <c r="X78" s="106"/>
      <c r="Y78" s="105"/>
      <c r="Z78" s="106"/>
      <c r="AA78" s="105"/>
      <c r="AB78" s="107"/>
      <c r="AC78" s="105"/>
      <c r="AD78" s="106">
        <v>4</v>
      </c>
      <c r="AE78" s="105"/>
      <c r="AF78" s="106"/>
      <c r="AG78" s="105"/>
      <c r="AH78" s="107">
        <v>1</v>
      </c>
      <c r="AI78" s="105"/>
      <c r="AJ78" s="106"/>
      <c r="AK78" s="105"/>
      <c r="AL78" s="106"/>
      <c r="AM78" s="105"/>
      <c r="AN78" s="107"/>
      <c r="AO78" s="105"/>
      <c r="AP78" s="106"/>
      <c r="AQ78" s="416">
        <f t="shared" si="16"/>
        <v>0</v>
      </c>
      <c r="AR78" s="110">
        <f t="shared" si="17"/>
        <v>4</v>
      </c>
      <c r="AS78" s="432">
        <f t="shared" si="18"/>
        <v>0</v>
      </c>
      <c r="AT78" s="109">
        <f t="shared" si="19"/>
        <v>0</v>
      </c>
      <c r="AU78" s="429">
        <f t="shared" si="20"/>
        <v>0</v>
      </c>
      <c r="AV78" s="110">
        <f t="shared" si="21"/>
        <v>1</v>
      </c>
      <c r="AW78" s="697"/>
      <c r="AX78" s="699">
        <v>6.87</v>
      </c>
    </row>
    <row r="79" spans="1:50" ht="17.25" customHeight="1">
      <c r="A79" s="582"/>
      <c r="B79" s="692"/>
      <c r="C79" s="695"/>
      <c r="D79" s="696"/>
      <c r="E79" s="111"/>
      <c r="F79" s="112"/>
      <c r="G79" s="111"/>
      <c r="H79" s="112"/>
      <c r="I79" s="111"/>
      <c r="J79" s="113"/>
      <c r="K79" s="111"/>
      <c r="L79" s="112"/>
      <c r="M79" s="111"/>
      <c r="N79" s="112"/>
      <c r="O79" s="111"/>
      <c r="P79" s="113"/>
      <c r="Q79" s="111"/>
      <c r="R79" s="112"/>
      <c r="S79" s="111"/>
      <c r="T79" s="112"/>
      <c r="U79" s="111"/>
      <c r="V79" s="113"/>
      <c r="W79" s="111"/>
      <c r="X79" s="112"/>
      <c r="Y79" s="111"/>
      <c r="Z79" s="112"/>
      <c r="AA79" s="111"/>
      <c r="AB79" s="113"/>
      <c r="AC79" s="111"/>
      <c r="AD79" s="112">
        <v>1</v>
      </c>
      <c r="AE79" s="111"/>
      <c r="AF79" s="112"/>
      <c r="AG79" s="111"/>
      <c r="AH79" s="113">
        <v>1</v>
      </c>
      <c r="AI79" s="111"/>
      <c r="AJ79" s="112"/>
      <c r="AK79" s="111"/>
      <c r="AL79" s="112"/>
      <c r="AM79" s="111"/>
      <c r="AN79" s="113"/>
      <c r="AO79" s="111"/>
      <c r="AP79" s="112"/>
      <c r="AQ79" s="415">
        <f t="shared" si="16"/>
        <v>0</v>
      </c>
      <c r="AR79" s="116">
        <f t="shared" si="17"/>
        <v>1</v>
      </c>
      <c r="AS79" s="431">
        <f t="shared" si="18"/>
        <v>0</v>
      </c>
      <c r="AT79" s="115">
        <f t="shared" si="19"/>
        <v>0</v>
      </c>
      <c r="AU79" s="428">
        <f t="shared" si="20"/>
        <v>0</v>
      </c>
      <c r="AV79" s="116">
        <f t="shared" si="21"/>
        <v>1</v>
      </c>
      <c r="AW79" s="698"/>
      <c r="AX79" s="700"/>
    </row>
    <row r="80" spans="1:50" ht="17.25" customHeight="1">
      <c r="A80" s="582"/>
      <c r="B80" s="691" t="s">
        <v>336</v>
      </c>
      <c r="C80" s="693" t="s">
        <v>168</v>
      </c>
      <c r="D80" s="694"/>
      <c r="E80" s="105"/>
      <c r="F80" s="106"/>
      <c r="G80" s="105"/>
      <c r="H80" s="106"/>
      <c r="I80" s="105"/>
      <c r="J80" s="107"/>
      <c r="K80" s="105">
        <v>1</v>
      </c>
      <c r="L80" s="106"/>
      <c r="M80" s="105"/>
      <c r="N80" s="106"/>
      <c r="O80" s="105"/>
      <c r="P80" s="107"/>
      <c r="Q80" s="105"/>
      <c r="R80" s="106"/>
      <c r="S80" s="105"/>
      <c r="T80" s="106"/>
      <c r="U80" s="105"/>
      <c r="V80" s="107"/>
      <c r="W80" s="105">
        <v>1</v>
      </c>
      <c r="X80" s="106"/>
      <c r="Y80" s="105"/>
      <c r="Z80" s="106"/>
      <c r="AA80" s="105"/>
      <c r="AB80" s="107"/>
      <c r="AC80" s="105"/>
      <c r="AD80" s="106">
        <v>15</v>
      </c>
      <c r="AE80" s="105"/>
      <c r="AF80" s="106"/>
      <c r="AG80" s="105"/>
      <c r="AH80" s="107">
        <v>1</v>
      </c>
      <c r="AI80" s="105"/>
      <c r="AJ80" s="106"/>
      <c r="AK80" s="105"/>
      <c r="AL80" s="106"/>
      <c r="AM80" s="105"/>
      <c r="AN80" s="107"/>
      <c r="AO80" s="105"/>
      <c r="AP80" s="106"/>
      <c r="AQ80" s="416">
        <f t="shared" si="16"/>
        <v>2</v>
      </c>
      <c r="AR80" s="110">
        <f t="shared" si="17"/>
        <v>15</v>
      </c>
      <c r="AS80" s="432">
        <f t="shared" si="18"/>
        <v>0</v>
      </c>
      <c r="AT80" s="109">
        <f t="shared" si="19"/>
        <v>0</v>
      </c>
      <c r="AU80" s="429">
        <f t="shared" si="20"/>
        <v>0</v>
      </c>
      <c r="AV80" s="110">
        <f t="shared" si="21"/>
        <v>1</v>
      </c>
      <c r="AW80" s="697"/>
      <c r="AX80" s="699">
        <v>18.329999999999998</v>
      </c>
    </row>
    <row r="81" spans="1:50" ht="17.25" customHeight="1">
      <c r="A81" s="582"/>
      <c r="B81" s="692"/>
      <c r="C81" s="695"/>
      <c r="D81" s="696"/>
      <c r="E81" s="111"/>
      <c r="F81" s="112"/>
      <c r="G81" s="111"/>
      <c r="H81" s="112"/>
      <c r="I81" s="111"/>
      <c r="J81" s="113"/>
      <c r="K81" s="111"/>
      <c r="L81" s="112"/>
      <c r="M81" s="111"/>
      <c r="N81" s="112"/>
      <c r="O81" s="111"/>
      <c r="P81" s="113"/>
      <c r="Q81" s="111"/>
      <c r="R81" s="112"/>
      <c r="S81" s="111"/>
      <c r="T81" s="112"/>
      <c r="U81" s="111"/>
      <c r="V81" s="113"/>
      <c r="W81" s="111"/>
      <c r="X81" s="112"/>
      <c r="Y81" s="111"/>
      <c r="Z81" s="112"/>
      <c r="AA81" s="111"/>
      <c r="AB81" s="113"/>
      <c r="AC81" s="111"/>
      <c r="AD81" s="112"/>
      <c r="AE81" s="111"/>
      <c r="AF81" s="112"/>
      <c r="AG81" s="111"/>
      <c r="AH81" s="113"/>
      <c r="AI81" s="111"/>
      <c r="AJ81" s="112"/>
      <c r="AK81" s="111"/>
      <c r="AL81" s="112"/>
      <c r="AM81" s="111"/>
      <c r="AN81" s="113"/>
      <c r="AO81" s="111"/>
      <c r="AP81" s="112"/>
      <c r="AQ81" s="415">
        <f t="shared" si="16"/>
        <v>0</v>
      </c>
      <c r="AR81" s="116">
        <f t="shared" si="17"/>
        <v>0</v>
      </c>
      <c r="AS81" s="431">
        <f t="shared" si="18"/>
        <v>0</v>
      </c>
      <c r="AT81" s="115">
        <f t="shared" si="19"/>
        <v>0</v>
      </c>
      <c r="AU81" s="428">
        <f t="shared" si="20"/>
        <v>0</v>
      </c>
      <c r="AV81" s="116">
        <f t="shared" si="21"/>
        <v>0</v>
      </c>
      <c r="AW81" s="698"/>
      <c r="AX81" s="700"/>
    </row>
    <row r="82" spans="1:50" ht="17.25" customHeight="1">
      <c r="A82" s="582"/>
      <c r="B82" s="691" t="s">
        <v>206</v>
      </c>
      <c r="C82" s="693" t="s">
        <v>169</v>
      </c>
      <c r="D82" s="694"/>
      <c r="E82" s="105"/>
      <c r="F82" s="106"/>
      <c r="G82" s="105"/>
      <c r="H82" s="106"/>
      <c r="I82" s="105"/>
      <c r="J82" s="107"/>
      <c r="K82" s="105"/>
      <c r="L82" s="106"/>
      <c r="M82" s="105"/>
      <c r="N82" s="106"/>
      <c r="O82" s="105"/>
      <c r="P82" s="107"/>
      <c r="Q82" s="105"/>
      <c r="R82" s="106"/>
      <c r="S82" s="105"/>
      <c r="T82" s="106"/>
      <c r="U82" s="105"/>
      <c r="V82" s="107"/>
      <c r="W82" s="105"/>
      <c r="X82" s="106"/>
      <c r="Y82" s="105"/>
      <c r="Z82" s="106"/>
      <c r="AA82" s="105"/>
      <c r="AB82" s="107"/>
      <c r="AC82" s="105"/>
      <c r="AD82" s="106"/>
      <c r="AE82" s="105"/>
      <c r="AF82" s="106"/>
      <c r="AG82" s="105"/>
      <c r="AH82" s="107"/>
      <c r="AI82" s="105"/>
      <c r="AJ82" s="106"/>
      <c r="AK82" s="105"/>
      <c r="AL82" s="106"/>
      <c r="AM82" s="105"/>
      <c r="AN82" s="107"/>
      <c r="AO82" s="105"/>
      <c r="AP82" s="106"/>
      <c r="AQ82" s="416">
        <f t="shared" si="16"/>
        <v>0</v>
      </c>
      <c r="AR82" s="110">
        <f t="shared" si="17"/>
        <v>0</v>
      </c>
      <c r="AS82" s="432">
        <f t="shared" si="18"/>
        <v>0</v>
      </c>
      <c r="AT82" s="109">
        <f t="shared" si="19"/>
        <v>0</v>
      </c>
      <c r="AU82" s="429">
        <f t="shared" si="20"/>
        <v>0</v>
      </c>
      <c r="AV82" s="110">
        <f t="shared" si="21"/>
        <v>0</v>
      </c>
      <c r="AW82" s="697"/>
      <c r="AX82" s="699"/>
    </row>
    <row r="83" spans="1:50" ht="17.25" customHeight="1">
      <c r="A83" s="582"/>
      <c r="B83" s="692"/>
      <c r="C83" s="695"/>
      <c r="D83" s="696"/>
      <c r="E83" s="111"/>
      <c r="F83" s="112"/>
      <c r="G83" s="111"/>
      <c r="H83" s="112"/>
      <c r="I83" s="111"/>
      <c r="J83" s="113"/>
      <c r="K83" s="111"/>
      <c r="L83" s="112"/>
      <c r="M83" s="111"/>
      <c r="N83" s="112"/>
      <c r="O83" s="111"/>
      <c r="P83" s="113"/>
      <c r="Q83" s="111"/>
      <c r="R83" s="112"/>
      <c r="S83" s="111"/>
      <c r="T83" s="112"/>
      <c r="U83" s="111"/>
      <c r="V83" s="113"/>
      <c r="W83" s="111"/>
      <c r="X83" s="112"/>
      <c r="Y83" s="111"/>
      <c r="Z83" s="112"/>
      <c r="AA83" s="111"/>
      <c r="AB83" s="113"/>
      <c r="AC83" s="111"/>
      <c r="AD83" s="112"/>
      <c r="AE83" s="111"/>
      <c r="AF83" s="112"/>
      <c r="AG83" s="111"/>
      <c r="AH83" s="113"/>
      <c r="AI83" s="111"/>
      <c r="AJ83" s="112"/>
      <c r="AK83" s="111"/>
      <c r="AL83" s="112"/>
      <c r="AM83" s="111"/>
      <c r="AN83" s="113"/>
      <c r="AO83" s="111"/>
      <c r="AP83" s="112"/>
      <c r="AQ83" s="415">
        <f t="shared" si="16"/>
        <v>0</v>
      </c>
      <c r="AR83" s="116">
        <f t="shared" si="17"/>
        <v>0</v>
      </c>
      <c r="AS83" s="431">
        <f t="shared" si="18"/>
        <v>0</v>
      </c>
      <c r="AT83" s="115">
        <f t="shared" si="19"/>
        <v>0</v>
      </c>
      <c r="AU83" s="428">
        <f t="shared" si="20"/>
        <v>0</v>
      </c>
      <c r="AV83" s="116">
        <f t="shared" si="21"/>
        <v>0</v>
      </c>
      <c r="AW83" s="698"/>
      <c r="AX83" s="700"/>
    </row>
    <row r="84" spans="1:50" s="584" customFormat="1" ht="17.25" customHeight="1">
      <c r="A84" s="583"/>
      <c r="B84" s="691" t="s">
        <v>206</v>
      </c>
      <c r="C84" s="711" t="s">
        <v>337</v>
      </c>
      <c r="D84" s="712"/>
      <c r="E84" s="329"/>
      <c r="F84" s="330"/>
      <c r="G84" s="329"/>
      <c r="H84" s="330"/>
      <c r="I84" s="329"/>
      <c r="J84" s="331"/>
      <c r="K84" s="329"/>
      <c r="L84" s="330"/>
      <c r="M84" s="329"/>
      <c r="N84" s="330"/>
      <c r="O84" s="329"/>
      <c r="P84" s="331"/>
      <c r="Q84" s="329"/>
      <c r="R84" s="330"/>
      <c r="S84" s="329"/>
      <c r="T84" s="330"/>
      <c r="U84" s="329"/>
      <c r="V84" s="331"/>
      <c r="W84" s="329"/>
      <c r="X84" s="330"/>
      <c r="Y84" s="329"/>
      <c r="Z84" s="330"/>
      <c r="AA84" s="329"/>
      <c r="AB84" s="331"/>
      <c r="AC84" s="329"/>
      <c r="AD84" s="330"/>
      <c r="AE84" s="329"/>
      <c r="AF84" s="330"/>
      <c r="AG84" s="329"/>
      <c r="AH84" s="331"/>
      <c r="AI84" s="329"/>
      <c r="AJ84" s="330"/>
      <c r="AK84" s="329"/>
      <c r="AL84" s="330"/>
      <c r="AM84" s="329"/>
      <c r="AN84" s="331"/>
      <c r="AO84" s="329"/>
      <c r="AP84" s="330"/>
      <c r="AQ84" s="416">
        <f t="shared" si="16"/>
        <v>0</v>
      </c>
      <c r="AR84" s="110">
        <f t="shared" si="17"/>
        <v>0</v>
      </c>
      <c r="AS84" s="432">
        <f t="shared" si="18"/>
        <v>0</v>
      </c>
      <c r="AT84" s="109">
        <f t="shared" si="19"/>
        <v>0</v>
      </c>
      <c r="AU84" s="429">
        <f t="shared" si="20"/>
        <v>0</v>
      </c>
      <c r="AV84" s="110">
        <f t="shared" si="21"/>
        <v>0</v>
      </c>
      <c r="AW84" s="697"/>
      <c r="AX84" s="699"/>
    </row>
    <row r="85" spans="1:50" ht="17.25" customHeight="1">
      <c r="A85" s="582"/>
      <c r="B85" s="692"/>
      <c r="C85" s="713"/>
      <c r="D85" s="714"/>
      <c r="E85" s="111"/>
      <c r="F85" s="112"/>
      <c r="G85" s="111"/>
      <c r="H85" s="112"/>
      <c r="I85" s="111"/>
      <c r="J85" s="113"/>
      <c r="K85" s="111"/>
      <c r="L85" s="112"/>
      <c r="M85" s="111"/>
      <c r="N85" s="112"/>
      <c r="O85" s="111"/>
      <c r="P85" s="113"/>
      <c r="Q85" s="111"/>
      <c r="R85" s="112"/>
      <c r="S85" s="111"/>
      <c r="T85" s="112"/>
      <c r="U85" s="111"/>
      <c r="V85" s="113"/>
      <c r="W85" s="111"/>
      <c r="X85" s="112"/>
      <c r="Y85" s="111"/>
      <c r="Z85" s="112"/>
      <c r="AA85" s="111"/>
      <c r="AB85" s="113"/>
      <c r="AC85" s="111"/>
      <c r="AD85" s="112"/>
      <c r="AE85" s="111"/>
      <c r="AF85" s="112"/>
      <c r="AG85" s="111"/>
      <c r="AH85" s="113"/>
      <c r="AI85" s="111"/>
      <c r="AJ85" s="112"/>
      <c r="AK85" s="111"/>
      <c r="AL85" s="112"/>
      <c r="AM85" s="111"/>
      <c r="AN85" s="113"/>
      <c r="AO85" s="111"/>
      <c r="AP85" s="112"/>
      <c r="AQ85" s="415">
        <f t="shared" si="16"/>
        <v>0</v>
      </c>
      <c r="AR85" s="116">
        <f t="shared" si="17"/>
        <v>0</v>
      </c>
      <c r="AS85" s="431">
        <f t="shared" si="18"/>
        <v>0</v>
      </c>
      <c r="AT85" s="115">
        <f t="shared" si="19"/>
        <v>0</v>
      </c>
      <c r="AU85" s="428">
        <f t="shared" si="20"/>
        <v>0</v>
      </c>
      <c r="AV85" s="116">
        <f t="shared" si="21"/>
        <v>0</v>
      </c>
      <c r="AW85" s="698"/>
      <c r="AX85" s="700"/>
    </row>
    <row r="86" spans="1:50" ht="17.25" customHeight="1">
      <c r="A86" s="582"/>
      <c r="B86" s="691" t="s">
        <v>338</v>
      </c>
      <c r="C86" s="693" t="s">
        <v>272</v>
      </c>
      <c r="D86" s="694"/>
      <c r="E86" s="105"/>
      <c r="F86" s="106"/>
      <c r="G86" s="105"/>
      <c r="H86" s="106"/>
      <c r="I86" s="105"/>
      <c r="J86" s="107"/>
      <c r="K86" s="105"/>
      <c r="L86" s="106"/>
      <c r="M86" s="105"/>
      <c r="N86" s="106"/>
      <c r="O86" s="105"/>
      <c r="P86" s="107"/>
      <c r="Q86" s="105"/>
      <c r="R86" s="106"/>
      <c r="S86" s="105"/>
      <c r="T86" s="106"/>
      <c r="U86" s="105"/>
      <c r="V86" s="107"/>
      <c r="W86" s="105"/>
      <c r="X86" s="106"/>
      <c r="Y86" s="105"/>
      <c r="Z86" s="106"/>
      <c r="AA86" s="105"/>
      <c r="AB86" s="107"/>
      <c r="AC86" s="105"/>
      <c r="AD86" s="106">
        <v>2</v>
      </c>
      <c r="AE86" s="105"/>
      <c r="AF86" s="106"/>
      <c r="AG86" s="105"/>
      <c r="AH86" s="107"/>
      <c r="AI86" s="105"/>
      <c r="AJ86" s="106"/>
      <c r="AK86" s="105"/>
      <c r="AL86" s="106"/>
      <c r="AM86" s="105"/>
      <c r="AN86" s="107"/>
      <c r="AO86" s="105"/>
      <c r="AP86" s="106"/>
      <c r="AQ86" s="416">
        <f t="shared" si="16"/>
        <v>0</v>
      </c>
      <c r="AR86" s="110">
        <f t="shared" si="17"/>
        <v>2</v>
      </c>
      <c r="AS86" s="432">
        <f t="shared" si="18"/>
        <v>0</v>
      </c>
      <c r="AT86" s="109">
        <f t="shared" si="19"/>
        <v>0</v>
      </c>
      <c r="AU86" s="429">
        <f t="shared" si="20"/>
        <v>0</v>
      </c>
      <c r="AV86" s="110">
        <f t="shared" si="21"/>
        <v>0</v>
      </c>
      <c r="AW86" s="726"/>
      <c r="AX86" s="757">
        <v>38.39</v>
      </c>
    </row>
    <row r="87" spans="1:50" ht="17.25" customHeight="1" thickBot="1">
      <c r="A87" s="582"/>
      <c r="B87" s="769"/>
      <c r="C87" s="770"/>
      <c r="D87" s="723"/>
      <c r="E87" s="393"/>
      <c r="F87" s="394"/>
      <c r="G87" s="395"/>
      <c r="H87" s="394"/>
      <c r="I87" s="395"/>
      <c r="J87" s="365"/>
      <c r="K87" s="395"/>
      <c r="L87" s="394"/>
      <c r="M87" s="395"/>
      <c r="N87" s="394"/>
      <c r="O87" s="395"/>
      <c r="P87" s="365"/>
      <c r="Q87" s="395"/>
      <c r="R87" s="394"/>
      <c r="S87" s="395"/>
      <c r="T87" s="394"/>
      <c r="U87" s="395"/>
      <c r="V87" s="365"/>
      <c r="W87" s="395"/>
      <c r="X87" s="394"/>
      <c r="Y87" s="395"/>
      <c r="Z87" s="394"/>
      <c r="AA87" s="395"/>
      <c r="AB87" s="365"/>
      <c r="AC87" s="395"/>
      <c r="AD87" s="394"/>
      <c r="AE87" s="395"/>
      <c r="AF87" s="394"/>
      <c r="AG87" s="395"/>
      <c r="AH87" s="365"/>
      <c r="AI87" s="395"/>
      <c r="AJ87" s="394"/>
      <c r="AK87" s="395"/>
      <c r="AL87" s="394"/>
      <c r="AM87" s="395"/>
      <c r="AN87" s="365"/>
      <c r="AO87" s="395"/>
      <c r="AP87" s="365"/>
      <c r="AQ87" s="415">
        <f t="shared" si="16"/>
        <v>0</v>
      </c>
      <c r="AR87" s="116">
        <f t="shared" si="17"/>
        <v>0</v>
      </c>
      <c r="AS87" s="431">
        <f t="shared" si="18"/>
        <v>0</v>
      </c>
      <c r="AT87" s="115">
        <f t="shared" si="19"/>
        <v>0</v>
      </c>
      <c r="AU87" s="428">
        <f t="shared" si="20"/>
        <v>0</v>
      </c>
      <c r="AV87" s="116">
        <f t="shared" si="21"/>
        <v>0</v>
      </c>
      <c r="AW87" s="726"/>
      <c r="AX87" s="758"/>
    </row>
    <row r="88" spans="1:50" ht="17.25" customHeight="1" thickTop="1">
      <c r="A88" s="582"/>
      <c r="B88" s="641" t="s">
        <v>201</v>
      </c>
      <c r="C88" s="641"/>
      <c r="D88" s="641"/>
      <c r="E88" s="392">
        <f>SUM(E62,E64,E66,E68,E70,E72,E74,E76,E78,E80,E82,E84,E86)</f>
        <v>0</v>
      </c>
      <c r="F88" s="337">
        <f t="shared" ref="F88:AV88" si="22">SUM(F62,F64,F66,F68,F70,F72,F74,F76,F78,F80,F82,F84,F86)</f>
        <v>0</v>
      </c>
      <c r="G88" s="368">
        <f t="shared" si="22"/>
        <v>0</v>
      </c>
      <c r="H88" s="337">
        <f t="shared" si="22"/>
        <v>0</v>
      </c>
      <c r="I88" s="368">
        <f t="shared" si="22"/>
        <v>0</v>
      </c>
      <c r="J88" s="321">
        <f t="shared" si="22"/>
        <v>0</v>
      </c>
      <c r="K88" s="363">
        <f t="shared" si="22"/>
        <v>1</v>
      </c>
      <c r="L88" s="337">
        <f t="shared" si="22"/>
        <v>0</v>
      </c>
      <c r="M88" s="368">
        <f t="shared" si="22"/>
        <v>0</v>
      </c>
      <c r="N88" s="337">
        <f t="shared" si="22"/>
        <v>0</v>
      </c>
      <c r="O88" s="368">
        <f t="shared" si="22"/>
        <v>0</v>
      </c>
      <c r="P88" s="321">
        <f t="shared" si="22"/>
        <v>0</v>
      </c>
      <c r="Q88" s="363">
        <f t="shared" si="22"/>
        <v>0</v>
      </c>
      <c r="R88" s="337">
        <f t="shared" si="22"/>
        <v>0</v>
      </c>
      <c r="S88" s="368">
        <f t="shared" si="22"/>
        <v>0</v>
      </c>
      <c r="T88" s="337">
        <f t="shared" si="22"/>
        <v>0</v>
      </c>
      <c r="U88" s="368">
        <f t="shared" si="22"/>
        <v>0</v>
      </c>
      <c r="V88" s="321">
        <f t="shared" si="22"/>
        <v>0</v>
      </c>
      <c r="W88" s="363">
        <f t="shared" si="22"/>
        <v>2</v>
      </c>
      <c r="X88" s="337">
        <f t="shared" si="22"/>
        <v>0</v>
      </c>
      <c r="Y88" s="368">
        <f t="shared" si="22"/>
        <v>0</v>
      </c>
      <c r="Z88" s="337">
        <f t="shared" si="22"/>
        <v>0</v>
      </c>
      <c r="AA88" s="368">
        <f t="shared" si="22"/>
        <v>0</v>
      </c>
      <c r="AB88" s="321">
        <f t="shared" si="22"/>
        <v>0</v>
      </c>
      <c r="AC88" s="363">
        <f t="shared" si="22"/>
        <v>0</v>
      </c>
      <c r="AD88" s="337">
        <f t="shared" si="22"/>
        <v>21</v>
      </c>
      <c r="AE88" s="368">
        <f t="shared" si="22"/>
        <v>0</v>
      </c>
      <c r="AF88" s="337">
        <f t="shared" si="22"/>
        <v>0</v>
      </c>
      <c r="AG88" s="368">
        <f t="shared" si="22"/>
        <v>0</v>
      </c>
      <c r="AH88" s="321">
        <f t="shared" si="22"/>
        <v>2</v>
      </c>
      <c r="AI88" s="363">
        <f t="shared" si="22"/>
        <v>1</v>
      </c>
      <c r="AJ88" s="337">
        <f t="shared" si="22"/>
        <v>0</v>
      </c>
      <c r="AK88" s="368">
        <f t="shared" si="22"/>
        <v>1</v>
      </c>
      <c r="AL88" s="337">
        <f t="shared" si="22"/>
        <v>0</v>
      </c>
      <c r="AM88" s="368">
        <f t="shared" si="22"/>
        <v>0</v>
      </c>
      <c r="AN88" s="321">
        <f t="shared" si="22"/>
        <v>0</v>
      </c>
      <c r="AO88" s="363">
        <f t="shared" si="22"/>
        <v>0</v>
      </c>
      <c r="AP88" s="321">
        <f t="shared" si="22"/>
        <v>0</v>
      </c>
      <c r="AQ88" s="363">
        <f t="shared" si="22"/>
        <v>4</v>
      </c>
      <c r="AR88" s="319">
        <f t="shared" si="22"/>
        <v>21</v>
      </c>
      <c r="AS88" s="421">
        <f t="shared" si="22"/>
        <v>1</v>
      </c>
      <c r="AT88" s="320">
        <f t="shared" si="22"/>
        <v>0</v>
      </c>
      <c r="AU88" s="363">
        <f t="shared" si="22"/>
        <v>0</v>
      </c>
      <c r="AV88" s="319">
        <f t="shared" si="22"/>
        <v>2</v>
      </c>
      <c r="AW88" s="746">
        <v>0.47</v>
      </c>
      <c r="AX88" s="752">
        <v>14.48</v>
      </c>
    </row>
    <row r="89" spans="1:50" ht="17.25" customHeight="1" thickBot="1">
      <c r="A89" s="582"/>
      <c r="B89" s="643"/>
      <c r="C89" s="643"/>
      <c r="D89" s="643"/>
      <c r="E89" s="387">
        <f>SUM(E63,E65,E67,E69,E71,E73,E75,E77,E79,E81,E83,E85,E87)</f>
        <v>0</v>
      </c>
      <c r="F89" s="388">
        <f t="shared" ref="F89:AV89" si="23">SUM(F63,F65,F67,F69,F71,F73,F75,F77,F79,F81,F83,F85,F87)</f>
        <v>0</v>
      </c>
      <c r="G89" s="369">
        <f t="shared" si="23"/>
        <v>0</v>
      </c>
      <c r="H89" s="388">
        <f t="shared" si="23"/>
        <v>0</v>
      </c>
      <c r="I89" s="369">
        <f t="shared" si="23"/>
        <v>0</v>
      </c>
      <c r="J89" s="371">
        <f t="shared" si="23"/>
        <v>0</v>
      </c>
      <c r="K89" s="367">
        <f t="shared" si="23"/>
        <v>0</v>
      </c>
      <c r="L89" s="388">
        <f t="shared" si="23"/>
        <v>0</v>
      </c>
      <c r="M89" s="369">
        <f t="shared" si="23"/>
        <v>0</v>
      </c>
      <c r="N89" s="388">
        <f t="shared" si="23"/>
        <v>0</v>
      </c>
      <c r="O89" s="369">
        <f t="shared" si="23"/>
        <v>0</v>
      </c>
      <c r="P89" s="371">
        <f t="shared" si="23"/>
        <v>0</v>
      </c>
      <c r="Q89" s="367">
        <f t="shared" si="23"/>
        <v>0</v>
      </c>
      <c r="R89" s="388">
        <f t="shared" si="23"/>
        <v>0</v>
      </c>
      <c r="S89" s="369">
        <f t="shared" si="23"/>
        <v>0</v>
      </c>
      <c r="T89" s="388">
        <f t="shared" si="23"/>
        <v>0</v>
      </c>
      <c r="U89" s="369">
        <f t="shared" si="23"/>
        <v>0</v>
      </c>
      <c r="V89" s="371">
        <f t="shared" si="23"/>
        <v>0</v>
      </c>
      <c r="W89" s="367">
        <f t="shared" si="23"/>
        <v>0</v>
      </c>
      <c r="X89" s="388">
        <f t="shared" si="23"/>
        <v>0</v>
      </c>
      <c r="Y89" s="369">
        <f t="shared" si="23"/>
        <v>0</v>
      </c>
      <c r="Z89" s="388">
        <f t="shared" si="23"/>
        <v>0</v>
      </c>
      <c r="AA89" s="369">
        <f t="shared" si="23"/>
        <v>0</v>
      </c>
      <c r="AB89" s="371">
        <f t="shared" si="23"/>
        <v>0</v>
      </c>
      <c r="AC89" s="367">
        <f t="shared" si="23"/>
        <v>0</v>
      </c>
      <c r="AD89" s="388">
        <f t="shared" si="23"/>
        <v>1</v>
      </c>
      <c r="AE89" s="369">
        <f t="shared" si="23"/>
        <v>0</v>
      </c>
      <c r="AF89" s="388">
        <f t="shared" si="23"/>
        <v>0</v>
      </c>
      <c r="AG89" s="369">
        <f t="shared" si="23"/>
        <v>0</v>
      </c>
      <c r="AH89" s="371">
        <f t="shared" si="23"/>
        <v>1</v>
      </c>
      <c r="AI89" s="367">
        <f t="shared" si="23"/>
        <v>0</v>
      </c>
      <c r="AJ89" s="388">
        <f t="shared" si="23"/>
        <v>0</v>
      </c>
      <c r="AK89" s="369">
        <f t="shared" si="23"/>
        <v>0</v>
      </c>
      <c r="AL89" s="388">
        <f t="shared" si="23"/>
        <v>0</v>
      </c>
      <c r="AM89" s="369">
        <f t="shared" si="23"/>
        <v>0</v>
      </c>
      <c r="AN89" s="371">
        <f t="shared" si="23"/>
        <v>0</v>
      </c>
      <c r="AO89" s="367">
        <f t="shared" si="23"/>
        <v>0</v>
      </c>
      <c r="AP89" s="371">
        <f t="shared" si="23"/>
        <v>0</v>
      </c>
      <c r="AQ89" s="367">
        <f t="shared" si="23"/>
        <v>0</v>
      </c>
      <c r="AR89" s="390">
        <f t="shared" si="23"/>
        <v>1</v>
      </c>
      <c r="AS89" s="389">
        <f t="shared" si="23"/>
        <v>0</v>
      </c>
      <c r="AT89" s="370">
        <f t="shared" si="23"/>
        <v>0</v>
      </c>
      <c r="AU89" s="367">
        <f t="shared" si="23"/>
        <v>0</v>
      </c>
      <c r="AV89" s="390">
        <f t="shared" si="23"/>
        <v>1</v>
      </c>
      <c r="AW89" s="747"/>
      <c r="AX89" s="753"/>
    </row>
    <row r="90" spans="1:50" ht="17.25" customHeight="1" thickTop="1">
      <c r="A90" s="129" t="s">
        <v>222</v>
      </c>
      <c r="B90" s="715" t="s">
        <v>339</v>
      </c>
      <c r="C90" s="693" t="s">
        <v>55</v>
      </c>
      <c r="D90" s="710"/>
      <c r="E90" s="585"/>
      <c r="F90" s="586"/>
      <c r="G90" s="587"/>
      <c r="H90" s="586"/>
      <c r="I90" s="587"/>
      <c r="J90" s="588"/>
      <c r="K90" s="589"/>
      <c r="L90" s="586"/>
      <c r="M90" s="587"/>
      <c r="N90" s="586"/>
      <c r="O90" s="587"/>
      <c r="P90" s="588"/>
      <c r="Q90" s="589"/>
      <c r="R90" s="586"/>
      <c r="S90" s="587"/>
      <c r="T90" s="586"/>
      <c r="U90" s="587"/>
      <c r="V90" s="588"/>
      <c r="W90" s="589">
        <v>9</v>
      </c>
      <c r="X90" s="586"/>
      <c r="Y90" s="587">
        <v>4</v>
      </c>
      <c r="Z90" s="586"/>
      <c r="AA90" s="587">
        <v>7</v>
      </c>
      <c r="AB90" s="588"/>
      <c r="AC90" s="589"/>
      <c r="AD90" s="586"/>
      <c r="AE90" s="587"/>
      <c r="AF90" s="586"/>
      <c r="AG90" s="587"/>
      <c r="AH90" s="588"/>
      <c r="AI90" s="589">
        <v>15</v>
      </c>
      <c r="AJ90" s="586"/>
      <c r="AK90" s="587">
        <v>3</v>
      </c>
      <c r="AL90" s="586"/>
      <c r="AM90" s="587">
        <v>12</v>
      </c>
      <c r="AN90" s="588"/>
      <c r="AO90" s="589"/>
      <c r="AP90" s="588"/>
      <c r="AQ90" s="416">
        <f t="shared" ref="AQ90:AQ151" si="24">AO90+AI90+AC90+W90+Q90+K90+E90</f>
        <v>24</v>
      </c>
      <c r="AR90" s="110">
        <f t="shared" ref="AR90:AR151" si="25">AP90+AJ90+AD90+X90+R90+L90+F90</f>
        <v>0</v>
      </c>
      <c r="AS90" s="432">
        <f t="shared" ref="AS90:AS151" si="26">AK90+AE90+Y90+S90+M90+G90</f>
        <v>7</v>
      </c>
      <c r="AT90" s="109">
        <f t="shared" ref="AT90:AT151" si="27">AL90+AF90+Z90+T90+N90+H90</f>
        <v>0</v>
      </c>
      <c r="AU90" s="498">
        <f t="shared" ref="AU90:AU151" si="28">AM90+AG90+AA90+U90+O90+I90</f>
        <v>19</v>
      </c>
      <c r="AV90" s="499">
        <f t="shared" ref="AV90:AV151" si="29">AN90+AH90+AB90+V90+P90+J90</f>
        <v>0</v>
      </c>
      <c r="AW90" s="701">
        <v>0.62</v>
      </c>
      <c r="AX90" s="706"/>
    </row>
    <row r="91" spans="1:50" ht="17.25" customHeight="1">
      <c r="A91" s="130"/>
      <c r="B91" s="692"/>
      <c r="C91" s="695"/>
      <c r="D91" s="696"/>
      <c r="E91" s="372"/>
      <c r="F91" s="373"/>
      <c r="G91" s="590"/>
      <c r="H91" s="373"/>
      <c r="I91" s="590"/>
      <c r="J91" s="375"/>
      <c r="K91" s="374"/>
      <c r="L91" s="373"/>
      <c r="M91" s="590"/>
      <c r="N91" s="373"/>
      <c r="O91" s="590"/>
      <c r="P91" s="591"/>
      <c r="Q91" s="372"/>
      <c r="R91" s="373"/>
      <c r="S91" s="590"/>
      <c r="T91" s="373"/>
      <c r="U91" s="590"/>
      <c r="V91" s="375"/>
      <c r="W91" s="374">
        <v>2</v>
      </c>
      <c r="X91" s="373"/>
      <c r="Y91" s="590"/>
      <c r="Z91" s="373"/>
      <c r="AA91" s="590">
        <v>5</v>
      </c>
      <c r="AB91" s="375"/>
      <c r="AC91" s="374"/>
      <c r="AD91" s="373"/>
      <c r="AE91" s="590"/>
      <c r="AF91" s="373"/>
      <c r="AG91" s="590"/>
      <c r="AH91" s="375"/>
      <c r="AI91" s="374"/>
      <c r="AJ91" s="373"/>
      <c r="AK91" s="590"/>
      <c r="AL91" s="373"/>
      <c r="AM91" s="590"/>
      <c r="AN91" s="375"/>
      <c r="AO91" s="374"/>
      <c r="AP91" s="375"/>
      <c r="AQ91" s="415">
        <f t="shared" si="24"/>
        <v>2</v>
      </c>
      <c r="AR91" s="116">
        <f t="shared" si="25"/>
        <v>0</v>
      </c>
      <c r="AS91" s="431">
        <f t="shared" si="26"/>
        <v>0</v>
      </c>
      <c r="AT91" s="115">
        <f t="shared" si="27"/>
        <v>0</v>
      </c>
      <c r="AU91" s="428">
        <f t="shared" si="28"/>
        <v>5</v>
      </c>
      <c r="AV91" s="116">
        <f t="shared" si="29"/>
        <v>0</v>
      </c>
      <c r="AW91" s="702"/>
      <c r="AX91" s="707"/>
    </row>
    <row r="92" spans="1:50" ht="17.25" customHeight="1">
      <c r="A92" s="130"/>
      <c r="B92" s="691" t="s">
        <v>207</v>
      </c>
      <c r="C92" s="693" t="s">
        <v>56</v>
      </c>
      <c r="D92" s="694"/>
      <c r="E92" s="592"/>
      <c r="F92" s="593"/>
      <c r="G92" s="594"/>
      <c r="H92" s="593"/>
      <c r="I92" s="594"/>
      <c r="J92" s="595"/>
      <c r="K92" s="596"/>
      <c r="L92" s="593"/>
      <c r="M92" s="594"/>
      <c r="N92" s="593"/>
      <c r="O92" s="594"/>
      <c r="P92" s="597"/>
      <c r="Q92" s="592"/>
      <c r="R92" s="593"/>
      <c r="S92" s="594"/>
      <c r="T92" s="593"/>
      <c r="U92" s="594"/>
      <c r="V92" s="595"/>
      <c r="W92" s="596">
        <v>8</v>
      </c>
      <c r="X92" s="593"/>
      <c r="Y92" s="594">
        <v>2</v>
      </c>
      <c r="Z92" s="593"/>
      <c r="AA92" s="594">
        <v>2</v>
      </c>
      <c r="AB92" s="597"/>
      <c r="AC92" s="592"/>
      <c r="AD92" s="593"/>
      <c r="AE92" s="594"/>
      <c r="AF92" s="593"/>
      <c r="AG92" s="594"/>
      <c r="AH92" s="595"/>
      <c r="AI92" s="596">
        <v>9</v>
      </c>
      <c r="AJ92" s="593"/>
      <c r="AK92" s="594">
        <v>2</v>
      </c>
      <c r="AL92" s="593"/>
      <c r="AM92" s="594">
        <v>7</v>
      </c>
      <c r="AN92" s="597"/>
      <c r="AO92" s="592"/>
      <c r="AP92" s="595"/>
      <c r="AQ92" s="416">
        <f t="shared" si="24"/>
        <v>17</v>
      </c>
      <c r="AR92" s="110">
        <f t="shared" si="25"/>
        <v>0</v>
      </c>
      <c r="AS92" s="432">
        <f t="shared" si="26"/>
        <v>4</v>
      </c>
      <c r="AT92" s="109">
        <f t="shared" si="27"/>
        <v>0</v>
      </c>
      <c r="AU92" s="429">
        <f t="shared" si="28"/>
        <v>9</v>
      </c>
      <c r="AV92" s="110">
        <f t="shared" si="29"/>
        <v>0</v>
      </c>
      <c r="AW92" s="701">
        <v>0.81</v>
      </c>
      <c r="AX92" s="706"/>
    </row>
    <row r="93" spans="1:50" ht="17.25" customHeight="1">
      <c r="A93" s="130"/>
      <c r="B93" s="692"/>
      <c r="C93" s="695"/>
      <c r="D93" s="696"/>
      <c r="E93" s="372"/>
      <c r="F93" s="373"/>
      <c r="G93" s="590"/>
      <c r="H93" s="373"/>
      <c r="I93" s="590"/>
      <c r="J93" s="375"/>
      <c r="K93" s="374"/>
      <c r="L93" s="373"/>
      <c r="M93" s="590"/>
      <c r="N93" s="373"/>
      <c r="O93" s="590"/>
      <c r="P93" s="591"/>
      <c r="Q93" s="372"/>
      <c r="R93" s="373"/>
      <c r="S93" s="590"/>
      <c r="T93" s="373"/>
      <c r="U93" s="590"/>
      <c r="V93" s="375"/>
      <c r="W93" s="374"/>
      <c r="X93" s="373"/>
      <c r="Y93" s="590"/>
      <c r="Z93" s="373"/>
      <c r="AA93" s="590"/>
      <c r="AB93" s="591"/>
      <c r="AC93" s="372"/>
      <c r="AD93" s="373"/>
      <c r="AE93" s="590"/>
      <c r="AF93" s="373"/>
      <c r="AG93" s="590"/>
      <c r="AH93" s="375"/>
      <c r="AI93" s="374"/>
      <c r="AJ93" s="373"/>
      <c r="AK93" s="590"/>
      <c r="AL93" s="373"/>
      <c r="AM93" s="590"/>
      <c r="AN93" s="591"/>
      <c r="AO93" s="372"/>
      <c r="AP93" s="375"/>
      <c r="AQ93" s="415">
        <f t="shared" si="24"/>
        <v>0</v>
      </c>
      <c r="AR93" s="116">
        <f t="shared" si="25"/>
        <v>0</v>
      </c>
      <c r="AS93" s="431">
        <f t="shared" si="26"/>
        <v>0</v>
      </c>
      <c r="AT93" s="115">
        <f t="shared" si="27"/>
        <v>0</v>
      </c>
      <c r="AU93" s="428">
        <f t="shared" si="28"/>
        <v>0</v>
      </c>
      <c r="AV93" s="116">
        <f t="shared" si="29"/>
        <v>0</v>
      </c>
      <c r="AW93" s="702"/>
      <c r="AX93" s="707"/>
    </row>
    <row r="94" spans="1:50" ht="17.25" customHeight="1">
      <c r="A94" s="130"/>
      <c r="B94" s="691" t="s">
        <v>207</v>
      </c>
      <c r="C94" s="693" t="s">
        <v>57</v>
      </c>
      <c r="D94" s="694"/>
      <c r="E94" s="592"/>
      <c r="F94" s="593"/>
      <c r="G94" s="594"/>
      <c r="H94" s="593"/>
      <c r="I94" s="594"/>
      <c r="J94" s="595"/>
      <c r="K94" s="596"/>
      <c r="L94" s="593"/>
      <c r="M94" s="594"/>
      <c r="N94" s="593"/>
      <c r="O94" s="594"/>
      <c r="P94" s="597"/>
      <c r="Q94" s="592"/>
      <c r="R94" s="593"/>
      <c r="S94" s="594"/>
      <c r="T94" s="593"/>
      <c r="U94" s="594"/>
      <c r="V94" s="595"/>
      <c r="W94" s="596">
        <v>5</v>
      </c>
      <c r="X94" s="593"/>
      <c r="Y94" s="594"/>
      <c r="Z94" s="593"/>
      <c r="AA94" s="594"/>
      <c r="AB94" s="597"/>
      <c r="AC94" s="592"/>
      <c r="AD94" s="593"/>
      <c r="AE94" s="594"/>
      <c r="AF94" s="593"/>
      <c r="AG94" s="594"/>
      <c r="AH94" s="595"/>
      <c r="AI94" s="596">
        <v>3</v>
      </c>
      <c r="AJ94" s="593"/>
      <c r="AK94" s="594"/>
      <c r="AL94" s="593"/>
      <c r="AM94" s="594">
        <v>3</v>
      </c>
      <c r="AN94" s="597"/>
      <c r="AO94" s="592"/>
      <c r="AP94" s="595"/>
      <c r="AQ94" s="416">
        <f t="shared" si="24"/>
        <v>8</v>
      </c>
      <c r="AR94" s="110">
        <f t="shared" si="25"/>
        <v>0</v>
      </c>
      <c r="AS94" s="432">
        <f t="shared" si="26"/>
        <v>0</v>
      </c>
      <c r="AT94" s="109">
        <f t="shared" si="27"/>
        <v>0</v>
      </c>
      <c r="AU94" s="429">
        <f t="shared" si="28"/>
        <v>3</v>
      </c>
      <c r="AV94" s="110">
        <f t="shared" si="29"/>
        <v>0</v>
      </c>
      <c r="AW94" s="701">
        <v>0.59</v>
      </c>
      <c r="AX94" s="706"/>
    </row>
    <row r="95" spans="1:50" ht="17.25" customHeight="1">
      <c r="A95" s="130"/>
      <c r="B95" s="692"/>
      <c r="C95" s="695"/>
      <c r="D95" s="696"/>
      <c r="E95" s="372"/>
      <c r="F95" s="373"/>
      <c r="G95" s="590"/>
      <c r="H95" s="373"/>
      <c r="I95" s="590"/>
      <c r="J95" s="375"/>
      <c r="K95" s="374"/>
      <c r="L95" s="373"/>
      <c r="M95" s="590"/>
      <c r="N95" s="373"/>
      <c r="O95" s="590"/>
      <c r="P95" s="591"/>
      <c r="Q95" s="372"/>
      <c r="R95" s="373"/>
      <c r="S95" s="590"/>
      <c r="T95" s="373"/>
      <c r="U95" s="590"/>
      <c r="V95" s="375"/>
      <c r="W95" s="374"/>
      <c r="X95" s="373"/>
      <c r="Y95" s="590"/>
      <c r="Z95" s="373"/>
      <c r="AA95" s="590"/>
      <c r="AB95" s="591"/>
      <c r="AC95" s="372"/>
      <c r="AD95" s="373"/>
      <c r="AE95" s="590"/>
      <c r="AF95" s="373"/>
      <c r="AG95" s="590"/>
      <c r="AH95" s="375"/>
      <c r="AI95" s="374"/>
      <c r="AJ95" s="373"/>
      <c r="AK95" s="590"/>
      <c r="AL95" s="373"/>
      <c r="AM95" s="590"/>
      <c r="AN95" s="591"/>
      <c r="AO95" s="372"/>
      <c r="AP95" s="375"/>
      <c r="AQ95" s="415">
        <f t="shared" si="24"/>
        <v>0</v>
      </c>
      <c r="AR95" s="116">
        <f t="shared" si="25"/>
        <v>0</v>
      </c>
      <c r="AS95" s="431">
        <f t="shared" si="26"/>
        <v>0</v>
      </c>
      <c r="AT95" s="115">
        <f t="shared" si="27"/>
        <v>0</v>
      </c>
      <c r="AU95" s="428">
        <f t="shared" si="28"/>
        <v>0</v>
      </c>
      <c r="AV95" s="116">
        <f t="shared" si="29"/>
        <v>0</v>
      </c>
      <c r="AW95" s="702"/>
      <c r="AX95" s="707"/>
    </row>
    <row r="96" spans="1:50" ht="17.25" customHeight="1">
      <c r="A96" s="130"/>
      <c r="B96" s="691" t="s">
        <v>207</v>
      </c>
      <c r="C96" s="693" t="s">
        <v>58</v>
      </c>
      <c r="D96" s="694"/>
      <c r="E96" s="592"/>
      <c r="F96" s="593"/>
      <c r="G96" s="594"/>
      <c r="H96" s="593"/>
      <c r="I96" s="594"/>
      <c r="J96" s="595"/>
      <c r="K96" s="596"/>
      <c r="L96" s="593"/>
      <c r="M96" s="594"/>
      <c r="N96" s="593"/>
      <c r="O96" s="594"/>
      <c r="P96" s="597"/>
      <c r="Q96" s="592"/>
      <c r="R96" s="593"/>
      <c r="S96" s="594"/>
      <c r="T96" s="593"/>
      <c r="U96" s="594"/>
      <c r="V96" s="595"/>
      <c r="W96" s="596">
        <v>1</v>
      </c>
      <c r="X96" s="593"/>
      <c r="Y96" s="594"/>
      <c r="Z96" s="593"/>
      <c r="AA96" s="594">
        <v>1</v>
      </c>
      <c r="AB96" s="597"/>
      <c r="AC96" s="592"/>
      <c r="AD96" s="593"/>
      <c r="AE96" s="594"/>
      <c r="AF96" s="593"/>
      <c r="AG96" s="594"/>
      <c r="AH96" s="595"/>
      <c r="AI96" s="596">
        <v>13</v>
      </c>
      <c r="AJ96" s="593"/>
      <c r="AK96" s="594">
        <v>1</v>
      </c>
      <c r="AL96" s="593"/>
      <c r="AM96" s="594">
        <v>12</v>
      </c>
      <c r="AN96" s="597"/>
      <c r="AO96" s="592"/>
      <c r="AP96" s="595"/>
      <c r="AQ96" s="416">
        <f t="shared" si="24"/>
        <v>14</v>
      </c>
      <c r="AR96" s="110">
        <f t="shared" si="25"/>
        <v>0</v>
      </c>
      <c r="AS96" s="432">
        <f t="shared" si="26"/>
        <v>1</v>
      </c>
      <c r="AT96" s="109">
        <f t="shared" si="27"/>
        <v>0</v>
      </c>
      <c r="AU96" s="429">
        <f t="shared" si="28"/>
        <v>13</v>
      </c>
      <c r="AV96" s="110">
        <f t="shared" si="29"/>
        <v>0</v>
      </c>
      <c r="AW96" s="701">
        <v>0.97</v>
      </c>
      <c r="AX96" s="706"/>
    </row>
    <row r="97" spans="1:50" ht="17.25" customHeight="1">
      <c r="A97" s="130"/>
      <c r="B97" s="692"/>
      <c r="C97" s="695"/>
      <c r="D97" s="696"/>
      <c r="E97" s="372"/>
      <c r="F97" s="373"/>
      <c r="G97" s="590"/>
      <c r="H97" s="373"/>
      <c r="I97" s="590"/>
      <c r="J97" s="375"/>
      <c r="K97" s="374"/>
      <c r="L97" s="373"/>
      <c r="M97" s="590"/>
      <c r="N97" s="373"/>
      <c r="O97" s="590"/>
      <c r="P97" s="591"/>
      <c r="Q97" s="372"/>
      <c r="R97" s="373"/>
      <c r="S97" s="590"/>
      <c r="T97" s="373"/>
      <c r="U97" s="590"/>
      <c r="V97" s="375"/>
      <c r="W97" s="374"/>
      <c r="X97" s="373"/>
      <c r="Y97" s="590"/>
      <c r="Z97" s="373"/>
      <c r="AA97" s="590"/>
      <c r="AB97" s="591"/>
      <c r="AC97" s="372"/>
      <c r="AD97" s="373"/>
      <c r="AE97" s="590"/>
      <c r="AF97" s="373"/>
      <c r="AG97" s="590"/>
      <c r="AH97" s="375"/>
      <c r="AI97" s="374"/>
      <c r="AJ97" s="373"/>
      <c r="AK97" s="590"/>
      <c r="AL97" s="373"/>
      <c r="AM97" s="590"/>
      <c r="AN97" s="591"/>
      <c r="AO97" s="372"/>
      <c r="AP97" s="375"/>
      <c r="AQ97" s="415">
        <f t="shared" si="24"/>
        <v>0</v>
      </c>
      <c r="AR97" s="116">
        <f t="shared" si="25"/>
        <v>0</v>
      </c>
      <c r="AS97" s="431">
        <f t="shared" si="26"/>
        <v>0</v>
      </c>
      <c r="AT97" s="115">
        <f t="shared" si="27"/>
        <v>0</v>
      </c>
      <c r="AU97" s="428">
        <f t="shared" si="28"/>
        <v>0</v>
      </c>
      <c r="AV97" s="116">
        <f t="shared" si="29"/>
        <v>0</v>
      </c>
      <c r="AW97" s="702"/>
      <c r="AX97" s="707"/>
    </row>
    <row r="98" spans="1:50" ht="17.25" customHeight="1">
      <c r="A98" s="130"/>
      <c r="B98" s="691" t="s">
        <v>207</v>
      </c>
      <c r="C98" s="693" t="s">
        <v>59</v>
      </c>
      <c r="D98" s="694"/>
      <c r="E98" s="592"/>
      <c r="F98" s="593"/>
      <c r="G98" s="594"/>
      <c r="H98" s="593"/>
      <c r="I98" s="594"/>
      <c r="J98" s="595"/>
      <c r="K98" s="596"/>
      <c r="L98" s="593"/>
      <c r="M98" s="594"/>
      <c r="N98" s="593"/>
      <c r="O98" s="594"/>
      <c r="P98" s="597"/>
      <c r="Q98" s="592"/>
      <c r="R98" s="593"/>
      <c r="S98" s="594"/>
      <c r="T98" s="593"/>
      <c r="U98" s="594"/>
      <c r="V98" s="595"/>
      <c r="W98" s="596">
        <v>5</v>
      </c>
      <c r="X98" s="593"/>
      <c r="Y98" s="594">
        <v>3</v>
      </c>
      <c r="Z98" s="593"/>
      <c r="AA98" s="594"/>
      <c r="AB98" s="597"/>
      <c r="AC98" s="592"/>
      <c r="AD98" s="593"/>
      <c r="AE98" s="594"/>
      <c r="AF98" s="593"/>
      <c r="AG98" s="594"/>
      <c r="AH98" s="595"/>
      <c r="AI98" s="596">
        <v>14</v>
      </c>
      <c r="AJ98" s="593"/>
      <c r="AK98" s="594">
        <v>5</v>
      </c>
      <c r="AL98" s="593"/>
      <c r="AM98" s="594">
        <v>9</v>
      </c>
      <c r="AN98" s="597"/>
      <c r="AO98" s="592"/>
      <c r="AP98" s="595"/>
      <c r="AQ98" s="416">
        <f t="shared" si="24"/>
        <v>19</v>
      </c>
      <c r="AR98" s="110">
        <f t="shared" si="25"/>
        <v>0</v>
      </c>
      <c r="AS98" s="432">
        <f t="shared" si="26"/>
        <v>8</v>
      </c>
      <c r="AT98" s="109">
        <f t="shared" si="27"/>
        <v>0</v>
      </c>
      <c r="AU98" s="429">
        <f t="shared" si="28"/>
        <v>9</v>
      </c>
      <c r="AV98" s="110">
        <f t="shared" si="29"/>
        <v>0</v>
      </c>
      <c r="AW98" s="701">
        <v>0.92</v>
      </c>
      <c r="AX98" s="706"/>
    </row>
    <row r="99" spans="1:50" ht="17.25" customHeight="1">
      <c r="A99" s="130"/>
      <c r="B99" s="692"/>
      <c r="C99" s="695"/>
      <c r="D99" s="696"/>
      <c r="E99" s="372"/>
      <c r="F99" s="373"/>
      <c r="G99" s="590"/>
      <c r="H99" s="373"/>
      <c r="I99" s="590"/>
      <c r="J99" s="375"/>
      <c r="K99" s="374"/>
      <c r="L99" s="373"/>
      <c r="M99" s="590"/>
      <c r="N99" s="373"/>
      <c r="O99" s="590"/>
      <c r="P99" s="591"/>
      <c r="Q99" s="372"/>
      <c r="R99" s="373"/>
      <c r="S99" s="590"/>
      <c r="T99" s="373"/>
      <c r="U99" s="590"/>
      <c r="V99" s="375"/>
      <c r="W99" s="374"/>
      <c r="X99" s="373"/>
      <c r="Y99" s="590"/>
      <c r="Z99" s="373"/>
      <c r="AA99" s="590"/>
      <c r="AB99" s="591"/>
      <c r="AC99" s="372"/>
      <c r="AD99" s="373"/>
      <c r="AE99" s="590"/>
      <c r="AF99" s="373"/>
      <c r="AG99" s="590"/>
      <c r="AH99" s="375"/>
      <c r="AI99" s="374"/>
      <c r="AJ99" s="373"/>
      <c r="AK99" s="590"/>
      <c r="AL99" s="373"/>
      <c r="AM99" s="590"/>
      <c r="AN99" s="591"/>
      <c r="AO99" s="372"/>
      <c r="AP99" s="375"/>
      <c r="AQ99" s="415">
        <f t="shared" si="24"/>
        <v>0</v>
      </c>
      <c r="AR99" s="116">
        <f t="shared" si="25"/>
        <v>0</v>
      </c>
      <c r="AS99" s="431">
        <f t="shared" si="26"/>
        <v>0</v>
      </c>
      <c r="AT99" s="115">
        <f t="shared" si="27"/>
        <v>0</v>
      </c>
      <c r="AU99" s="428">
        <f t="shared" si="28"/>
        <v>0</v>
      </c>
      <c r="AV99" s="116">
        <f t="shared" si="29"/>
        <v>0</v>
      </c>
      <c r="AW99" s="702"/>
      <c r="AX99" s="707"/>
    </row>
    <row r="100" spans="1:50" ht="17.25" customHeight="1">
      <c r="A100" s="130"/>
      <c r="B100" s="691" t="s">
        <v>340</v>
      </c>
      <c r="C100" s="693" t="s">
        <v>60</v>
      </c>
      <c r="D100" s="694"/>
      <c r="E100" s="592"/>
      <c r="F100" s="593"/>
      <c r="G100" s="594"/>
      <c r="H100" s="593"/>
      <c r="I100" s="594"/>
      <c r="J100" s="595"/>
      <c r="K100" s="596"/>
      <c r="L100" s="593"/>
      <c r="M100" s="594"/>
      <c r="N100" s="593"/>
      <c r="O100" s="594"/>
      <c r="P100" s="597"/>
      <c r="Q100" s="592"/>
      <c r="R100" s="593"/>
      <c r="S100" s="594"/>
      <c r="T100" s="593"/>
      <c r="U100" s="594"/>
      <c r="V100" s="595"/>
      <c r="W100" s="596">
        <v>3</v>
      </c>
      <c r="X100" s="593"/>
      <c r="Y100" s="594">
        <v>2</v>
      </c>
      <c r="Z100" s="593"/>
      <c r="AA100" s="594">
        <v>1</v>
      </c>
      <c r="AB100" s="597"/>
      <c r="AC100" s="592"/>
      <c r="AD100" s="593"/>
      <c r="AE100" s="594"/>
      <c r="AF100" s="593"/>
      <c r="AG100" s="594"/>
      <c r="AH100" s="595"/>
      <c r="AI100" s="596">
        <v>17</v>
      </c>
      <c r="AJ100" s="593"/>
      <c r="AK100" s="594">
        <v>1</v>
      </c>
      <c r="AL100" s="593"/>
      <c r="AM100" s="594">
        <v>16</v>
      </c>
      <c r="AN100" s="597"/>
      <c r="AO100" s="592"/>
      <c r="AP100" s="595"/>
      <c r="AQ100" s="416">
        <f t="shared" si="24"/>
        <v>20</v>
      </c>
      <c r="AR100" s="110">
        <f t="shared" si="25"/>
        <v>0</v>
      </c>
      <c r="AS100" s="432">
        <f t="shared" si="26"/>
        <v>3</v>
      </c>
      <c r="AT100" s="109">
        <f t="shared" si="27"/>
        <v>0</v>
      </c>
      <c r="AU100" s="429">
        <f t="shared" si="28"/>
        <v>17</v>
      </c>
      <c r="AV100" s="110">
        <f t="shared" si="29"/>
        <v>0</v>
      </c>
      <c r="AW100" s="701">
        <v>1.07</v>
      </c>
      <c r="AX100" s="706"/>
    </row>
    <row r="101" spans="1:50" ht="17.25" customHeight="1">
      <c r="A101" s="130"/>
      <c r="B101" s="692"/>
      <c r="C101" s="695"/>
      <c r="D101" s="696"/>
      <c r="E101" s="372"/>
      <c r="F101" s="373"/>
      <c r="G101" s="590"/>
      <c r="H101" s="373"/>
      <c r="I101" s="590"/>
      <c r="J101" s="375"/>
      <c r="K101" s="374"/>
      <c r="L101" s="373"/>
      <c r="M101" s="590"/>
      <c r="N101" s="373"/>
      <c r="O101" s="590"/>
      <c r="P101" s="591"/>
      <c r="Q101" s="372"/>
      <c r="R101" s="373"/>
      <c r="S101" s="590"/>
      <c r="T101" s="373"/>
      <c r="U101" s="590"/>
      <c r="V101" s="375"/>
      <c r="W101" s="374"/>
      <c r="X101" s="373"/>
      <c r="Y101" s="590"/>
      <c r="Z101" s="373"/>
      <c r="AA101" s="590"/>
      <c r="AB101" s="591"/>
      <c r="AC101" s="372"/>
      <c r="AD101" s="373"/>
      <c r="AE101" s="590"/>
      <c r="AF101" s="373"/>
      <c r="AG101" s="590"/>
      <c r="AH101" s="375"/>
      <c r="AI101" s="374"/>
      <c r="AJ101" s="373"/>
      <c r="AK101" s="590"/>
      <c r="AL101" s="373"/>
      <c r="AM101" s="590"/>
      <c r="AN101" s="591"/>
      <c r="AO101" s="372"/>
      <c r="AP101" s="375"/>
      <c r="AQ101" s="415">
        <f t="shared" si="24"/>
        <v>0</v>
      </c>
      <c r="AR101" s="116">
        <f t="shared" si="25"/>
        <v>0</v>
      </c>
      <c r="AS101" s="431">
        <f t="shared" si="26"/>
        <v>0</v>
      </c>
      <c r="AT101" s="115">
        <f t="shared" si="27"/>
        <v>0</v>
      </c>
      <c r="AU101" s="428">
        <f t="shared" si="28"/>
        <v>0</v>
      </c>
      <c r="AV101" s="116">
        <f t="shared" si="29"/>
        <v>0</v>
      </c>
      <c r="AW101" s="702"/>
      <c r="AX101" s="707"/>
    </row>
    <row r="102" spans="1:50" ht="17.25" customHeight="1">
      <c r="A102" s="130"/>
      <c r="B102" s="691" t="s">
        <v>207</v>
      </c>
      <c r="C102" s="693" t="s">
        <v>61</v>
      </c>
      <c r="D102" s="694"/>
      <c r="E102" s="592"/>
      <c r="F102" s="593"/>
      <c r="G102" s="594"/>
      <c r="H102" s="593"/>
      <c r="I102" s="594"/>
      <c r="J102" s="595"/>
      <c r="K102" s="596">
        <v>1</v>
      </c>
      <c r="L102" s="593"/>
      <c r="M102" s="594"/>
      <c r="N102" s="593"/>
      <c r="O102" s="594">
        <v>56</v>
      </c>
      <c r="P102" s="597"/>
      <c r="Q102" s="592"/>
      <c r="R102" s="593"/>
      <c r="S102" s="594"/>
      <c r="T102" s="593"/>
      <c r="U102" s="594"/>
      <c r="V102" s="595"/>
      <c r="W102" s="596">
        <v>4</v>
      </c>
      <c r="X102" s="593"/>
      <c r="Y102" s="594">
        <v>3</v>
      </c>
      <c r="Z102" s="593"/>
      <c r="AA102" s="594">
        <v>1</v>
      </c>
      <c r="AB102" s="597"/>
      <c r="AC102" s="592"/>
      <c r="AD102" s="593"/>
      <c r="AE102" s="594"/>
      <c r="AF102" s="593"/>
      <c r="AG102" s="594"/>
      <c r="AH102" s="595"/>
      <c r="AI102" s="596">
        <v>7</v>
      </c>
      <c r="AJ102" s="593"/>
      <c r="AK102" s="594">
        <v>1</v>
      </c>
      <c r="AL102" s="593"/>
      <c r="AM102" s="594">
        <v>6</v>
      </c>
      <c r="AN102" s="597"/>
      <c r="AO102" s="592"/>
      <c r="AP102" s="595"/>
      <c r="AQ102" s="416">
        <f t="shared" si="24"/>
        <v>12</v>
      </c>
      <c r="AR102" s="110">
        <f t="shared" si="25"/>
        <v>0</v>
      </c>
      <c r="AS102" s="432">
        <f t="shared" si="26"/>
        <v>4</v>
      </c>
      <c r="AT102" s="109">
        <f t="shared" si="27"/>
        <v>0</v>
      </c>
      <c r="AU102" s="429">
        <f t="shared" si="28"/>
        <v>63</v>
      </c>
      <c r="AV102" s="110">
        <f t="shared" si="29"/>
        <v>0</v>
      </c>
      <c r="AW102" s="701">
        <v>0.78</v>
      </c>
      <c r="AX102" s="706"/>
    </row>
    <row r="103" spans="1:50" ht="17.25" customHeight="1">
      <c r="A103" s="130"/>
      <c r="B103" s="692"/>
      <c r="C103" s="695"/>
      <c r="D103" s="696"/>
      <c r="E103" s="372"/>
      <c r="F103" s="373"/>
      <c r="G103" s="590"/>
      <c r="H103" s="373"/>
      <c r="I103" s="590"/>
      <c r="J103" s="375"/>
      <c r="K103" s="374">
        <v>1</v>
      </c>
      <c r="L103" s="373"/>
      <c r="M103" s="590"/>
      <c r="N103" s="373"/>
      <c r="O103" s="590">
        <v>55</v>
      </c>
      <c r="P103" s="591"/>
      <c r="Q103" s="372"/>
      <c r="R103" s="373"/>
      <c r="S103" s="590"/>
      <c r="T103" s="373"/>
      <c r="U103" s="590"/>
      <c r="V103" s="375"/>
      <c r="W103" s="374"/>
      <c r="X103" s="373"/>
      <c r="Y103" s="590"/>
      <c r="Z103" s="373"/>
      <c r="AA103" s="590"/>
      <c r="AB103" s="591"/>
      <c r="AC103" s="372"/>
      <c r="AD103" s="373"/>
      <c r="AE103" s="590"/>
      <c r="AF103" s="373"/>
      <c r="AG103" s="590"/>
      <c r="AH103" s="375"/>
      <c r="AI103" s="374"/>
      <c r="AJ103" s="373"/>
      <c r="AK103" s="590"/>
      <c r="AL103" s="373"/>
      <c r="AM103" s="590"/>
      <c r="AN103" s="591"/>
      <c r="AO103" s="372"/>
      <c r="AP103" s="375"/>
      <c r="AQ103" s="415">
        <f t="shared" si="24"/>
        <v>1</v>
      </c>
      <c r="AR103" s="116">
        <f t="shared" si="25"/>
        <v>0</v>
      </c>
      <c r="AS103" s="431">
        <f t="shared" si="26"/>
        <v>0</v>
      </c>
      <c r="AT103" s="115">
        <f t="shared" si="27"/>
        <v>0</v>
      </c>
      <c r="AU103" s="428">
        <f t="shared" si="28"/>
        <v>55</v>
      </c>
      <c r="AV103" s="116">
        <f t="shared" si="29"/>
        <v>0</v>
      </c>
      <c r="AW103" s="702"/>
      <c r="AX103" s="707"/>
    </row>
    <row r="104" spans="1:50" ht="17.25" customHeight="1">
      <c r="A104" s="130"/>
      <c r="B104" s="691" t="s">
        <v>207</v>
      </c>
      <c r="C104" s="693" t="s">
        <v>62</v>
      </c>
      <c r="D104" s="694"/>
      <c r="E104" s="592"/>
      <c r="F104" s="593"/>
      <c r="G104" s="594"/>
      <c r="H104" s="593"/>
      <c r="I104" s="594"/>
      <c r="J104" s="595"/>
      <c r="K104" s="596"/>
      <c r="L104" s="593"/>
      <c r="M104" s="594"/>
      <c r="N104" s="593"/>
      <c r="O104" s="594"/>
      <c r="P104" s="597"/>
      <c r="Q104" s="592"/>
      <c r="R104" s="593"/>
      <c r="S104" s="594"/>
      <c r="T104" s="593"/>
      <c r="U104" s="594"/>
      <c r="V104" s="595"/>
      <c r="W104" s="596">
        <v>1</v>
      </c>
      <c r="X104" s="593"/>
      <c r="Y104" s="594"/>
      <c r="Z104" s="593"/>
      <c r="AA104" s="594">
        <v>1</v>
      </c>
      <c r="AB104" s="597"/>
      <c r="AC104" s="592"/>
      <c r="AD104" s="593"/>
      <c r="AE104" s="594"/>
      <c r="AF104" s="593"/>
      <c r="AG104" s="594"/>
      <c r="AH104" s="595"/>
      <c r="AI104" s="596">
        <v>2</v>
      </c>
      <c r="AJ104" s="593"/>
      <c r="AK104" s="594"/>
      <c r="AL104" s="593"/>
      <c r="AM104" s="594">
        <v>2</v>
      </c>
      <c r="AN104" s="597"/>
      <c r="AO104" s="592"/>
      <c r="AP104" s="595"/>
      <c r="AQ104" s="416">
        <f t="shared" si="24"/>
        <v>3</v>
      </c>
      <c r="AR104" s="110">
        <f t="shared" si="25"/>
        <v>0</v>
      </c>
      <c r="AS104" s="432">
        <f t="shared" si="26"/>
        <v>0</v>
      </c>
      <c r="AT104" s="109">
        <f t="shared" si="27"/>
        <v>0</v>
      </c>
      <c r="AU104" s="429">
        <f t="shared" si="28"/>
        <v>3</v>
      </c>
      <c r="AV104" s="110">
        <f t="shared" si="29"/>
        <v>0</v>
      </c>
      <c r="AW104" s="701">
        <v>0.59</v>
      </c>
      <c r="AX104" s="706"/>
    </row>
    <row r="105" spans="1:50" ht="17.25" customHeight="1">
      <c r="A105" s="130"/>
      <c r="B105" s="692"/>
      <c r="C105" s="695"/>
      <c r="D105" s="696"/>
      <c r="E105" s="372"/>
      <c r="F105" s="373"/>
      <c r="G105" s="590"/>
      <c r="H105" s="373"/>
      <c r="I105" s="590"/>
      <c r="J105" s="375"/>
      <c r="K105" s="374"/>
      <c r="L105" s="373"/>
      <c r="M105" s="590"/>
      <c r="N105" s="373"/>
      <c r="O105" s="590"/>
      <c r="P105" s="591"/>
      <c r="Q105" s="372"/>
      <c r="R105" s="373"/>
      <c r="S105" s="590"/>
      <c r="T105" s="373"/>
      <c r="U105" s="590"/>
      <c r="V105" s="375"/>
      <c r="W105" s="374"/>
      <c r="X105" s="373"/>
      <c r="Y105" s="590"/>
      <c r="Z105" s="373"/>
      <c r="AA105" s="590"/>
      <c r="AB105" s="591"/>
      <c r="AC105" s="372"/>
      <c r="AD105" s="373"/>
      <c r="AE105" s="590"/>
      <c r="AF105" s="373"/>
      <c r="AG105" s="590"/>
      <c r="AH105" s="375"/>
      <c r="AI105" s="374"/>
      <c r="AJ105" s="373"/>
      <c r="AK105" s="590"/>
      <c r="AL105" s="373"/>
      <c r="AM105" s="590"/>
      <c r="AN105" s="591"/>
      <c r="AO105" s="372"/>
      <c r="AP105" s="375"/>
      <c r="AQ105" s="415">
        <f t="shared" si="24"/>
        <v>0</v>
      </c>
      <c r="AR105" s="116">
        <f t="shared" si="25"/>
        <v>0</v>
      </c>
      <c r="AS105" s="431">
        <f t="shared" si="26"/>
        <v>0</v>
      </c>
      <c r="AT105" s="115">
        <f t="shared" si="27"/>
        <v>0</v>
      </c>
      <c r="AU105" s="428">
        <f t="shared" si="28"/>
        <v>0</v>
      </c>
      <c r="AV105" s="116">
        <f t="shared" si="29"/>
        <v>0</v>
      </c>
      <c r="AW105" s="702"/>
      <c r="AX105" s="707"/>
    </row>
    <row r="106" spans="1:50" ht="17.25" customHeight="1">
      <c r="A106" s="130"/>
      <c r="B106" s="691" t="s">
        <v>63</v>
      </c>
      <c r="C106" s="693" t="s">
        <v>239</v>
      </c>
      <c r="D106" s="694"/>
      <c r="E106" s="592"/>
      <c r="F106" s="593"/>
      <c r="G106" s="594"/>
      <c r="H106" s="593"/>
      <c r="I106" s="594"/>
      <c r="J106" s="595"/>
      <c r="K106" s="596"/>
      <c r="L106" s="593"/>
      <c r="M106" s="594"/>
      <c r="N106" s="593"/>
      <c r="O106" s="594"/>
      <c r="P106" s="597"/>
      <c r="Q106" s="592"/>
      <c r="R106" s="593"/>
      <c r="S106" s="594"/>
      <c r="T106" s="593"/>
      <c r="U106" s="594"/>
      <c r="V106" s="595"/>
      <c r="W106" s="596"/>
      <c r="X106" s="593"/>
      <c r="Y106" s="594"/>
      <c r="Z106" s="593"/>
      <c r="AA106" s="594"/>
      <c r="AB106" s="597"/>
      <c r="AC106" s="592"/>
      <c r="AD106" s="593"/>
      <c r="AE106" s="594"/>
      <c r="AF106" s="593"/>
      <c r="AG106" s="594"/>
      <c r="AH106" s="595"/>
      <c r="AI106" s="596">
        <v>9</v>
      </c>
      <c r="AJ106" s="593"/>
      <c r="AK106" s="594">
        <v>1</v>
      </c>
      <c r="AL106" s="593"/>
      <c r="AM106" s="594">
        <v>8</v>
      </c>
      <c r="AN106" s="597"/>
      <c r="AO106" s="592"/>
      <c r="AP106" s="595"/>
      <c r="AQ106" s="416">
        <f t="shared" si="24"/>
        <v>9</v>
      </c>
      <c r="AR106" s="110">
        <f t="shared" si="25"/>
        <v>0</v>
      </c>
      <c r="AS106" s="432">
        <f t="shared" si="26"/>
        <v>1</v>
      </c>
      <c r="AT106" s="109">
        <f t="shared" si="27"/>
        <v>0</v>
      </c>
      <c r="AU106" s="429">
        <f t="shared" si="28"/>
        <v>8</v>
      </c>
      <c r="AV106" s="110">
        <f t="shared" si="29"/>
        <v>0</v>
      </c>
      <c r="AW106" s="701">
        <v>0.26</v>
      </c>
      <c r="AX106" s="706"/>
    </row>
    <row r="107" spans="1:50" ht="17.25" customHeight="1">
      <c r="A107" s="130"/>
      <c r="B107" s="692"/>
      <c r="C107" s="695"/>
      <c r="D107" s="696"/>
      <c r="E107" s="372"/>
      <c r="F107" s="373"/>
      <c r="G107" s="590"/>
      <c r="H107" s="373"/>
      <c r="I107" s="590"/>
      <c r="J107" s="375"/>
      <c r="K107" s="374"/>
      <c r="L107" s="373"/>
      <c r="M107" s="590"/>
      <c r="N107" s="373"/>
      <c r="O107" s="590"/>
      <c r="P107" s="591"/>
      <c r="Q107" s="372"/>
      <c r="R107" s="373"/>
      <c r="S107" s="590"/>
      <c r="T107" s="373"/>
      <c r="U107" s="590"/>
      <c r="V107" s="375"/>
      <c r="W107" s="374"/>
      <c r="X107" s="373"/>
      <c r="Y107" s="590"/>
      <c r="Z107" s="373"/>
      <c r="AA107" s="590"/>
      <c r="AB107" s="591"/>
      <c r="AC107" s="372"/>
      <c r="AD107" s="373"/>
      <c r="AE107" s="590"/>
      <c r="AF107" s="373"/>
      <c r="AG107" s="590"/>
      <c r="AH107" s="375"/>
      <c r="AI107" s="374"/>
      <c r="AJ107" s="373"/>
      <c r="AK107" s="590"/>
      <c r="AL107" s="373"/>
      <c r="AM107" s="590"/>
      <c r="AN107" s="591"/>
      <c r="AO107" s="372"/>
      <c r="AP107" s="375"/>
      <c r="AQ107" s="415">
        <f t="shared" si="24"/>
        <v>0</v>
      </c>
      <c r="AR107" s="116">
        <f t="shared" si="25"/>
        <v>0</v>
      </c>
      <c r="AS107" s="431">
        <f t="shared" si="26"/>
        <v>0</v>
      </c>
      <c r="AT107" s="115">
        <f t="shared" si="27"/>
        <v>0</v>
      </c>
      <c r="AU107" s="428">
        <f t="shared" si="28"/>
        <v>0</v>
      </c>
      <c r="AV107" s="116">
        <f t="shared" si="29"/>
        <v>0</v>
      </c>
      <c r="AW107" s="702"/>
      <c r="AX107" s="707"/>
    </row>
    <row r="108" spans="1:50" ht="17.25" customHeight="1">
      <c r="A108" s="130"/>
      <c r="B108" s="691" t="s">
        <v>341</v>
      </c>
      <c r="C108" s="693" t="s">
        <v>64</v>
      </c>
      <c r="D108" s="694"/>
      <c r="E108" s="592"/>
      <c r="F108" s="593"/>
      <c r="G108" s="594"/>
      <c r="H108" s="593"/>
      <c r="I108" s="594"/>
      <c r="J108" s="595"/>
      <c r="K108" s="596"/>
      <c r="L108" s="593"/>
      <c r="M108" s="594"/>
      <c r="N108" s="593"/>
      <c r="O108" s="594"/>
      <c r="P108" s="597"/>
      <c r="Q108" s="592"/>
      <c r="R108" s="593"/>
      <c r="S108" s="594"/>
      <c r="T108" s="593"/>
      <c r="U108" s="594"/>
      <c r="V108" s="595"/>
      <c r="W108" s="596"/>
      <c r="X108" s="593">
        <v>2</v>
      </c>
      <c r="Y108" s="594"/>
      <c r="Z108" s="593"/>
      <c r="AA108" s="594"/>
      <c r="AB108" s="597">
        <v>2</v>
      </c>
      <c r="AC108" s="592"/>
      <c r="AD108" s="593">
        <v>3</v>
      </c>
      <c r="AE108" s="594"/>
      <c r="AF108" s="593"/>
      <c r="AG108" s="594"/>
      <c r="AH108" s="595">
        <v>2</v>
      </c>
      <c r="AI108" s="596">
        <v>4</v>
      </c>
      <c r="AJ108" s="593">
        <v>1</v>
      </c>
      <c r="AK108" s="594">
        <v>1</v>
      </c>
      <c r="AL108" s="593"/>
      <c r="AM108" s="594">
        <v>3</v>
      </c>
      <c r="AN108" s="597">
        <v>1</v>
      </c>
      <c r="AO108" s="592"/>
      <c r="AP108" s="595"/>
      <c r="AQ108" s="416">
        <f t="shared" si="24"/>
        <v>4</v>
      </c>
      <c r="AR108" s="110">
        <f t="shared" si="25"/>
        <v>6</v>
      </c>
      <c r="AS108" s="432">
        <f t="shared" si="26"/>
        <v>1</v>
      </c>
      <c r="AT108" s="109">
        <f t="shared" si="27"/>
        <v>0</v>
      </c>
      <c r="AU108" s="429">
        <f t="shared" si="28"/>
        <v>3</v>
      </c>
      <c r="AV108" s="110">
        <f t="shared" si="29"/>
        <v>5</v>
      </c>
      <c r="AW108" s="701">
        <v>0.24</v>
      </c>
      <c r="AX108" s="706">
        <v>3.79</v>
      </c>
    </row>
    <row r="109" spans="1:50" ht="17.25" customHeight="1">
      <c r="A109" s="130"/>
      <c r="B109" s="692"/>
      <c r="C109" s="695"/>
      <c r="D109" s="696"/>
      <c r="E109" s="372"/>
      <c r="F109" s="373"/>
      <c r="G109" s="590"/>
      <c r="H109" s="373"/>
      <c r="I109" s="590"/>
      <c r="J109" s="375"/>
      <c r="K109" s="374"/>
      <c r="L109" s="373"/>
      <c r="M109" s="590"/>
      <c r="N109" s="373"/>
      <c r="O109" s="590"/>
      <c r="P109" s="591"/>
      <c r="Q109" s="372"/>
      <c r="R109" s="373"/>
      <c r="S109" s="590"/>
      <c r="T109" s="373"/>
      <c r="U109" s="590"/>
      <c r="V109" s="375"/>
      <c r="W109" s="374"/>
      <c r="X109" s="373"/>
      <c r="Y109" s="590"/>
      <c r="Z109" s="373"/>
      <c r="AA109" s="590"/>
      <c r="AB109" s="591"/>
      <c r="AC109" s="372"/>
      <c r="AD109" s="373"/>
      <c r="AE109" s="590"/>
      <c r="AF109" s="373"/>
      <c r="AG109" s="590"/>
      <c r="AH109" s="375"/>
      <c r="AI109" s="374"/>
      <c r="AJ109" s="373"/>
      <c r="AK109" s="590"/>
      <c r="AL109" s="373"/>
      <c r="AM109" s="590"/>
      <c r="AN109" s="591"/>
      <c r="AO109" s="372"/>
      <c r="AP109" s="375"/>
      <c r="AQ109" s="415">
        <f t="shared" si="24"/>
        <v>0</v>
      </c>
      <c r="AR109" s="116">
        <f t="shared" si="25"/>
        <v>0</v>
      </c>
      <c r="AS109" s="431">
        <f t="shared" si="26"/>
        <v>0</v>
      </c>
      <c r="AT109" s="115">
        <f t="shared" si="27"/>
        <v>0</v>
      </c>
      <c r="AU109" s="428">
        <f t="shared" si="28"/>
        <v>0</v>
      </c>
      <c r="AV109" s="116">
        <f t="shared" si="29"/>
        <v>0</v>
      </c>
      <c r="AW109" s="702"/>
      <c r="AX109" s="707"/>
    </row>
    <row r="110" spans="1:50" ht="17.25" customHeight="1">
      <c r="A110" s="130"/>
      <c r="B110" s="715" t="s">
        <v>332</v>
      </c>
      <c r="C110" s="693" t="s">
        <v>65</v>
      </c>
      <c r="D110" s="694"/>
      <c r="E110" s="592"/>
      <c r="F110" s="593"/>
      <c r="G110" s="594"/>
      <c r="H110" s="593"/>
      <c r="I110" s="594"/>
      <c r="J110" s="595"/>
      <c r="K110" s="596"/>
      <c r="L110" s="593"/>
      <c r="M110" s="594"/>
      <c r="N110" s="593"/>
      <c r="O110" s="594"/>
      <c r="P110" s="597"/>
      <c r="Q110" s="592"/>
      <c r="R110" s="593"/>
      <c r="S110" s="594"/>
      <c r="T110" s="593"/>
      <c r="U110" s="594"/>
      <c r="V110" s="595"/>
      <c r="W110" s="596"/>
      <c r="X110" s="593"/>
      <c r="Y110" s="594"/>
      <c r="Z110" s="593"/>
      <c r="AA110" s="594"/>
      <c r="AB110" s="597"/>
      <c r="AC110" s="592"/>
      <c r="AD110" s="593"/>
      <c r="AE110" s="594"/>
      <c r="AF110" s="593"/>
      <c r="AG110" s="594"/>
      <c r="AH110" s="595"/>
      <c r="AI110" s="596"/>
      <c r="AJ110" s="593"/>
      <c r="AK110" s="594"/>
      <c r="AL110" s="593"/>
      <c r="AM110" s="594"/>
      <c r="AN110" s="597"/>
      <c r="AO110" s="592"/>
      <c r="AP110" s="595"/>
      <c r="AQ110" s="416">
        <f t="shared" si="24"/>
        <v>0</v>
      </c>
      <c r="AR110" s="110">
        <f t="shared" si="25"/>
        <v>0</v>
      </c>
      <c r="AS110" s="432">
        <f t="shared" si="26"/>
        <v>0</v>
      </c>
      <c r="AT110" s="109">
        <f t="shared" si="27"/>
        <v>0</v>
      </c>
      <c r="AU110" s="429">
        <f t="shared" si="28"/>
        <v>0</v>
      </c>
      <c r="AV110" s="110">
        <f t="shared" si="29"/>
        <v>0</v>
      </c>
      <c r="AW110" s="701"/>
      <c r="AX110" s="706"/>
    </row>
    <row r="111" spans="1:50" ht="17.25" customHeight="1">
      <c r="A111" s="130"/>
      <c r="B111" s="692"/>
      <c r="C111" s="695"/>
      <c r="D111" s="696"/>
      <c r="E111" s="372"/>
      <c r="F111" s="373"/>
      <c r="G111" s="590"/>
      <c r="H111" s="373"/>
      <c r="I111" s="590"/>
      <c r="J111" s="375"/>
      <c r="K111" s="374"/>
      <c r="L111" s="373"/>
      <c r="M111" s="590"/>
      <c r="N111" s="373"/>
      <c r="O111" s="590"/>
      <c r="P111" s="591"/>
      <c r="Q111" s="372"/>
      <c r="R111" s="373"/>
      <c r="S111" s="590"/>
      <c r="T111" s="373"/>
      <c r="U111" s="590"/>
      <c r="V111" s="375"/>
      <c r="W111" s="374"/>
      <c r="X111" s="373"/>
      <c r="Y111" s="590"/>
      <c r="Z111" s="373"/>
      <c r="AA111" s="590"/>
      <c r="AB111" s="591"/>
      <c r="AC111" s="372"/>
      <c r="AD111" s="373"/>
      <c r="AE111" s="590"/>
      <c r="AF111" s="373"/>
      <c r="AG111" s="590"/>
      <c r="AH111" s="375"/>
      <c r="AI111" s="374"/>
      <c r="AJ111" s="373"/>
      <c r="AK111" s="590"/>
      <c r="AL111" s="373"/>
      <c r="AM111" s="590"/>
      <c r="AN111" s="591"/>
      <c r="AO111" s="372"/>
      <c r="AP111" s="375"/>
      <c r="AQ111" s="415">
        <f t="shared" si="24"/>
        <v>0</v>
      </c>
      <c r="AR111" s="116">
        <f t="shared" si="25"/>
        <v>0</v>
      </c>
      <c r="AS111" s="431">
        <f t="shared" si="26"/>
        <v>0</v>
      </c>
      <c r="AT111" s="115">
        <f t="shared" si="27"/>
        <v>0</v>
      </c>
      <c r="AU111" s="428">
        <f t="shared" si="28"/>
        <v>0</v>
      </c>
      <c r="AV111" s="116">
        <f t="shared" si="29"/>
        <v>0</v>
      </c>
      <c r="AW111" s="702"/>
      <c r="AX111" s="707"/>
    </row>
    <row r="112" spans="1:50" ht="17.25" customHeight="1">
      <c r="A112" s="130"/>
      <c r="B112" s="715" t="s">
        <v>334</v>
      </c>
      <c r="C112" s="693" t="s">
        <v>66</v>
      </c>
      <c r="D112" s="694"/>
      <c r="E112" s="592"/>
      <c r="F112" s="593"/>
      <c r="G112" s="594"/>
      <c r="H112" s="593"/>
      <c r="I112" s="594"/>
      <c r="J112" s="595"/>
      <c r="K112" s="596"/>
      <c r="L112" s="593"/>
      <c r="M112" s="594"/>
      <c r="N112" s="593"/>
      <c r="O112" s="594"/>
      <c r="P112" s="597"/>
      <c r="Q112" s="592"/>
      <c r="R112" s="593"/>
      <c r="S112" s="594"/>
      <c r="T112" s="593"/>
      <c r="U112" s="594"/>
      <c r="V112" s="595"/>
      <c r="W112" s="596">
        <v>1</v>
      </c>
      <c r="X112" s="593"/>
      <c r="Y112" s="594">
        <v>1</v>
      </c>
      <c r="Z112" s="593"/>
      <c r="AA112" s="594"/>
      <c r="AB112" s="597"/>
      <c r="AC112" s="592"/>
      <c r="AD112" s="593"/>
      <c r="AE112" s="594"/>
      <c r="AF112" s="593"/>
      <c r="AG112" s="594"/>
      <c r="AH112" s="595"/>
      <c r="AI112" s="596">
        <v>3</v>
      </c>
      <c r="AJ112" s="593"/>
      <c r="AK112" s="594">
        <v>2</v>
      </c>
      <c r="AL112" s="593"/>
      <c r="AM112" s="594">
        <v>1</v>
      </c>
      <c r="AN112" s="597"/>
      <c r="AO112" s="592"/>
      <c r="AP112" s="595"/>
      <c r="AQ112" s="416">
        <f t="shared" si="24"/>
        <v>4</v>
      </c>
      <c r="AR112" s="110">
        <f t="shared" si="25"/>
        <v>0</v>
      </c>
      <c r="AS112" s="432">
        <f t="shared" si="26"/>
        <v>3</v>
      </c>
      <c r="AT112" s="109">
        <f t="shared" si="27"/>
        <v>0</v>
      </c>
      <c r="AU112" s="429">
        <f t="shared" si="28"/>
        <v>1</v>
      </c>
      <c r="AV112" s="110">
        <f t="shared" si="29"/>
        <v>0</v>
      </c>
      <c r="AW112" s="701">
        <v>1.62</v>
      </c>
      <c r="AX112" s="706"/>
    </row>
    <row r="113" spans="1:50" ht="17.25" customHeight="1">
      <c r="A113" s="130"/>
      <c r="B113" s="692"/>
      <c r="C113" s="695"/>
      <c r="D113" s="696"/>
      <c r="E113" s="372"/>
      <c r="F113" s="373"/>
      <c r="G113" s="590"/>
      <c r="H113" s="373"/>
      <c r="I113" s="590"/>
      <c r="J113" s="375"/>
      <c r="K113" s="374"/>
      <c r="L113" s="373"/>
      <c r="M113" s="590"/>
      <c r="N113" s="373"/>
      <c r="O113" s="590"/>
      <c r="P113" s="591"/>
      <c r="Q113" s="372"/>
      <c r="R113" s="373"/>
      <c r="S113" s="590"/>
      <c r="T113" s="373"/>
      <c r="U113" s="590"/>
      <c r="V113" s="375"/>
      <c r="W113" s="374"/>
      <c r="X113" s="373"/>
      <c r="Y113" s="590"/>
      <c r="Z113" s="373"/>
      <c r="AA113" s="590"/>
      <c r="AB113" s="591"/>
      <c r="AC113" s="372"/>
      <c r="AD113" s="373"/>
      <c r="AE113" s="590"/>
      <c r="AF113" s="373"/>
      <c r="AG113" s="590"/>
      <c r="AH113" s="375"/>
      <c r="AI113" s="374"/>
      <c r="AJ113" s="373"/>
      <c r="AK113" s="590"/>
      <c r="AL113" s="373"/>
      <c r="AM113" s="590"/>
      <c r="AN113" s="591"/>
      <c r="AO113" s="372"/>
      <c r="AP113" s="375"/>
      <c r="AQ113" s="415">
        <f t="shared" si="24"/>
        <v>0</v>
      </c>
      <c r="AR113" s="116">
        <f t="shared" si="25"/>
        <v>0</v>
      </c>
      <c r="AS113" s="431">
        <f t="shared" si="26"/>
        <v>0</v>
      </c>
      <c r="AT113" s="115">
        <f t="shared" si="27"/>
        <v>0</v>
      </c>
      <c r="AU113" s="428">
        <f t="shared" si="28"/>
        <v>0</v>
      </c>
      <c r="AV113" s="116">
        <f t="shared" si="29"/>
        <v>0</v>
      </c>
      <c r="AW113" s="702"/>
      <c r="AX113" s="707"/>
    </row>
    <row r="114" spans="1:50" ht="17.25" customHeight="1">
      <c r="A114" s="130"/>
      <c r="B114" s="691" t="s">
        <v>206</v>
      </c>
      <c r="C114" s="693" t="s">
        <v>278</v>
      </c>
      <c r="D114" s="694"/>
      <c r="E114" s="592"/>
      <c r="F114" s="593"/>
      <c r="G114" s="594"/>
      <c r="H114" s="593"/>
      <c r="I114" s="594"/>
      <c r="J114" s="595"/>
      <c r="K114" s="596"/>
      <c r="L114" s="593"/>
      <c r="M114" s="594"/>
      <c r="N114" s="593"/>
      <c r="O114" s="594"/>
      <c r="P114" s="597"/>
      <c r="Q114" s="592"/>
      <c r="R114" s="593"/>
      <c r="S114" s="594"/>
      <c r="T114" s="593"/>
      <c r="U114" s="594"/>
      <c r="V114" s="595"/>
      <c r="W114" s="596"/>
      <c r="X114" s="593"/>
      <c r="Y114" s="594"/>
      <c r="Z114" s="593"/>
      <c r="AA114" s="594"/>
      <c r="AB114" s="597"/>
      <c r="AC114" s="592"/>
      <c r="AD114" s="593"/>
      <c r="AE114" s="594"/>
      <c r="AF114" s="593"/>
      <c r="AG114" s="594"/>
      <c r="AH114" s="595"/>
      <c r="AI114" s="596"/>
      <c r="AJ114" s="593"/>
      <c r="AK114" s="594"/>
      <c r="AL114" s="593"/>
      <c r="AM114" s="594"/>
      <c r="AN114" s="597"/>
      <c r="AO114" s="592"/>
      <c r="AP114" s="595"/>
      <c r="AQ114" s="416">
        <f t="shared" si="24"/>
        <v>0</v>
      </c>
      <c r="AR114" s="110">
        <f t="shared" si="25"/>
        <v>0</v>
      </c>
      <c r="AS114" s="432">
        <f t="shared" si="26"/>
        <v>0</v>
      </c>
      <c r="AT114" s="109">
        <f t="shared" si="27"/>
        <v>0</v>
      </c>
      <c r="AU114" s="429">
        <f t="shared" si="28"/>
        <v>0</v>
      </c>
      <c r="AV114" s="110">
        <f t="shared" si="29"/>
        <v>0</v>
      </c>
      <c r="AW114" s="701"/>
      <c r="AX114" s="706"/>
    </row>
    <row r="115" spans="1:50" ht="17.25" customHeight="1">
      <c r="A115" s="130"/>
      <c r="B115" s="692"/>
      <c r="C115" s="695"/>
      <c r="D115" s="696"/>
      <c r="E115" s="372"/>
      <c r="F115" s="373"/>
      <c r="G115" s="590"/>
      <c r="H115" s="373"/>
      <c r="I115" s="590"/>
      <c r="J115" s="375"/>
      <c r="K115" s="374"/>
      <c r="L115" s="373"/>
      <c r="M115" s="590"/>
      <c r="N115" s="373"/>
      <c r="O115" s="590"/>
      <c r="P115" s="591"/>
      <c r="Q115" s="372"/>
      <c r="R115" s="373"/>
      <c r="S115" s="590"/>
      <c r="T115" s="373"/>
      <c r="U115" s="590"/>
      <c r="V115" s="375"/>
      <c r="W115" s="374"/>
      <c r="X115" s="373"/>
      <c r="Y115" s="590"/>
      <c r="Z115" s="373"/>
      <c r="AA115" s="590"/>
      <c r="AB115" s="591"/>
      <c r="AC115" s="372"/>
      <c r="AD115" s="373"/>
      <c r="AE115" s="590"/>
      <c r="AF115" s="373"/>
      <c r="AG115" s="590"/>
      <c r="AH115" s="375"/>
      <c r="AI115" s="374"/>
      <c r="AJ115" s="373"/>
      <c r="AK115" s="590"/>
      <c r="AL115" s="373"/>
      <c r="AM115" s="590"/>
      <c r="AN115" s="591"/>
      <c r="AO115" s="372"/>
      <c r="AP115" s="375"/>
      <c r="AQ115" s="415">
        <f t="shared" si="24"/>
        <v>0</v>
      </c>
      <c r="AR115" s="116">
        <f t="shared" si="25"/>
        <v>0</v>
      </c>
      <c r="AS115" s="431">
        <f t="shared" si="26"/>
        <v>0</v>
      </c>
      <c r="AT115" s="115">
        <f t="shared" si="27"/>
        <v>0</v>
      </c>
      <c r="AU115" s="428">
        <f t="shared" si="28"/>
        <v>0</v>
      </c>
      <c r="AV115" s="116">
        <f t="shared" si="29"/>
        <v>0</v>
      </c>
      <c r="AW115" s="702"/>
      <c r="AX115" s="707"/>
    </row>
    <row r="116" spans="1:50" ht="17.25" customHeight="1">
      <c r="A116" s="130"/>
      <c r="B116" s="691" t="s">
        <v>206</v>
      </c>
      <c r="C116" s="693" t="s">
        <v>67</v>
      </c>
      <c r="D116" s="694"/>
      <c r="E116" s="592"/>
      <c r="F116" s="593"/>
      <c r="G116" s="594"/>
      <c r="H116" s="593"/>
      <c r="I116" s="594"/>
      <c r="J116" s="595"/>
      <c r="K116" s="596"/>
      <c r="L116" s="593"/>
      <c r="M116" s="594"/>
      <c r="N116" s="593"/>
      <c r="O116" s="594"/>
      <c r="P116" s="597"/>
      <c r="Q116" s="592"/>
      <c r="R116" s="593"/>
      <c r="S116" s="594"/>
      <c r="T116" s="593"/>
      <c r="U116" s="594"/>
      <c r="V116" s="595"/>
      <c r="W116" s="596">
        <v>6</v>
      </c>
      <c r="X116" s="593"/>
      <c r="Y116" s="594"/>
      <c r="Z116" s="593"/>
      <c r="AA116" s="594">
        <v>2</v>
      </c>
      <c r="AB116" s="597"/>
      <c r="AC116" s="592"/>
      <c r="AD116" s="593"/>
      <c r="AE116" s="594"/>
      <c r="AF116" s="593"/>
      <c r="AG116" s="594"/>
      <c r="AH116" s="595"/>
      <c r="AI116" s="596">
        <v>1</v>
      </c>
      <c r="AJ116" s="593"/>
      <c r="AK116" s="594">
        <v>1</v>
      </c>
      <c r="AL116" s="593"/>
      <c r="AM116" s="594"/>
      <c r="AN116" s="597"/>
      <c r="AO116" s="592"/>
      <c r="AP116" s="595"/>
      <c r="AQ116" s="416">
        <f t="shared" si="24"/>
        <v>7</v>
      </c>
      <c r="AR116" s="110">
        <f t="shared" si="25"/>
        <v>0</v>
      </c>
      <c r="AS116" s="432">
        <f t="shared" si="26"/>
        <v>1</v>
      </c>
      <c r="AT116" s="109">
        <f t="shared" si="27"/>
        <v>0</v>
      </c>
      <c r="AU116" s="429">
        <f t="shared" si="28"/>
        <v>2</v>
      </c>
      <c r="AV116" s="110">
        <f t="shared" si="29"/>
        <v>0</v>
      </c>
      <c r="AW116" s="701">
        <v>2.74</v>
      </c>
      <c r="AX116" s="706"/>
    </row>
    <row r="117" spans="1:50" ht="17.25" customHeight="1">
      <c r="A117" s="130"/>
      <c r="B117" s="692"/>
      <c r="C117" s="695"/>
      <c r="D117" s="696"/>
      <c r="E117" s="372"/>
      <c r="F117" s="373"/>
      <c r="G117" s="590"/>
      <c r="H117" s="373"/>
      <c r="I117" s="590"/>
      <c r="J117" s="375"/>
      <c r="K117" s="374"/>
      <c r="L117" s="373"/>
      <c r="M117" s="590"/>
      <c r="N117" s="373"/>
      <c r="O117" s="590"/>
      <c r="P117" s="591"/>
      <c r="Q117" s="372"/>
      <c r="R117" s="373"/>
      <c r="S117" s="590"/>
      <c r="T117" s="373"/>
      <c r="U117" s="590"/>
      <c r="V117" s="375"/>
      <c r="W117" s="374"/>
      <c r="X117" s="373"/>
      <c r="Y117" s="590"/>
      <c r="Z117" s="373"/>
      <c r="AA117" s="590"/>
      <c r="AB117" s="591"/>
      <c r="AC117" s="372"/>
      <c r="AD117" s="373"/>
      <c r="AE117" s="590"/>
      <c r="AF117" s="373"/>
      <c r="AG117" s="590"/>
      <c r="AH117" s="375"/>
      <c r="AI117" s="374"/>
      <c r="AJ117" s="373"/>
      <c r="AK117" s="590"/>
      <c r="AL117" s="373"/>
      <c r="AM117" s="590"/>
      <c r="AN117" s="591"/>
      <c r="AO117" s="372"/>
      <c r="AP117" s="375"/>
      <c r="AQ117" s="415">
        <f t="shared" si="24"/>
        <v>0</v>
      </c>
      <c r="AR117" s="116">
        <f t="shared" si="25"/>
        <v>0</v>
      </c>
      <c r="AS117" s="431">
        <f t="shared" si="26"/>
        <v>0</v>
      </c>
      <c r="AT117" s="115">
        <f t="shared" si="27"/>
        <v>0</v>
      </c>
      <c r="AU117" s="428">
        <f t="shared" si="28"/>
        <v>0</v>
      </c>
      <c r="AV117" s="116">
        <f t="shared" si="29"/>
        <v>0</v>
      </c>
      <c r="AW117" s="702"/>
      <c r="AX117" s="707"/>
    </row>
    <row r="118" spans="1:50" ht="17.25" customHeight="1">
      <c r="A118" s="130"/>
      <c r="B118" s="691" t="s">
        <v>206</v>
      </c>
      <c r="C118" s="693" t="s">
        <v>68</v>
      </c>
      <c r="D118" s="694"/>
      <c r="E118" s="592"/>
      <c r="F118" s="593"/>
      <c r="G118" s="594"/>
      <c r="H118" s="593"/>
      <c r="I118" s="594"/>
      <c r="J118" s="595"/>
      <c r="K118" s="596"/>
      <c r="L118" s="593"/>
      <c r="M118" s="594"/>
      <c r="N118" s="593"/>
      <c r="O118" s="594"/>
      <c r="P118" s="597"/>
      <c r="Q118" s="592"/>
      <c r="R118" s="593"/>
      <c r="S118" s="594"/>
      <c r="T118" s="593"/>
      <c r="U118" s="594"/>
      <c r="V118" s="595"/>
      <c r="W118" s="596">
        <v>2</v>
      </c>
      <c r="X118" s="593"/>
      <c r="Y118" s="594">
        <v>1</v>
      </c>
      <c r="Z118" s="593"/>
      <c r="AA118" s="594"/>
      <c r="AB118" s="597"/>
      <c r="AC118" s="592"/>
      <c r="AD118" s="593"/>
      <c r="AE118" s="594"/>
      <c r="AF118" s="593"/>
      <c r="AG118" s="594"/>
      <c r="AH118" s="595"/>
      <c r="AI118" s="596"/>
      <c r="AJ118" s="593"/>
      <c r="AK118" s="594"/>
      <c r="AL118" s="593"/>
      <c r="AM118" s="594"/>
      <c r="AN118" s="597"/>
      <c r="AO118" s="592"/>
      <c r="AP118" s="595"/>
      <c r="AQ118" s="416">
        <f t="shared" si="24"/>
        <v>2</v>
      </c>
      <c r="AR118" s="110">
        <f t="shared" si="25"/>
        <v>0</v>
      </c>
      <c r="AS118" s="432">
        <f t="shared" si="26"/>
        <v>1</v>
      </c>
      <c r="AT118" s="109">
        <f t="shared" si="27"/>
        <v>0</v>
      </c>
      <c r="AU118" s="429">
        <f t="shared" si="28"/>
        <v>0</v>
      </c>
      <c r="AV118" s="110">
        <f t="shared" si="29"/>
        <v>0</v>
      </c>
      <c r="AW118" s="701">
        <v>0.85</v>
      </c>
      <c r="AX118" s="706"/>
    </row>
    <row r="119" spans="1:50" ht="17.25" customHeight="1">
      <c r="A119" s="130"/>
      <c r="B119" s="692"/>
      <c r="C119" s="695"/>
      <c r="D119" s="696"/>
      <c r="E119" s="372"/>
      <c r="F119" s="373"/>
      <c r="G119" s="590"/>
      <c r="H119" s="373"/>
      <c r="I119" s="590"/>
      <c r="J119" s="375"/>
      <c r="K119" s="374"/>
      <c r="L119" s="373"/>
      <c r="M119" s="590"/>
      <c r="N119" s="373"/>
      <c r="O119" s="590"/>
      <c r="P119" s="591"/>
      <c r="Q119" s="372"/>
      <c r="R119" s="373"/>
      <c r="S119" s="590"/>
      <c r="T119" s="373"/>
      <c r="U119" s="590"/>
      <c r="V119" s="375"/>
      <c r="W119" s="374"/>
      <c r="X119" s="373"/>
      <c r="Y119" s="590"/>
      <c r="Z119" s="373"/>
      <c r="AA119" s="590"/>
      <c r="AB119" s="591"/>
      <c r="AC119" s="372"/>
      <c r="AD119" s="373"/>
      <c r="AE119" s="590"/>
      <c r="AF119" s="373"/>
      <c r="AG119" s="590"/>
      <c r="AH119" s="375"/>
      <c r="AI119" s="374"/>
      <c r="AJ119" s="373"/>
      <c r="AK119" s="590"/>
      <c r="AL119" s="373"/>
      <c r="AM119" s="590"/>
      <c r="AN119" s="591"/>
      <c r="AO119" s="372"/>
      <c r="AP119" s="375"/>
      <c r="AQ119" s="415">
        <f t="shared" si="24"/>
        <v>0</v>
      </c>
      <c r="AR119" s="116">
        <f t="shared" si="25"/>
        <v>0</v>
      </c>
      <c r="AS119" s="431">
        <f t="shared" si="26"/>
        <v>0</v>
      </c>
      <c r="AT119" s="115">
        <f t="shared" si="27"/>
        <v>0</v>
      </c>
      <c r="AU119" s="428">
        <f t="shared" si="28"/>
        <v>0</v>
      </c>
      <c r="AV119" s="116">
        <f t="shared" si="29"/>
        <v>0</v>
      </c>
      <c r="AW119" s="702"/>
      <c r="AX119" s="707"/>
    </row>
    <row r="120" spans="1:50" ht="17.25" customHeight="1">
      <c r="A120" s="130"/>
      <c r="B120" s="691" t="s">
        <v>206</v>
      </c>
      <c r="C120" s="693" t="s">
        <v>69</v>
      </c>
      <c r="D120" s="694"/>
      <c r="E120" s="592"/>
      <c r="F120" s="593"/>
      <c r="G120" s="594"/>
      <c r="H120" s="593"/>
      <c r="I120" s="594"/>
      <c r="J120" s="595"/>
      <c r="K120" s="596"/>
      <c r="L120" s="593"/>
      <c r="M120" s="594"/>
      <c r="N120" s="593"/>
      <c r="O120" s="594"/>
      <c r="P120" s="597"/>
      <c r="Q120" s="592"/>
      <c r="R120" s="593"/>
      <c r="S120" s="594"/>
      <c r="T120" s="593"/>
      <c r="U120" s="594"/>
      <c r="V120" s="595"/>
      <c r="W120" s="596">
        <v>1</v>
      </c>
      <c r="X120" s="593"/>
      <c r="Y120" s="594"/>
      <c r="Z120" s="593"/>
      <c r="AA120" s="594"/>
      <c r="AB120" s="597"/>
      <c r="AC120" s="592">
        <v>6</v>
      </c>
      <c r="AD120" s="593"/>
      <c r="AE120" s="594"/>
      <c r="AF120" s="593"/>
      <c r="AG120" s="594">
        <v>1</v>
      </c>
      <c r="AH120" s="595"/>
      <c r="AI120" s="596">
        <v>1</v>
      </c>
      <c r="AJ120" s="593"/>
      <c r="AK120" s="594"/>
      <c r="AL120" s="593"/>
      <c r="AM120" s="594">
        <v>1</v>
      </c>
      <c r="AN120" s="597"/>
      <c r="AO120" s="592"/>
      <c r="AP120" s="595"/>
      <c r="AQ120" s="416">
        <f t="shared" si="24"/>
        <v>8</v>
      </c>
      <c r="AR120" s="110">
        <f t="shared" si="25"/>
        <v>0</v>
      </c>
      <c r="AS120" s="432">
        <f t="shared" si="26"/>
        <v>0</v>
      </c>
      <c r="AT120" s="109">
        <f t="shared" si="27"/>
        <v>0</v>
      </c>
      <c r="AU120" s="429">
        <f t="shared" si="28"/>
        <v>2</v>
      </c>
      <c r="AV120" s="110">
        <f t="shared" si="29"/>
        <v>0</v>
      </c>
      <c r="AW120" s="701">
        <v>12.68</v>
      </c>
      <c r="AX120" s="706"/>
    </row>
    <row r="121" spans="1:50" ht="17.25" customHeight="1">
      <c r="A121" s="130"/>
      <c r="B121" s="692"/>
      <c r="C121" s="695"/>
      <c r="D121" s="696"/>
      <c r="E121" s="372"/>
      <c r="F121" s="373"/>
      <c r="G121" s="590"/>
      <c r="H121" s="373"/>
      <c r="I121" s="590"/>
      <c r="J121" s="375"/>
      <c r="K121" s="374"/>
      <c r="L121" s="373"/>
      <c r="M121" s="590"/>
      <c r="N121" s="373"/>
      <c r="O121" s="590"/>
      <c r="P121" s="591"/>
      <c r="Q121" s="372"/>
      <c r="R121" s="373"/>
      <c r="S121" s="590"/>
      <c r="T121" s="373"/>
      <c r="U121" s="590"/>
      <c r="V121" s="375"/>
      <c r="W121" s="374"/>
      <c r="X121" s="373"/>
      <c r="Y121" s="590"/>
      <c r="Z121" s="373"/>
      <c r="AA121" s="590"/>
      <c r="AB121" s="591"/>
      <c r="AC121" s="372"/>
      <c r="AD121" s="373"/>
      <c r="AE121" s="590"/>
      <c r="AF121" s="373"/>
      <c r="AG121" s="590"/>
      <c r="AH121" s="375"/>
      <c r="AI121" s="374"/>
      <c r="AJ121" s="373"/>
      <c r="AK121" s="590"/>
      <c r="AL121" s="373"/>
      <c r="AM121" s="590"/>
      <c r="AN121" s="591"/>
      <c r="AO121" s="372"/>
      <c r="AP121" s="375"/>
      <c r="AQ121" s="415">
        <f t="shared" si="24"/>
        <v>0</v>
      </c>
      <c r="AR121" s="116">
        <f t="shared" si="25"/>
        <v>0</v>
      </c>
      <c r="AS121" s="431">
        <f t="shared" si="26"/>
        <v>0</v>
      </c>
      <c r="AT121" s="115">
        <f t="shared" si="27"/>
        <v>0</v>
      </c>
      <c r="AU121" s="428">
        <f t="shared" si="28"/>
        <v>0</v>
      </c>
      <c r="AV121" s="116">
        <f t="shared" si="29"/>
        <v>0</v>
      </c>
      <c r="AW121" s="702"/>
      <c r="AX121" s="707"/>
    </row>
    <row r="122" spans="1:50" ht="17.25" customHeight="1">
      <c r="A122" s="130"/>
      <c r="B122" s="691" t="s">
        <v>206</v>
      </c>
      <c r="C122" s="693" t="s">
        <v>317</v>
      </c>
      <c r="D122" s="694"/>
      <c r="E122" s="592"/>
      <c r="F122" s="593"/>
      <c r="G122" s="594"/>
      <c r="H122" s="593"/>
      <c r="I122" s="594"/>
      <c r="J122" s="595"/>
      <c r="K122" s="596"/>
      <c r="L122" s="593"/>
      <c r="M122" s="594"/>
      <c r="N122" s="593"/>
      <c r="O122" s="594"/>
      <c r="P122" s="597"/>
      <c r="Q122" s="592"/>
      <c r="R122" s="593"/>
      <c r="S122" s="594"/>
      <c r="T122" s="593"/>
      <c r="U122" s="594"/>
      <c r="V122" s="595"/>
      <c r="W122" s="596">
        <v>1</v>
      </c>
      <c r="X122" s="593"/>
      <c r="Y122" s="594"/>
      <c r="Z122" s="593"/>
      <c r="AA122" s="594"/>
      <c r="AB122" s="597"/>
      <c r="AC122" s="592"/>
      <c r="AD122" s="593"/>
      <c r="AE122" s="594"/>
      <c r="AF122" s="593"/>
      <c r="AG122" s="594"/>
      <c r="AH122" s="595"/>
      <c r="AI122" s="596"/>
      <c r="AJ122" s="593"/>
      <c r="AK122" s="594"/>
      <c r="AL122" s="593"/>
      <c r="AM122" s="594"/>
      <c r="AN122" s="597"/>
      <c r="AO122" s="592"/>
      <c r="AP122" s="595"/>
      <c r="AQ122" s="416">
        <f t="shared" si="24"/>
        <v>1</v>
      </c>
      <c r="AR122" s="110">
        <f t="shared" si="25"/>
        <v>0</v>
      </c>
      <c r="AS122" s="432">
        <f t="shared" si="26"/>
        <v>0</v>
      </c>
      <c r="AT122" s="109">
        <f t="shared" si="27"/>
        <v>0</v>
      </c>
      <c r="AU122" s="429">
        <f t="shared" si="28"/>
        <v>0</v>
      </c>
      <c r="AV122" s="110">
        <f t="shared" si="29"/>
        <v>0</v>
      </c>
      <c r="AW122" s="701">
        <v>3.46</v>
      </c>
      <c r="AX122" s="706"/>
    </row>
    <row r="123" spans="1:50" ht="17.25" customHeight="1">
      <c r="A123" s="130"/>
      <c r="B123" s="692"/>
      <c r="C123" s="695"/>
      <c r="D123" s="696"/>
      <c r="E123" s="372"/>
      <c r="F123" s="373"/>
      <c r="G123" s="590"/>
      <c r="H123" s="373"/>
      <c r="I123" s="590"/>
      <c r="J123" s="375"/>
      <c r="K123" s="374"/>
      <c r="L123" s="373"/>
      <c r="M123" s="590"/>
      <c r="N123" s="373"/>
      <c r="O123" s="590"/>
      <c r="P123" s="591"/>
      <c r="Q123" s="372"/>
      <c r="R123" s="373"/>
      <c r="S123" s="590"/>
      <c r="T123" s="373"/>
      <c r="U123" s="590"/>
      <c r="V123" s="375"/>
      <c r="W123" s="374"/>
      <c r="X123" s="373"/>
      <c r="Y123" s="590"/>
      <c r="Z123" s="373"/>
      <c r="AA123" s="590"/>
      <c r="AB123" s="591"/>
      <c r="AC123" s="372"/>
      <c r="AD123" s="373"/>
      <c r="AE123" s="590"/>
      <c r="AF123" s="373"/>
      <c r="AG123" s="590"/>
      <c r="AH123" s="375"/>
      <c r="AI123" s="374"/>
      <c r="AJ123" s="373"/>
      <c r="AK123" s="590"/>
      <c r="AL123" s="373"/>
      <c r="AM123" s="590"/>
      <c r="AN123" s="591"/>
      <c r="AO123" s="372"/>
      <c r="AP123" s="375"/>
      <c r="AQ123" s="415">
        <f t="shared" si="24"/>
        <v>0</v>
      </c>
      <c r="AR123" s="116">
        <f t="shared" si="25"/>
        <v>0</v>
      </c>
      <c r="AS123" s="431">
        <f t="shared" si="26"/>
        <v>0</v>
      </c>
      <c r="AT123" s="115">
        <f t="shared" si="27"/>
        <v>0</v>
      </c>
      <c r="AU123" s="428">
        <f t="shared" si="28"/>
        <v>0</v>
      </c>
      <c r="AV123" s="116">
        <f t="shared" si="29"/>
        <v>0</v>
      </c>
      <c r="AW123" s="702"/>
      <c r="AX123" s="707"/>
    </row>
    <row r="124" spans="1:50" ht="17.25" customHeight="1">
      <c r="A124" s="130"/>
      <c r="B124" s="691" t="s">
        <v>206</v>
      </c>
      <c r="C124" s="693" t="s">
        <v>70</v>
      </c>
      <c r="D124" s="694"/>
      <c r="E124" s="592"/>
      <c r="F124" s="593"/>
      <c r="G124" s="594"/>
      <c r="H124" s="593"/>
      <c r="I124" s="594"/>
      <c r="J124" s="595"/>
      <c r="K124" s="596"/>
      <c r="L124" s="593"/>
      <c r="M124" s="594"/>
      <c r="N124" s="593"/>
      <c r="O124" s="594"/>
      <c r="P124" s="597"/>
      <c r="Q124" s="592"/>
      <c r="R124" s="593"/>
      <c r="S124" s="594"/>
      <c r="T124" s="593"/>
      <c r="U124" s="594"/>
      <c r="V124" s="595"/>
      <c r="W124" s="596">
        <v>1</v>
      </c>
      <c r="X124" s="593"/>
      <c r="Y124" s="594">
        <v>1</v>
      </c>
      <c r="Z124" s="593"/>
      <c r="AA124" s="594"/>
      <c r="AB124" s="597"/>
      <c r="AC124" s="592"/>
      <c r="AD124" s="593"/>
      <c r="AE124" s="594"/>
      <c r="AF124" s="593"/>
      <c r="AG124" s="594"/>
      <c r="AH124" s="595"/>
      <c r="AI124" s="596"/>
      <c r="AJ124" s="593"/>
      <c r="AK124" s="594"/>
      <c r="AL124" s="593"/>
      <c r="AM124" s="594"/>
      <c r="AN124" s="597"/>
      <c r="AO124" s="592"/>
      <c r="AP124" s="595"/>
      <c r="AQ124" s="416">
        <f t="shared" si="24"/>
        <v>1</v>
      </c>
      <c r="AR124" s="110">
        <f t="shared" si="25"/>
        <v>0</v>
      </c>
      <c r="AS124" s="432">
        <f t="shared" si="26"/>
        <v>1</v>
      </c>
      <c r="AT124" s="109">
        <f t="shared" si="27"/>
        <v>0</v>
      </c>
      <c r="AU124" s="429">
        <f t="shared" si="28"/>
        <v>0</v>
      </c>
      <c r="AV124" s="110">
        <f t="shared" si="29"/>
        <v>0</v>
      </c>
      <c r="AW124" s="701">
        <v>1.37</v>
      </c>
      <c r="AX124" s="706"/>
    </row>
    <row r="125" spans="1:50" ht="17.25" customHeight="1">
      <c r="A125" s="130"/>
      <c r="B125" s="692"/>
      <c r="C125" s="695"/>
      <c r="D125" s="696"/>
      <c r="E125" s="372"/>
      <c r="F125" s="373"/>
      <c r="G125" s="590"/>
      <c r="H125" s="373"/>
      <c r="I125" s="590"/>
      <c r="J125" s="375"/>
      <c r="K125" s="374"/>
      <c r="L125" s="373"/>
      <c r="M125" s="590"/>
      <c r="N125" s="373"/>
      <c r="O125" s="590"/>
      <c r="P125" s="591"/>
      <c r="Q125" s="372"/>
      <c r="R125" s="373"/>
      <c r="S125" s="590"/>
      <c r="T125" s="373"/>
      <c r="U125" s="590"/>
      <c r="V125" s="375"/>
      <c r="W125" s="374"/>
      <c r="X125" s="373"/>
      <c r="Y125" s="590"/>
      <c r="Z125" s="373"/>
      <c r="AA125" s="590"/>
      <c r="AB125" s="591"/>
      <c r="AC125" s="372"/>
      <c r="AD125" s="373"/>
      <c r="AE125" s="590"/>
      <c r="AF125" s="373"/>
      <c r="AG125" s="590"/>
      <c r="AH125" s="375"/>
      <c r="AI125" s="374"/>
      <c r="AJ125" s="373"/>
      <c r="AK125" s="590"/>
      <c r="AL125" s="373"/>
      <c r="AM125" s="590"/>
      <c r="AN125" s="591"/>
      <c r="AO125" s="372"/>
      <c r="AP125" s="375"/>
      <c r="AQ125" s="415">
        <f t="shared" si="24"/>
        <v>0</v>
      </c>
      <c r="AR125" s="116">
        <f t="shared" si="25"/>
        <v>0</v>
      </c>
      <c r="AS125" s="431">
        <f t="shared" si="26"/>
        <v>0</v>
      </c>
      <c r="AT125" s="115">
        <f t="shared" si="27"/>
        <v>0</v>
      </c>
      <c r="AU125" s="428">
        <f t="shared" si="28"/>
        <v>0</v>
      </c>
      <c r="AV125" s="116">
        <f t="shared" si="29"/>
        <v>0</v>
      </c>
      <c r="AW125" s="702"/>
      <c r="AX125" s="707"/>
    </row>
    <row r="126" spans="1:50" ht="17.25" customHeight="1">
      <c r="A126" s="130"/>
      <c r="B126" s="691" t="s">
        <v>206</v>
      </c>
      <c r="C126" s="693" t="s">
        <v>71</v>
      </c>
      <c r="D126" s="694"/>
      <c r="E126" s="592"/>
      <c r="F126" s="593"/>
      <c r="G126" s="594"/>
      <c r="H126" s="593"/>
      <c r="I126" s="594"/>
      <c r="J126" s="595"/>
      <c r="K126" s="596"/>
      <c r="L126" s="593"/>
      <c r="M126" s="594"/>
      <c r="N126" s="593"/>
      <c r="O126" s="594"/>
      <c r="P126" s="597"/>
      <c r="Q126" s="592"/>
      <c r="R126" s="593"/>
      <c r="S126" s="594"/>
      <c r="T126" s="593"/>
      <c r="U126" s="594"/>
      <c r="V126" s="595"/>
      <c r="W126" s="596">
        <v>2</v>
      </c>
      <c r="X126" s="593"/>
      <c r="Y126" s="594">
        <v>1</v>
      </c>
      <c r="Z126" s="593"/>
      <c r="AA126" s="594"/>
      <c r="AB126" s="597"/>
      <c r="AC126" s="592"/>
      <c r="AD126" s="593"/>
      <c r="AE126" s="594"/>
      <c r="AF126" s="593"/>
      <c r="AG126" s="594"/>
      <c r="AH126" s="595"/>
      <c r="AI126" s="596"/>
      <c r="AJ126" s="593"/>
      <c r="AK126" s="594"/>
      <c r="AL126" s="593"/>
      <c r="AM126" s="594"/>
      <c r="AN126" s="597"/>
      <c r="AO126" s="592"/>
      <c r="AP126" s="595"/>
      <c r="AQ126" s="416">
        <f t="shared" si="24"/>
        <v>2</v>
      </c>
      <c r="AR126" s="110">
        <f t="shared" si="25"/>
        <v>0</v>
      </c>
      <c r="AS126" s="432">
        <f t="shared" si="26"/>
        <v>1</v>
      </c>
      <c r="AT126" s="109">
        <f t="shared" si="27"/>
        <v>0</v>
      </c>
      <c r="AU126" s="429">
        <f t="shared" si="28"/>
        <v>0</v>
      </c>
      <c r="AV126" s="110">
        <f t="shared" si="29"/>
        <v>0</v>
      </c>
      <c r="AW126" s="701">
        <v>3.06</v>
      </c>
      <c r="AX126" s="706"/>
    </row>
    <row r="127" spans="1:50" ht="17.25" customHeight="1">
      <c r="A127" s="130"/>
      <c r="B127" s="692"/>
      <c r="C127" s="695"/>
      <c r="D127" s="696"/>
      <c r="E127" s="372"/>
      <c r="F127" s="373"/>
      <c r="G127" s="590"/>
      <c r="H127" s="373"/>
      <c r="I127" s="590"/>
      <c r="J127" s="375"/>
      <c r="K127" s="374"/>
      <c r="L127" s="373"/>
      <c r="M127" s="590"/>
      <c r="N127" s="373"/>
      <c r="O127" s="590"/>
      <c r="P127" s="591"/>
      <c r="Q127" s="372"/>
      <c r="R127" s="373"/>
      <c r="S127" s="590"/>
      <c r="T127" s="373"/>
      <c r="U127" s="590"/>
      <c r="V127" s="375"/>
      <c r="W127" s="374"/>
      <c r="X127" s="373"/>
      <c r="Y127" s="590"/>
      <c r="Z127" s="373"/>
      <c r="AA127" s="590"/>
      <c r="AB127" s="591"/>
      <c r="AC127" s="372"/>
      <c r="AD127" s="373"/>
      <c r="AE127" s="590"/>
      <c r="AF127" s="373"/>
      <c r="AG127" s="590"/>
      <c r="AH127" s="375"/>
      <c r="AI127" s="374"/>
      <c r="AJ127" s="373"/>
      <c r="AK127" s="590"/>
      <c r="AL127" s="373"/>
      <c r="AM127" s="590"/>
      <c r="AN127" s="591"/>
      <c r="AO127" s="372"/>
      <c r="AP127" s="375"/>
      <c r="AQ127" s="415">
        <f t="shared" si="24"/>
        <v>0</v>
      </c>
      <c r="AR127" s="116">
        <f t="shared" si="25"/>
        <v>0</v>
      </c>
      <c r="AS127" s="431">
        <f t="shared" si="26"/>
        <v>0</v>
      </c>
      <c r="AT127" s="115">
        <f t="shared" si="27"/>
        <v>0</v>
      </c>
      <c r="AU127" s="428">
        <f t="shared" si="28"/>
        <v>0</v>
      </c>
      <c r="AV127" s="116">
        <f t="shared" si="29"/>
        <v>0</v>
      </c>
      <c r="AW127" s="702"/>
      <c r="AX127" s="707"/>
    </row>
    <row r="128" spans="1:50" ht="17.25" customHeight="1">
      <c r="A128" s="130"/>
      <c r="B128" s="691" t="s">
        <v>206</v>
      </c>
      <c r="C128" s="693" t="s">
        <v>240</v>
      </c>
      <c r="D128" s="694"/>
      <c r="E128" s="592"/>
      <c r="F128" s="593"/>
      <c r="G128" s="594"/>
      <c r="H128" s="593"/>
      <c r="I128" s="594"/>
      <c r="J128" s="595"/>
      <c r="K128" s="596"/>
      <c r="L128" s="593"/>
      <c r="M128" s="594"/>
      <c r="N128" s="593"/>
      <c r="O128" s="594"/>
      <c r="P128" s="597"/>
      <c r="Q128" s="592"/>
      <c r="R128" s="593"/>
      <c r="S128" s="594"/>
      <c r="T128" s="593"/>
      <c r="U128" s="594"/>
      <c r="V128" s="595"/>
      <c r="W128" s="596">
        <v>1</v>
      </c>
      <c r="X128" s="593"/>
      <c r="Y128" s="594"/>
      <c r="Z128" s="593"/>
      <c r="AA128" s="594"/>
      <c r="AB128" s="597"/>
      <c r="AC128" s="592"/>
      <c r="AD128" s="593"/>
      <c r="AE128" s="594"/>
      <c r="AF128" s="593"/>
      <c r="AG128" s="594"/>
      <c r="AH128" s="595"/>
      <c r="AI128" s="596"/>
      <c r="AJ128" s="593"/>
      <c r="AK128" s="594"/>
      <c r="AL128" s="593"/>
      <c r="AM128" s="594"/>
      <c r="AN128" s="597"/>
      <c r="AO128" s="592"/>
      <c r="AP128" s="595"/>
      <c r="AQ128" s="416">
        <f t="shared" si="24"/>
        <v>1</v>
      </c>
      <c r="AR128" s="110">
        <f t="shared" si="25"/>
        <v>0</v>
      </c>
      <c r="AS128" s="432">
        <f t="shared" si="26"/>
        <v>0</v>
      </c>
      <c r="AT128" s="109">
        <f t="shared" si="27"/>
        <v>0</v>
      </c>
      <c r="AU128" s="429">
        <f t="shared" si="28"/>
        <v>0</v>
      </c>
      <c r="AV128" s="110">
        <f t="shared" si="29"/>
        <v>0</v>
      </c>
      <c r="AW128" s="701">
        <v>2.21</v>
      </c>
      <c r="AX128" s="706"/>
    </row>
    <row r="129" spans="1:50" ht="17.25" customHeight="1">
      <c r="A129" s="130"/>
      <c r="B129" s="692"/>
      <c r="C129" s="695"/>
      <c r="D129" s="696"/>
      <c r="E129" s="372"/>
      <c r="F129" s="373"/>
      <c r="G129" s="590"/>
      <c r="H129" s="373"/>
      <c r="I129" s="590"/>
      <c r="J129" s="375"/>
      <c r="K129" s="374"/>
      <c r="L129" s="373"/>
      <c r="M129" s="590"/>
      <c r="N129" s="373"/>
      <c r="O129" s="590"/>
      <c r="P129" s="591"/>
      <c r="Q129" s="372"/>
      <c r="R129" s="373"/>
      <c r="S129" s="590"/>
      <c r="T129" s="373"/>
      <c r="U129" s="590"/>
      <c r="V129" s="375"/>
      <c r="W129" s="374"/>
      <c r="X129" s="373"/>
      <c r="Y129" s="590"/>
      <c r="Z129" s="373"/>
      <c r="AA129" s="590"/>
      <c r="AB129" s="591"/>
      <c r="AC129" s="372"/>
      <c r="AD129" s="373"/>
      <c r="AE129" s="590"/>
      <c r="AF129" s="373"/>
      <c r="AG129" s="590"/>
      <c r="AH129" s="375"/>
      <c r="AI129" s="374"/>
      <c r="AJ129" s="373"/>
      <c r="AK129" s="590"/>
      <c r="AL129" s="373"/>
      <c r="AM129" s="590"/>
      <c r="AN129" s="591"/>
      <c r="AO129" s="372"/>
      <c r="AP129" s="375"/>
      <c r="AQ129" s="415">
        <f t="shared" si="24"/>
        <v>0</v>
      </c>
      <c r="AR129" s="116">
        <f t="shared" si="25"/>
        <v>0</v>
      </c>
      <c r="AS129" s="431">
        <f t="shared" si="26"/>
        <v>0</v>
      </c>
      <c r="AT129" s="115">
        <f t="shared" si="27"/>
        <v>0</v>
      </c>
      <c r="AU129" s="428">
        <f t="shared" si="28"/>
        <v>0</v>
      </c>
      <c r="AV129" s="116">
        <f t="shared" si="29"/>
        <v>0</v>
      </c>
      <c r="AW129" s="702"/>
      <c r="AX129" s="707"/>
    </row>
    <row r="130" spans="1:50" ht="17.25" customHeight="1">
      <c r="A130" s="130"/>
      <c r="B130" s="691" t="s">
        <v>206</v>
      </c>
      <c r="C130" s="693" t="s">
        <v>72</v>
      </c>
      <c r="D130" s="694"/>
      <c r="E130" s="592"/>
      <c r="F130" s="593"/>
      <c r="G130" s="594"/>
      <c r="H130" s="593"/>
      <c r="I130" s="594"/>
      <c r="J130" s="595"/>
      <c r="K130" s="596"/>
      <c r="L130" s="593"/>
      <c r="M130" s="594"/>
      <c r="N130" s="593"/>
      <c r="O130" s="594"/>
      <c r="P130" s="597"/>
      <c r="Q130" s="592"/>
      <c r="R130" s="593"/>
      <c r="S130" s="594"/>
      <c r="T130" s="593"/>
      <c r="U130" s="594"/>
      <c r="V130" s="595"/>
      <c r="W130" s="596"/>
      <c r="X130" s="593"/>
      <c r="Y130" s="594"/>
      <c r="Z130" s="593"/>
      <c r="AA130" s="594"/>
      <c r="AB130" s="597"/>
      <c r="AC130" s="592"/>
      <c r="AD130" s="593"/>
      <c r="AE130" s="594"/>
      <c r="AF130" s="593"/>
      <c r="AG130" s="594"/>
      <c r="AH130" s="595"/>
      <c r="AI130" s="596"/>
      <c r="AJ130" s="593"/>
      <c r="AK130" s="594"/>
      <c r="AL130" s="593"/>
      <c r="AM130" s="594"/>
      <c r="AN130" s="597"/>
      <c r="AO130" s="592"/>
      <c r="AP130" s="595"/>
      <c r="AQ130" s="416">
        <f t="shared" si="24"/>
        <v>0</v>
      </c>
      <c r="AR130" s="110">
        <f t="shared" si="25"/>
        <v>0</v>
      </c>
      <c r="AS130" s="432">
        <f t="shared" si="26"/>
        <v>0</v>
      </c>
      <c r="AT130" s="109">
        <f t="shared" si="27"/>
        <v>0</v>
      </c>
      <c r="AU130" s="429">
        <f t="shared" si="28"/>
        <v>0</v>
      </c>
      <c r="AV130" s="110">
        <f t="shared" si="29"/>
        <v>0</v>
      </c>
      <c r="AW130" s="701"/>
      <c r="AX130" s="706"/>
    </row>
    <row r="131" spans="1:50" ht="17.25" customHeight="1">
      <c r="A131" s="130"/>
      <c r="B131" s="692"/>
      <c r="C131" s="695"/>
      <c r="D131" s="696"/>
      <c r="E131" s="372"/>
      <c r="F131" s="373"/>
      <c r="G131" s="590"/>
      <c r="H131" s="373"/>
      <c r="I131" s="590"/>
      <c r="J131" s="375"/>
      <c r="K131" s="374"/>
      <c r="L131" s="373"/>
      <c r="M131" s="590"/>
      <c r="N131" s="373"/>
      <c r="O131" s="590"/>
      <c r="P131" s="591"/>
      <c r="Q131" s="372"/>
      <c r="R131" s="373"/>
      <c r="S131" s="590"/>
      <c r="T131" s="373"/>
      <c r="U131" s="590"/>
      <c r="V131" s="375"/>
      <c r="W131" s="374"/>
      <c r="X131" s="373"/>
      <c r="Y131" s="590"/>
      <c r="Z131" s="373"/>
      <c r="AA131" s="590"/>
      <c r="AB131" s="591"/>
      <c r="AC131" s="372"/>
      <c r="AD131" s="373"/>
      <c r="AE131" s="590"/>
      <c r="AF131" s="373"/>
      <c r="AG131" s="590"/>
      <c r="AH131" s="375"/>
      <c r="AI131" s="374"/>
      <c r="AJ131" s="373"/>
      <c r="AK131" s="590"/>
      <c r="AL131" s="373"/>
      <c r="AM131" s="590"/>
      <c r="AN131" s="591"/>
      <c r="AO131" s="372"/>
      <c r="AP131" s="375"/>
      <c r="AQ131" s="415">
        <f t="shared" si="24"/>
        <v>0</v>
      </c>
      <c r="AR131" s="116">
        <f t="shared" si="25"/>
        <v>0</v>
      </c>
      <c r="AS131" s="431">
        <f t="shared" si="26"/>
        <v>0</v>
      </c>
      <c r="AT131" s="115">
        <f t="shared" si="27"/>
        <v>0</v>
      </c>
      <c r="AU131" s="428">
        <f t="shared" si="28"/>
        <v>0</v>
      </c>
      <c r="AV131" s="116">
        <f t="shared" si="29"/>
        <v>0</v>
      </c>
      <c r="AW131" s="702"/>
      <c r="AX131" s="707"/>
    </row>
    <row r="132" spans="1:50" ht="17.25" customHeight="1">
      <c r="A132" s="130"/>
      <c r="B132" s="691" t="s">
        <v>206</v>
      </c>
      <c r="C132" s="693" t="s">
        <v>73</v>
      </c>
      <c r="D132" s="694"/>
      <c r="E132" s="592"/>
      <c r="F132" s="593"/>
      <c r="G132" s="594"/>
      <c r="H132" s="593"/>
      <c r="I132" s="594"/>
      <c r="J132" s="595"/>
      <c r="K132" s="596"/>
      <c r="L132" s="593"/>
      <c r="M132" s="594"/>
      <c r="N132" s="593"/>
      <c r="O132" s="594"/>
      <c r="P132" s="597"/>
      <c r="Q132" s="592"/>
      <c r="R132" s="593"/>
      <c r="S132" s="594"/>
      <c r="T132" s="593"/>
      <c r="U132" s="594"/>
      <c r="V132" s="595"/>
      <c r="W132" s="596"/>
      <c r="X132" s="593"/>
      <c r="Y132" s="594"/>
      <c r="Z132" s="593"/>
      <c r="AA132" s="594"/>
      <c r="AB132" s="597"/>
      <c r="AC132" s="592"/>
      <c r="AD132" s="593"/>
      <c r="AE132" s="594"/>
      <c r="AF132" s="593"/>
      <c r="AG132" s="594"/>
      <c r="AH132" s="595"/>
      <c r="AI132" s="596"/>
      <c r="AJ132" s="593"/>
      <c r="AK132" s="594"/>
      <c r="AL132" s="593"/>
      <c r="AM132" s="594"/>
      <c r="AN132" s="597"/>
      <c r="AO132" s="592"/>
      <c r="AP132" s="595"/>
      <c r="AQ132" s="416">
        <f t="shared" si="24"/>
        <v>0</v>
      </c>
      <c r="AR132" s="110">
        <f t="shared" si="25"/>
        <v>0</v>
      </c>
      <c r="AS132" s="432">
        <f t="shared" si="26"/>
        <v>0</v>
      </c>
      <c r="AT132" s="109">
        <f t="shared" si="27"/>
        <v>0</v>
      </c>
      <c r="AU132" s="429">
        <f t="shared" si="28"/>
        <v>0</v>
      </c>
      <c r="AV132" s="110">
        <f t="shared" si="29"/>
        <v>0</v>
      </c>
      <c r="AW132" s="701"/>
      <c r="AX132" s="706"/>
    </row>
    <row r="133" spans="1:50" ht="17.25" customHeight="1">
      <c r="A133" s="130"/>
      <c r="B133" s="692"/>
      <c r="C133" s="695"/>
      <c r="D133" s="696"/>
      <c r="E133" s="372"/>
      <c r="F133" s="373"/>
      <c r="G133" s="590"/>
      <c r="H133" s="373"/>
      <c r="I133" s="590"/>
      <c r="J133" s="375"/>
      <c r="K133" s="374"/>
      <c r="L133" s="373"/>
      <c r="M133" s="590"/>
      <c r="N133" s="373"/>
      <c r="O133" s="590"/>
      <c r="P133" s="591"/>
      <c r="Q133" s="372"/>
      <c r="R133" s="373"/>
      <c r="S133" s="590"/>
      <c r="T133" s="373"/>
      <c r="U133" s="590"/>
      <c r="V133" s="375"/>
      <c r="W133" s="374"/>
      <c r="X133" s="373"/>
      <c r="Y133" s="590"/>
      <c r="Z133" s="373"/>
      <c r="AA133" s="590"/>
      <c r="AB133" s="591"/>
      <c r="AC133" s="372"/>
      <c r="AD133" s="373"/>
      <c r="AE133" s="590"/>
      <c r="AF133" s="373"/>
      <c r="AG133" s="590"/>
      <c r="AH133" s="375"/>
      <c r="AI133" s="374"/>
      <c r="AJ133" s="373"/>
      <c r="AK133" s="590"/>
      <c r="AL133" s="373"/>
      <c r="AM133" s="590"/>
      <c r="AN133" s="591"/>
      <c r="AO133" s="372"/>
      <c r="AP133" s="375"/>
      <c r="AQ133" s="415">
        <f t="shared" si="24"/>
        <v>0</v>
      </c>
      <c r="AR133" s="116">
        <f t="shared" si="25"/>
        <v>0</v>
      </c>
      <c r="AS133" s="431">
        <f t="shared" si="26"/>
        <v>0</v>
      </c>
      <c r="AT133" s="115">
        <f t="shared" si="27"/>
        <v>0</v>
      </c>
      <c r="AU133" s="428">
        <f t="shared" si="28"/>
        <v>0</v>
      </c>
      <c r="AV133" s="116">
        <f t="shared" si="29"/>
        <v>0</v>
      </c>
      <c r="AW133" s="702"/>
      <c r="AX133" s="707"/>
    </row>
    <row r="134" spans="1:50" ht="17.25" customHeight="1">
      <c r="A134" s="130"/>
      <c r="B134" s="691" t="s">
        <v>206</v>
      </c>
      <c r="C134" s="693" t="s">
        <v>74</v>
      </c>
      <c r="D134" s="694"/>
      <c r="E134" s="592"/>
      <c r="F134" s="593"/>
      <c r="G134" s="594"/>
      <c r="H134" s="593"/>
      <c r="I134" s="594"/>
      <c r="J134" s="595"/>
      <c r="K134" s="596"/>
      <c r="L134" s="593"/>
      <c r="M134" s="594"/>
      <c r="N134" s="593"/>
      <c r="O134" s="594"/>
      <c r="P134" s="597"/>
      <c r="Q134" s="592"/>
      <c r="R134" s="593"/>
      <c r="S134" s="594"/>
      <c r="T134" s="593"/>
      <c r="U134" s="594"/>
      <c r="V134" s="595"/>
      <c r="W134" s="596">
        <v>2</v>
      </c>
      <c r="X134" s="593"/>
      <c r="Y134" s="594"/>
      <c r="Z134" s="593"/>
      <c r="AA134" s="594">
        <v>2</v>
      </c>
      <c r="AB134" s="597"/>
      <c r="AC134" s="592"/>
      <c r="AD134" s="593"/>
      <c r="AE134" s="594"/>
      <c r="AF134" s="593"/>
      <c r="AG134" s="594"/>
      <c r="AH134" s="595"/>
      <c r="AI134" s="596"/>
      <c r="AJ134" s="593"/>
      <c r="AK134" s="594"/>
      <c r="AL134" s="593"/>
      <c r="AM134" s="594"/>
      <c r="AN134" s="597"/>
      <c r="AO134" s="592"/>
      <c r="AP134" s="595"/>
      <c r="AQ134" s="416">
        <f t="shared" si="24"/>
        <v>2</v>
      </c>
      <c r="AR134" s="110">
        <f t="shared" si="25"/>
        <v>0</v>
      </c>
      <c r="AS134" s="432">
        <f t="shared" si="26"/>
        <v>0</v>
      </c>
      <c r="AT134" s="109">
        <f t="shared" si="27"/>
        <v>0</v>
      </c>
      <c r="AU134" s="429">
        <f t="shared" si="28"/>
        <v>2</v>
      </c>
      <c r="AV134" s="110">
        <f t="shared" si="29"/>
        <v>0</v>
      </c>
      <c r="AW134" s="701">
        <v>13.05</v>
      </c>
      <c r="AX134" s="706"/>
    </row>
    <row r="135" spans="1:50" ht="17.25" customHeight="1">
      <c r="A135" s="130"/>
      <c r="B135" s="692"/>
      <c r="C135" s="695"/>
      <c r="D135" s="696"/>
      <c r="E135" s="372"/>
      <c r="F135" s="373"/>
      <c r="G135" s="590"/>
      <c r="H135" s="373"/>
      <c r="I135" s="590"/>
      <c r="J135" s="375"/>
      <c r="K135" s="374"/>
      <c r="L135" s="373"/>
      <c r="M135" s="590"/>
      <c r="N135" s="373"/>
      <c r="O135" s="590"/>
      <c r="P135" s="591"/>
      <c r="Q135" s="372"/>
      <c r="R135" s="373"/>
      <c r="S135" s="590"/>
      <c r="T135" s="373"/>
      <c r="U135" s="590"/>
      <c r="V135" s="375"/>
      <c r="W135" s="374"/>
      <c r="X135" s="373"/>
      <c r="Y135" s="590"/>
      <c r="Z135" s="373"/>
      <c r="AA135" s="590"/>
      <c r="AB135" s="591"/>
      <c r="AC135" s="372"/>
      <c r="AD135" s="373"/>
      <c r="AE135" s="590"/>
      <c r="AF135" s="373"/>
      <c r="AG135" s="590"/>
      <c r="AH135" s="375"/>
      <c r="AI135" s="374"/>
      <c r="AJ135" s="373"/>
      <c r="AK135" s="590"/>
      <c r="AL135" s="373"/>
      <c r="AM135" s="590"/>
      <c r="AN135" s="591"/>
      <c r="AO135" s="372"/>
      <c r="AP135" s="375"/>
      <c r="AQ135" s="415">
        <f t="shared" si="24"/>
        <v>0</v>
      </c>
      <c r="AR135" s="116">
        <f t="shared" si="25"/>
        <v>0</v>
      </c>
      <c r="AS135" s="431">
        <f t="shared" si="26"/>
        <v>0</v>
      </c>
      <c r="AT135" s="115">
        <f t="shared" si="27"/>
        <v>0</v>
      </c>
      <c r="AU135" s="428">
        <f t="shared" si="28"/>
        <v>0</v>
      </c>
      <c r="AV135" s="116">
        <f t="shared" si="29"/>
        <v>0</v>
      </c>
      <c r="AW135" s="702"/>
      <c r="AX135" s="707"/>
    </row>
    <row r="136" spans="1:50" ht="17.25" customHeight="1">
      <c r="A136" s="130"/>
      <c r="B136" s="691" t="s">
        <v>206</v>
      </c>
      <c r="C136" s="693" t="s">
        <v>75</v>
      </c>
      <c r="D136" s="694"/>
      <c r="E136" s="592"/>
      <c r="F136" s="593"/>
      <c r="G136" s="594"/>
      <c r="H136" s="593"/>
      <c r="I136" s="594"/>
      <c r="J136" s="595"/>
      <c r="K136" s="596">
        <v>1</v>
      </c>
      <c r="L136" s="593"/>
      <c r="M136" s="594"/>
      <c r="N136" s="593"/>
      <c r="O136" s="594"/>
      <c r="P136" s="597"/>
      <c r="Q136" s="592"/>
      <c r="R136" s="593"/>
      <c r="S136" s="594"/>
      <c r="T136" s="593"/>
      <c r="U136" s="594"/>
      <c r="V136" s="595"/>
      <c r="W136" s="596"/>
      <c r="X136" s="593"/>
      <c r="Y136" s="594"/>
      <c r="Z136" s="593"/>
      <c r="AA136" s="594"/>
      <c r="AB136" s="597"/>
      <c r="AC136" s="592"/>
      <c r="AD136" s="593"/>
      <c r="AE136" s="594"/>
      <c r="AF136" s="593"/>
      <c r="AG136" s="594"/>
      <c r="AH136" s="595"/>
      <c r="AI136" s="596"/>
      <c r="AJ136" s="593"/>
      <c r="AK136" s="594"/>
      <c r="AL136" s="593"/>
      <c r="AM136" s="594"/>
      <c r="AN136" s="597"/>
      <c r="AO136" s="592"/>
      <c r="AP136" s="595"/>
      <c r="AQ136" s="416">
        <f t="shared" si="24"/>
        <v>1</v>
      </c>
      <c r="AR136" s="110">
        <f t="shared" si="25"/>
        <v>0</v>
      </c>
      <c r="AS136" s="432">
        <f t="shared" si="26"/>
        <v>0</v>
      </c>
      <c r="AT136" s="109">
        <f t="shared" si="27"/>
        <v>0</v>
      </c>
      <c r="AU136" s="429">
        <f t="shared" si="28"/>
        <v>0</v>
      </c>
      <c r="AV136" s="110">
        <f t="shared" si="29"/>
        <v>0</v>
      </c>
      <c r="AW136" s="701">
        <v>1.29</v>
      </c>
      <c r="AX136" s="706"/>
    </row>
    <row r="137" spans="1:50" ht="17.25" customHeight="1">
      <c r="A137" s="130"/>
      <c r="B137" s="692"/>
      <c r="C137" s="695"/>
      <c r="D137" s="696"/>
      <c r="E137" s="372"/>
      <c r="F137" s="373"/>
      <c r="G137" s="590"/>
      <c r="H137" s="373"/>
      <c r="I137" s="590"/>
      <c r="J137" s="375"/>
      <c r="K137" s="374"/>
      <c r="L137" s="373"/>
      <c r="M137" s="590"/>
      <c r="N137" s="373"/>
      <c r="O137" s="590"/>
      <c r="P137" s="591"/>
      <c r="Q137" s="372"/>
      <c r="R137" s="373"/>
      <c r="S137" s="590"/>
      <c r="T137" s="373"/>
      <c r="U137" s="590"/>
      <c r="V137" s="375"/>
      <c r="W137" s="374"/>
      <c r="X137" s="373"/>
      <c r="Y137" s="590"/>
      <c r="Z137" s="373"/>
      <c r="AA137" s="590"/>
      <c r="AB137" s="591"/>
      <c r="AC137" s="372"/>
      <c r="AD137" s="373"/>
      <c r="AE137" s="590"/>
      <c r="AF137" s="373"/>
      <c r="AG137" s="590"/>
      <c r="AH137" s="375"/>
      <c r="AI137" s="374"/>
      <c r="AJ137" s="373"/>
      <c r="AK137" s="590"/>
      <c r="AL137" s="373"/>
      <c r="AM137" s="590"/>
      <c r="AN137" s="591"/>
      <c r="AO137" s="372"/>
      <c r="AP137" s="375"/>
      <c r="AQ137" s="415">
        <f t="shared" si="24"/>
        <v>0</v>
      </c>
      <c r="AR137" s="116">
        <f t="shared" si="25"/>
        <v>0</v>
      </c>
      <c r="AS137" s="431">
        <f t="shared" si="26"/>
        <v>0</v>
      </c>
      <c r="AT137" s="115">
        <f t="shared" si="27"/>
        <v>0</v>
      </c>
      <c r="AU137" s="428">
        <f t="shared" si="28"/>
        <v>0</v>
      </c>
      <c r="AV137" s="116">
        <f t="shared" si="29"/>
        <v>0</v>
      </c>
      <c r="AW137" s="702"/>
      <c r="AX137" s="707"/>
    </row>
    <row r="138" spans="1:50" ht="17.25" customHeight="1">
      <c r="A138" s="130"/>
      <c r="B138" s="691" t="s">
        <v>206</v>
      </c>
      <c r="C138" s="693" t="s">
        <v>76</v>
      </c>
      <c r="D138" s="694"/>
      <c r="E138" s="592"/>
      <c r="F138" s="593"/>
      <c r="G138" s="594"/>
      <c r="H138" s="593"/>
      <c r="I138" s="594"/>
      <c r="J138" s="595"/>
      <c r="K138" s="596"/>
      <c r="L138" s="593"/>
      <c r="M138" s="594"/>
      <c r="N138" s="593"/>
      <c r="O138" s="594"/>
      <c r="P138" s="597"/>
      <c r="Q138" s="592"/>
      <c r="R138" s="593"/>
      <c r="S138" s="594"/>
      <c r="T138" s="593"/>
      <c r="U138" s="594"/>
      <c r="V138" s="595"/>
      <c r="W138" s="596"/>
      <c r="X138" s="593"/>
      <c r="Y138" s="594"/>
      <c r="Z138" s="593"/>
      <c r="AA138" s="594"/>
      <c r="AB138" s="597"/>
      <c r="AC138" s="592"/>
      <c r="AD138" s="593"/>
      <c r="AE138" s="594"/>
      <c r="AF138" s="593"/>
      <c r="AG138" s="594"/>
      <c r="AH138" s="595"/>
      <c r="AI138" s="596">
        <v>1</v>
      </c>
      <c r="AJ138" s="593"/>
      <c r="AK138" s="594"/>
      <c r="AL138" s="593"/>
      <c r="AM138" s="594">
        <v>1</v>
      </c>
      <c r="AN138" s="597"/>
      <c r="AO138" s="592"/>
      <c r="AP138" s="595"/>
      <c r="AQ138" s="416">
        <f t="shared" si="24"/>
        <v>1</v>
      </c>
      <c r="AR138" s="110">
        <f t="shared" si="25"/>
        <v>0</v>
      </c>
      <c r="AS138" s="432">
        <f t="shared" si="26"/>
        <v>0</v>
      </c>
      <c r="AT138" s="109">
        <f t="shared" si="27"/>
        <v>0</v>
      </c>
      <c r="AU138" s="429">
        <f t="shared" si="28"/>
        <v>1</v>
      </c>
      <c r="AV138" s="110">
        <f t="shared" si="29"/>
        <v>0</v>
      </c>
      <c r="AW138" s="701">
        <v>1.7</v>
      </c>
      <c r="AX138" s="706"/>
    </row>
    <row r="139" spans="1:50" ht="17.25" customHeight="1">
      <c r="A139" s="130"/>
      <c r="B139" s="692"/>
      <c r="C139" s="695"/>
      <c r="D139" s="696"/>
      <c r="E139" s="372"/>
      <c r="F139" s="373"/>
      <c r="G139" s="590"/>
      <c r="H139" s="373"/>
      <c r="I139" s="590"/>
      <c r="J139" s="375"/>
      <c r="K139" s="374"/>
      <c r="L139" s="373"/>
      <c r="M139" s="590"/>
      <c r="N139" s="373"/>
      <c r="O139" s="590"/>
      <c r="P139" s="591"/>
      <c r="Q139" s="372"/>
      <c r="R139" s="373"/>
      <c r="S139" s="590"/>
      <c r="T139" s="373"/>
      <c r="U139" s="590"/>
      <c r="V139" s="375"/>
      <c r="W139" s="374"/>
      <c r="X139" s="373"/>
      <c r="Y139" s="590"/>
      <c r="Z139" s="373"/>
      <c r="AA139" s="590"/>
      <c r="AB139" s="591"/>
      <c r="AC139" s="372"/>
      <c r="AD139" s="373"/>
      <c r="AE139" s="590"/>
      <c r="AF139" s="373"/>
      <c r="AG139" s="590"/>
      <c r="AH139" s="375"/>
      <c r="AI139" s="374"/>
      <c r="AJ139" s="373"/>
      <c r="AK139" s="590"/>
      <c r="AL139" s="373"/>
      <c r="AM139" s="590"/>
      <c r="AN139" s="591"/>
      <c r="AO139" s="372"/>
      <c r="AP139" s="375"/>
      <c r="AQ139" s="415">
        <f t="shared" si="24"/>
        <v>0</v>
      </c>
      <c r="AR139" s="116">
        <f t="shared" si="25"/>
        <v>0</v>
      </c>
      <c r="AS139" s="431">
        <f t="shared" si="26"/>
        <v>0</v>
      </c>
      <c r="AT139" s="115">
        <f t="shared" si="27"/>
        <v>0</v>
      </c>
      <c r="AU139" s="428">
        <f t="shared" si="28"/>
        <v>0</v>
      </c>
      <c r="AV139" s="116">
        <f t="shared" si="29"/>
        <v>0</v>
      </c>
      <c r="AW139" s="702"/>
      <c r="AX139" s="707"/>
    </row>
    <row r="140" spans="1:50" ht="17.25" customHeight="1">
      <c r="A140" s="130"/>
      <c r="B140" s="691" t="s">
        <v>206</v>
      </c>
      <c r="C140" s="693" t="s">
        <v>77</v>
      </c>
      <c r="D140" s="694"/>
      <c r="E140" s="592"/>
      <c r="F140" s="593"/>
      <c r="G140" s="594"/>
      <c r="H140" s="593"/>
      <c r="I140" s="594"/>
      <c r="J140" s="595"/>
      <c r="K140" s="596"/>
      <c r="L140" s="593"/>
      <c r="M140" s="594"/>
      <c r="N140" s="593"/>
      <c r="O140" s="594"/>
      <c r="P140" s="597"/>
      <c r="Q140" s="592"/>
      <c r="R140" s="593"/>
      <c r="S140" s="594"/>
      <c r="T140" s="593"/>
      <c r="U140" s="594"/>
      <c r="V140" s="595"/>
      <c r="W140" s="596"/>
      <c r="X140" s="593"/>
      <c r="Y140" s="594"/>
      <c r="Z140" s="593"/>
      <c r="AA140" s="594"/>
      <c r="AB140" s="597"/>
      <c r="AC140" s="592"/>
      <c r="AD140" s="593"/>
      <c r="AE140" s="594"/>
      <c r="AF140" s="593"/>
      <c r="AG140" s="594"/>
      <c r="AH140" s="595"/>
      <c r="AI140" s="596"/>
      <c r="AJ140" s="593"/>
      <c r="AK140" s="594"/>
      <c r="AL140" s="593"/>
      <c r="AM140" s="594"/>
      <c r="AN140" s="597"/>
      <c r="AO140" s="592"/>
      <c r="AP140" s="595"/>
      <c r="AQ140" s="416">
        <f t="shared" si="24"/>
        <v>0</v>
      </c>
      <c r="AR140" s="110">
        <f t="shared" si="25"/>
        <v>0</v>
      </c>
      <c r="AS140" s="432">
        <f t="shared" si="26"/>
        <v>0</v>
      </c>
      <c r="AT140" s="109">
        <f t="shared" si="27"/>
        <v>0</v>
      </c>
      <c r="AU140" s="429">
        <f t="shared" si="28"/>
        <v>0</v>
      </c>
      <c r="AV140" s="110">
        <f t="shared" si="29"/>
        <v>0</v>
      </c>
      <c r="AW140" s="701"/>
      <c r="AX140" s="706"/>
    </row>
    <row r="141" spans="1:50" ht="17.25" customHeight="1">
      <c r="A141" s="130"/>
      <c r="B141" s="692"/>
      <c r="C141" s="695"/>
      <c r="D141" s="696"/>
      <c r="E141" s="372"/>
      <c r="F141" s="373"/>
      <c r="G141" s="590"/>
      <c r="H141" s="373"/>
      <c r="I141" s="590"/>
      <c r="J141" s="375"/>
      <c r="K141" s="374"/>
      <c r="L141" s="373"/>
      <c r="M141" s="590"/>
      <c r="N141" s="373"/>
      <c r="O141" s="590"/>
      <c r="P141" s="591"/>
      <c r="Q141" s="372"/>
      <c r="R141" s="373"/>
      <c r="S141" s="590"/>
      <c r="T141" s="373"/>
      <c r="U141" s="590"/>
      <c r="V141" s="375"/>
      <c r="W141" s="374"/>
      <c r="X141" s="373"/>
      <c r="Y141" s="590"/>
      <c r="Z141" s="373"/>
      <c r="AA141" s="590"/>
      <c r="AB141" s="591"/>
      <c r="AC141" s="372"/>
      <c r="AD141" s="373"/>
      <c r="AE141" s="590"/>
      <c r="AF141" s="373"/>
      <c r="AG141" s="590"/>
      <c r="AH141" s="375"/>
      <c r="AI141" s="374"/>
      <c r="AJ141" s="373"/>
      <c r="AK141" s="590"/>
      <c r="AL141" s="373"/>
      <c r="AM141" s="590"/>
      <c r="AN141" s="591"/>
      <c r="AO141" s="372"/>
      <c r="AP141" s="375"/>
      <c r="AQ141" s="415">
        <f t="shared" si="24"/>
        <v>0</v>
      </c>
      <c r="AR141" s="116">
        <f t="shared" si="25"/>
        <v>0</v>
      </c>
      <c r="AS141" s="431">
        <f t="shared" si="26"/>
        <v>0</v>
      </c>
      <c r="AT141" s="115">
        <f t="shared" si="27"/>
        <v>0</v>
      </c>
      <c r="AU141" s="428">
        <f t="shared" si="28"/>
        <v>0</v>
      </c>
      <c r="AV141" s="116">
        <f t="shared" si="29"/>
        <v>0</v>
      </c>
      <c r="AW141" s="702"/>
      <c r="AX141" s="707"/>
    </row>
    <row r="142" spans="1:50" ht="17.25" customHeight="1">
      <c r="A142" s="130"/>
      <c r="B142" s="691" t="s">
        <v>206</v>
      </c>
      <c r="C142" s="693" t="s">
        <v>78</v>
      </c>
      <c r="D142" s="694"/>
      <c r="E142" s="592"/>
      <c r="F142" s="593"/>
      <c r="G142" s="594"/>
      <c r="H142" s="593"/>
      <c r="I142" s="594"/>
      <c r="J142" s="595"/>
      <c r="K142" s="596"/>
      <c r="L142" s="593"/>
      <c r="M142" s="594"/>
      <c r="N142" s="593"/>
      <c r="O142" s="594"/>
      <c r="P142" s="597"/>
      <c r="Q142" s="592"/>
      <c r="R142" s="593"/>
      <c r="S142" s="594"/>
      <c r="T142" s="593"/>
      <c r="U142" s="594"/>
      <c r="V142" s="595"/>
      <c r="W142" s="596"/>
      <c r="X142" s="593"/>
      <c r="Y142" s="594"/>
      <c r="Z142" s="593"/>
      <c r="AA142" s="594"/>
      <c r="AB142" s="597"/>
      <c r="AC142" s="592"/>
      <c r="AD142" s="593"/>
      <c r="AE142" s="594"/>
      <c r="AF142" s="593"/>
      <c r="AG142" s="594"/>
      <c r="AH142" s="595"/>
      <c r="AI142" s="596"/>
      <c r="AJ142" s="593"/>
      <c r="AK142" s="594"/>
      <c r="AL142" s="593"/>
      <c r="AM142" s="594"/>
      <c r="AN142" s="597"/>
      <c r="AO142" s="592"/>
      <c r="AP142" s="595"/>
      <c r="AQ142" s="416">
        <f t="shared" si="24"/>
        <v>0</v>
      </c>
      <c r="AR142" s="110">
        <f t="shared" si="25"/>
        <v>0</v>
      </c>
      <c r="AS142" s="432">
        <f t="shared" si="26"/>
        <v>0</v>
      </c>
      <c r="AT142" s="109">
        <f t="shared" si="27"/>
        <v>0</v>
      </c>
      <c r="AU142" s="429">
        <f t="shared" si="28"/>
        <v>0</v>
      </c>
      <c r="AV142" s="110">
        <f t="shared" si="29"/>
        <v>0</v>
      </c>
      <c r="AW142" s="701"/>
      <c r="AX142" s="706"/>
    </row>
    <row r="143" spans="1:50" ht="17.25" customHeight="1">
      <c r="A143" s="130"/>
      <c r="B143" s="692"/>
      <c r="C143" s="695"/>
      <c r="D143" s="696"/>
      <c r="E143" s="372"/>
      <c r="F143" s="373"/>
      <c r="G143" s="590"/>
      <c r="H143" s="373"/>
      <c r="I143" s="590"/>
      <c r="J143" s="375"/>
      <c r="K143" s="374"/>
      <c r="L143" s="373"/>
      <c r="M143" s="590"/>
      <c r="N143" s="373"/>
      <c r="O143" s="590"/>
      <c r="P143" s="591"/>
      <c r="Q143" s="372"/>
      <c r="R143" s="373"/>
      <c r="S143" s="590"/>
      <c r="T143" s="373"/>
      <c r="U143" s="590"/>
      <c r="V143" s="375"/>
      <c r="W143" s="374"/>
      <c r="X143" s="373"/>
      <c r="Y143" s="590"/>
      <c r="Z143" s="373"/>
      <c r="AA143" s="590"/>
      <c r="AB143" s="591"/>
      <c r="AC143" s="372"/>
      <c r="AD143" s="373"/>
      <c r="AE143" s="590"/>
      <c r="AF143" s="373"/>
      <c r="AG143" s="590"/>
      <c r="AH143" s="375"/>
      <c r="AI143" s="374"/>
      <c r="AJ143" s="373"/>
      <c r="AK143" s="590"/>
      <c r="AL143" s="373"/>
      <c r="AM143" s="590"/>
      <c r="AN143" s="591"/>
      <c r="AO143" s="372"/>
      <c r="AP143" s="375"/>
      <c r="AQ143" s="415">
        <f t="shared" si="24"/>
        <v>0</v>
      </c>
      <c r="AR143" s="116">
        <f t="shared" si="25"/>
        <v>0</v>
      </c>
      <c r="AS143" s="431">
        <f t="shared" si="26"/>
        <v>0</v>
      </c>
      <c r="AT143" s="115">
        <f t="shared" si="27"/>
        <v>0</v>
      </c>
      <c r="AU143" s="428">
        <f t="shared" si="28"/>
        <v>0</v>
      </c>
      <c r="AV143" s="116">
        <f t="shared" si="29"/>
        <v>0</v>
      </c>
      <c r="AW143" s="702"/>
      <c r="AX143" s="707"/>
    </row>
    <row r="144" spans="1:50" ht="17.25" customHeight="1">
      <c r="A144" s="130"/>
      <c r="B144" s="691" t="s">
        <v>206</v>
      </c>
      <c r="C144" s="693" t="s">
        <v>242</v>
      </c>
      <c r="D144" s="694"/>
      <c r="E144" s="592"/>
      <c r="F144" s="593"/>
      <c r="G144" s="594"/>
      <c r="H144" s="593"/>
      <c r="I144" s="594"/>
      <c r="J144" s="595"/>
      <c r="K144" s="596"/>
      <c r="L144" s="593"/>
      <c r="M144" s="594"/>
      <c r="N144" s="593"/>
      <c r="O144" s="594"/>
      <c r="P144" s="597"/>
      <c r="Q144" s="592"/>
      <c r="R144" s="593"/>
      <c r="S144" s="594"/>
      <c r="T144" s="593"/>
      <c r="U144" s="594"/>
      <c r="V144" s="595"/>
      <c r="W144" s="596"/>
      <c r="X144" s="593"/>
      <c r="Y144" s="594"/>
      <c r="Z144" s="593"/>
      <c r="AA144" s="594"/>
      <c r="AB144" s="597"/>
      <c r="AC144" s="592"/>
      <c r="AD144" s="593"/>
      <c r="AE144" s="594"/>
      <c r="AF144" s="593"/>
      <c r="AG144" s="594"/>
      <c r="AH144" s="595"/>
      <c r="AI144" s="596"/>
      <c r="AJ144" s="593"/>
      <c r="AK144" s="594"/>
      <c r="AL144" s="593"/>
      <c r="AM144" s="594"/>
      <c r="AN144" s="597"/>
      <c r="AO144" s="592"/>
      <c r="AP144" s="595"/>
      <c r="AQ144" s="416">
        <f t="shared" si="24"/>
        <v>0</v>
      </c>
      <c r="AR144" s="110">
        <f t="shared" si="25"/>
        <v>0</v>
      </c>
      <c r="AS144" s="432">
        <f t="shared" si="26"/>
        <v>0</v>
      </c>
      <c r="AT144" s="109">
        <f t="shared" si="27"/>
        <v>0</v>
      </c>
      <c r="AU144" s="429">
        <f t="shared" si="28"/>
        <v>0</v>
      </c>
      <c r="AV144" s="110">
        <f t="shared" si="29"/>
        <v>0</v>
      </c>
      <c r="AW144" s="701"/>
      <c r="AX144" s="706"/>
    </row>
    <row r="145" spans="1:50" ht="17.25" customHeight="1">
      <c r="A145" s="130"/>
      <c r="B145" s="692"/>
      <c r="C145" s="695"/>
      <c r="D145" s="696"/>
      <c r="E145" s="372"/>
      <c r="F145" s="373"/>
      <c r="G145" s="590"/>
      <c r="H145" s="373"/>
      <c r="I145" s="590"/>
      <c r="J145" s="375"/>
      <c r="K145" s="374"/>
      <c r="L145" s="373"/>
      <c r="M145" s="590"/>
      <c r="N145" s="373"/>
      <c r="O145" s="590"/>
      <c r="P145" s="591"/>
      <c r="Q145" s="372"/>
      <c r="R145" s="373"/>
      <c r="S145" s="590"/>
      <c r="T145" s="373"/>
      <c r="U145" s="590"/>
      <c r="V145" s="375"/>
      <c r="W145" s="374"/>
      <c r="X145" s="373"/>
      <c r="Y145" s="590"/>
      <c r="Z145" s="373"/>
      <c r="AA145" s="590"/>
      <c r="AB145" s="591"/>
      <c r="AC145" s="372"/>
      <c r="AD145" s="373"/>
      <c r="AE145" s="590"/>
      <c r="AF145" s="373"/>
      <c r="AG145" s="590"/>
      <c r="AH145" s="375"/>
      <c r="AI145" s="374"/>
      <c r="AJ145" s="373"/>
      <c r="AK145" s="590"/>
      <c r="AL145" s="373"/>
      <c r="AM145" s="590"/>
      <c r="AN145" s="591"/>
      <c r="AO145" s="372"/>
      <c r="AP145" s="375"/>
      <c r="AQ145" s="415">
        <f t="shared" si="24"/>
        <v>0</v>
      </c>
      <c r="AR145" s="116">
        <f t="shared" si="25"/>
        <v>0</v>
      </c>
      <c r="AS145" s="431">
        <f t="shared" si="26"/>
        <v>0</v>
      </c>
      <c r="AT145" s="115">
        <f t="shared" si="27"/>
        <v>0</v>
      </c>
      <c r="AU145" s="428">
        <f t="shared" si="28"/>
        <v>0</v>
      </c>
      <c r="AV145" s="116">
        <f t="shared" si="29"/>
        <v>0</v>
      </c>
      <c r="AW145" s="702"/>
      <c r="AX145" s="707"/>
    </row>
    <row r="146" spans="1:50" ht="17.25" customHeight="1">
      <c r="A146" s="130"/>
      <c r="B146" s="691" t="s">
        <v>206</v>
      </c>
      <c r="C146" s="693" t="s">
        <v>279</v>
      </c>
      <c r="D146" s="694"/>
      <c r="E146" s="592"/>
      <c r="F146" s="593"/>
      <c r="G146" s="594"/>
      <c r="H146" s="593"/>
      <c r="I146" s="594"/>
      <c r="J146" s="595"/>
      <c r="K146" s="596"/>
      <c r="L146" s="593"/>
      <c r="M146" s="594"/>
      <c r="N146" s="593"/>
      <c r="O146" s="594"/>
      <c r="P146" s="597"/>
      <c r="Q146" s="592"/>
      <c r="R146" s="593"/>
      <c r="S146" s="594"/>
      <c r="T146" s="593"/>
      <c r="U146" s="594"/>
      <c r="V146" s="595"/>
      <c r="W146" s="596"/>
      <c r="X146" s="593"/>
      <c r="Y146" s="594"/>
      <c r="Z146" s="593"/>
      <c r="AA146" s="594"/>
      <c r="AB146" s="597"/>
      <c r="AC146" s="592"/>
      <c r="AD146" s="593"/>
      <c r="AE146" s="594"/>
      <c r="AF146" s="593"/>
      <c r="AG146" s="594"/>
      <c r="AH146" s="595"/>
      <c r="AI146" s="596"/>
      <c r="AJ146" s="593"/>
      <c r="AK146" s="594"/>
      <c r="AL146" s="593"/>
      <c r="AM146" s="594"/>
      <c r="AN146" s="597"/>
      <c r="AO146" s="592"/>
      <c r="AP146" s="595"/>
      <c r="AQ146" s="416">
        <f t="shared" si="24"/>
        <v>0</v>
      </c>
      <c r="AR146" s="110">
        <f t="shared" si="25"/>
        <v>0</v>
      </c>
      <c r="AS146" s="432">
        <f t="shared" si="26"/>
        <v>0</v>
      </c>
      <c r="AT146" s="109">
        <f t="shared" si="27"/>
        <v>0</v>
      </c>
      <c r="AU146" s="429">
        <f t="shared" si="28"/>
        <v>0</v>
      </c>
      <c r="AV146" s="110">
        <f t="shared" si="29"/>
        <v>0</v>
      </c>
      <c r="AW146" s="701"/>
      <c r="AX146" s="706"/>
    </row>
    <row r="147" spans="1:50" ht="17.25" customHeight="1">
      <c r="A147" s="130"/>
      <c r="B147" s="692"/>
      <c r="C147" s="695"/>
      <c r="D147" s="696"/>
      <c r="E147" s="372"/>
      <c r="F147" s="373"/>
      <c r="G147" s="590"/>
      <c r="H147" s="373"/>
      <c r="I147" s="590"/>
      <c r="J147" s="375"/>
      <c r="K147" s="374"/>
      <c r="L147" s="373"/>
      <c r="M147" s="590"/>
      <c r="N147" s="373"/>
      <c r="O147" s="590"/>
      <c r="P147" s="591"/>
      <c r="Q147" s="372"/>
      <c r="R147" s="373"/>
      <c r="S147" s="590"/>
      <c r="T147" s="373"/>
      <c r="U147" s="590"/>
      <c r="V147" s="375"/>
      <c r="W147" s="374"/>
      <c r="X147" s="373"/>
      <c r="Y147" s="590"/>
      <c r="Z147" s="373"/>
      <c r="AA147" s="590"/>
      <c r="AB147" s="591"/>
      <c r="AC147" s="372"/>
      <c r="AD147" s="373"/>
      <c r="AE147" s="590"/>
      <c r="AF147" s="373"/>
      <c r="AG147" s="590"/>
      <c r="AH147" s="375"/>
      <c r="AI147" s="374"/>
      <c r="AJ147" s="373"/>
      <c r="AK147" s="590"/>
      <c r="AL147" s="373"/>
      <c r="AM147" s="590"/>
      <c r="AN147" s="591"/>
      <c r="AO147" s="372"/>
      <c r="AP147" s="375"/>
      <c r="AQ147" s="415">
        <f t="shared" si="24"/>
        <v>0</v>
      </c>
      <c r="AR147" s="116">
        <f t="shared" si="25"/>
        <v>0</v>
      </c>
      <c r="AS147" s="431">
        <f t="shared" si="26"/>
        <v>0</v>
      </c>
      <c r="AT147" s="115">
        <f t="shared" si="27"/>
        <v>0</v>
      </c>
      <c r="AU147" s="428">
        <f t="shared" si="28"/>
        <v>0</v>
      </c>
      <c r="AV147" s="116">
        <f t="shared" si="29"/>
        <v>0</v>
      </c>
      <c r="AW147" s="702"/>
      <c r="AX147" s="707"/>
    </row>
    <row r="148" spans="1:50" ht="17.25" customHeight="1">
      <c r="A148" s="130"/>
      <c r="B148" s="691" t="s">
        <v>206</v>
      </c>
      <c r="C148" s="693" t="s">
        <v>280</v>
      </c>
      <c r="D148" s="694"/>
      <c r="E148" s="592"/>
      <c r="F148" s="593"/>
      <c r="G148" s="594"/>
      <c r="H148" s="593"/>
      <c r="I148" s="594"/>
      <c r="J148" s="595"/>
      <c r="K148" s="596"/>
      <c r="L148" s="593"/>
      <c r="M148" s="594"/>
      <c r="N148" s="593"/>
      <c r="O148" s="594"/>
      <c r="P148" s="597"/>
      <c r="Q148" s="592"/>
      <c r="R148" s="593"/>
      <c r="S148" s="594"/>
      <c r="T148" s="593"/>
      <c r="U148" s="594"/>
      <c r="V148" s="595"/>
      <c r="W148" s="596"/>
      <c r="X148" s="593"/>
      <c r="Y148" s="594"/>
      <c r="Z148" s="593"/>
      <c r="AA148" s="594"/>
      <c r="AB148" s="597"/>
      <c r="AC148" s="592"/>
      <c r="AD148" s="593"/>
      <c r="AE148" s="594"/>
      <c r="AF148" s="593"/>
      <c r="AG148" s="594"/>
      <c r="AH148" s="595"/>
      <c r="AI148" s="596"/>
      <c r="AJ148" s="593"/>
      <c r="AK148" s="594"/>
      <c r="AL148" s="593"/>
      <c r="AM148" s="594"/>
      <c r="AN148" s="597"/>
      <c r="AO148" s="592"/>
      <c r="AP148" s="595"/>
      <c r="AQ148" s="416">
        <f t="shared" si="24"/>
        <v>0</v>
      </c>
      <c r="AR148" s="110">
        <f t="shared" si="25"/>
        <v>0</v>
      </c>
      <c r="AS148" s="432">
        <f t="shared" si="26"/>
        <v>0</v>
      </c>
      <c r="AT148" s="109">
        <f t="shared" si="27"/>
        <v>0</v>
      </c>
      <c r="AU148" s="429">
        <f t="shared" si="28"/>
        <v>0</v>
      </c>
      <c r="AV148" s="110">
        <f t="shared" si="29"/>
        <v>0</v>
      </c>
      <c r="AW148" s="701"/>
      <c r="AX148" s="706"/>
    </row>
    <row r="149" spans="1:50" ht="17.25" customHeight="1">
      <c r="A149" s="130"/>
      <c r="B149" s="692"/>
      <c r="C149" s="695"/>
      <c r="D149" s="696"/>
      <c r="E149" s="372"/>
      <c r="F149" s="373"/>
      <c r="G149" s="590"/>
      <c r="H149" s="373"/>
      <c r="I149" s="590"/>
      <c r="J149" s="375"/>
      <c r="K149" s="374"/>
      <c r="L149" s="373"/>
      <c r="M149" s="590"/>
      <c r="N149" s="373"/>
      <c r="O149" s="590"/>
      <c r="P149" s="591"/>
      <c r="Q149" s="372"/>
      <c r="R149" s="373"/>
      <c r="S149" s="590"/>
      <c r="T149" s="373"/>
      <c r="U149" s="590"/>
      <c r="V149" s="375"/>
      <c r="W149" s="374"/>
      <c r="X149" s="373"/>
      <c r="Y149" s="590"/>
      <c r="Z149" s="373"/>
      <c r="AA149" s="590"/>
      <c r="AB149" s="591"/>
      <c r="AC149" s="372"/>
      <c r="AD149" s="373"/>
      <c r="AE149" s="590"/>
      <c r="AF149" s="373"/>
      <c r="AG149" s="590"/>
      <c r="AH149" s="375"/>
      <c r="AI149" s="374"/>
      <c r="AJ149" s="373"/>
      <c r="AK149" s="590"/>
      <c r="AL149" s="373"/>
      <c r="AM149" s="590"/>
      <c r="AN149" s="591"/>
      <c r="AO149" s="372"/>
      <c r="AP149" s="375"/>
      <c r="AQ149" s="415">
        <f t="shared" si="24"/>
        <v>0</v>
      </c>
      <c r="AR149" s="116">
        <f t="shared" si="25"/>
        <v>0</v>
      </c>
      <c r="AS149" s="431">
        <f t="shared" si="26"/>
        <v>0</v>
      </c>
      <c r="AT149" s="115">
        <f t="shared" si="27"/>
        <v>0</v>
      </c>
      <c r="AU149" s="428">
        <f t="shared" si="28"/>
        <v>0</v>
      </c>
      <c r="AV149" s="116">
        <f t="shared" si="29"/>
        <v>0</v>
      </c>
      <c r="AW149" s="702"/>
      <c r="AX149" s="707"/>
    </row>
    <row r="150" spans="1:50" ht="17.25" customHeight="1">
      <c r="A150" s="130"/>
      <c r="B150" s="691" t="s">
        <v>206</v>
      </c>
      <c r="C150" s="693" t="s">
        <v>79</v>
      </c>
      <c r="D150" s="694"/>
      <c r="E150" s="592"/>
      <c r="F150" s="593"/>
      <c r="G150" s="594"/>
      <c r="H150" s="593"/>
      <c r="I150" s="594"/>
      <c r="J150" s="595"/>
      <c r="K150" s="596"/>
      <c r="L150" s="593"/>
      <c r="M150" s="594"/>
      <c r="N150" s="593"/>
      <c r="O150" s="594"/>
      <c r="P150" s="597"/>
      <c r="Q150" s="592"/>
      <c r="R150" s="593"/>
      <c r="S150" s="594"/>
      <c r="T150" s="593"/>
      <c r="U150" s="594"/>
      <c r="V150" s="595"/>
      <c r="W150" s="596"/>
      <c r="X150" s="593"/>
      <c r="Y150" s="594"/>
      <c r="Z150" s="593"/>
      <c r="AA150" s="594"/>
      <c r="AB150" s="597"/>
      <c r="AC150" s="592"/>
      <c r="AD150" s="593"/>
      <c r="AE150" s="594"/>
      <c r="AF150" s="593"/>
      <c r="AG150" s="594"/>
      <c r="AH150" s="595"/>
      <c r="AI150" s="596"/>
      <c r="AJ150" s="593"/>
      <c r="AK150" s="594"/>
      <c r="AL150" s="593"/>
      <c r="AM150" s="594"/>
      <c r="AN150" s="597"/>
      <c r="AO150" s="592"/>
      <c r="AP150" s="595"/>
      <c r="AQ150" s="416">
        <f t="shared" si="24"/>
        <v>0</v>
      </c>
      <c r="AR150" s="110">
        <f t="shared" si="25"/>
        <v>0</v>
      </c>
      <c r="AS150" s="432">
        <f t="shared" si="26"/>
        <v>0</v>
      </c>
      <c r="AT150" s="109">
        <f t="shared" si="27"/>
        <v>0</v>
      </c>
      <c r="AU150" s="429">
        <f t="shared" si="28"/>
        <v>0</v>
      </c>
      <c r="AV150" s="110">
        <f t="shared" si="29"/>
        <v>0</v>
      </c>
      <c r="AW150" s="701"/>
      <c r="AX150" s="706"/>
    </row>
    <row r="151" spans="1:50" ht="17.25" customHeight="1">
      <c r="A151" s="130"/>
      <c r="B151" s="692"/>
      <c r="C151" s="695"/>
      <c r="D151" s="696"/>
      <c r="E151" s="372"/>
      <c r="F151" s="373"/>
      <c r="G151" s="590"/>
      <c r="H151" s="373"/>
      <c r="I151" s="590"/>
      <c r="J151" s="375"/>
      <c r="K151" s="374"/>
      <c r="L151" s="373"/>
      <c r="M151" s="590"/>
      <c r="N151" s="373"/>
      <c r="O151" s="590"/>
      <c r="P151" s="591"/>
      <c r="Q151" s="372"/>
      <c r="R151" s="373"/>
      <c r="S151" s="590"/>
      <c r="T151" s="373"/>
      <c r="U151" s="590"/>
      <c r="V151" s="375"/>
      <c r="W151" s="374"/>
      <c r="X151" s="373"/>
      <c r="Y151" s="590"/>
      <c r="Z151" s="373"/>
      <c r="AA151" s="590"/>
      <c r="AB151" s="591"/>
      <c r="AC151" s="372"/>
      <c r="AD151" s="373"/>
      <c r="AE151" s="590"/>
      <c r="AF151" s="373"/>
      <c r="AG151" s="590"/>
      <c r="AH151" s="375"/>
      <c r="AI151" s="374"/>
      <c r="AJ151" s="373"/>
      <c r="AK151" s="590"/>
      <c r="AL151" s="373"/>
      <c r="AM151" s="590"/>
      <c r="AN151" s="591"/>
      <c r="AO151" s="372"/>
      <c r="AP151" s="375"/>
      <c r="AQ151" s="415">
        <f t="shared" si="24"/>
        <v>0</v>
      </c>
      <c r="AR151" s="116">
        <f t="shared" si="25"/>
        <v>0</v>
      </c>
      <c r="AS151" s="431">
        <f t="shared" si="26"/>
        <v>0</v>
      </c>
      <c r="AT151" s="115">
        <f t="shared" si="27"/>
        <v>0</v>
      </c>
      <c r="AU151" s="428">
        <f t="shared" si="28"/>
        <v>0</v>
      </c>
      <c r="AV151" s="116">
        <f t="shared" si="29"/>
        <v>0</v>
      </c>
      <c r="AW151" s="702"/>
      <c r="AX151" s="707"/>
    </row>
    <row r="152" spans="1:50" ht="17.25" customHeight="1">
      <c r="A152" s="130"/>
      <c r="B152" s="691" t="s">
        <v>206</v>
      </c>
      <c r="C152" s="693" t="s">
        <v>80</v>
      </c>
      <c r="D152" s="694"/>
      <c r="E152" s="592"/>
      <c r="F152" s="593"/>
      <c r="G152" s="594"/>
      <c r="H152" s="593"/>
      <c r="I152" s="594"/>
      <c r="J152" s="595"/>
      <c r="K152" s="596"/>
      <c r="L152" s="593"/>
      <c r="M152" s="594"/>
      <c r="N152" s="593"/>
      <c r="O152" s="594"/>
      <c r="P152" s="597"/>
      <c r="Q152" s="592"/>
      <c r="R152" s="593"/>
      <c r="S152" s="594"/>
      <c r="T152" s="593"/>
      <c r="U152" s="594"/>
      <c r="V152" s="595"/>
      <c r="W152" s="596"/>
      <c r="X152" s="593"/>
      <c r="Y152" s="594"/>
      <c r="Z152" s="593"/>
      <c r="AA152" s="594"/>
      <c r="AB152" s="597"/>
      <c r="AC152" s="592"/>
      <c r="AD152" s="593"/>
      <c r="AE152" s="594"/>
      <c r="AF152" s="593"/>
      <c r="AG152" s="594"/>
      <c r="AH152" s="595"/>
      <c r="AI152" s="596"/>
      <c r="AJ152" s="593"/>
      <c r="AK152" s="594"/>
      <c r="AL152" s="593"/>
      <c r="AM152" s="594"/>
      <c r="AN152" s="597"/>
      <c r="AO152" s="592"/>
      <c r="AP152" s="595"/>
      <c r="AQ152" s="416">
        <f t="shared" ref="AQ152:AQ191" si="30">AO152+AI152+AC152+W152+Q152+K152+E152</f>
        <v>0</v>
      </c>
      <c r="AR152" s="110">
        <f t="shared" ref="AR152:AR191" si="31">AP152+AJ152+AD152+X152+R152+L152+F152</f>
        <v>0</v>
      </c>
      <c r="AS152" s="432">
        <f t="shared" ref="AS152:AS191" si="32">AK152+AE152+Y152+S152+M152+G152</f>
        <v>0</v>
      </c>
      <c r="AT152" s="109">
        <f t="shared" ref="AT152:AT191" si="33">AL152+AF152+Z152+T152+N152+H152</f>
        <v>0</v>
      </c>
      <c r="AU152" s="429">
        <f t="shared" ref="AU152:AU191" si="34">AM152+AG152+AA152+U152+O152+I152</f>
        <v>0</v>
      </c>
      <c r="AV152" s="110">
        <f t="shared" ref="AV152:AV191" si="35">AN152+AH152+AB152+V152+P152+J152</f>
        <v>0</v>
      </c>
      <c r="AW152" s="701"/>
      <c r="AX152" s="706"/>
    </row>
    <row r="153" spans="1:50" ht="17.25" customHeight="1">
      <c r="A153" s="130"/>
      <c r="B153" s="692"/>
      <c r="C153" s="695"/>
      <c r="D153" s="696"/>
      <c r="E153" s="372"/>
      <c r="F153" s="373"/>
      <c r="G153" s="590"/>
      <c r="H153" s="373"/>
      <c r="I153" s="590"/>
      <c r="J153" s="375"/>
      <c r="K153" s="374"/>
      <c r="L153" s="373"/>
      <c r="M153" s="590"/>
      <c r="N153" s="373"/>
      <c r="O153" s="590"/>
      <c r="P153" s="591"/>
      <c r="Q153" s="372"/>
      <c r="R153" s="373"/>
      <c r="S153" s="590"/>
      <c r="T153" s="373"/>
      <c r="U153" s="590"/>
      <c r="V153" s="375"/>
      <c r="W153" s="374"/>
      <c r="X153" s="373"/>
      <c r="Y153" s="590"/>
      <c r="Z153" s="373"/>
      <c r="AA153" s="590"/>
      <c r="AB153" s="591"/>
      <c r="AC153" s="372"/>
      <c r="AD153" s="373"/>
      <c r="AE153" s="590"/>
      <c r="AF153" s="373"/>
      <c r="AG153" s="590"/>
      <c r="AH153" s="375"/>
      <c r="AI153" s="374"/>
      <c r="AJ153" s="373"/>
      <c r="AK153" s="590"/>
      <c r="AL153" s="373"/>
      <c r="AM153" s="590"/>
      <c r="AN153" s="591"/>
      <c r="AO153" s="372"/>
      <c r="AP153" s="375"/>
      <c r="AQ153" s="415">
        <f t="shared" si="30"/>
        <v>0</v>
      </c>
      <c r="AR153" s="116">
        <f t="shared" si="31"/>
        <v>0</v>
      </c>
      <c r="AS153" s="431">
        <f t="shared" si="32"/>
        <v>0</v>
      </c>
      <c r="AT153" s="115">
        <f t="shared" si="33"/>
        <v>0</v>
      </c>
      <c r="AU153" s="428">
        <f t="shared" si="34"/>
        <v>0</v>
      </c>
      <c r="AV153" s="116">
        <f t="shared" si="35"/>
        <v>0</v>
      </c>
      <c r="AW153" s="702"/>
      <c r="AX153" s="707"/>
    </row>
    <row r="154" spans="1:50" ht="17.25" customHeight="1">
      <c r="A154" s="130"/>
      <c r="B154" s="691" t="s">
        <v>206</v>
      </c>
      <c r="C154" s="693" t="s">
        <v>81</v>
      </c>
      <c r="D154" s="694"/>
      <c r="E154" s="592"/>
      <c r="F154" s="593"/>
      <c r="G154" s="594"/>
      <c r="H154" s="593"/>
      <c r="I154" s="594"/>
      <c r="J154" s="595"/>
      <c r="K154" s="596"/>
      <c r="L154" s="593"/>
      <c r="M154" s="594"/>
      <c r="N154" s="593"/>
      <c r="O154" s="594"/>
      <c r="P154" s="597"/>
      <c r="Q154" s="592"/>
      <c r="R154" s="593"/>
      <c r="S154" s="594"/>
      <c r="T154" s="593"/>
      <c r="U154" s="594"/>
      <c r="V154" s="595"/>
      <c r="W154" s="596"/>
      <c r="X154" s="593"/>
      <c r="Y154" s="594"/>
      <c r="Z154" s="593"/>
      <c r="AA154" s="594"/>
      <c r="AB154" s="597"/>
      <c r="AC154" s="592"/>
      <c r="AD154" s="593"/>
      <c r="AE154" s="594"/>
      <c r="AF154" s="593"/>
      <c r="AG154" s="594"/>
      <c r="AH154" s="595"/>
      <c r="AI154" s="596"/>
      <c r="AJ154" s="593"/>
      <c r="AK154" s="594"/>
      <c r="AL154" s="593"/>
      <c r="AM154" s="594"/>
      <c r="AN154" s="597"/>
      <c r="AO154" s="592"/>
      <c r="AP154" s="595"/>
      <c r="AQ154" s="416">
        <f t="shared" si="30"/>
        <v>0</v>
      </c>
      <c r="AR154" s="110">
        <f t="shared" si="31"/>
        <v>0</v>
      </c>
      <c r="AS154" s="432">
        <f t="shared" si="32"/>
        <v>0</v>
      </c>
      <c r="AT154" s="109">
        <f t="shared" si="33"/>
        <v>0</v>
      </c>
      <c r="AU154" s="429">
        <f t="shared" si="34"/>
        <v>0</v>
      </c>
      <c r="AV154" s="110">
        <f t="shared" si="35"/>
        <v>0</v>
      </c>
      <c r="AW154" s="701"/>
      <c r="AX154" s="706"/>
    </row>
    <row r="155" spans="1:50" ht="17.25" customHeight="1">
      <c r="A155" s="130"/>
      <c r="B155" s="692"/>
      <c r="C155" s="695"/>
      <c r="D155" s="696"/>
      <c r="E155" s="372"/>
      <c r="F155" s="373"/>
      <c r="G155" s="590"/>
      <c r="H155" s="373"/>
      <c r="I155" s="590"/>
      <c r="J155" s="375"/>
      <c r="K155" s="374"/>
      <c r="L155" s="373"/>
      <c r="M155" s="590"/>
      <c r="N155" s="373"/>
      <c r="O155" s="590"/>
      <c r="P155" s="591"/>
      <c r="Q155" s="372"/>
      <c r="R155" s="373"/>
      <c r="S155" s="590"/>
      <c r="T155" s="373"/>
      <c r="U155" s="590"/>
      <c r="V155" s="375"/>
      <c r="W155" s="374"/>
      <c r="X155" s="373"/>
      <c r="Y155" s="590"/>
      <c r="Z155" s="373"/>
      <c r="AA155" s="590"/>
      <c r="AB155" s="591"/>
      <c r="AC155" s="372"/>
      <c r="AD155" s="373"/>
      <c r="AE155" s="590"/>
      <c r="AF155" s="373"/>
      <c r="AG155" s="590"/>
      <c r="AH155" s="375"/>
      <c r="AI155" s="374"/>
      <c r="AJ155" s="373"/>
      <c r="AK155" s="590"/>
      <c r="AL155" s="373"/>
      <c r="AM155" s="590"/>
      <c r="AN155" s="591"/>
      <c r="AO155" s="372"/>
      <c r="AP155" s="375"/>
      <c r="AQ155" s="415">
        <f t="shared" si="30"/>
        <v>0</v>
      </c>
      <c r="AR155" s="116">
        <f t="shared" si="31"/>
        <v>0</v>
      </c>
      <c r="AS155" s="431">
        <f t="shared" si="32"/>
        <v>0</v>
      </c>
      <c r="AT155" s="115">
        <f t="shared" si="33"/>
        <v>0</v>
      </c>
      <c r="AU155" s="428">
        <f t="shared" si="34"/>
        <v>0</v>
      </c>
      <c r="AV155" s="116">
        <f t="shared" si="35"/>
        <v>0</v>
      </c>
      <c r="AW155" s="702"/>
      <c r="AX155" s="707"/>
    </row>
    <row r="156" spans="1:50" ht="17.25" customHeight="1">
      <c r="A156" s="130"/>
      <c r="B156" s="691" t="s">
        <v>206</v>
      </c>
      <c r="C156" s="693" t="s">
        <v>82</v>
      </c>
      <c r="D156" s="694"/>
      <c r="E156" s="592"/>
      <c r="F156" s="593"/>
      <c r="G156" s="594"/>
      <c r="H156" s="593"/>
      <c r="I156" s="594"/>
      <c r="J156" s="595"/>
      <c r="K156" s="596"/>
      <c r="L156" s="593"/>
      <c r="M156" s="594"/>
      <c r="N156" s="593"/>
      <c r="O156" s="594"/>
      <c r="P156" s="597"/>
      <c r="Q156" s="592"/>
      <c r="R156" s="593"/>
      <c r="S156" s="594"/>
      <c r="T156" s="593"/>
      <c r="U156" s="594"/>
      <c r="V156" s="595"/>
      <c r="W156" s="596"/>
      <c r="X156" s="593"/>
      <c r="Y156" s="594"/>
      <c r="Z156" s="593"/>
      <c r="AA156" s="594"/>
      <c r="AB156" s="597"/>
      <c r="AC156" s="592"/>
      <c r="AD156" s="593"/>
      <c r="AE156" s="594"/>
      <c r="AF156" s="593"/>
      <c r="AG156" s="594"/>
      <c r="AH156" s="595"/>
      <c r="AI156" s="596">
        <v>1</v>
      </c>
      <c r="AJ156" s="593"/>
      <c r="AK156" s="594"/>
      <c r="AL156" s="593"/>
      <c r="AM156" s="594">
        <v>1</v>
      </c>
      <c r="AN156" s="597"/>
      <c r="AO156" s="592"/>
      <c r="AP156" s="595"/>
      <c r="AQ156" s="416">
        <f t="shared" si="30"/>
        <v>1</v>
      </c>
      <c r="AR156" s="110">
        <f t="shared" si="31"/>
        <v>0</v>
      </c>
      <c r="AS156" s="432">
        <f t="shared" si="32"/>
        <v>0</v>
      </c>
      <c r="AT156" s="109">
        <f t="shared" si="33"/>
        <v>0</v>
      </c>
      <c r="AU156" s="429">
        <f t="shared" si="34"/>
        <v>1</v>
      </c>
      <c r="AV156" s="110">
        <f t="shared" si="35"/>
        <v>0</v>
      </c>
      <c r="AW156" s="701">
        <v>0.8</v>
      </c>
      <c r="AX156" s="706"/>
    </row>
    <row r="157" spans="1:50" ht="17.25" customHeight="1">
      <c r="A157" s="130"/>
      <c r="B157" s="692"/>
      <c r="C157" s="695"/>
      <c r="D157" s="696"/>
      <c r="E157" s="372"/>
      <c r="F157" s="373"/>
      <c r="G157" s="590"/>
      <c r="H157" s="373"/>
      <c r="I157" s="590"/>
      <c r="J157" s="375"/>
      <c r="K157" s="374"/>
      <c r="L157" s="373"/>
      <c r="M157" s="590"/>
      <c r="N157" s="373"/>
      <c r="O157" s="590"/>
      <c r="P157" s="591"/>
      <c r="Q157" s="372"/>
      <c r="R157" s="373"/>
      <c r="S157" s="590"/>
      <c r="T157" s="373"/>
      <c r="U157" s="590"/>
      <c r="V157" s="375"/>
      <c r="W157" s="374"/>
      <c r="X157" s="373"/>
      <c r="Y157" s="590"/>
      <c r="Z157" s="373"/>
      <c r="AA157" s="590"/>
      <c r="AB157" s="591"/>
      <c r="AC157" s="372"/>
      <c r="AD157" s="373"/>
      <c r="AE157" s="590"/>
      <c r="AF157" s="373"/>
      <c r="AG157" s="590"/>
      <c r="AH157" s="375"/>
      <c r="AI157" s="374"/>
      <c r="AJ157" s="373"/>
      <c r="AK157" s="590"/>
      <c r="AL157" s="373"/>
      <c r="AM157" s="590"/>
      <c r="AN157" s="591"/>
      <c r="AO157" s="372"/>
      <c r="AP157" s="375"/>
      <c r="AQ157" s="415">
        <f t="shared" si="30"/>
        <v>0</v>
      </c>
      <c r="AR157" s="116">
        <f t="shared" si="31"/>
        <v>0</v>
      </c>
      <c r="AS157" s="431">
        <f t="shared" si="32"/>
        <v>0</v>
      </c>
      <c r="AT157" s="115">
        <f t="shared" si="33"/>
        <v>0</v>
      </c>
      <c r="AU157" s="428">
        <f t="shared" si="34"/>
        <v>0</v>
      </c>
      <c r="AV157" s="116">
        <f t="shared" si="35"/>
        <v>0</v>
      </c>
      <c r="AW157" s="702"/>
      <c r="AX157" s="707"/>
    </row>
    <row r="158" spans="1:50" ht="17.25" customHeight="1">
      <c r="A158" s="130"/>
      <c r="B158" s="691" t="s">
        <v>206</v>
      </c>
      <c r="C158" s="693" t="s">
        <v>83</v>
      </c>
      <c r="D158" s="694"/>
      <c r="E158" s="592"/>
      <c r="F158" s="593"/>
      <c r="G158" s="594"/>
      <c r="H158" s="593"/>
      <c r="I158" s="594"/>
      <c r="J158" s="595"/>
      <c r="K158" s="596"/>
      <c r="L158" s="593"/>
      <c r="M158" s="594"/>
      <c r="N158" s="593"/>
      <c r="O158" s="594"/>
      <c r="P158" s="597"/>
      <c r="Q158" s="592"/>
      <c r="R158" s="593"/>
      <c r="S158" s="594"/>
      <c r="T158" s="593"/>
      <c r="U158" s="594"/>
      <c r="V158" s="595"/>
      <c r="W158" s="596"/>
      <c r="X158" s="593"/>
      <c r="Y158" s="594"/>
      <c r="Z158" s="593"/>
      <c r="AA158" s="594"/>
      <c r="AB158" s="597"/>
      <c r="AC158" s="592"/>
      <c r="AD158" s="593"/>
      <c r="AE158" s="594"/>
      <c r="AF158" s="593"/>
      <c r="AG158" s="594"/>
      <c r="AH158" s="595"/>
      <c r="AI158" s="596"/>
      <c r="AJ158" s="593"/>
      <c r="AK158" s="594"/>
      <c r="AL158" s="593"/>
      <c r="AM158" s="594"/>
      <c r="AN158" s="597"/>
      <c r="AO158" s="592"/>
      <c r="AP158" s="595"/>
      <c r="AQ158" s="416">
        <f t="shared" si="30"/>
        <v>0</v>
      </c>
      <c r="AR158" s="110">
        <f t="shared" si="31"/>
        <v>0</v>
      </c>
      <c r="AS158" s="432">
        <f t="shared" si="32"/>
        <v>0</v>
      </c>
      <c r="AT158" s="109">
        <f t="shared" si="33"/>
        <v>0</v>
      </c>
      <c r="AU158" s="429">
        <f t="shared" si="34"/>
        <v>0</v>
      </c>
      <c r="AV158" s="110">
        <f t="shared" si="35"/>
        <v>0</v>
      </c>
      <c r="AW158" s="701"/>
      <c r="AX158" s="706"/>
    </row>
    <row r="159" spans="1:50" ht="17.25" customHeight="1">
      <c r="A159" s="130"/>
      <c r="B159" s="692"/>
      <c r="C159" s="695"/>
      <c r="D159" s="696"/>
      <c r="E159" s="372"/>
      <c r="F159" s="373"/>
      <c r="G159" s="590"/>
      <c r="H159" s="373"/>
      <c r="I159" s="590"/>
      <c r="J159" s="375"/>
      <c r="K159" s="374"/>
      <c r="L159" s="373"/>
      <c r="M159" s="590"/>
      <c r="N159" s="373"/>
      <c r="O159" s="590"/>
      <c r="P159" s="591"/>
      <c r="Q159" s="372"/>
      <c r="R159" s="373"/>
      <c r="S159" s="590"/>
      <c r="T159" s="373"/>
      <c r="U159" s="590"/>
      <c r="V159" s="375"/>
      <c r="W159" s="374"/>
      <c r="X159" s="373"/>
      <c r="Y159" s="590"/>
      <c r="Z159" s="373"/>
      <c r="AA159" s="590"/>
      <c r="AB159" s="591"/>
      <c r="AC159" s="372"/>
      <c r="AD159" s="373"/>
      <c r="AE159" s="590"/>
      <c r="AF159" s="373"/>
      <c r="AG159" s="590"/>
      <c r="AH159" s="375"/>
      <c r="AI159" s="374"/>
      <c r="AJ159" s="373"/>
      <c r="AK159" s="590"/>
      <c r="AL159" s="373"/>
      <c r="AM159" s="590"/>
      <c r="AN159" s="591"/>
      <c r="AO159" s="372"/>
      <c r="AP159" s="375"/>
      <c r="AQ159" s="415">
        <f t="shared" si="30"/>
        <v>0</v>
      </c>
      <c r="AR159" s="116">
        <f t="shared" si="31"/>
        <v>0</v>
      </c>
      <c r="AS159" s="431">
        <f t="shared" si="32"/>
        <v>0</v>
      </c>
      <c r="AT159" s="115">
        <f t="shared" si="33"/>
        <v>0</v>
      </c>
      <c r="AU159" s="428">
        <f t="shared" si="34"/>
        <v>0</v>
      </c>
      <c r="AV159" s="116">
        <f t="shared" si="35"/>
        <v>0</v>
      </c>
      <c r="AW159" s="702"/>
      <c r="AX159" s="707"/>
    </row>
    <row r="160" spans="1:50" ht="17.25" customHeight="1">
      <c r="A160" s="130"/>
      <c r="B160" s="691" t="s">
        <v>208</v>
      </c>
      <c r="C160" s="693" t="s">
        <v>84</v>
      </c>
      <c r="D160" s="694"/>
      <c r="E160" s="592"/>
      <c r="F160" s="593"/>
      <c r="G160" s="594"/>
      <c r="H160" s="593"/>
      <c r="I160" s="594"/>
      <c r="J160" s="595"/>
      <c r="K160" s="596"/>
      <c r="L160" s="593"/>
      <c r="M160" s="594"/>
      <c r="N160" s="593"/>
      <c r="O160" s="594"/>
      <c r="P160" s="597"/>
      <c r="Q160" s="592"/>
      <c r="R160" s="593"/>
      <c r="S160" s="594"/>
      <c r="T160" s="593"/>
      <c r="U160" s="594"/>
      <c r="V160" s="595"/>
      <c r="W160" s="596"/>
      <c r="X160" s="593"/>
      <c r="Y160" s="594"/>
      <c r="Z160" s="593"/>
      <c r="AA160" s="594"/>
      <c r="AB160" s="597"/>
      <c r="AC160" s="592"/>
      <c r="AD160" s="593"/>
      <c r="AE160" s="594"/>
      <c r="AF160" s="593"/>
      <c r="AG160" s="594"/>
      <c r="AH160" s="595"/>
      <c r="AI160" s="596"/>
      <c r="AJ160" s="593"/>
      <c r="AK160" s="594"/>
      <c r="AL160" s="593"/>
      <c r="AM160" s="594"/>
      <c r="AN160" s="597"/>
      <c r="AO160" s="592"/>
      <c r="AP160" s="595"/>
      <c r="AQ160" s="416">
        <f t="shared" si="30"/>
        <v>0</v>
      </c>
      <c r="AR160" s="110">
        <f t="shared" si="31"/>
        <v>0</v>
      </c>
      <c r="AS160" s="432">
        <f t="shared" si="32"/>
        <v>0</v>
      </c>
      <c r="AT160" s="109">
        <f t="shared" si="33"/>
        <v>0</v>
      </c>
      <c r="AU160" s="429">
        <f t="shared" si="34"/>
        <v>0</v>
      </c>
      <c r="AV160" s="110">
        <f t="shared" si="35"/>
        <v>0</v>
      </c>
      <c r="AW160" s="701"/>
      <c r="AX160" s="706"/>
    </row>
    <row r="161" spans="1:50" ht="17.25" customHeight="1">
      <c r="A161" s="130"/>
      <c r="B161" s="692"/>
      <c r="C161" s="695"/>
      <c r="D161" s="696"/>
      <c r="E161" s="372"/>
      <c r="F161" s="373"/>
      <c r="G161" s="590"/>
      <c r="H161" s="373"/>
      <c r="I161" s="590"/>
      <c r="J161" s="375"/>
      <c r="K161" s="374"/>
      <c r="L161" s="373"/>
      <c r="M161" s="590"/>
      <c r="N161" s="373"/>
      <c r="O161" s="590"/>
      <c r="P161" s="591"/>
      <c r="Q161" s="372"/>
      <c r="R161" s="373"/>
      <c r="S161" s="590"/>
      <c r="T161" s="373"/>
      <c r="U161" s="590"/>
      <c r="V161" s="375"/>
      <c r="W161" s="374"/>
      <c r="X161" s="373"/>
      <c r="Y161" s="590"/>
      <c r="Z161" s="373"/>
      <c r="AA161" s="590"/>
      <c r="AB161" s="591"/>
      <c r="AC161" s="372"/>
      <c r="AD161" s="373"/>
      <c r="AE161" s="590"/>
      <c r="AF161" s="373"/>
      <c r="AG161" s="590"/>
      <c r="AH161" s="375"/>
      <c r="AI161" s="374"/>
      <c r="AJ161" s="373"/>
      <c r="AK161" s="590"/>
      <c r="AL161" s="373"/>
      <c r="AM161" s="590"/>
      <c r="AN161" s="591"/>
      <c r="AO161" s="372"/>
      <c r="AP161" s="375"/>
      <c r="AQ161" s="415">
        <f t="shared" si="30"/>
        <v>0</v>
      </c>
      <c r="AR161" s="116">
        <f t="shared" si="31"/>
        <v>0</v>
      </c>
      <c r="AS161" s="431">
        <f t="shared" si="32"/>
        <v>0</v>
      </c>
      <c r="AT161" s="115">
        <f t="shared" si="33"/>
        <v>0</v>
      </c>
      <c r="AU161" s="428">
        <f t="shared" si="34"/>
        <v>0</v>
      </c>
      <c r="AV161" s="116">
        <f t="shared" si="35"/>
        <v>0</v>
      </c>
      <c r="AW161" s="702"/>
      <c r="AX161" s="707"/>
    </row>
    <row r="162" spans="1:50" ht="17.25" customHeight="1">
      <c r="A162" s="130"/>
      <c r="B162" s="691" t="s">
        <v>208</v>
      </c>
      <c r="C162" s="693" t="s">
        <v>85</v>
      </c>
      <c r="D162" s="694"/>
      <c r="E162" s="592"/>
      <c r="F162" s="593"/>
      <c r="G162" s="594"/>
      <c r="H162" s="593"/>
      <c r="I162" s="594"/>
      <c r="J162" s="595"/>
      <c r="K162" s="596"/>
      <c r="L162" s="593"/>
      <c r="M162" s="594"/>
      <c r="N162" s="593"/>
      <c r="O162" s="594"/>
      <c r="P162" s="597"/>
      <c r="Q162" s="592"/>
      <c r="R162" s="593"/>
      <c r="S162" s="594"/>
      <c r="T162" s="593"/>
      <c r="U162" s="594"/>
      <c r="V162" s="595"/>
      <c r="W162" s="596"/>
      <c r="X162" s="593"/>
      <c r="Y162" s="594"/>
      <c r="Z162" s="593"/>
      <c r="AA162" s="594"/>
      <c r="AB162" s="597"/>
      <c r="AC162" s="592"/>
      <c r="AD162" s="593"/>
      <c r="AE162" s="594"/>
      <c r="AF162" s="593"/>
      <c r="AG162" s="594"/>
      <c r="AH162" s="595"/>
      <c r="AI162" s="596"/>
      <c r="AJ162" s="593"/>
      <c r="AK162" s="594"/>
      <c r="AL162" s="593"/>
      <c r="AM162" s="594"/>
      <c r="AN162" s="597"/>
      <c r="AO162" s="592"/>
      <c r="AP162" s="595"/>
      <c r="AQ162" s="416">
        <f t="shared" si="30"/>
        <v>0</v>
      </c>
      <c r="AR162" s="110">
        <f t="shared" si="31"/>
        <v>0</v>
      </c>
      <c r="AS162" s="432">
        <f t="shared" si="32"/>
        <v>0</v>
      </c>
      <c r="AT162" s="109">
        <f t="shared" si="33"/>
        <v>0</v>
      </c>
      <c r="AU162" s="429">
        <f t="shared" si="34"/>
        <v>0</v>
      </c>
      <c r="AV162" s="110">
        <f t="shared" si="35"/>
        <v>0</v>
      </c>
      <c r="AW162" s="701"/>
      <c r="AX162" s="706"/>
    </row>
    <row r="163" spans="1:50" ht="17.25" customHeight="1">
      <c r="A163" s="130"/>
      <c r="B163" s="692"/>
      <c r="C163" s="695"/>
      <c r="D163" s="696"/>
      <c r="E163" s="372"/>
      <c r="F163" s="373"/>
      <c r="G163" s="590"/>
      <c r="H163" s="373"/>
      <c r="I163" s="590"/>
      <c r="J163" s="375"/>
      <c r="K163" s="374"/>
      <c r="L163" s="373"/>
      <c r="M163" s="590"/>
      <c r="N163" s="373"/>
      <c r="O163" s="590"/>
      <c r="P163" s="591"/>
      <c r="Q163" s="372"/>
      <c r="R163" s="373"/>
      <c r="S163" s="590"/>
      <c r="T163" s="373"/>
      <c r="U163" s="590"/>
      <c r="V163" s="375"/>
      <c r="W163" s="374"/>
      <c r="X163" s="373"/>
      <c r="Y163" s="590"/>
      <c r="Z163" s="373"/>
      <c r="AA163" s="590"/>
      <c r="AB163" s="591"/>
      <c r="AC163" s="372"/>
      <c r="AD163" s="373"/>
      <c r="AE163" s="590"/>
      <c r="AF163" s="373"/>
      <c r="AG163" s="590"/>
      <c r="AH163" s="375"/>
      <c r="AI163" s="374"/>
      <c r="AJ163" s="373"/>
      <c r="AK163" s="590"/>
      <c r="AL163" s="373"/>
      <c r="AM163" s="590"/>
      <c r="AN163" s="591"/>
      <c r="AO163" s="372"/>
      <c r="AP163" s="375"/>
      <c r="AQ163" s="415">
        <f t="shared" si="30"/>
        <v>0</v>
      </c>
      <c r="AR163" s="116">
        <f t="shared" si="31"/>
        <v>0</v>
      </c>
      <c r="AS163" s="431">
        <f t="shared" si="32"/>
        <v>0</v>
      </c>
      <c r="AT163" s="115">
        <f t="shared" si="33"/>
        <v>0</v>
      </c>
      <c r="AU163" s="428">
        <f t="shared" si="34"/>
        <v>0</v>
      </c>
      <c r="AV163" s="116">
        <f t="shared" si="35"/>
        <v>0</v>
      </c>
      <c r="AW163" s="702"/>
      <c r="AX163" s="707"/>
    </row>
    <row r="164" spans="1:50" ht="17.25" customHeight="1">
      <c r="A164" s="130"/>
      <c r="B164" s="691" t="s">
        <v>208</v>
      </c>
      <c r="C164" s="693" t="s">
        <v>86</v>
      </c>
      <c r="D164" s="694"/>
      <c r="E164" s="592"/>
      <c r="F164" s="593"/>
      <c r="G164" s="594"/>
      <c r="H164" s="593"/>
      <c r="I164" s="594"/>
      <c r="J164" s="595"/>
      <c r="K164" s="596"/>
      <c r="L164" s="593"/>
      <c r="M164" s="594"/>
      <c r="N164" s="593"/>
      <c r="O164" s="594"/>
      <c r="P164" s="597"/>
      <c r="Q164" s="592"/>
      <c r="R164" s="593"/>
      <c r="S164" s="594"/>
      <c r="T164" s="593"/>
      <c r="U164" s="594"/>
      <c r="V164" s="595"/>
      <c r="W164" s="596"/>
      <c r="X164" s="593"/>
      <c r="Y164" s="594"/>
      <c r="Z164" s="593"/>
      <c r="AA164" s="594"/>
      <c r="AB164" s="597"/>
      <c r="AC164" s="592"/>
      <c r="AD164" s="593"/>
      <c r="AE164" s="594"/>
      <c r="AF164" s="593"/>
      <c r="AG164" s="594"/>
      <c r="AH164" s="595"/>
      <c r="AI164" s="596"/>
      <c r="AJ164" s="593"/>
      <c r="AK164" s="594"/>
      <c r="AL164" s="593"/>
      <c r="AM164" s="594"/>
      <c r="AN164" s="597"/>
      <c r="AO164" s="592"/>
      <c r="AP164" s="595"/>
      <c r="AQ164" s="416">
        <f t="shared" si="30"/>
        <v>0</v>
      </c>
      <c r="AR164" s="110">
        <f t="shared" si="31"/>
        <v>0</v>
      </c>
      <c r="AS164" s="432">
        <f t="shared" si="32"/>
        <v>0</v>
      </c>
      <c r="AT164" s="109">
        <f t="shared" si="33"/>
        <v>0</v>
      </c>
      <c r="AU164" s="429">
        <f t="shared" si="34"/>
        <v>0</v>
      </c>
      <c r="AV164" s="110">
        <f t="shared" si="35"/>
        <v>0</v>
      </c>
      <c r="AW164" s="701"/>
      <c r="AX164" s="706"/>
    </row>
    <row r="165" spans="1:50" ht="17.25" customHeight="1">
      <c r="A165" s="130"/>
      <c r="B165" s="692"/>
      <c r="C165" s="695"/>
      <c r="D165" s="696"/>
      <c r="E165" s="372"/>
      <c r="F165" s="373"/>
      <c r="G165" s="590"/>
      <c r="H165" s="373"/>
      <c r="I165" s="590"/>
      <c r="J165" s="375"/>
      <c r="K165" s="374"/>
      <c r="L165" s="373"/>
      <c r="M165" s="590"/>
      <c r="N165" s="373"/>
      <c r="O165" s="590"/>
      <c r="P165" s="591"/>
      <c r="Q165" s="372"/>
      <c r="R165" s="373"/>
      <c r="S165" s="590"/>
      <c r="T165" s="373"/>
      <c r="U165" s="590"/>
      <c r="V165" s="375"/>
      <c r="W165" s="374"/>
      <c r="X165" s="373"/>
      <c r="Y165" s="590"/>
      <c r="Z165" s="373"/>
      <c r="AA165" s="590"/>
      <c r="AB165" s="591"/>
      <c r="AC165" s="372"/>
      <c r="AD165" s="373"/>
      <c r="AE165" s="590"/>
      <c r="AF165" s="373"/>
      <c r="AG165" s="590"/>
      <c r="AH165" s="375"/>
      <c r="AI165" s="374"/>
      <c r="AJ165" s="373"/>
      <c r="AK165" s="590"/>
      <c r="AL165" s="373"/>
      <c r="AM165" s="590"/>
      <c r="AN165" s="591"/>
      <c r="AO165" s="372"/>
      <c r="AP165" s="375"/>
      <c r="AQ165" s="415">
        <f t="shared" si="30"/>
        <v>0</v>
      </c>
      <c r="AR165" s="116">
        <f t="shared" si="31"/>
        <v>0</v>
      </c>
      <c r="AS165" s="431">
        <f t="shared" si="32"/>
        <v>0</v>
      </c>
      <c r="AT165" s="115">
        <f t="shared" si="33"/>
        <v>0</v>
      </c>
      <c r="AU165" s="428">
        <f t="shared" si="34"/>
        <v>0</v>
      </c>
      <c r="AV165" s="116">
        <f t="shared" si="35"/>
        <v>0</v>
      </c>
      <c r="AW165" s="702"/>
      <c r="AX165" s="707"/>
    </row>
    <row r="166" spans="1:50" ht="17.25" customHeight="1">
      <c r="A166" s="130"/>
      <c r="B166" s="691" t="s">
        <v>208</v>
      </c>
      <c r="C166" s="693" t="s">
        <v>87</v>
      </c>
      <c r="D166" s="694"/>
      <c r="E166" s="592"/>
      <c r="F166" s="593"/>
      <c r="G166" s="594"/>
      <c r="H166" s="593"/>
      <c r="I166" s="594"/>
      <c r="J166" s="595"/>
      <c r="K166" s="596"/>
      <c r="L166" s="593"/>
      <c r="M166" s="594"/>
      <c r="N166" s="593"/>
      <c r="O166" s="594"/>
      <c r="P166" s="597"/>
      <c r="Q166" s="592"/>
      <c r="R166" s="593"/>
      <c r="S166" s="594"/>
      <c r="T166" s="593"/>
      <c r="U166" s="594"/>
      <c r="V166" s="595"/>
      <c r="W166" s="596"/>
      <c r="X166" s="593"/>
      <c r="Y166" s="594"/>
      <c r="Z166" s="593"/>
      <c r="AA166" s="594"/>
      <c r="AB166" s="597"/>
      <c r="AC166" s="592"/>
      <c r="AD166" s="593"/>
      <c r="AE166" s="594"/>
      <c r="AF166" s="593"/>
      <c r="AG166" s="594"/>
      <c r="AH166" s="595"/>
      <c r="AI166" s="596"/>
      <c r="AJ166" s="593"/>
      <c r="AK166" s="594"/>
      <c r="AL166" s="593"/>
      <c r="AM166" s="594"/>
      <c r="AN166" s="597"/>
      <c r="AO166" s="592"/>
      <c r="AP166" s="595"/>
      <c r="AQ166" s="416">
        <f t="shared" si="30"/>
        <v>0</v>
      </c>
      <c r="AR166" s="110">
        <f t="shared" si="31"/>
        <v>0</v>
      </c>
      <c r="AS166" s="432">
        <f t="shared" si="32"/>
        <v>0</v>
      </c>
      <c r="AT166" s="109">
        <f t="shared" si="33"/>
        <v>0</v>
      </c>
      <c r="AU166" s="429">
        <f t="shared" si="34"/>
        <v>0</v>
      </c>
      <c r="AV166" s="110">
        <f t="shared" si="35"/>
        <v>0</v>
      </c>
      <c r="AW166" s="701"/>
      <c r="AX166" s="706"/>
    </row>
    <row r="167" spans="1:50" ht="17.25" customHeight="1">
      <c r="A167" s="130"/>
      <c r="B167" s="692"/>
      <c r="C167" s="695"/>
      <c r="D167" s="696"/>
      <c r="E167" s="372"/>
      <c r="F167" s="373"/>
      <c r="G167" s="590"/>
      <c r="H167" s="373"/>
      <c r="I167" s="590"/>
      <c r="J167" s="375"/>
      <c r="K167" s="374"/>
      <c r="L167" s="373"/>
      <c r="M167" s="590"/>
      <c r="N167" s="373"/>
      <c r="O167" s="590"/>
      <c r="P167" s="591"/>
      <c r="Q167" s="372"/>
      <c r="R167" s="373"/>
      <c r="S167" s="590"/>
      <c r="T167" s="373"/>
      <c r="U167" s="590"/>
      <c r="V167" s="375"/>
      <c r="W167" s="374"/>
      <c r="X167" s="373"/>
      <c r="Y167" s="590"/>
      <c r="Z167" s="373"/>
      <c r="AA167" s="590"/>
      <c r="AB167" s="591"/>
      <c r="AC167" s="372"/>
      <c r="AD167" s="373"/>
      <c r="AE167" s="590"/>
      <c r="AF167" s="373"/>
      <c r="AG167" s="590"/>
      <c r="AH167" s="375"/>
      <c r="AI167" s="374"/>
      <c r="AJ167" s="373"/>
      <c r="AK167" s="590"/>
      <c r="AL167" s="373"/>
      <c r="AM167" s="590"/>
      <c r="AN167" s="591"/>
      <c r="AO167" s="372"/>
      <c r="AP167" s="375"/>
      <c r="AQ167" s="415">
        <f t="shared" si="30"/>
        <v>0</v>
      </c>
      <c r="AR167" s="116">
        <f t="shared" si="31"/>
        <v>0</v>
      </c>
      <c r="AS167" s="431">
        <f t="shared" si="32"/>
        <v>0</v>
      </c>
      <c r="AT167" s="115">
        <f t="shared" si="33"/>
        <v>0</v>
      </c>
      <c r="AU167" s="428">
        <f t="shared" si="34"/>
        <v>0</v>
      </c>
      <c r="AV167" s="116">
        <f t="shared" si="35"/>
        <v>0</v>
      </c>
      <c r="AW167" s="702"/>
      <c r="AX167" s="707"/>
    </row>
    <row r="168" spans="1:50" ht="17.25" customHeight="1">
      <c r="A168" s="130"/>
      <c r="B168" s="691" t="s">
        <v>208</v>
      </c>
      <c r="C168" s="693" t="s">
        <v>88</v>
      </c>
      <c r="D168" s="694"/>
      <c r="E168" s="592"/>
      <c r="F168" s="593"/>
      <c r="G168" s="594"/>
      <c r="H168" s="593"/>
      <c r="I168" s="594"/>
      <c r="J168" s="595"/>
      <c r="K168" s="596"/>
      <c r="L168" s="593"/>
      <c r="M168" s="594"/>
      <c r="N168" s="593"/>
      <c r="O168" s="594"/>
      <c r="P168" s="597"/>
      <c r="Q168" s="592"/>
      <c r="R168" s="593"/>
      <c r="S168" s="594"/>
      <c r="T168" s="593"/>
      <c r="U168" s="594"/>
      <c r="V168" s="595"/>
      <c r="W168" s="596"/>
      <c r="X168" s="593"/>
      <c r="Y168" s="594"/>
      <c r="Z168" s="593"/>
      <c r="AA168" s="594"/>
      <c r="AB168" s="597"/>
      <c r="AC168" s="592"/>
      <c r="AD168" s="593"/>
      <c r="AE168" s="594"/>
      <c r="AF168" s="593"/>
      <c r="AG168" s="594"/>
      <c r="AH168" s="595"/>
      <c r="AI168" s="596"/>
      <c r="AJ168" s="593"/>
      <c r="AK168" s="594"/>
      <c r="AL168" s="593"/>
      <c r="AM168" s="594"/>
      <c r="AN168" s="597"/>
      <c r="AO168" s="592"/>
      <c r="AP168" s="595"/>
      <c r="AQ168" s="416">
        <f t="shared" si="30"/>
        <v>0</v>
      </c>
      <c r="AR168" s="110">
        <f t="shared" si="31"/>
        <v>0</v>
      </c>
      <c r="AS168" s="432">
        <f t="shared" si="32"/>
        <v>0</v>
      </c>
      <c r="AT168" s="109">
        <f t="shared" si="33"/>
        <v>0</v>
      </c>
      <c r="AU168" s="429">
        <f t="shared" si="34"/>
        <v>0</v>
      </c>
      <c r="AV168" s="110">
        <f t="shared" si="35"/>
        <v>0</v>
      </c>
      <c r="AW168" s="701"/>
      <c r="AX168" s="706"/>
    </row>
    <row r="169" spans="1:50" ht="17.25" customHeight="1">
      <c r="A169" s="130"/>
      <c r="B169" s="692"/>
      <c r="C169" s="695"/>
      <c r="D169" s="696"/>
      <c r="E169" s="372"/>
      <c r="F169" s="373"/>
      <c r="G169" s="590"/>
      <c r="H169" s="373"/>
      <c r="I169" s="590"/>
      <c r="J169" s="375"/>
      <c r="K169" s="374"/>
      <c r="L169" s="373"/>
      <c r="M169" s="590"/>
      <c r="N169" s="373"/>
      <c r="O169" s="590"/>
      <c r="P169" s="591"/>
      <c r="Q169" s="372"/>
      <c r="R169" s="373"/>
      <c r="S169" s="590"/>
      <c r="T169" s="373"/>
      <c r="U169" s="590"/>
      <c r="V169" s="375"/>
      <c r="W169" s="374"/>
      <c r="X169" s="373"/>
      <c r="Y169" s="590"/>
      <c r="Z169" s="373"/>
      <c r="AA169" s="590"/>
      <c r="AB169" s="591"/>
      <c r="AC169" s="372"/>
      <c r="AD169" s="373"/>
      <c r="AE169" s="590"/>
      <c r="AF169" s="373"/>
      <c r="AG169" s="590"/>
      <c r="AH169" s="375"/>
      <c r="AI169" s="374"/>
      <c r="AJ169" s="373"/>
      <c r="AK169" s="590"/>
      <c r="AL169" s="373"/>
      <c r="AM169" s="590"/>
      <c r="AN169" s="591"/>
      <c r="AO169" s="372"/>
      <c r="AP169" s="375"/>
      <c r="AQ169" s="415">
        <f t="shared" si="30"/>
        <v>0</v>
      </c>
      <c r="AR169" s="116">
        <f t="shared" si="31"/>
        <v>0</v>
      </c>
      <c r="AS169" s="431">
        <f t="shared" si="32"/>
        <v>0</v>
      </c>
      <c r="AT169" s="115">
        <f t="shared" si="33"/>
        <v>0</v>
      </c>
      <c r="AU169" s="428">
        <f t="shared" si="34"/>
        <v>0</v>
      </c>
      <c r="AV169" s="116">
        <f t="shared" si="35"/>
        <v>0</v>
      </c>
      <c r="AW169" s="702"/>
      <c r="AX169" s="707"/>
    </row>
    <row r="170" spans="1:50" ht="17.25" customHeight="1">
      <c r="A170" s="130"/>
      <c r="B170" s="691" t="s">
        <v>208</v>
      </c>
      <c r="C170" s="693" t="s">
        <v>89</v>
      </c>
      <c r="D170" s="694"/>
      <c r="E170" s="592"/>
      <c r="F170" s="593"/>
      <c r="G170" s="594"/>
      <c r="H170" s="593"/>
      <c r="I170" s="594"/>
      <c r="J170" s="595"/>
      <c r="K170" s="596"/>
      <c r="L170" s="593"/>
      <c r="M170" s="594"/>
      <c r="N170" s="593"/>
      <c r="O170" s="594"/>
      <c r="P170" s="597"/>
      <c r="Q170" s="592"/>
      <c r="R170" s="593"/>
      <c r="S170" s="594"/>
      <c r="T170" s="593"/>
      <c r="U170" s="594"/>
      <c r="V170" s="595"/>
      <c r="W170" s="596"/>
      <c r="X170" s="593"/>
      <c r="Y170" s="594"/>
      <c r="Z170" s="593"/>
      <c r="AA170" s="594"/>
      <c r="AB170" s="597"/>
      <c r="AC170" s="592"/>
      <c r="AD170" s="593"/>
      <c r="AE170" s="594"/>
      <c r="AF170" s="593"/>
      <c r="AG170" s="594"/>
      <c r="AH170" s="595"/>
      <c r="AI170" s="596"/>
      <c r="AJ170" s="593"/>
      <c r="AK170" s="594"/>
      <c r="AL170" s="593"/>
      <c r="AM170" s="594"/>
      <c r="AN170" s="597"/>
      <c r="AO170" s="592"/>
      <c r="AP170" s="595"/>
      <c r="AQ170" s="416">
        <f t="shared" si="30"/>
        <v>0</v>
      </c>
      <c r="AR170" s="110">
        <f t="shared" si="31"/>
        <v>0</v>
      </c>
      <c r="AS170" s="432">
        <f t="shared" si="32"/>
        <v>0</v>
      </c>
      <c r="AT170" s="109">
        <f t="shared" si="33"/>
        <v>0</v>
      </c>
      <c r="AU170" s="429">
        <f t="shared" si="34"/>
        <v>0</v>
      </c>
      <c r="AV170" s="110">
        <f t="shared" si="35"/>
        <v>0</v>
      </c>
      <c r="AW170" s="701"/>
      <c r="AX170" s="706"/>
    </row>
    <row r="171" spans="1:50" ht="17.25" customHeight="1">
      <c r="A171" s="130"/>
      <c r="B171" s="692"/>
      <c r="C171" s="695"/>
      <c r="D171" s="696"/>
      <c r="E171" s="372"/>
      <c r="F171" s="373"/>
      <c r="G171" s="590"/>
      <c r="H171" s="373"/>
      <c r="I171" s="590"/>
      <c r="J171" s="375"/>
      <c r="K171" s="374"/>
      <c r="L171" s="373"/>
      <c r="M171" s="590"/>
      <c r="N171" s="373"/>
      <c r="O171" s="590"/>
      <c r="P171" s="591"/>
      <c r="Q171" s="372"/>
      <c r="R171" s="373"/>
      <c r="S171" s="590"/>
      <c r="T171" s="373"/>
      <c r="U171" s="590"/>
      <c r="V171" s="375"/>
      <c r="W171" s="374"/>
      <c r="X171" s="373"/>
      <c r="Y171" s="590"/>
      <c r="Z171" s="373"/>
      <c r="AA171" s="590"/>
      <c r="AB171" s="591"/>
      <c r="AC171" s="372"/>
      <c r="AD171" s="373"/>
      <c r="AE171" s="590"/>
      <c r="AF171" s="373"/>
      <c r="AG171" s="590"/>
      <c r="AH171" s="375"/>
      <c r="AI171" s="374"/>
      <c r="AJ171" s="373"/>
      <c r="AK171" s="590"/>
      <c r="AL171" s="373"/>
      <c r="AM171" s="590"/>
      <c r="AN171" s="591"/>
      <c r="AO171" s="372"/>
      <c r="AP171" s="375"/>
      <c r="AQ171" s="415">
        <f t="shared" si="30"/>
        <v>0</v>
      </c>
      <c r="AR171" s="116">
        <f t="shared" si="31"/>
        <v>0</v>
      </c>
      <c r="AS171" s="431">
        <f t="shared" si="32"/>
        <v>0</v>
      </c>
      <c r="AT171" s="115">
        <f t="shared" si="33"/>
        <v>0</v>
      </c>
      <c r="AU171" s="428">
        <f t="shared" si="34"/>
        <v>0</v>
      </c>
      <c r="AV171" s="116">
        <f t="shared" si="35"/>
        <v>0</v>
      </c>
      <c r="AW171" s="702"/>
      <c r="AX171" s="707"/>
    </row>
    <row r="172" spans="1:50" ht="17.25" customHeight="1">
      <c r="A172" s="130"/>
      <c r="B172" s="691" t="s">
        <v>208</v>
      </c>
      <c r="C172" s="693" t="s">
        <v>90</v>
      </c>
      <c r="D172" s="694"/>
      <c r="E172" s="592"/>
      <c r="F172" s="593"/>
      <c r="G172" s="594"/>
      <c r="H172" s="593"/>
      <c r="I172" s="594"/>
      <c r="J172" s="595"/>
      <c r="K172" s="596"/>
      <c r="L172" s="593"/>
      <c r="M172" s="594"/>
      <c r="N172" s="593"/>
      <c r="O172" s="594"/>
      <c r="P172" s="597"/>
      <c r="Q172" s="592"/>
      <c r="R172" s="593"/>
      <c r="S172" s="594"/>
      <c r="T172" s="593"/>
      <c r="U172" s="594"/>
      <c r="V172" s="595"/>
      <c r="W172" s="596"/>
      <c r="X172" s="593"/>
      <c r="Y172" s="594"/>
      <c r="Z172" s="593"/>
      <c r="AA172" s="594"/>
      <c r="AB172" s="597"/>
      <c r="AC172" s="592"/>
      <c r="AD172" s="593"/>
      <c r="AE172" s="594"/>
      <c r="AF172" s="593"/>
      <c r="AG172" s="594"/>
      <c r="AH172" s="595"/>
      <c r="AI172" s="596"/>
      <c r="AJ172" s="593"/>
      <c r="AK172" s="594"/>
      <c r="AL172" s="593"/>
      <c r="AM172" s="594"/>
      <c r="AN172" s="597"/>
      <c r="AO172" s="592"/>
      <c r="AP172" s="595"/>
      <c r="AQ172" s="416">
        <f t="shared" si="30"/>
        <v>0</v>
      </c>
      <c r="AR172" s="110">
        <f t="shared" si="31"/>
        <v>0</v>
      </c>
      <c r="AS172" s="432">
        <f t="shared" si="32"/>
        <v>0</v>
      </c>
      <c r="AT172" s="109">
        <f t="shared" si="33"/>
        <v>0</v>
      </c>
      <c r="AU172" s="429">
        <f t="shared" si="34"/>
        <v>0</v>
      </c>
      <c r="AV172" s="110">
        <f t="shared" si="35"/>
        <v>0</v>
      </c>
      <c r="AW172" s="701"/>
      <c r="AX172" s="706"/>
    </row>
    <row r="173" spans="1:50" ht="17.25" customHeight="1">
      <c r="A173" s="130"/>
      <c r="B173" s="692"/>
      <c r="C173" s="695"/>
      <c r="D173" s="696"/>
      <c r="E173" s="372"/>
      <c r="F173" s="373"/>
      <c r="G173" s="590"/>
      <c r="H173" s="373"/>
      <c r="I173" s="590"/>
      <c r="J173" s="375"/>
      <c r="K173" s="374"/>
      <c r="L173" s="373"/>
      <c r="M173" s="590"/>
      <c r="N173" s="373"/>
      <c r="O173" s="590"/>
      <c r="P173" s="591"/>
      <c r="Q173" s="372"/>
      <c r="R173" s="373"/>
      <c r="S173" s="590"/>
      <c r="T173" s="373"/>
      <c r="U173" s="590"/>
      <c r="V173" s="375"/>
      <c r="W173" s="374"/>
      <c r="X173" s="373"/>
      <c r="Y173" s="590"/>
      <c r="Z173" s="373"/>
      <c r="AA173" s="590"/>
      <c r="AB173" s="591"/>
      <c r="AC173" s="372"/>
      <c r="AD173" s="373"/>
      <c r="AE173" s="590"/>
      <c r="AF173" s="373"/>
      <c r="AG173" s="590"/>
      <c r="AH173" s="375"/>
      <c r="AI173" s="374"/>
      <c r="AJ173" s="373"/>
      <c r="AK173" s="590"/>
      <c r="AL173" s="373"/>
      <c r="AM173" s="590"/>
      <c r="AN173" s="591"/>
      <c r="AO173" s="372"/>
      <c r="AP173" s="375"/>
      <c r="AQ173" s="415">
        <f t="shared" si="30"/>
        <v>0</v>
      </c>
      <c r="AR173" s="116">
        <f t="shared" si="31"/>
        <v>0</v>
      </c>
      <c r="AS173" s="431">
        <f t="shared" si="32"/>
        <v>0</v>
      </c>
      <c r="AT173" s="115">
        <f t="shared" si="33"/>
        <v>0</v>
      </c>
      <c r="AU173" s="428">
        <f t="shared" si="34"/>
        <v>0</v>
      </c>
      <c r="AV173" s="116">
        <f t="shared" si="35"/>
        <v>0</v>
      </c>
      <c r="AW173" s="702"/>
      <c r="AX173" s="707"/>
    </row>
    <row r="174" spans="1:50" ht="17.25" customHeight="1">
      <c r="A174" s="130"/>
      <c r="B174" s="691" t="s">
        <v>208</v>
      </c>
      <c r="C174" s="693" t="s">
        <v>91</v>
      </c>
      <c r="D174" s="694"/>
      <c r="E174" s="592"/>
      <c r="F174" s="593"/>
      <c r="G174" s="594"/>
      <c r="H174" s="593"/>
      <c r="I174" s="594"/>
      <c r="J174" s="595"/>
      <c r="K174" s="596"/>
      <c r="L174" s="593"/>
      <c r="M174" s="594"/>
      <c r="N174" s="593"/>
      <c r="O174" s="594"/>
      <c r="P174" s="597"/>
      <c r="Q174" s="592"/>
      <c r="R174" s="593"/>
      <c r="S174" s="594"/>
      <c r="T174" s="593"/>
      <c r="U174" s="594"/>
      <c r="V174" s="595"/>
      <c r="W174" s="596"/>
      <c r="X174" s="593"/>
      <c r="Y174" s="594"/>
      <c r="Z174" s="593"/>
      <c r="AA174" s="594"/>
      <c r="AB174" s="597"/>
      <c r="AC174" s="592"/>
      <c r="AD174" s="593"/>
      <c r="AE174" s="594"/>
      <c r="AF174" s="593"/>
      <c r="AG174" s="594"/>
      <c r="AH174" s="595"/>
      <c r="AI174" s="596"/>
      <c r="AJ174" s="593"/>
      <c r="AK174" s="594"/>
      <c r="AL174" s="593"/>
      <c r="AM174" s="594"/>
      <c r="AN174" s="597"/>
      <c r="AO174" s="592"/>
      <c r="AP174" s="595"/>
      <c r="AQ174" s="416">
        <f t="shared" si="30"/>
        <v>0</v>
      </c>
      <c r="AR174" s="110">
        <f t="shared" si="31"/>
        <v>0</v>
      </c>
      <c r="AS174" s="432">
        <f t="shared" si="32"/>
        <v>0</v>
      </c>
      <c r="AT174" s="109">
        <f t="shared" si="33"/>
        <v>0</v>
      </c>
      <c r="AU174" s="429">
        <f t="shared" si="34"/>
        <v>0</v>
      </c>
      <c r="AV174" s="110">
        <f t="shared" si="35"/>
        <v>0</v>
      </c>
      <c r="AW174" s="701"/>
      <c r="AX174" s="706"/>
    </row>
    <row r="175" spans="1:50" ht="17.25" customHeight="1">
      <c r="A175" s="130"/>
      <c r="B175" s="692"/>
      <c r="C175" s="695"/>
      <c r="D175" s="696"/>
      <c r="E175" s="372"/>
      <c r="F175" s="373"/>
      <c r="G175" s="590"/>
      <c r="H175" s="373"/>
      <c r="I175" s="590"/>
      <c r="J175" s="375"/>
      <c r="K175" s="374"/>
      <c r="L175" s="373"/>
      <c r="M175" s="590"/>
      <c r="N175" s="373"/>
      <c r="O175" s="590"/>
      <c r="P175" s="591"/>
      <c r="Q175" s="372"/>
      <c r="R175" s="373"/>
      <c r="S175" s="590"/>
      <c r="T175" s="373"/>
      <c r="U175" s="590"/>
      <c r="V175" s="375"/>
      <c r="W175" s="374"/>
      <c r="X175" s="373"/>
      <c r="Y175" s="590"/>
      <c r="Z175" s="373"/>
      <c r="AA175" s="590"/>
      <c r="AB175" s="591"/>
      <c r="AC175" s="372"/>
      <c r="AD175" s="373"/>
      <c r="AE175" s="590"/>
      <c r="AF175" s="373"/>
      <c r="AG175" s="590"/>
      <c r="AH175" s="375"/>
      <c r="AI175" s="374"/>
      <c r="AJ175" s="373"/>
      <c r="AK175" s="590"/>
      <c r="AL175" s="373"/>
      <c r="AM175" s="590"/>
      <c r="AN175" s="591"/>
      <c r="AO175" s="372"/>
      <c r="AP175" s="375"/>
      <c r="AQ175" s="415">
        <f t="shared" si="30"/>
        <v>0</v>
      </c>
      <c r="AR175" s="116">
        <f t="shared" si="31"/>
        <v>0</v>
      </c>
      <c r="AS175" s="431">
        <f t="shared" si="32"/>
        <v>0</v>
      </c>
      <c r="AT175" s="115">
        <f t="shared" si="33"/>
        <v>0</v>
      </c>
      <c r="AU175" s="428">
        <f t="shared" si="34"/>
        <v>0</v>
      </c>
      <c r="AV175" s="116">
        <f t="shared" si="35"/>
        <v>0</v>
      </c>
      <c r="AW175" s="702"/>
      <c r="AX175" s="707"/>
    </row>
    <row r="176" spans="1:50" ht="17.25" customHeight="1">
      <c r="A176" s="130"/>
      <c r="B176" s="691" t="s">
        <v>208</v>
      </c>
      <c r="C176" s="693" t="s">
        <v>92</v>
      </c>
      <c r="D176" s="694"/>
      <c r="E176" s="592"/>
      <c r="F176" s="593"/>
      <c r="G176" s="594"/>
      <c r="H176" s="593"/>
      <c r="I176" s="594"/>
      <c r="J176" s="595"/>
      <c r="K176" s="596"/>
      <c r="L176" s="593"/>
      <c r="M176" s="594"/>
      <c r="N176" s="593"/>
      <c r="O176" s="594"/>
      <c r="P176" s="597"/>
      <c r="Q176" s="592"/>
      <c r="R176" s="593"/>
      <c r="S176" s="594"/>
      <c r="T176" s="593"/>
      <c r="U176" s="594"/>
      <c r="V176" s="595"/>
      <c r="W176" s="596"/>
      <c r="X176" s="593"/>
      <c r="Y176" s="594"/>
      <c r="Z176" s="593"/>
      <c r="AA176" s="594"/>
      <c r="AB176" s="597"/>
      <c r="AC176" s="592"/>
      <c r="AD176" s="593"/>
      <c r="AE176" s="594"/>
      <c r="AF176" s="593"/>
      <c r="AG176" s="594"/>
      <c r="AH176" s="595"/>
      <c r="AI176" s="596"/>
      <c r="AJ176" s="593"/>
      <c r="AK176" s="594"/>
      <c r="AL176" s="593"/>
      <c r="AM176" s="594"/>
      <c r="AN176" s="597"/>
      <c r="AO176" s="592"/>
      <c r="AP176" s="595"/>
      <c r="AQ176" s="416">
        <f t="shared" si="30"/>
        <v>0</v>
      </c>
      <c r="AR176" s="110">
        <f t="shared" si="31"/>
        <v>0</v>
      </c>
      <c r="AS176" s="432">
        <f t="shared" si="32"/>
        <v>0</v>
      </c>
      <c r="AT176" s="109">
        <f t="shared" si="33"/>
        <v>0</v>
      </c>
      <c r="AU176" s="429">
        <f t="shared" si="34"/>
        <v>0</v>
      </c>
      <c r="AV176" s="110">
        <f t="shared" si="35"/>
        <v>0</v>
      </c>
      <c r="AW176" s="701"/>
      <c r="AX176" s="706"/>
    </row>
    <row r="177" spans="1:50" ht="17.25" customHeight="1">
      <c r="A177" s="130"/>
      <c r="B177" s="692"/>
      <c r="C177" s="695"/>
      <c r="D177" s="696"/>
      <c r="E177" s="372"/>
      <c r="F177" s="373"/>
      <c r="G177" s="590"/>
      <c r="H177" s="373"/>
      <c r="I177" s="590"/>
      <c r="J177" s="375"/>
      <c r="K177" s="374"/>
      <c r="L177" s="373"/>
      <c r="M177" s="590"/>
      <c r="N177" s="373"/>
      <c r="O177" s="590"/>
      <c r="P177" s="591"/>
      <c r="Q177" s="372"/>
      <c r="R177" s="373"/>
      <c r="S177" s="590"/>
      <c r="T177" s="373"/>
      <c r="U177" s="590"/>
      <c r="V177" s="375"/>
      <c r="W177" s="374"/>
      <c r="X177" s="373"/>
      <c r="Y177" s="590"/>
      <c r="Z177" s="373"/>
      <c r="AA177" s="590"/>
      <c r="AB177" s="591"/>
      <c r="AC177" s="372"/>
      <c r="AD177" s="373"/>
      <c r="AE177" s="590"/>
      <c r="AF177" s="373"/>
      <c r="AG177" s="590"/>
      <c r="AH177" s="375"/>
      <c r="AI177" s="374"/>
      <c r="AJ177" s="373"/>
      <c r="AK177" s="590"/>
      <c r="AL177" s="373"/>
      <c r="AM177" s="590"/>
      <c r="AN177" s="591"/>
      <c r="AO177" s="372"/>
      <c r="AP177" s="375"/>
      <c r="AQ177" s="415">
        <f t="shared" si="30"/>
        <v>0</v>
      </c>
      <c r="AR177" s="116">
        <f t="shared" si="31"/>
        <v>0</v>
      </c>
      <c r="AS177" s="431">
        <f t="shared" si="32"/>
        <v>0</v>
      </c>
      <c r="AT177" s="115">
        <f t="shared" si="33"/>
        <v>0</v>
      </c>
      <c r="AU177" s="428">
        <f t="shared" si="34"/>
        <v>0</v>
      </c>
      <c r="AV177" s="116">
        <f t="shared" si="35"/>
        <v>0</v>
      </c>
      <c r="AW177" s="702"/>
      <c r="AX177" s="707"/>
    </row>
    <row r="178" spans="1:50" ht="17.25" customHeight="1">
      <c r="A178" s="130"/>
      <c r="B178" s="691" t="s">
        <v>206</v>
      </c>
      <c r="C178" s="693" t="s">
        <v>93</v>
      </c>
      <c r="D178" s="694"/>
      <c r="E178" s="592"/>
      <c r="F178" s="593"/>
      <c r="G178" s="594"/>
      <c r="H178" s="593"/>
      <c r="I178" s="594"/>
      <c r="J178" s="595"/>
      <c r="K178" s="596"/>
      <c r="L178" s="593"/>
      <c r="M178" s="594"/>
      <c r="N178" s="593"/>
      <c r="O178" s="594"/>
      <c r="P178" s="597"/>
      <c r="Q178" s="592"/>
      <c r="R178" s="593"/>
      <c r="S178" s="594"/>
      <c r="T178" s="593"/>
      <c r="U178" s="594"/>
      <c r="V178" s="595"/>
      <c r="W178" s="596"/>
      <c r="X178" s="593"/>
      <c r="Y178" s="594"/>
      <c r="Z178" s="593"/>
      <c r="AA178" s="594"/>
      <c r="AB178" s="597"/>
      <c r="AC178" s="592"/>
      <c r="AD178" s="593"/>
      <c r="AE178" s="594"/>
      <c r="AF178" s="593"/>
      <c r="AG178" s="594"/>
      <c r="AH178" s="595"/>
      <c r="AI178" s="596"/>
      <c r="AJ178" s="593"/>
      <c r="AK178" s="594"/>
      <c r="AL178" s="593"/>
      <c r="AM178" s="594"/>
      <c r="AN178" s="597"/>
      <c r="AO178" s="592"/>
      <c r="AP178" s="595"/>
      <c r="AQ178" s="416">
        <f t="shared" si="30"/>
        <v>0</v>
      </c>
      <c r="AR178" s="110">
        <f t="shared" si="31"/>
        <v>0</v>
      </c>
      <c r="AS178" s="432">
        <f t="shared" si="32"/>
        <v>0</v>
      </c>
      <c r="AT178" s="109">
        <f t="shared" si="33"/>
        <v>0</v>
      </c>
      <c r="AU178" s="429">
        <f t="shared" si="34"/>
        <v>0</v>
      </c>
      <c r="AV178" s="110">
        <f t="shared" si="35"/>
        <v>0</v>
      </c>
      <c r="AW178" s="701"/>
      <c r="AX178" s="706"/>
    </row>
    <row r="179" spans="1:50" ht="17.25" customHeight="1">
      <c r="A179" s="130"/>
      <c r="B179" s="692"/>
      <c r="C179" s="695"/>
      <c r="D179" s="696"/>
      <c r="E179" s="372"/>
      <c r="F179" s="373"/>
      <c r="G179" s="590"/>
      <c r="H179" s="373"/>
      <c r="I179" s="590"/>
      <c r="J179" s="375"/>
      <c r="K179" s="374"/>
      <c r="L179" s="373"/>
      <c r="M179" s="590"/>
      <c r="N179" s="373"/>
      <c r="O179" s="590"/>
      <c r="P179" s="591"/>
      <c r="Q179" s="372"/>
      <c r="R179" s="373"/>
      <c r="S179" s="590"/>
      <c r="T179" s="373"/>
      <c r="U179" s="590"/>
      <c r="V179" s="375"/>
      <c r="W179" s="374"/>
      <c r="X179" s="373"/>
      <c r="Y179" s="590"/>
      <c r="Z179" s="373"/>
      <c r="AA179" s="590"/>
      <c r="AB179" s="591"/>
      <c r="AC179" s="372"/>
      <c r="AD179" s="373"/>
      <c r="AE179" s="590"/>
      <c r="AF179" s="373"/>
      <c r="AG179" s="590"/>
      <c r="AH179" s="375"/>
      <c r="AI179" s="374"/>
      <c r="AJ179" s="373"/>
      <c r="AK179" s="590"/>
      <c r="AL179" s="373"/>
      <c r="AM179" s="590"/>
      <c r="AN179" s="591"/>
      <c r="AO179" s="372"/>
      <c r="AP179" s="375"/>
      <c r="AQ179" s="415">
        <f t="shared" si="30"/>
        <v>0</v>
      </c>
      <c r="AR179" s="116">
        <f t="shared" si="31"/>
        <v>0</v>
      </c>
      <c r="AS179" s="431">
        <f t="shared" si="32"/>
        <v>0</v>
      </c>
      <c r="AT179" s="115">
        <f t="shared" si="33"/>
        <v>0</v>
      </c>
      <c r="AU179" s="428">
        <f t="shared" si="34"/>
        <v>0</v>
      </c>
      <c r="AV179" s="116">
        <f t="shared" si="35"/>
        <v>0</v>
      </c>
      <c r="AW179" s="702"/>
      <c r="AX179" s="707"/>
    </row>
    <row r="180" spans="1:50" ht="17.25" customHeight="1">
      <c r="A180" s="130"/>
      <c r="B180" s="691" t="s">
        <v>334</v>
      </c>
      <c r="C180" s="693" t="s">
        <v>227</v>
      </c>
      <c r="D180" s="694"/>
      <c r="E180" s="598"/>
      <c r="F180" s="506"/>
      <c r="G180" s="599"/>
      <c r="H180" s="506"/>
      <c r="I180" s="599"/>
      <c r="J180" s="507"/>
      <c r="K180" s="505"/>
      <c r="L180" s="506"/>
      <c r="M180" s="599"/>
      <c r="N180" s="506"/>
      <c r="O180" s="599"/>
      <c r="P180" s="600"/>
      <c r="Q180" s="598"/>
      <c r="R180" s="506"/>
      <c r="S180" s="599"/>
      <c r="T180" s="506"/>
      <c r="U180" s="599"/>
      <c r="V180" s="507"/>
      <c r="W180" s="505"/>
      <c r="X180" s="506"/>
      <c r="Y180" s="599"/>
      <c r="Z180" s="506"/>
      <c r="AA180" s="599"/>
      <c r="AB180" s="600"/>
      <c r="AC180" s="598"/>
      <c r="AD180" s="506"/>
      <c r="AE180" s="599"/>
      <c r="AF180" s="506"/>
      <c r="AG180" s="599"/>
      <c r="AH180" s="507"/>
      <c r="AI180" s="505"/>
      <c r="AJ180" s="506"/>
      <c r="AK180" s="599"/>
      <c r="AL180" s="506"/>
      <c r="AM180" s="599"/>
      <c r="AN180" s="600"/>
      <c r="AO180" s="598"/>
      <c r="AP180" s="507"/>
      <c r="AQ180" s="416">
        <f t="shared" si="30"/>
        <v>0</v>
      </c>
      <c r="AR180" s="110">
        <f t="shared" si="31"/>
        <v>0</v>
      </c>
      <c r="AS180" s="432">
        <f t="shared" si="32"/>
        <v>0</v>
      </c>
      <c r="AT180" s="109">
        <f t="shared" si="33"/>
        <v>0</v>
      </c>
      <c r="AU180" s="429">
        <f t="shared" si="34"/>
        <v>0</v>
      </c>
      <c r="AV180" s="110">
        <f t="shared" si="35"/>
        <v>0</v>
      </c>
      <c r="AW180" s="701"/>
      <c r="AX180" s="706"/>
    </row>
    <row r="181" spans="1:50" ht="17.25" customHeight="1">
      <c r="A181" s="130"/>
      <c r="B181" s="692"/>
      <c r="C181" s="695"/>
      <c r="D181" s="696"/>
      <c r="E181" s="372"/>
      <c r="F181" s="373"/>
      <c r="G181" s="590"/>
      <c r="H181" s="373"/>
      <c r="I181" s="590"/>
      <c r="J181" s="375"/>
      <c r="K181" s="374"/>
      <c r="L181" s="373"/>
      <c r="M181" s="590"/>
      <c r="N181" s="373"/>
      <c r="O181" s="590"/>
      <c r="P181" s="591"/>
      <c r="Q181" s="372"/>
      <c r="R181" s="373"/>
      <c r="S181" s="590"/>
      <c r="T181" s="373"/>
      <c r="U181" s="590"/>
      <c r="V181" s="375"/>
      <c r="W181" s="374"/>
      <c r="X181" s="373"/>
      <c r="Y181" s="590"/>
      <c r="Z181" s="373"/>
      <c r="AA181" s="590"/>
      <c r="AB181" s="591"/>
      <c r="AC181" s="372"/>
      <c r="AD181" s="373"/>
      <c r="AE181" s="590"/>
      <c r="AF181" s="373"/>
      <c r="AG181" s="590"/>
      <c r="AH181" s="375"/>
      <c r="AI181" s="374"/>
      <c r="AJ181" s="373"/>
      <c r="AK181" s="590"/>
      <c r="AL181" s="373"/>
      <c r="AM181" s="590"/>
      <c r="AN181" s="591"/>
      <c r="AO181" s="372"/>
      <c r="AP181" s="375"/>
      <c r="AQ181" s="415">
        <f t="shared" si="30"/>
        <v>0</v>
      </c>
      <c r="AR181" s="116">
        <f t="shared" si="31"/>
        <v>0</v>
      </c>
      <c r="AS181" s="431">
        <f t="shared" si="32"/>
        <v>0</v>
      </c>
      <c r="AT181" s="115">
        <f t="shared" si="33"/>
        <v>0</v>
      </c>
      <c r="AU181" s="428">
        <f t="shared" si="34"/>
        <v>0</v>
      </c>
      <c r="AV181" s="116">
        <f t="shared" si="35"/>
        <v>0</v>
      </c>
      <c r="AW181" s="702"/>
      <c r="AX181" s="707"/>
    </row>
    <row r="182" spans="1:50" ht="17.25" customHeight="1">
      <c r="A182" s="130"/>
      <c r="B182" s="691" t="s">
        <v>334</v>
      </c>
      <c r="C182" s="693" t="s">
        <v>231</v>
      </c>
      <c r="D182" s="694"/>
      <c r="E182" s="598"/>
      <c r="F182" s="506"/>
      <c r="G182" s="599"/>
      <c r="H182" s="506"/>
      <c r="I182" s="599"/>
      <c r="J182" s="507"/>
      <c r="K182" s="505"/>
      <c r="L182" s="506"/>
      <c r="M182" s="599"/>
      <c r="N182" s="506"/>
      <c r="O182" s="599"/>
      <c r="P182" s="600"/>
      <c r="Q182" s="598"/>
      <c r="R182" s="506"/>
      <c r="S182" s="599"/>
      <c r="T182" s="506"/>
      <c r="U182" s="599"/>
      <c r="V182" s="507"/>
      <c r="W182" s="505"/>
      <c r="X182" s="506"/>
      <c r="Y182" s="599"/>
      <c r="Z182" s="506"/>
      <c r="AA182" s="599"/>
      <c r="AB182" s="600"/>
      <c r="AC182" s="598"/>
      <c r="AD182" s="506"/>
      <c r="AE182" s="599"/>
      <c r="AF182" s="506"/>
      <c r="AG182" s="599"/>
      <c r="AH182" s="507"/>
      <c r="AI182" s="505">
        <v>1</v>
      </c>
      <c r="AJ182" s="506"/>
      <c r="AK182" s="599">
        <v>1</v>
      </c>
      <c r="AL182" s="506"/>
      <c r="AM182" s="599"/>
      <c r="AN182" s="600"/>
      <c r="AO182" s="598"/>
      <c r="AP182" s="507"/>
      <c r="AQ182" s="416">
        <f t="shared" si="30"/>
        <v>1</v>
      </c>
      <c r="AR182" s="110">
        <f t="shared" si="31"/>
        <v>0</v>
      </c>
      <c r="AS182" s="432">
        <f t="shared" si="32"/>
        <v>1</v>
      </c>
      <c r="AT182" s="109">
        <f t="shared" si="33"/>
        <v>0</v>
      </c>
      <c r="AU182" s="429">
        <f t="shared" si="34"/>
        <v>0</v>
      </c>
      <c r="AV182" s="110">
        <f t="shared" si="35"/>
        <v>0</v>
      </c>
      <c r="AW182" s="701">
        <v>1.1299999999999999</v>
      </c>
      <c r="AX182" s="706"/>
    </row>
    <row r="183" spans="1:50" ht="17.25" customHeight="1">
      <c r="A183" s="130"/>
      <c r="B183" s="692"/>
      <c r="C183" s="695"/>
      <c r="D183" s="696"/>
      <c r="E183" s="372"/>
      <c r="F183" s="373"/>
      <c r="G183" s="590"/>
      <c r="H183" s="373"/>
      <c r="I183" s="590"/>
      <c r="J183" s="375"/>
      <c r="K183" s="374"/>
      <c r="L183" s="373"/>
      <c r="M183" s="590"/>
      <c r="N183" s="373"/>
      <c r="O183" s="590"/>
      <c r="P183" s="591"/>
      <c r="Q183" s="372"/>
      <c r="R183" s="373"/>
      <c r="S183" s="590"/>
      <c r="T183" s="373"/>
      <c r="U183" s="590"/>
      <c r="V183" s="375"/>
      <c r="W183" s="374"/>
      <c r="X183" s="373"/>
      <c r="Y183" s="590"/>
      <c r="Z183" s="373"/>
      <c r="AA183" s="590"/>
      <c r="AB183" s="591"/>
      <c r="AC183" s="372"/>
      <c r="AD183" s="373"/>
      <c r="AE183" s="590"/>
      <c r="AF183" s="373"/>
      <c r="AG183" s="590"/>
      <c r="AH183" s="375"/>
      <c r="AI183" s="374"/>
      <c r="AJ183" s="373"/>
      <c r="AK183" s="590"/>
      <c r="AL183" s="373"/>
      <c r="AM183" s="590"/>
      <c r="AN183" s="591"/>
      <c r="AO183" s="372"/>
      <c r="AP183" s="375"/>
      <c r="AQ183" s="415">
        <f t="shared" si="30"/>
        <v>0</v>
      </c>
      <c r="AR183" s="116">
        <f t="shared" si="31"/>
        <v>0</v>
      </c>
      <c r="AS183" s="431">
        <f t="shared" si="32"/>
        <v>0</v>
      </c>
      <c r="AT183" s="115">
        <f t="shared" si="33"/>
        <v>0</v>
      </c>
      <c r="AU183" s="428">
        <f t="shared" si="34"/>
        <v>0</v>
      </c>
      <c r="AV183" s="116">
        <f t="shared" si="35"/>
        <v>0</v>
      </c>
      <c r="AW183" s="702"/>
      <c r="AX183" s="707"/>
    </row>
    <row r="184" spans="1:50" ht="17.25" customHeight="1">
      <c r="A184" s="130"/>
      <c r="B184" s="691" t="s">
        <v>206</v>
      </c>
      <c r="C184" s="693" t="s">
        <v>94</v>
      </c>
      <c r="D184" s="694"/>
      <c r="E184" s="592"/>
      <c r="F184" s="593"/>
      <c r="G184" s="594"/>
      <c r="H184" s="593"/>
      <c r="I184" s="594"/>
      <c r="J184" s="595"/>
      <c r="K184" s="596"/>
      <c r="L184" s="593"/>
      <c r="M184" s="594"/>
      <c r="N184" s="593"/>
      <c r="O184" s="594"/>
      <c r="P184" s="597"/>
      <c r="Q184" s="592"/>
      <c r="R184" s="593"/>
      <c r="S184" s="594"/>
      <c r="T184" s="593"/>
      <c r="U184" s="594"/>
      <c r="V184" s="595"/>
      <c r="W184" s="596"/>
      <c r="X184" s="593"/>
      <c r="Y184" s="594"/>
      <c r="Z184" s="593"/>
      <c r="AA184" s="594"/>
      <c r="AB184" s="597"/>
      <c r="AC184" s="592"/>
      <c r="AD184" s="593"/>
      <c r="AE184" s="594"/>
      <c r="AF184" s="593"/>
      <c r="AG184" s="594"/>
      <c r="AH184" s="595"/>
      <c r="AI184" s="596"/>
      <c r="AJ184" s="593"/>
      <c r="AK184" s="594"/>
      <c r="AL184" s="593"/>
      <c r="AM184" s="594"/>
      <c r="AN184" s="597"/>
      <c r="AO184" s="592"/>
      <c r="AP184" s="595"/>
      <c r="AQ184" s="416">
        <f t="shared" si="30"/>
        <v>0</v>
      </c>
      <c r="AR184" s="110">
        <f t="shared" si="31"/>
        <v>0</v>
      </c>
      <c r="AS184" s="432">
        <f t="shared" si="32"/>
        <v>0</v>
      </c>
      <c r="AT184" s="109">
        <f t="shared" si="33"/>
        <v>0</v>
      </c>
      <c r="AU184" s="429">
        <f t="shared" si="34"/>
        <v>0</v>
      </c>
      <c r="AV184" s="110">
        <f t="shared" si="35"/>
        <v>0</v>
      </c>
      <c r="AW184" s="701"/>
      <c r="AX184" s="706"/>
    </row>
    <row r="185" spans="1:50" ht="17.25" customHeight="1">
      <c r="A185" s="130"/>
      <c r="B185" s="692"/>
      <c r="C185" s="695"/>
      <c r="D185" s="696"/>
      <c r="E185" s="372"/>
      <c r="F185" s="373"/>
      <c r="G185" s="590"/>
      <c r="H185" s="373"/>
      <c r="I185" s="590"/>
      <c r="J185" s="375"/>
      <c r="K185" s="374"/>
      <c r="L185" s="373"/>
      <c r="M185" s="590"/>
      <c r="N185" s="373"/>
      <c r="O185" s="590"/>
      <c r="P185" s="591"/>
      <c r="Q185" s="372"/>
      <c r="R185" s="373"/>
      <c r="S185" s="590"/>
      <c r="T185" s="373"/>
      <c r="U185" s="590"/>
      <c r="V185" s="375"/>
      <c r="W185" s="374"/>
      <c r="X185" s="373"/>
      <c r="Y185" s="590"/>
      <c r="Z185" s="373"/>
      <c r="AA185" s="590"/>
      <c r="AB185" s="591"/>
      <c r="AC185" s="372"/>
      <c r="AD185" s="373"/>
      <c r="AE185" s="590"/>
      <c r="AF185" s="373"/>
      <c r="AG185" s="590"/>
      <c r="AH185" s="375"/>
      <c r="AI185" s="374"/>
      <c r="AJ185" s="373"/>
      <c r="AK185" s="590"/>
      <c r="AL185" s="373"/>
      <c r="AM185" s="590"/>
      <c r="AN185" s="591"/>
      <c r="AO185" s="372"/>
      <c r="AP185" s="375"/>
      <c r="AQ185" s="415">
        <f t="shared" si="30"/>
        <v>0</v>
      </c>
      <c r="AR185" s="116">
        <f t="shared" si="31"/>
        <v>0</v>
      </c>
      <c r="AS185" s="431">
        <f t="shared" si="32"/>
        <v>0</v>
      </c>
      <c r="AT185" s="115">
        <f t="shared" si="33"/>
        <v>0</v>
      </c>
      <c r="AU185" s="428">
        <f t="shared" si="34"/>
        <v>0</v>
      </c>
      <c r="AV185" s="116">
        <f t="shared" si="35"/>
        <v>0</v>
      </c>
      <c r="AW185" s="702"/>
      <c r="AX185" s="707"/>
    </row>
    <row r="186" spans="1:50" ht="17.25" customHeight="1">
      <c r="A186" s="130"/>
      <c r="B186" s="691" t="s">
        <v>206</v>
      </c>
      <c r="C186" s="693" t="s">
        <v>95</v>
      </c>
      <c r="D186" s="694"/>
      <c r="E186" s="592"/>
      <c r="F186" s="593"/>
      <c r="G186" s="594"/>
      <c r="H186" s="593"/>
      <c r="I186" s="594"/>
      <c r="J186" s="595"/>
      <c r="K186" s="596"/>
      <c r="L186" s="593"/>
      <c r="M186" s="594"/>
      <c r="N186" s="593"/>
      <c r="O186" s="594"/>
      <c r="P186" s="597"/>
      <c r="Q186" s="592"/>
      <c r="R186" s="593"/>
      <c r="S186" s="594"/>
      <c r="T186" s="593"/>
      <c r="U186" s="594"/>
      <c r="V186" s="595"/>
      <c r="W186" s="596"/>
      <c r="X186" s="593"/>
      <c r="Y186" s="594"/>
      <c r="Z186" s="593"/>
      <c r="AA186" s="594"/>
      <c r="AB186" s="597"/>
      <c r="AC186" s="592"/>
      <c r="AD186" s="593"/>
      <c r="AE186" s="594"/>
      <c r="AF186" s="593"/>
      <c r="AG186" s="594"/>
      <c r="AH186" s="595"/>
      <c r="AI186" s="596"/>
      <c r="AJ186" s="593"/>
      <c r="AK186" s="594"/>
      <c r="AL186" s="593"/>
      <c r="AM186" s="594"/>
      <c r="AN186" s="597"/>
      <c r="AO186" s="592"/>
      <c r="AP186" s="595"/>
      <c r="AQ186" s="416">
        <f t="shared" si="30"/>
        <v>0</v>
      </c>
      <c r="AR186" s="110">
        <f t="shared" si="31"/>
        <v>0</v>
      </c>
      <c r="AS186" s="432">
        <f t="shared" si="32"/>
        <v>0</v>
      </c>
      <c r="AT186" s="109">
        <f t="shared" si="33"/>
        <v>0</v>
      </c>
      <c r="AU186" s="429">
        <f t="shared" si="34"/>
        <v>0</v>
      </c>
      <c r="AV186" s="110">
        <f t="shared" si="35"/>
        <v>0</v>
      </c>
      <c r="AW186" s="701"/>
      <c r="AX186" s="706"/>
    </row>
    <row r="187" spans="1:50" ht="17.25" customHeight="1">
      <c r="A187" s="130"/>
      <c r="B187" s="692"/>
      <c r="C187" s="695"/>
      <c r="D187" s="696"/>
      <c r="E187" s="372"/>
      <c r="F187" s="373"/>
      <c r="G187" s="590"/>
      <c r="H187" s="373"/>
      <c r="I187" s="590"/>
      <c r="J187" s="375"/>
      <c r="K187" s="374"/>
      <c r="L187" s="373"/>
      <c r="M187" s="590"/>
      <c r="N187" s="373"/>
      <c r="O187" s="590"/>
      <c r="P187" s="591"/>
      <c r="Q187" s="372"/>
      <c r="R187" s="373"/>
      <c r="S187" s="590"/>
      <c r="T187" s="373"/>
      <c r="U187" s="590"/>
      <c r="V187" s="375"/>
      <c r="W187" s="374"/>
      <c r="X187" s="373"/>
      <c r="Y187" s="590"/>
      <c r="Z187" s="373"/>
      <c r="AA187" s="590"/>
      <c r="AB187" s="591"/>
      <c r="AC187" s="372"/>
      <c r="AD187" s="373"/>
      <c r="AE187" s="590"/>
      <c r="AF187" s="373"/>
      <c r="AG187" s="590"/>
      <c r="AH187" s="375"/>
      <c r="AI187" s="374"/>
      <c r="AJ187" s="373"/>
      <c r="AK187" s="590"/>
      <c r="AL187" s="373"/>
      <c r="AM187" s="590"/>
      <c r="AN187" s="591"/>
      <c r="AO187" s="372"/>
      <c r="AP187" s="375"/>
      <c r="AQ187" s="415">
        <f t="shared" si="30"/>
        <v>0</v>
      </c>
      <c r="AR187" s="116">
        <f t="shared" si="31"/>
        <v>0</v>
      </c>
      <c r="AS187" s="431">
        <f t="shared" si="32"/>
        <v>0</v>
      </c>
      <c r="AT187" s="115">
        <f t="shared" si="33"/>
        <v>0</v>
      </c>
      <c r="AU187" s="428">
        <f t="shared" si="34"/>
        <v>0</v>
      </c>
      <c r="AV187" s="116">
        <f t="shared" si="35"/>
        <v>0</v>
      </c>
      <c r="AW187" s="702"/>
      <c r="AX187" s="707"/>
    </row>
    <row r="188" spans="1:50" ht="17.25" customHeight="1">
      <c r="A188" s="130"/>
      <c r="B188" s="691" t="s">
        <v>206</v>
      </c>
      <c r="C188" s="693" t="s">
        <v>96</v>
      </c>
      <c r="D188" s="694"/>
      <c r="E188" s="592"/>
      <c r="F188" s="593"/>
      <c r="G188" s="594"/>
      <c r="H188" s="593"/>
      <c r="I188" s="596"/>
      <c r="J188" s="595"/>
      <c r="K188" s="596"/>
      <c r="L188" s="593"/>
      <c r="M188" s="594"/>
      <c r="N188" s="593"/>
      <c r="O188" s="594"/>
      <c r="P188" s="597"/>
      <c r="Q188" s="592"/>
      <c r="R188" s="593"/>
      <c r="S188" s="594"/>
      <c r="T188" s="593"/>
      <c r="U188" s="594"/>
      <c r="V188" s="595"/>
      <c r="W188" s="596"/>
      <c r="X188" s="593"/>
      <c r="Y188" s="594"/>
      <c r="Z188" s="593"/>
      <c r="AA188" s="594"/>
      <c r="AB188" s="597"/>
      <c r="AC188" s="592"/>
      <c r="AD188" s="593"/>
      <c r="AE188" s="594"/>
      <c r="AF188" s="593"/>
      <c r="AG188" s="594"/>
      <c r="AH188" s="595"/>
      <c r="AI188" s="596"/>
      <c r="AJ188" s="593"/>
      <c r="AK188" s="594"/>
      <c r="AL188" s="593"/>
      <c r="AM188" s="594"/>
      <c r="AN188" s="597"/>
      <c r="AO188" s="592"/>
      <c r="AP188" s="595"/>
      <c r="AQ188" s="416">
        <f t="shared" si="30"/>
        <v>0</v>
      </c>
      <c r="AR188" s="110">
        <f t="shared" si="31"/>
        <v>0</v>
      </c>
      <c r="AS188" s="432">
        <f t="shared" si="32"/>
        <v>0</v>
      </c>
      <c r="AT188" s="109">
        <f t="shared" si="33"/>
        <v>0</v>
      </c>
      <c r="AU188" s="429">
        <f t="shared" si="34"/>
        <v>0</v>
      </c>
      <c r="AV188" s="110">
        <f t="shared" si="35"/>
        <v>0</v>
      </c>
      <c r="AW188" s="701"/>
      <c r="AX188" s="706"/>
    </row>
    <row r="189" spans="1:50" ht="17.25" customHeight="1">
      <c r="A189" s="130"/>
      <c r="B189" s="692"/>
      <c r="C189" s="695"/>
      <c r="D189" s="696"/>
      <c r="E189" s="372"/>
      <c r="F189" s="373"/>
      <c r="G189" s="590"/>
      <c r="H189" s="373"/>
      <c r="I189" s="374"/>
      <c r="J189" s="375"/>
      <c r="K189" s="374"/>
      <c r="L189" s="373"/>
      <c r="M189" s="374"/>
      <c r="N189" s="373"/>
      <c r="O189" s="590"/>
      <c r="P189" s="591"/>
      <c r="Q189" s="372"/>
      <c r="R189" s="373"/>
      <c r="S189" s="374"/>
      <c r="T189" s="373"/>
      <c r="U189" s="590"/>
      <c r="V189" s="375"/>
      <c r="W189" s="374"/>
      <c r="X189" s="373"/>
      <c r="Y189" s="590"/>
      <c r="Z189" s="373"/>
      <c r="AA189" s="590"/>
      <c r="AB189" s="591"/>
      <c r="AC189" s="372"/>
      <c r="AD189" s="373"/>
      <c r="AE189" s="590"/>
      <c r="AF189" s="373"/>
      <c r="AG189" s="374"/>
      <c r="AH189" s="375"/>
      <c r="AI189" s="374"/>
      <c r="AJ189" s="373"/>
      <c r="AK189" s="590"/>
      <c r="AL189" s="373"/>
      <c r="AM189" s="590"/>
      <c r="AN189" s="591"/>
      <c r="AO189" s="372"/>
      <c r="AP189" s="375"/>
      <c r="AQ189" s="415">
        <f t="shared" si="30"/>
        <v>0</v>
      </c>
      <c r="AR189" s="116">
        <f t="shared" si="31"/>
        <v>0</v>
      </c>
      <c r="AS189" s="431">
        <f t="shared" si="32"/>
        <v>0</v>
      </c>
      <c r="AT189" s="115">
        <f t="shared" si="33"/>
        <v>0</v>
      </c>
      <c r="AU189" s="428">
        <f t="shared" si="34"/>
        <v>0</v>
      </c>
      <c r="AV189" s="116">
        <f t="shared" si="35"/>
        <v>0</v>
      </c>
      <c r="AW189" s="702"/>
      <c r="AX189" s="707"/>
    </row>
    <row r="190" spans="1:50" ht="17.25" customHeight="1">
      <c r="A190" s="130"/>
      <c r="B190" s="719" t="s">
        <v>206</v>
      </c>
      <c r="C190" s="693" t="s">
        <v>97</v>
      </c>
      <c r="D190" s="694"/>
      <c r="E190" s="592"/>
      <c r="F190" s="593"/>
      <c r="G190" s="594"/>
      <c r="H190" s="593"/>
      <c r="I190" s="596"/>
      <c r="J190" s="595"/>
      <c r="K190" s="596"/>
      <c r="L190" s="593"/>
      <c r="M190" s="596"/>
      <c r="N190" s="593"/>
      <c r="O190" s="596"/>
      <c r="P190" s="597"/>
      <c r="Q190" s="592"/>
      <c r="R190" s="593"/>
      <c r="S190" s="596"/>
      <c r="T190" s="593"/>
      <c r="U190" s="596"/>
      <c r="V190" s="595"/>
      <c r="W190" s="596"/>
      <c r="X190" s="593"/>
      <c r="Y190" s="596"/>
      <c r="Z190" s="593"/>
      <c r="AA190" s="596"/>
      <c r="AB190" s="597"/>
      <c r="AC190" s="592"/>
      <c r="AD190" s="593"/>
      <c r="AE190" s="596"/>
      <c r="AF190" s="593"/>
      <c r="AG190" s="596"/>
      <c r="AH190" s="595"/>
      <c r="AI190" s="596"/>
      <c r="AJ190" s="593"/>
      <c r="AK190" s="596"/>
      <c r="AL190" s="593"/>
      <c r="AM190" s="596"/>
      <c r="AN190" s="597"/>
      <c r="AO190" s="592"/>
      <c r="AP190" s="595"/>
      <c r="AQ190" s="414">
        <f t="shared" si="30"/>
        <v>0</v>
      </c>
      <c r="AR190" s="110">
        <f t="shared" si="31"/>
        <v>0</v>
      </c>
      <c r="AS190" s="432">
        <f t="shared" si="32"/>
        <v>0</v>
      </c>
      <c r="AT190" s="109">
        <f t="shared" si="33"/>
        <v>0</v>
      </c>
      <c r="AU190" s="429">
        <f t="shared" si="34"/>
        <v>0</v>
      </c>
      <c r="AV190" s="110">
        <f t="shared" si="35"/>
        <v>0</v>
      </c>
      <c r="AW190" s="701"/>
      <c r="AX190" s="706"/>
    </row>
    <row r="191" spans="1:50" ht="17.25" customHeight="1" thickBot="1">
      <c r="A191" s="130"/>
      <c r="B191" s="720"/>
      <c r="C191" s="695"/>
      <c r="D191" s="696"/>
      <c r="E191" s="393"/>
      <c r="F191" s="394"/>
      <c r="G191" s="395"/>
      <c r="H191" s="394"/>
      <c r="I191" s="395"/>
      <c r="J191" s="365"/>
      <c r="K191" s="395"/>
      <c r="L191" s="394"/>
      <c r="M191" s="395"/>
      <c r="N191" s="394"/>
      <c r="O191" s="395"/>
      <c r="P191" s="601"/>
      <c r="Q191" s="393"/>
      <c r="R191" s="394"/>
      <c r="S191" s="395"/>
      <c r="T191" s="394"/>
      <c r="U191" s="395"/>
      <c r="V191" s="365"/>
      <c r="W191" s="395"/>
      <c r="X191" s="394"/>
      <c r="Y191" s="395"/>
      <c r="Z191" s="394"/>
      <c r="AA191" s="395"/>
      <c r="AB191" s="601"/>
      <c r="AC191" s="393"/>
      <c r="AD191" s="394"/>
      <c r="AE191" s="395"/>
      <c r="AF191" s="394"/>
      <c r="AG191" s="395"/>
      <c r="AH191" s="601"/>
      <c r="AI191" s="393"/>
      <c r="AJ191" s="394"/>
      <c r="AK191" s="395"/>
      <c r="AL191" s="394"/>
      <c r="AM191" s="395"/>
      <c r="AN191" s="365"/>
      <c r="AO191" s="395"/>
      <c r="AP191" s="365"/>
      <c r="AQ191" s="438">
        <f t="shared" si="30"/>
        <v>0</v>
      </c>
      <c r="AR191" s="439">
        <f t="shared" si="31"/>
        <v>0</v>
      </c>
      <c r="AS191" s="440">
        <f t="shared" si="32"/>
        <v>0</v>
      </c>
      <c r="AT191" s="441">
        <f t="shared" si="33"/>
        <v>0</v>
      </c>
      <c r="AU191" s="442">
        <f t="shared" si="34"/>
        <v>0</v>
      </c>
      <c r="AV191" s="443">
        <f t="shared" si="35"/>
        <v>0</v>
      </c>
      <c r="AW191" s="754"/>
      <c r="AX191" s="751"/>
    </row>
    <row r="192" spans="1:50" ht="17.25" customHeight="1" thickTop="1">
      <c r="A192" s="130"/>
      <c r="B192" s="727" t="s">
        <v>201</v>
      </c>
      <c r="C192" s="641"/>
      <c r="D192" s="642"/>
      <c r="E192" s="508">
        <f t="shared" ref="E192:AP192" si="36">E90+E92+E94+E96+E98+E100+E102+E104+E106+E108+E110+E112+E114+E116+E118+E120+E122+E124+E126+E128+E130+E132+E134+E136+E138+E140+E142+E144+E146+E148+E150+E152+E154+E156+E158+E160+E162+E164+E166+E168+E170+E172+E174+E176+E178+E180+E182+E184+E186+E188+E190</f>
        <v>0</v>
      </c>
      <c r="F192" s="338">
        <f t="shared" si="36"/>
        <v>0</v>
      </c>
      <c r="G192" s="511">
        <f t="shared" si="36"/>
        <v>0</v>
      </c>
      <c r="H192" s="338">
        <f t="shared" si="36"/>
        <v>0</v>
      </c>
      <c r="I192" s="511">
        <f t="shared" si="36"/>
        <v>0</v>
      </c>
      <c r="J192" s="510">
        <f t="shared" si="36"/>
        <v>0</v>
      </c>
      <c r="K192" s="508">
        <f t="shared" si="36"/>
        <v>2</v>
      </c>
      <c r="L192" s="338">
        <f t="shared" si="36"/>
        <v>0</v>
      </c>
      <c r="M192" s="511">
        <f t="shared" si="36"/>
        <v>0</v>
      </c>
      <c r="N192" s="338">
        <f t="shared" si="36"/>
        <v>0</v>
      </c>
      <c r="O192" s="511">
        <f t="shared" si="36"/>
        <v>56</v>
      </c>
      <c r="P192" s="336">
        <f t="shared" si="36"/>
        <v>0</v>
      </c>
      <c r="Q192" s="511">
        <f t="shared" si="36"/>
        <v>0</v>
      </c>
      <c r="R192" s="338">
        <f t="shared" si="36"/>
        <v>0</v>
      </c>
      <c r="S192" s="511">
        <f t="shared" si="36"/>
        <v>0</v>
      </c>
      <c r="T192" s="338">
        <f t="shared" si="36"/>
        <v>0</v>
      </c>
      <c r="U192" s="511">
        <f t="shared" si="36"/>
        <v>0</v>
      </c>
      <c r="V192" s="510">
        <f t="shared" si="36"/>
        <v>0</v>
      </c>
      <c r="W192" s="508">
        <f t="shared" si="36"/>
        <v>53</v>
      </c>
      <c r="X192" s="338">
        <f t="shared" si="36"/>
        <v>2</v>
      </c>
      <c r="Y192" s="511">
        <f t="shared" si="36"/>
        <v>18</v>
      </c>
      <c r="Z192" s="338">
        <f t="shared" si="36"/>
        <v>0</v>
      </c>
      <c r="AA192" s="511">
        <f t="shared" si="36"/>
        <v>17</v>
      </c>
      <c r="AB192" s="336">
        <f t="shared" si="36"/>
        <v>2</v>
      </c>
      <c r="AC192" s="511">
        <f t="shared" si="36"/>
        <v>6</v>
      </c>
      <c r="AD192" s="338">
        <f t="shared" si="36"/>
        <v>3</v>
      </c>
      <c r="AE192" s="511">
        <f t="shared" si="36"/>
        <v>0</v>
      </c>
      <c r="AF192" s="338">
        <f t="shared" si="36"/>
        <v>0</v>
      </c>
      <c r="AG192" s="511">
        <f t="shared" si="36"/>
        <v>1</v>
      </c>
      <c r="AH192" s="510">
        <f t="shared" si="36"/>
        <v>2</v>
      </c>
      <c r="AI192" s="508">
        <f t="shared" si="36"/>
        <v>101</v>
      </c>
      <c r="AJ192" s="338">
        <f t="shared" si="36"/>
        <v>1</v>
      </c>
      <c r="AK192" s="511">
        <f t="shared" si="36"/>
        <v>19</v>
      </c>
      <c r="AL192" s="338">
        <f t="shared" si="36"/>
        <v>0</v>
      </c>
      <c r="AM192" s="511">
        <f t="shared" si="36"/>
        <v>82</v>
      </c>
      <c r="AN192" s="336">
        <f t="shared" si="36"/>
        <v>1</v>
      </c>
      <c r="AO192" s="508">
        <f t="shared" si="36"/>
        <v>0</v>
      </c>
      <c r="AP192" s="339">
        <f t="shared" si="36"/>
        <v>0</v>
      </c>
      <c r="AQ192" s="419">
        <f>AO192+AI192+AC192+W192+Q192+K192+E192</f>
        <v>162</v>
      </c>
      <c r="AR192" s="360">
        <f>AP192+AJ192+AD192+X192+R192+L192+F192</f>
        <v>6</v>
      </c>
      <c r="AS192" s="500">
        <f t="shared" ref="AS192:AV207" si="37">AK192+AE192+Y192+S192+M192+G192</f>
        <v>37</v>
      </c>
      <c r="AT192" s="359">
        <f t="shared" si="37"/>
        <v>0</v>
      </c>
      <c r="AU192" s="500">
        <f t="shared" si="37"/>
        <v>156</v>
      </c>
      <c r="AV192" s="360">
        <f t="shared" si="37"/>
        <v>5</v>
      </c>
      <c r="AW192" s="746">
        <v>0.66</v>
      </c>
      <c r="AX192" s="752">
        <v>2.69</v>
      </c>
    </row>
    <row r="193" spans="1:50" ht="17.25" customHeight="1" thickBot="1">
      <c r="A193" s="397"/>
      <c r="B193" s="728"/>
      <c r="C193" s="643"/>
      <c r="D193" s="644"/>
      <c r="E193" s="538">
        <f t="shared" ref="E193:AP193" si="38">E91+E93+E95+E97+E99+E101+E103+E105+E107+E109+E111+E113+E115+E117+E119+E121+E123+E125+E127+E129+E131+E133+E135+E137+E139+E141+E143+E145+E147+E149+E151+E153+E155+E157+E159+E161+E163+E165+E167+E169+E171+E173+E175+E177+E179+E181+E183+E185+E187+E189+E191</f>
        <v>0</v>
      </c>
      <c r="F193" s="342">
        <f t="shared" si="38"/>
        <v>0</v>
      </c>
      <c r="G193" s="540">
        <f t="shared" si="38"/>
        <v>0</v>
      </c>
      <c r="H193" s="342">
        <f t="shared" si="38"/>
        <v>0</v>
      </c>
      <c r="I193" s="540">
        <f t="shared" si="38"/>
        <v>0</v>
      </c>
      <c r="J193" s="539">
        <f t="shared" si="38"/>
        <v>0</v>
      </c>
      <c r="K193" s="538">
        <f t="shared" si="38"/>
        <v>1</v>
      </c>
      <c r="L193" s="342">
        <f t="shared" si="38"/>
        <v>0</v>
      </c>
      <c r="M193" s="540">
        <f t="shared" si="38"/>
        <v>0</v>
      </c>
      <c r="N193" s="342">
        <f t="shared" si="38"/>
        <v>0</v>
      </c>
      <c r="O193" s="540">
        <f t="shared" si="38"/>
        <v>55</v>
      </c>
      <c r="P193" s="340">
        <f t="shared" si="38"/>
        <v>0</v>
      </c>
      <c r="Q193" s="540">
        <f t="shared" si="38"/>
        <v>0</v>
      </c>
      <c r="R193" s="342">
        <f t="shared" si="38"/>
        <v>0</v>
      </c>
      <c r="S193" s="540">
        <f t="shared" si="38"/>
        <v>0</v>
      </c>
      <c r="T193" s="342">
        <f t="shared" si="38"/>
        <v>0</v>
      </c>
      <c r="U193" s="540">
        <f t="shared" si="38"/>
        <v>0</v>
      </c>
      <c r="V193" s="539">
        <f t="shared" si="38"/>
        <v>0</v>
      </c>
      <c r="W193" s="538">
        <f t="shared" si="38"/>
        <v>2</v>
      </c>
      <c r="X193" s="342">
        <f t="shared" si="38"/>
        <v>0</v>
      </c>
      <c r="Y193" s="540">
        <f t="shared" si="38"/>
        <v>0</v>
      </c>
      <c r="Z193" s="342">
        <f t="shared" si="38"/>
        <v>0</v>
      </c>
      <c r="AA193" s="540">
        <f t="shared" si="38"/>
        <v>5</v>
      </c>
      <c r="AB193" s="340">
        <f t="shared" si="38"/>
        <v>0</v>
      </c>
      <c r="AC193" s="540">
        <f t="shared" si="38"/>
        <v>0</v>
      </c>
      <c r="AD193" s="342">
        <f t="shared" si="38"/>
        <v>0</v>
      </c>
      <c r="AE193" s="540">
        <f t="shared" si="38"/>
        <v>0</v>
      </c>
      <c r="AF193" s="342">
        <f t="shared" si="38"/>
        <v>0</v>
      </c>
      <c r="AG193" s="540">
        <f t="shared" si="38"/>
        <v>0</v>
      </c>
      <c r="AH193" s="539">
        <f t="shared" si="38"/>
        <v>0</v>
      </c>
      <c r="AI193" s="538">
        <f t="shared" si="38"/>
        <v>0</v>
      </c>
      <c r="AJ193" s="342">
        <f t="shared" si="38"/>
        <v>0</v>
      </c>
      <c r="AK193" s="540">
        <f t="shared" si="38"/>
        <v>0</v>
      </c>
      <c r="AL193" s="342">
        <f t="shared" si="38"/>
        <v>0</v>
      </c>
      <c r="AM193" s="540">
        <f t="shared" si="38"/>
        <v>0</v>
      </c>
      <c r="AN193" s="340">
        <f t="shared" si="38"/>
        <v>0</v>
      </c>
      <c r="AO193" s="538">
        <f t="shared" si="38"/>
        <v>0</v>
      </c>
      <c r="AP193" s="364">
        <f t="shared" si="38"/>
        <v>0</v>
      </c>
      <c r="AQ193" s="447">
        <f>AO193+AI193+AC193+W193+Q193+K193+E193</f>
        <v>3</v>
      </c>
      <c r="AR193" s="448">
        <f>AP193+AJ193+AD193+X193+R193+L193+F193</f>
        <v>0</v>
      </c>
      <c r="AS193" s="501">
        <f t="shared" si="37"/>
        <v>0</v>
      </c>
      <c r="AT193" s="436">
        <f t="shared" si="37"/>
        <v>0</v>
      </c>
      <c r="AU193" s="501">
        <f t="shared" si="37"/>
        <v>60</v>
      </c>
      <c r="AV193" s="449">
        <f t="shared" si="37"/>
        <v>0</v>
      </c>
      <c r="AW193" s="747"/>
      <c r="AX193" s="753"/>
    </row>
    <row r="194" spans="1:50" ht="17.25" customHeight="1" thickTop="1">
      <c r="A194" s="130" t="s">
        <v>197</v>
      </c>
      <c r="B194" s="721" t="s">
        <v>206</v>
      </c>
      <c r="C194" s="722" t="s">
        <v>146</v>
      </c>
      <c r="D194" s="723"/>
      <c r="E194" s="552"/>
      <c r="F194" s="106"/>
      <c r="G194" s="105"/>
      <c r="H194" s="106"/>
      <c r="I194" s="105"/>
      <c r="J194" s="107"/>
      <c r="K194" s="105"/>
      <c r="L194" s="106"/>
      <c r="M194" s="105"/>
      <c r="N194" s="106"/>
      <c r="O194" s="105"/>
      <c r="P194" s="107"/>
      <c r="Q194" s="105"/>
      <c r="R194" s="106"/>
      <c r="S194" s="105"/>
      <c r="T194" s="106"/>
      <c r="U194" s="105"/>
      <c r="V194" s="107"/>
      <c r="W194" s="105"/>
      <c r="X194" s="106"/>
      <c r="Y194" s="105"/>
      <c r="Z194" s="106"/>
      <c r="AA194" s="105"/>
      <c r="AB194" s="107"/>
      <c r="AC194" s="105"/>
      <c r="AD194" s="106"/>
      <c r="AE194" s="105"/>
      <c r="AF194" s="106"/>
      <c r="AG194" s="105"/>
      <c r="AH194" s="107"/>
      <c r="AI194" s="105"/>
      <c r="AJ194" s="106"/>
      <c r="AK194" s="105"/>
      <c r="AL194" s="106"/>
      <c r="AM194" s="105"/>
      <c r="AN194" s="107"/>
      <c r="AO194" s="105"/>
      <c r="AP194" s="106"/>
      <c r="AQ194" s="416">
        <f t="shared" ref="AQ194:AQ249" si="39">AO194+AI194+AC194+W194+Q194+K194+E194</f>
        <v>0</v>
      </c>
      <c r="AR194" s="110">
        <f t="shared" ref="AR194:AR249" si="40">AP194+AJ194+AD194+X194+R194+L194+F194</f>
        <v>0</v>
      </c>
      <c r="AS194" s="432">
        <f t="shared" si="37"/>
        <v>0</v>
      </c>
      <c r="AT194" s="109">
        <f t="shared" si="37"/>
        <v>0</v>
      </c>
      <c r="AU194" s="429">
        <f t="shared" si="37"/>
        <v>0</v>
      </c>
      <c r="AV194" s="110">
        <f t="shared" si="37"/>
        <v>0</v>
      </c>
      <c r="AW194" s="756"/>
      <c r="AX194" s="755"/>
    </row>
    <row r="195" spans="1:50" ht="17.25" customHeight="1">
      <c r="A195" s="130"/>
      <c r="B195" s="692"/>
      <c r="C195" s="695"/>
      <c r="D195" s="696"/>
      <c r="E195" s="111"/>
      <c r="F195" s="112"/>
      <c r="G195" s="111"/>
      <c r="H195" s="112"/>
      <c r="I195" s="111"/>
      <c r="J195" s="113"/>
      <c r="K195" s="111"/>
      <c r="L195" s="112"/>
      <c r="M195" s="111"/>
      <c r="N195" s="112"/>
      <c r="O195" s="111"/>
      <c r="P195" s="113"/>
      <c r="Q195" s="111"/>
      <c r="R195" s="112"/>
      <c r="S195" s="111"/>
      <c r="T195" s="112"/>
      <c r="U195" s="111"/>
      <c r="V195" s="113"/>
      <c r="W195" s="111"/>
      <c r="X195" s="112"/>
      <c r="Y195" s="111"/>
      <c r="Z195" s="112"/>
      <c r="AA195" s="111"/>
      <c r="AB195" s="113"/>
      <c r="AC195" s="111"/>
      <c r="AD195" s="112"/>
      <c r="AE195" s="111"/>
      <c r="AF195" s="112"/>
      <c r="AG195" s="111"/>
      <c r="AH195" s="113"/>
      <c r="AI195" s="111"/>
      <c r="AJ195" s="112"/>
      <c r="AK195" s="111"/>
      <c r="AL195" s="112"/>
      <c r="AM195" s="111"/>
      <c r="AN195" s="113"/>
      <c r="AO195" s="111"/>
      <c r="AP195" s="112"/>
      <c r="AQ195" s="415">
        <f t="shared" si="39"/>
        <v>0</v>
      </c>
      <c r="AR195" s="116">
        <f t="shared" si="40"/>
        <v>0</v>
      </c>
      <c r="AS195" s="431">
        <f t="shared" si="37"/>
        <v>0</v>
      </c>
      <c r="AT195" s="115">
        <f t="shared" si="37"/>
        <v>0</v>
      </c>
      <c r="AU195" s="428">
        <f t="shared" si="37"/>
        <v>0</v>
      </c>
      <c r="AV195" s="116">
        <f t="shared" si="37"/>
        <v>0</v>
      </c>
      <c r="AW195" s="698"/>
      <c r="AX195" s="700"/>
    </row>
    <row r="196" spans="1:50" ht="17.25" customHeight="1">
      <c r="A196" s="130"/>
      <c r="B196" s="691" t="s">
        <v>206</v>
      </c>
      <c r="C196" s="693" t="s">
        <v>76</v>
      </c>
      <c r="D196" s="694"/>
      <c r="E196" s="105"/>
      <c r="F196" s="106"/>
      <c r="G196" s="105"/>
      <c r="H196" s="106"/>
      <c r="I196" s="105"/>
      <c r="J196" s="107"/>
      <c r="K196" s="105"/>
      <c r="L196" s="106"/>
      <c r="M196" s="105"/>
      <c r="N196" s="106"/>
      <c r="O196" s="105"/>
      <c r="P196" s="107"/>
      <c r="Q196" s="105"/>
      <c r="R196" s="106"/>
      <c r="S196" s="105"/>
      <c r="T196" s="106"/>
      <c r="U196" s="105"/>
      <c r="V196" s="107"/>
      <c r="W196" s="105"/>
      <c r="X196" s="106"/>
      <c r="Y196" s="105"/>
      <c r="Z196" s="106"/>
      <c r="AA196" s="105"/>
      <c r="AB196" s="107"/>
      <c r="AC196" s="105"/>
      <c r="AD196" s="106"/>
      <c r="AE196" s="105"/>
      <c r="AF196" s="106"/>
      <c r="AG196" s="105"/>
      <c r="AH196" s="107"/>
      <c r="AI196" s="105">
        <v>1</v>
      </c>
      <c r="AJ196" s="106"/>
      <c r="AK196" s="105"/>
      <c r="AL196" s="106"/>
      <c r="AM196" s="105">
        <v>1</v>
      </c>
      <c r="AN196" s="107"/>
      <c r="AO196" s="105"/>
      <c r="AP196" s="106"/>
      <c r="AQ196" s="416">
        <f t="shared" si="39"/>
        <v>1</v>
      </c>
      <c r="AR196" s="110">
        <f t="shared" si="40"/>
        <v>0</v>
      </c>
      <c r="AS196" s="432">
        <f t="shared" si="37"/>
        <v>0</v>
      </c>
      <c r="AT196" s="109">
        <f t="shared" si="37"/>
        <v>0</v>
      </c>
      <c r="AU196" s="429">
        <f t="shared" si="37"/>
        <v>1</v>
      </c>
      <c r="AV196" s="110">
        <f t="shared" si="37"/>
        <v>0</v>
      </c>
      <c r="AW196" s="697">
        <v>0.94</v>
      </c>
      <c r="AX196" s="699"/>
    </row>
    <row r="197" spans="1:50" ht="17.25" customHeight="1">
      <c r="A197" s="130"/>
      <c r="B197" s="692"/>
      <c r="C197" s="695"/>
      <c r="D197" s="696"/>
      <c r="E197" s="111"/>
      <c r="F197" s="112"/>
      <c r="G197" s="111"/>
      <c r="H197" s="112"/>
      <c r="I197" s="111"/>
      <c r="J197" s="113"/>
      <c r="K197" s="111"/>
      <c r="L197" s="112"/>
      <c r="M197" s="111"/>
      <c r="N197" s="112"/>
      <c r="O197" s="111"/>
      <c r="P197" s="113"/>
      <c r="Q197" s="111"/>
      <c r="R197" s="112"/>
      <c r="S197" s="111"/>
      <c r="T197" s="112"/>
      <c r="U197" s="111"/>
      <c r="V197" s="113"/>
      <c r="W197" s="111"/>
      <c r="X197" s="112"/>
      <c r="Y197" s="111"/>
      <c r="Z197" s="112"/>
      <c r="AA197" s="111"/>
      <c r="AB197" s="113"/>
      <c r="AC197" s="111"/>
      <c r="AD197" s="112"/>
      <c r="AE197" s="111"/>
      <c r="AF197" s="112"/>
      <c r="AG197" s="111"/>
      <c r="AH197" s="113"/>
      <c r="AI197" s="111"/>
      <c r="AJ197" s="112"/>
      <c r="AK197" s="111"/>
      <c r="AL197" s="112"/>
      <c r="AM197" s="111"/>
      <c r="AN197" s="113"/>
      <c r="AO197" s="111"/>
      <c r="AP197" s="112"/>
      <c r="AQ197" s="415">
        <f t="shared" si="39"/>
        <v>0</v>
      </c>
      <c r="AR197" s="116">
        <f t="shared" si="40"/>
        <v>0</v>
      </c>
      <c r="AS197" s="431">
        <f t="shared" si="37"/>
        <v>0</v>
      </c>
      <c r="AT197" s="115">
        <f t="shared" si="37"/>
        <v>0</v>
      </c>
      <c r="AU197" s="428">
        <f t="shared" si="37"/>
        <v>0</v>
      </c>
      <c r="AV197" s="116">
        <f t="shared" si="37"/>
        <v>0</v>
      </c>
      <c r="AW197" s="698"/>
      <c r="AX197" s="700"/>
    </row>
    <row r="198" spans="1:50" ht="17.25" customHeight="1">
      <c r="A198" s="130"/>
      <c r="B198" s="691" t="s">
        <v>206</v>
      </c>
      <c r="C198" s="693" t="s">
        <v>147</v>
      </c>
      <c r="D198" s="694"/>
      <c r="E198" s="105"/>
      <c r="F198" s="106"/>
      <c r="G198" s="105"/>
      <c r="H198" s="106"/>
      <c r="I198" s="105"/>
      <c r="J198" s="107"/>
      <c r="K198" s="105"/>
      <c r="L198" s="106"/>
      <c r="M198" s="105"/>
      <c r="N198" s="106"/>
      <c r="O198" s="105"/>
      <c r="P198" s="107"/>
      <c r="Q198" s="105"/>
      <c r="R198" s="106"/>
      <c r="S198" s="105"/>
      <c r="T198" s="106"/>
      <c r="U198" s="105"/>
      <c r="V198" s="107"/>
      <c r="W198" s="105"/>
      <c r="X198" s="106"/>
      <c r="Y198" s="105"/>
      <c r="Z198" s="106"/>
      <c r="AA198" s="105"/>
      <c r="AB198" s="107"/>
      <c r="AC198" s="105"/>
      <c r="AD198" s="106"/>
      <c r="AE198" s="105"/>
      <c r="AF198" s="106"/>
      <c r="AG198" s="105"/>
      <c r="AH198" s="107"/>
      <c r="AI198" s="105"/>
      <c r="AJ198" s="106"/>
      <c r="AK198" s="105"/>
      <c r="AL198" s="106"/>
      <c r="AM198" s="105"/>
      <c r="AN198" s="107"/>
      <c r="AO198" s="105"/>
      <c r="AP198" s="106"/>
      <c r="AQ198" s="416">
        <f t="shared" si="39"/>
        <v>0</v>
      </c>
      <c r="AR198" s="110">
        <f t="shared" si="40"/>
        <v>0</v>
      </c>
      <c r="AS198" s="432">
        <f t="shared" si="37"/>
        <v>0</v>
      </c>
      <c r="AT198" s="109">
        <f t="shared" si="37"/>
        <v>0</v>
      </c>
      <c r="AU198" s="429">
        <f t="shared" si="37"/>
        <v>0</v>
      </c>
      <c r="AV198" s="110">
        <f t="shared" si="37"/>
        <v>0</v>
      </c>
      <c r="AW198" s="697"/>
      <c r="AX198" s="699"/>
    </row>
    <row r="199" spans="1:50" ht="17.25" customHeight="1">
      <c r="A199" s="130"/>
      <c r="B199" s="692"/>
      <c r="C199" s="695"/>
      <c r="D199" s="696"/>
      <c r="E199" s="111"/>
      <c r="F199" s="112"/>
      <c r="G199" s="111"/>
      <c r="H199" s="112"/>
      <c r="I199" s="111"/>
      <c r="J199" s="113"/>
      <c r="K199" s="111"/>
      <c r="L199" s="112"/>
      <c r="M199" s="111"/>
      <c r="N199" s="112"/>
      <c r="O199" s="111"/>
      <c r="P199" s="113"/>
      <c r="Q199" s="111"/>
      <c r="R199" s="112"/>
      <c r="S199" s="111"/>
      <c r="T199" s="112"/>
      <c r="U199" s="111"/>
      <c r="V199" s="113"/>
      <c r="W199" s="111"/>
      <c r="X199" s="112"/>
      <c r="Y199" s="111"/>
      <c r="Z199" s="112"/>
      <c r="AA199" s="111"/>
      <c r="AB199" s="113"/>
      <c r="AC199" s="111"/>
      <c r="AD199" s="112"/>
      <c r="AE199" s="111"/>
      <c r="AF199" s="112"/>
      <c r="AG199" s="111"/>
      <c r="AH199" s="113"/>
      <c r="AI199" s="111"/>
      <c r="AJ199" s="112"/>
      <c r="AK199" s="111"/>
      <c r="AL199" s="112"/>
      <c r="AM199" s="111"/>
      <c r="AN199" s="113"/>
      <c r="AO199" s="111"/>
      <c r="AP199" s="112"/>
      <c r="AQ199" s="415">
        <f t="shared" si="39"/>
        <v>0</v>
      </c>
      <c r="AR199" s="116">
        <f t="shared" si="40"/>
        <v>0</v>
      </c>
      <c r="AS199" s="431">
        <f t="shared" si="37"/>
        <v>0</v>
      </c>
      <c r="AT199" s="115">
        <f t="shared" si="37"/>
        <v>0</v>
      </c>
      <c r="AU199" s="428">
        <f t="shared" si="37"/>
        <v>0</v>
      </c>
      <c r="AV199" s="116">
        <f t="shared" si="37"/>
        <v>0</v>
      </c>
      <c r="AW199" s="698"/>
      <c r="AX199" s="700"/>
    </row>
    <row r="200" spans="1:50" ht="17.25" customHeight="1">
      <c r="A200" s="130"/>
      <c r="B200" s="691" t="s">
        <v>206</v>
      </c>
      <c r="C200" s="693" t="s">
        <v>148</v>
      </c>
      <c r="D200" s="694"/>
      <c r="E200" s="105"/>
      <c r="F200" s="106"/>
      <c r="G200" s="105"/>
      <c r="H200" s="106"/>
      <c r="I200" s="105"/>
      <c r="J200" s="107"/>
      <c r="K200" s="105"/>
      <c r="L200" s="106"/>
      <c r="M200" s="105"/>
      <c r="N200" s="106"/>
      <c r="O200" s="105"/>
      <c r="P200" s="107"/>
      <c r="Q200" s="105"/>
      <c r="R200" s="106"/>
      <c r="S200" s="105"/>
      <c r="T200" s="106"/>
      <c r="U200" s="105"/>
      <c r="V200" s="107"/>
      <c r="W200" s="329"/>
      <c r="X200" s="330"/>
      <c r="Y200" s="329"/>
      <c r="Z200" s="330"/>
      <c r="AA200" s="329"/>
      <c r="AB200" s="331"/>
      <c r="AC200" s="329"/>
      <c r="AD200" s="330"/>
      <c r="AE200" s="329"/>
      <c r="AF200" s="330"/>
      <c r="AG200" s="329"/>
      <c r="AH200" s="331"/>
      <c r="AI200" s="329">
        <v>1</v>
      </c>
      <c r="AJ200" s="330"/>
      <c r="AK200" s="329"/>
      <c r="AL200" s="330"/>
      <c r="AM200" s="329">
        <v>1</v>
      </c>
      <c r="AN200" s="331"/>
      <c r="AO200" s="329"/>
      <c r="AP200" s="330"/>
      <c r="AQ200" s="416">
        <f t="shared" si="39"/>
        <v>1</v>
      </c>
      <c r="AR200" s="110">
        <f t="shared" si="40"/>
        <v>0</v>
      </c>
      <c r="AS200" s="432">
        <f t="shared" si="37"/>
        <v>0</v>
      </c>
      <c r="AT200" s="109">
        <f t="shared" si="37"/>
        <v>0</v>
      </c>
      <c r="AU200" s="429">
        <f t="shared" si="37"/>
        <v>1</v>
      </c>
      <c r="AV200" s="110">
        <f t="shared" si="37"/>
        <v>0</v>
      </c>
      <c r="AW200" s="697">
        <v>0.82</v>
      </c>
      <c r="AX200" s="699"/>
    </row>
    <row r="201" spans="1:50" ht="17.25" customHeight="1">
      <c r="A201" s="130"/>
      <c r="B201" s="692"/>
      <c r="C201" s="695"/>
      <c r="D201" s="696"/>
      <c r="E201" s="111"/>
      <c r="F201" s="112"/>
      <c r="G201" s="111"/>
      <c r="H201" s="112"/>
      <c r="I201" s="111"/>
      <c r="J201" s="113"/>
      <c r="K201" s="111"/>
      <c r="L201" s="112"/>
      <c r="M201" s="111"/>
      <c r="N201" s="112"/>
      <c r="O201" s="111"/>
      <c r="P201" s="113"/>
      <c r="Q201" s="111"/>
      <c r="R201" s="112"/>
      <c r="S201" s="111"/>
      <c r="T201" s="112"/>
      <c r="U201" s="111"/>
      <c r="V201" s="113"/>
      <c r="W201" s="111"/>
      <c r="X201" s="112"/>
      <c r="Y201" s="111"/>
      <c r="Z201" s="112"/>
      <c r="AA201" s="111"/>
      <c r="AB201" s="113"/>
      <c r="AC201" s="111"/>
      <c r="AD201" s="112"/>
      <c r="AE201" s="111"/>
      <c r="AF201" s="112"/>
      <c r="AG201" s="111"/>
      <c r="AH201" s="113"/>
      <c r="AI201" s="111"/>
      <c r="AJ201" s="112"/>
      <c r="AK201" s="111"/>
      <c r="AL201" s="112"/>
      <c r="AM201" s="111"/>
      <c r="AN201" s="113"/>
      <c r="AO201" s="111"/>
      <c r="AP201" s="112"/>
      <c r="AQ201" s="415">
        <f t="shared" si="39"/>
        <v>0</v>
      </c>
      <c r="AR201" s="116">
        <f t="shared" si="40"/>
        <v>0</v>
      </c>
      <c r="AS201" s="431">
        <f t="shared" si="37"/>
        <v>0</v>
      </c>
      <c r="AT201" s="115">
        <f t="shared" si="37"/>
        <v>0</v>
      </c>
      <c r="AU201" s="428">
        <f t="shared" si="37"/>
        <v>0</v>
      </c>
      <c r="AV201" s="116">
        <f t="shared" si="37"/>
        <v>0</v>
      </c>
      <c r="AW201" s="698"/>
      <c r="AX201" s="700"/>
    </row>
    <row r="202" spans="1:50" ht="17.25" customHeight="1">
      <c r="A202" s="130"/>
      <c r="B202" s="691" t="s">
        <v>206</v>
      </c>
      <c r="C202" s="693" t="s">
        <v>198</v>
      </c>
      <c r="D202" s="694"/>
      <c r="E202" s="105"/>
      <c r="F202" s="106"/>
      <c r="G202" s="105"/>
      <c r="H202" s="106"/>
      <c r="I202" s="105"/>
      <c r="J202" s="107"/>
      <c r="K202" s="105"/>
      <c r="L202" s="106"/>
      <c r="M202" s="105"/>
      <c r="N202" s="106"/>
      <c r="O202" s="105"/>
      <c r="P202" s="107"/>
      <c r="Q202" s="105"/>
      <c r="R202" s="106"/>
      <c r="S202" s="105"/>
      <c r="T202" s="106"/>
      <c r="U202" s="105"/>
      <c r="V202" s="107"/>
      <c r="W202" s="105"/>
      <c r="X202" s="106"/>
      <c r="Y202" s="105"/>
      <c r="Z202" s="106"/>
      <c r="AA202" s="105"/>
      <c r="AB202" s="107"/>
      <c r="AC202" s="105"/>
      <c r="AD202" s="106"/>
      <c r="AE202" s="105"/>
      <c r="AF202" s="106"/>
      <c r="AG202" s="105"/>
      <c r="AH202" s="107"/>
      <c r="AI202" s="105"/>
      <c r="AJ202" s="106"/>
      <c r="AK202" s="105"/>
      <c r="AL202" s="106"/>
      <c r="AM202" s="105"/>
      <c r="AN202" s="107"/>
      <c r="AO202" s="105"/>
      <c r="AP202" s="106"/>
      <c r="AQ202" s="416">
        <f t="shared" si="39"/>
        <v>0</v>
      </c>
      <c r="AR202" s="110">
        <f t="shared" si="40"/>
        <v>0</v>
      </c>
      <c r="AS202" s="432">
        <f t="shared" si="37"/>
        <v>0</v>
      </c>
      <c r="AT202" s="109">
        <f t="shared" si="37"/>
        <v>0</v>
      </c>
      <c r="AU202" s="429">
        <f t="shared" si="37"/>
        <v>0</v>
      </c>
      <c r="AV202" s="110">
        <f t="shared" si="37"/>
        <v>0</v>
      </c>
      <c r="AW202" s="697"/>
      <c r="AX202" s="699"/>
    </row>
    <row r="203" spans="1:50" ht="17.25" customHeight="1">
      <c r="A203" s="130"/>
      <c r="B203" s="692"/>
      <c r="C203" s="695"/>
      <c r="D203" s="696"/>
      <c r="E203" s="111"/>
      <c r="F203" s="112"/>
      <c r="G203" s="111"/>
      <c r="H203" s="112"/>
      <c r="I203" s="111"/>
      <c r="J203" s="113"/>
      <c r="K203" s="111"/>
      <c r="L203" s="112"/>
      <c r="M203" s="111"/>
      <c r="N203" s="112"/>
      <c r="O203" s="111"/>
      <c r="P203" s="113"/>
      <c r="Q203" s="111"/>
      <c r="R203" s="112"/>
      <c r="S203" s="111"/>
      <c r="T203" s="112"/>
      <c r="U203" s="111"/>
      <c r="V203" s="113"/>
      <c r="W203" s="111"/>
      <c r="X203" s="112"/>
      <c r="Y203" s="111"/>
      <c r="Z203" s="112"/>
      <c r="AA203" s="111"/>
      <c r="AB203" s="113"/>
      <c r="AC203" s="111"/>
      <c r="AD203" s="112"/>
      <c r="AE203" s="111"/>
      <c r="AF203" s="112"/>
      <c r="AG203" s="111"/>
      <c r="AH203" s="113"/>
      <c r="AI203" s="111"/>
      <c r="AJ203" s="112"/>
      <c r="AK203" s="111"/>
      <c r="AL203" s="112"/>
      <c r="AM203" s="111"/>
      <c r="AN203" s="113"/>
      <c r="AO203" s="111"/>
      <c r="AP203" s="112"/>
      <c r="AQ203" s="415">
        <f t="shared" si="39"/>
        <v>0</v>
      </c>
      <c r="AR203" s="116">
        <f t="shared" si="40"/>
        <v>0</v>
      </c>
      <c r="AS203" s="431">
        <f t="shared" si="37"/>
        <v>0</v>
      </c>
      <c r="AT203" s="115">
        <f t="shared" si="37"/>
        <v>0</v>
      </c>
      <c r="AU203" s="428">
        <f t="shared" si="37"/>
        <v>0</v>
      </c>
      <c r="AV203" s="116">
        <f t="shared" si="37"/>
        <v>0</v>
      </c>
      <c r="AW203" s="698"/>
      <c r="AX203" s="700"/>
    </row>
    <row r="204" spans="1:50" ht="17.25" customHeight="1">
      <c r="A204" s="130"/>
      <c r="B204" s="691" t="s">
        <v>206</v>
      </c>
      <c r="C204" s="693" t="s">
        <v>149</v>
      </c>
      <c r="D204" s="694"/>
      <c r="E204" s="105"/>
      <c r="F204" s="106"/>
      <c r="G204" s="105"/>
      <c r="H204" s="106"/>
      <c r="I204" s="105"/>
      <c r="J204" s="107"/>
      <c r="K204" s="105"/>
      <c r="L204" s="106"/>
      <c r="M204" s="105"/>
      <c r="N204" s="106"/>
      <c r="O204" s="105"/>
      <c r="P204" s="107"/>
      <c r="Q204" s="105"/>
      <c r="R204" s="106"/>
      <c r="S204" s="105"/>
      <c r="T204" s="106"/>
      <c r="U204" s="105"/>
      <c r="V204" s="107"/>
      <c r="W204" s="105"/>
      <c r="X204" s="106"/>
      <c r="Y204" s="105"/>
      <c r="Z204" s="106"/>
      <c r="AA204" s="105"/>
      <c r="AB204" s="107"/>
      <c r="AC204" s="105"/>
      <c r="AD204" s="106"/>
      <c r="AE204" s="105"/>
      <c r="AF204" s="106"/>
      <c r="AG204" s="105"/>
      <c r="AH204" s="107"/>
      <c r="AI204" s="105"/>
      <c r="AJ204" s="106"/>
      <c r="AK204" s="105"/>
      <c r="AL204" s="106"/>
      <c r="AM204" s="105"/>
      <c r="AN204" s="107"/>
      <c r="AO204" s="105"/>
      <c r="AP204" s="106"/>
      <c r="AQ204" s="416">
        <f t="shared" si="39"/>
        <v>0</v>
      </c>
      <c r="AR204" s="110">
        <f t="shared" si="40"/>
        <v>0</v>
      </c>
      <c r="AS204" s="432">
        <f t="shared" si="37"/>
        <v>0</v>
      </c>
      <c r="AT204" s="109">
        <f t="shared" si="37"/>
        <v>0</v>
      </c>
      <c r="AU204" s="429">
        <f t="shared" si="37"/>
        <v>0</v>
      </c>
      <c r="AV204" s="110">
        <f t="shared" si="37"/>
        <v>0</v>
      </c>
      <c r="AW204" s="697"/>
      <c r="AX204" s="699"/>
    </row>
    <row r="205" spans="1:50" ht="17.25" customHeight="1">
      <c r="A205" s="130"/>
      <c r="B205" s="692"/>
      <c r="C205" s="695"/>
      <c r="D205" s="696"/>
      <c r="E205" s="111"/>
      <c r="F205" s="112"/>
      <c r="G205" s="111"/>
      <c r="H205" s="112"/>
      <c r="I205" s="111"/>
      <c r="J205" s="113"/>
      <c r="K205" s="111"/>
      <c r="L205" s="112"/>
      <c r="M205" s="111"/>
      <c r="N205" s="112"/>
      <c r="O205" s="111"/>
      <c r="P205" s="113"/>
      <c r="Q205" s="111"/>
      <c r="R205" s="112"/>
      <c r="S205" s="111"/>
      <c r="T205" s="112"/>
      <c r="U205" s="111"/>
      <c r="V205" s="113"/>
      <c r="W205" s="111"/>
      <c r="X205" s="112"/>
      <c r="Y205" s="111"/>
      <c r="Z205" s="112"/>
      <c r="AA205" s="111"/>
      <c r="AB205" s="113"/>
      <c r="AC205" s="111"/>
      <c r="AD205" s="112"/>
      <c r="AE205" s="111"/>
      <c r="AF205" s="112"/>
      <c r="AG205" s="111"/>
      <c r="AH205" s="113"/>
      <c r="AI205" s="111"/>
      <c r="AJ205" s="112"/>
      <c r="AK205" s="111"/>
      <c r="AL205" s="112"/>
      <c r="AM205" s="111"/>
      <c r="AN205" s="113"/>
      <c r="AO205" s="111"/>
      <c r="AP205" s="112"/>
      <c r="AQ205" s="415">
        <f t="shared" si="39"/>
        <v>0</v>
      </c>
      <c r="AR205" s="116">
        <f t="shared" si="40"/>
        <v>0</v>
      </c>
      <c r="AS205" s="431">
        <f t="shared" si="37"/>
        <v>0</v>
      </c>
      <c r="AT205" s="115">
        <f t="shared" si="37"/>
        <v>0</v>
      </c>
      <c r="AU205" s="428">
        <f t="shared" si="37"/>
        <v>0</v>
      </c>
      <c r="AV205" s="116">
        <f t="shared" si="37"/>
        <v>0</v>
      </c>
      <c r="AW205" s="698"/>
      <c r="AX205" s="700"/>
    </row>
    <row r="206" spans="1:50" ht="17.25" customHeight="1">
      <c r="A206" s="130"/>
      <c r="B206" s="691" t="s">
        <v>206</v>
      </c>
      <c r="C206" s="693" t="s">
        <v>150</v>
      </c>
      <c r="D206" s="694"/>
      <c r="E206" s="105"/>
      <c r="F206" s="106"/>
      <c r="G206" s="105"/>
      <c r="H206" s="106"/>
      <c r="I206" s="105"/>
      <c r="J206" s="107"/>
      <c r="K206" s="105"/>
      <c r="L206" s="106"/>
      <c r="M206" s="105"/>
      <c r="N206" s="106"/>
      <c r="O206" s="105"/>
      <c r="P206" s="107"/>
      <c r="Q206" s="105"/>
      <c r="R206" s="106"/>
      <c r="S206" s="105"/>
      <c r="T206" s="106"/>
      <c r="U206" s="105"/>
      <c r="V206" s="107"/>
      <c r="W206" s="105">
        <v>1</v>
      </c>
      <c r="X206" s="106"/>
      <c r="Y206" s="105">
        <v>1</v>
      </c>
      <c r="Z206" s="106"/>
      <c r="AA206" s="105"/>
      <c r="AB206" s="107"/>
      <c r="AC206" s="105"/>
      <c r="AD206" s="106"/>
      <c r="AE206" s="105"/>
      <c r="AF206" s="106"/>
      <c r="AG206" s="105"/>
      <c r="AH206" s="107"/>
      <c r="AI206" s="105"/>
      <c r="AJ206" s="106"/>
      <c r="AK206" s="105"/>
      <c r="AL206" s="106"/>
      <c r="AM206" s="105"/>
      <c r="AN206" s="107"/>
      <c r="AO206" s="105"/>
      <c r="AP206" s="106"/>
      <c r="AQ206" s="416">
        <f t="shared" si="39"/>
        <v>1</v>
      </c>
      <c r="AR206" s="110">
        <f t="shared" si="40"/>
        <v>0</v>
      </c>
      <c r="AS206" s="432">
        <f t="shared" si="37"/>
        <v>1</v>
      </c>
      <c r="AT206" s="109">
        <f t="shared" si="37"/>
        <v>0</v>
      </c>
      <c r="AU206" s="429">
        <f t="shared" si="37"/>
        <v>0</v>
      </c>
      <c r="AV206" s="110">
        <f t="shared" si="37"/>
        <v>0</v>
      </c>
      <c r="AW206" s="697">
        <v>0.8</v>
      </c>
      <c r="AX206" s="699"/>
    </row>
    <row r="207" spans="1:50" ht="17.25" customHeight="1">
      <c r="A207" s="130"/>
      <c r="B207" s="692"/>
      <c r="C207" s="695"/>
      <c r="D207" s="696"/>
      <c r="E207" s="111"/>
      <c r="F207" s="112"/>
      <c r="G207" s="111"/>
      <c r="H207" s="112"/>
      <c r="I207" s="111"/>
      <c r="J207" s="113"/>
      <c r="K207" s="111"/>
      <c r="L207" s="112"/>
      <c r="M207" s="111"/>
      <c r="N207" s="112"/>
      <c r="O207" s="111"/>
      <c r="P207" s="113"/>
      <c r="Q207" s="111"/>
      <c r="R207" s="112"/>
      <c r="S207" s="111"/>
      <c r="T207" s="112"/>
      <c r="U207" s="111"/>
      <c r="V207" s="113"/>
      <c r="W207" s="111"/>
      <c r="X207" s="112"/>
      <c r="Y207" s="111"/>
      <c r="Z207" s="112"/>
      <c r="AA207" s="111"/>
      <c r="AB207" s="113"/>
      <c r="AC207" s="111"/>
      <c r="AD207" s="112"/>
      <c r="AE207" s="111"/>
      <c r="AF207" s="112"/>
      <c r="AG207" s="111"/>
      <c r="AH207" s="113"/>
      <c r="AI207" s="111"/>
      <c r="AJ207" s="112"/>
      <c r="AK207" s="111"/>
      <c r="AL207" s="112"/>
      <c r="AM207" s="111"/>
      <c r="AN207" s="113"/>
      <c r="AO207" s="111"/>
      <c r="AP207" s="112"/>
      <c r="AQ207" s="415">
        <f t="shared" si="39"/>
        <v>0</v>
      </c>
      <c r="AR207" s="116">
        <f t="shared" si="40"/>
        <v>0</v>
      </c>
      <c r="AS207" s="431">
        <f t="shared" si="37"/>
        <v>0</v>
      </c>
      <c r="AT207" s="115">
        <f t="shared" si="37"/>
        <v>0</v>
      </c>
      <c r="AU207" s="428">
        <f t="shared" si="37"/>
        <v>0</v>
      </c>
      <c r="AV207" s="116">
        <f t="shared" si="37"/>
        <v>0</v>
      </c>
      <c r="AW207" s="698"/>
      <c r="AX207" s="700"/>
    </row>
    <row r="208" spans="1:50" ht="17.25" customHeight="1">
      <c r="A208" s="130"/>
      <c r="B208" s="691" t="s">
        <v>336</v>
      </c>
      <c r="C208" s="693" t="s">
        <v>151</v>
      </c>
      <c r="D208" s="694"/>
      <c r="E208" s="105"/>
      <c r="F208" s="106"/>
      <c r="G208" s="105"/>
      <c r="H208" s="106"/>
      <c r="I208" s="105"/>
      <c r="J208" s="107"/>
      <c r="K208" s="105"/>
      <c r="L208" s="106"/>
      <c r="M208" s="105"/>
      <c r="N208" s="106"/>
      <c r="O208" s="105"/>
      <c r="P208" s="107"/>
      <c r="Q208" s="105"/>
      <c r="R208" s="106"/>
      <c r="S208" s="105"/>
      <c r="T208" s="106"/>
      <c r="U208" s="105"/>
      <c r="V208" s="107"/>
      <c r="W208" s="105">
        <v>1</v>
      </c>
      <c r="X208" s="106"/>
      <c r="Y208" s="105">
        <v>1</v>
      </c>
      <c r="Z208" s="106"/>
      <c r="AA208" s="105"/>
      <c r="AB208" s="107"/>
      <c r="AC208" s="105"/>
      <c r="AD208" s="106">
        <v>15</v>
      </c>
      <c r="AE208" s="105"/>
      <c r="AF208" s="106"/>
      <c r="AG208" s="105"/>
      <c r="AH208" s="107"/>
      <c r="AI208" s="105">
        <v>1</v>
      </c>
      <c r="AJ208" s="106"/>
      <c r="AK208" s="105"/>
      <c r="AL208" s="106"/>
      <c r="AM208" s="105">
        <v>1</v>
      </c>
      <c r="AN208" s="107"/>
      <c r="AO208" s="105"/>
      <c r="AP208" s="106"/>
      <c r="AQ208" s="416">
        <f t="shared" si="39"/>
        <v>2</v>
      </c>
      <c r="AR208" s="110">
        <f t="shared" si="40"/>
        <v>15</v>
      </c>
      <c r="AS208" s="432">
        <f t="shared" ref="AS208:AS249" si="41">AK208+AE208+Y208+S208+M208+G208</f>
        <v>1</v>
      </c>
      <c r="AT208" s="109">
        <f t="shared" ref="AT208:AT249" si="42">AL208+AF208+Z208+T208+N208+H208</f>
        <v>0</v>
      </c>
      <c r="AU208" s="429">
        <f t="shared" ref="AU208:AU249" si="43">AM208+AG208+AA208+U208+O208+I208</f>
        <v>1</v>
      </c>
      <c r="AV208" s="110">
        <f t="shared" ref="AV208:AV249" si="44">AN208+AH208+AB208+V208+P208+J208</f>
        <v>0</v>
      </c>
      <c r="AW208" s="697">
        <v>2.14</v>
      </c>
      <c r="AX208" s="699">
        <v>29.63</v>
      </c>
    </row>
    <row r="209" spans="1:50" ht="17.25" customHeight="1">
      <c r="A209" s="130"/>
      <c r="B209" s="692"/>
      <c r="C209" s="695"/>
      <c r="D209" s="696"/>
      <c r="E209" s="111"/>
      <c r="F209" s="112"/>
      <c r="G209" s="111"/>
      <c r="H209" s="112"/>
      <c r="I209" s="111"/>
      <c r="J209" s="113"/>
      <c r="K209" s="111"/>
      <c r="L209" s="112"/>
      <c r="M209" s="111"/>
      <c r="N209" s="112"/>
      <c r="O209" s="111"/>
      <c r="P209" s="113"/>
      <c r="Q209" s="111"/>
      <c r="R209" s="112"/>
      <c r="S209" s="111"/>
      <c r="T209" s="112"/>
      <c r="U209" s="111"/>
      <c r="V209" s="113"/>
      <c r="W209" s="111"/>
      <c r="X209" s="112"/>
      <c r="Y209" s="111"/>
      <c r="Z209" s="112"/>
      <c r="AA209" s="111"/>
      <c r="AB209" s="113"/>
      <c r="AC209" s="111"/>
      <c r="AD209" s="112"/>
      <c r="AE209" s="111"/>
      <c r="AF209" s="112"/>
      <c r="AG209" s="111"/>
      <c r="AH209" s="113"/>
      <c r="AI209" s="111"/>
      <c r="AJ209" s="112"/>
      <c r="AK209" s="111"/>
      <c r="AL209" s="112"/>
      <c r="AM209" s="111"/>
      <c r="AN209" s="113"/>
      <c r="AO209" s="111"/>
      <c r="AP209" s="112"/>
      <c r="AQ209" s="415">
        <f t="shared" si="39"/>
        <v>0</v>
      </c>
      <c r="AR209" s="116">
        <f t="shared" si="40"/>
        <v>0</v>
      </c>
      <c r="AS209" s="431">
        <f t="shared" si="41"/>
        <v>0</v>
      </c>
      <c r="AT209" s="115">
        <f t="shared" si="42"/>
        <v>0</v>
      </c>
      <c r="AU209" s="428">
        <f t="shared" si="43"/>
        <v>0</v>
      </c>
      <c r="AV209" s="116">
        <f t="shared" si="44"/>
        <v>0</v>
      </c>
      <c r="AW209" s="698"/>
      <c r="AX209" s="700"/>
    </row>
    <row r="210" spans="1:50" ht="17.25" customHeight="1">
      <c r="A210" s="130"/>
      <c r="B210" s="708" t="s">
        <v>339</v>
      </c>
      <c r="C210" s="693" t="s">
        <v>152</v>
      </c>
      <c r="D210" s="694"/>
      <c r="E210" s="105"/>
      <c r="F210" s="106"/>
      <c r="G210" s="105"/>
      <c r="H210" s="106"/>
      <c r="I210" s="105"/>
      <c r="J210" s="107"/>
      <c r="K210" s="105"/>
      <c r="L210" s="106"/>
      <c r="M210" s="105"/>
      <c r="N210" s="106"/>
      <c r="O210" s="105"/>
      <c r="P210" s="107"/>
      <c r="Q210" s="105"/>
      <c r="R210" s="106"/>
      <c r="S210" s="105"/>
      <c r="T210" s="106"/>
      <c r="U210" s="105"/>
      <c r="V210" s="107"/>
      <c r="W210" s="105">
        <v>19</v>
      </c>
      <c r="X210" s="106"/>
      <c r="Y210" s="105">
        <v>6</v>
      </c>
      <c r="Z210" s="106"/>
      <c r="AA210" s="105">
        <v>7</v>
      </c>
      <c r="AB210" s="107"/>
      <c r="AC210" s="105"/>
      <c r="AD210" s="106"/>
      <c r="AE210" s="105"/>
      <c r="AF210" s="106"/>
      <c r="AG210" s="105"/>
      <c r="AH210" s="107"/>
      <c r="AI210" s="105">
        <v>10</v>
      </c>
      <c r="AJ210" s="106"/>
      <c r="AK210" s="105">
        <v>5</v>
      </c>
      <c r="AL210" s="106"/>
      <c r="AM210" s="105">
        <v>5</v>
      </c>
      <c r="AN210" s="107"/>
      <c r="AO210" s="105"/>
      <c r="AP210" s="106"/>
      <c r="AQ210" s="416">
        <f t="shared" si="39"/>
        <v>29</v>
      </c>
      <c r="AR210" s="110">
        <f t="shared" si="40"/>
        <v>0</v>
      </c>
      <c r="AS210" s="432">
        <f t="shared" si="41"/>
        <v>11</v>
      </c>
      <c r="AT210" s="109">
        <f t="shared" si="42"/>
        <v>0</v>
      </c>
      <c r="AU210" s="429">
        <f t="shared" si="43"/>
        <v>12</v>
      </c>
      <c r="AV210" s="110">
        <f t="shared" si="44"/>
        <v>0</v>
      </c>
      <c r="AW210" s="697">
        <v>0.7</v>
      </c>
      <c r="AX210" s="699"/>
    </row>
    <row r="211" spans="1:50" ht="17.25" customHeight="1">
      <c r="A211" s="130"/>
      <c r="B211" s="709"/>
      <c r="C211" s="695"/>
      <c r="D211" s="696"/>
      <c r="E211" s="111"/>
      <c r="F211" s="112"/>
      <c r="G211" s="111"/>
      <c r="H211" s="112"/>
      <c r="I211" s="111"/>
      <c r="J211" s="113"/>
      <c r="K211" s="111"/>
      <c r="L211" s="112"/>
      <c r="M211" s="111"/>
      <c r="N211" s="112"/>
      <c r="O211" s="111"/>
      <c r="P211" s="113"/>
      <c r="Q211" s="111"/>
      <c r="R211" s="112"/>
      <c r="S211" s="111"/>
      <c r="T211" s="112"/>
      <c r="U211" s="111"/>
      <c r="V211" s="113"/>
      <c r="W211" s="111"/>
      <c r="X211" s="112"/>
      <c r="Y211" s="111"/>
      <c r="Z211" s="112"/>
      <c r="AA211" s="111"/>
      <c r="AB211" s="113"/>
      <c r="AC211" s="111"/>
      <c r="AD211" s="112"/>
      <c r="AE211" s="111"/>
      <c r="AF211" s="112"/>
      <c r="AG211" s="111"/>
      <c r="AH211" s="113"/>
      <c r="AI211" s="111"/>
      <c r="AJ211" s="112"/>
      <c r="AK211" s="111"/>
      <c r="AL211" s="112"/>
      <c r="AM211" s="111"/>
      <c r="AN211" s="113"/>
      <c r="AO211" s="111"/>
      <c r="AP211" s="112"/>
      <c r="AQ211" s="415">
        <f t="shared" si="39"/>
        <v>0</v>
      </c>
      <c r="AR211" s="116">
        <f t="shared" si="40"/>
        <v>0</v>
      </c>
      <c r="AS211" s="431">
        <f t="shared" si="41"/>
        <v>0</v>
      </c>
      <c r="AT211" s="115">
        <f t="shared" si="42"/>
        <v>0</v>
      </c>
      <c r="AU211" s="428">
        <f t="shared" si="43"/>
        <v>0</v>
      </c>
      <c r="AV211" s="116">
        <f t="shared" si="44"/>
        <v>0</v>
      </c>
      <c r="AW211" s="698"/>
      <c r="AX211" s="700"/>
    </row>
    <row r="212" spans="1:50" ht="17.25" customHeight="1">
      <c r="A212" s="130"/>
      <c r="B212" s="691" t="s">
        <v>206</v>
      </c>
      <c r="C212" s="693" t="s">
        <v>153</v>
      </c>
      <c r="D212" s="694"/>
      <c r="E212" s="105"/>
      <c r="F212" s="106"/>
      <c r="G212" s="105"/>
      <c r="H212" s="106"/>
      <c r="I212" s="105"/>
      <c r="J212" s="107"/>
      <c r="K212" s="105"/>
      <c r="L212" s="106"/>
      <c r="M212" s="105"/>
      <c r="N212" s="106"/>
      <c r="O212" s="105"/>
      <c r="P212" s="107"/>
      <c r="Q212" s="105"/>
      <c r="R212" s="106"/>
      <c r="S212" s="105"/>
      <c r="T212" s="106"/>
      <c r="U212" s="105"/>
      <c r="V212" s="107"/>
      <c r="W212" s="105"/>
      <c r="X212" s="106"/>
      <c r="Y212" s="105"/>
      <c r="Z212" s="106"/>
      <c r="AA212" s="105"/>
      <c r="AB212" s="107"/>
      <c r="AC212" s="105"/>
      <c r="AD212" s="106"/>
      <c r="AE212" s="105"/>
      <c r="AF212" s="106"/>
      <c r="AG212" s="105"/>
      <c r="AH212" s="107"/>
      <c r="AI212" s="105"/>
      <c r="AJ212" s="106"/>
      <c r="AK212" s="105"/>
      <c r="AL212" s="106"/>
      <c r="AM212" s="105"/>
      <c r="AN212" s="107"/>
      <c r="AO212" s="105"/>
      <c r="AP212" s="106"/>
      <c r="AQ212" s="416">
        <f t="shared" si="39"/>
        <v>0</v>
      </c>
      <c r="AR212" s="110">
        <f t="shared" si="40"/>
        <v>0</v>
      </c>
      <c r="AS212" s="432">
        <f t="shared" si="41"/>
        <v>0</v>
      </c>
      <c r="AT212" s="109">
        <f t="shared" si="42"/>
        <v>0</v>
      </c>
      <c r="AU212" s="429">
        <f t="shared" si="43"/>
        <v>0</v>
      </c>
      <c r="AV212" s="110">
        <f t="shared" si="44"/>
        <v>0</v>
      </c>
      <c r="AW212" s="697"/>
      <c r="AX212" s="699"/>
    </row>
    <row r="213" spans="1:50" ht="17.25" customHeight="1">
      <c r="A213" s="130"/>
      <c r="B213" s="692"/>
      <c r="C213" s="695"/>
      <c r="D213" s="696"/>
      <c r="E213" s="111"/>
      <c r="F213" s="112"/>
      <c r="G213" s="111"/>
      <c r="H213" s="112"/>
      <c r="I213" s="111"/>
      <c r="J213" s="113"/>
      <c r="K213" s="111"/>
      <c r="L213" s="112"/>
      <c r="M213" s="111"/>
      <c r="N213" s="112"/>
      <c r="O213" s="111"/>
      <c r="P213" s="113"/>
      <c r="Q213" s="111"/>
      <c r="R213" s="112"/>
      <c r="S213" s="111"/>
      <c r="T213" s="112"/>
      <c r="U213" s="111"/>
      <c r="V213" s="113"/>
      <c r="W213" s="111"/>
      <c r="X213" s="112"/>
      <c r="Y213" s="111"/>
      <c r="Z213" s="112"/>
      <c r="AA213" s="111"/>
      <c r="AB213" s="113"/>
      <c r="AC213" s="111"/>
      <c r="AD213" s="112"/>
      <c r="AE213" s="111"/>
      <c r="AF213" s="112"/>
      <c r="AG213" s="111"/>
      <c r="AH213" s="113"/>
      <c r="AI213" s="111"/>
      <c r="AJ213" s="112"/>
      <c r="AK213" s="111"/>
      <c r="AL213" s="112"/>
      <c r="AM213" s="111"/>
      <c r="AN213" s="113"/>
      <c r="AO213" s="111"/>
      <c r="AP213" s="112"/>
      <c r="AQ213" s="415">
        <f t="shared" si="39"/>
        <v>0</v>
      </c>
      <c r="AR213" s="116">
        <f t="shared" si="40"/>
        <v>0</v>
      </c>
      <c r="AS213" s="431">
        <f t="shared" si="41"/>
        <v>0</v>
      </c>
      <c r="AT213" s="115">
        <f t="shared" si="42"/>
        <v>0</v>
      </c>
      <c r="AU213" s="428">
        <f t="shared" si="43"/>
        <v>0</v>
      </c>
      <c r="AV213" s="116">
        <f t="shared" si="44"/>
        <v>0</v>
      </c>
      <c r="AW213" s="698"/>
      <c r="AX213" s="700"/>
    </row>
    <row r="214" spans="1:50" ht="17.25" customHeight="1">
      <c r="A214" s="130"/>
      <c r="B214" s="691" t="s">
        <v>206</v>
      </c>
      <c r="C214" s="693" t="s">
        <v>154</v>
      </c>
      <c r="D214" s="694"/>
      <c r="E214" s="105"/>
      <c r="F214" s="106"/>
      <c r="G214" s="105"/>
      <c r="H214" s="106"/>
      <c r="I214" s="105"/>
      <c r="J214" s="107"/>
      <c r="K214" s="105"/>
      <c r="L214" s="106"/>
      <c r="M214" s="105"/>
      <c r="N214" s="106"/>
      <c r="O214" s="105"/>
      <c r="P214" s="107"/>
      <c r="Q214" s="105"/>
      <c r="R214" s="106"/>
      <c r="S214" s="105"/>
      <c r="T214" s="106"/>
      <c r="U214" s="105"/>
      <c r="V214" s="107"/>
      <c r="W214" s="105"/>
      <c r="X214" s="106"/>
      <c r="Y214" s="105"/>
      <c r="Z214" s="106"/>
      <c r="AA214" s="105"/>
      <c r="AB214" s="107"/>
      <c r="AC214" s="105"/>
      <c r="AD214" s="106"/>
      <c r="AE214" s="105"/>
      <c r="AF214" s="106"/>
      <c r="AG214" s="105"/>
      <c r="AH214" s="107"/>
      <c r="AI214" s="105"/>
      <c r="AJ214" s="106"/>
      <c r="AK214" s="105"/>
      <c r="AL214" s="106"/>
      <c r="AM214" s="105"/>
      <c r="AN214" s="107"/>
      <c r="AO214" s="105"/>
      <c r="AP214" s="106"/>
      <c r="AQ214" s="416">
        <f t="shared" si="39"/>
        <v>0</v>
      </c>
      <c r="AR214" s="110">
        <f t="shared" si="40"/>
        <v>0</v>
      </c>
      <c r="AS214" s="432">
        <f t="shared" si="41"/>
        <v>0</v>
      </c>
      <c r="AT214" s="109">
        <f t="shared" si="42"/>
        <v>0</v>
      </c>
      <c r="AU214" s="429">
        <f t="shared" si="43"/>
        <v>0</v>
      </c>
      <c r="AV214" s="110">
        <f t="shared" si="44"/>
        <v>0</v>
      </c>
      <c r="AW214" s="697"/>
      <c r="AX214" s="699"/>
    </row>
    <row r="215" spans="1:50" ht="17.25" customHeight="1">
      <c r="A215" s="130"/>
      <c r="B215" s="692"/>
      <c r="C215" s="695"/>
      <c r="D215" s="696"/>
      <c r="E215" s="111"/>
      <c r="F215" s="112"/>
      <c r="G215" s="111"/>
      <c r="H215" s="112"/>
      <c r="I215" s="111"/>
      <c r="J215" s="113"/>
      <c r="K215" s="111"/>
      <c r="L215" s="112"/>
      <c r="M215" s="111"/>
      <c r="N215" s="112"/>
      <c r="O215" s="111"/>
      <c r="P215" s="113"/>
      <c r="Q215" s="111"/>
      <c r="R215" s="112"/>
      <c r="S215" s="111"/>
      <c r="T215" s="112"/>
      <c r="U215" s="111"/>
      <c r="V215" s="113"/>
      <c r="W215" s="111"/>
      <c r="X215" s="112"/>
      <c r="Y215" s="111"/>
      <c r="Z215" s="112"/>
      <c r="AA215" s="111"/>
      <c r="AB215" s="113"/>
      <c r="AC215" s="111"/>
      <c r="AD215" s="112"/>
      <c r="AE215" s="111"/>
      <c r="AF215" s="112"/>
      <c r="AG215" s="111"/>
      <c r="AH215" s="113"/>
      <c r="AI215" s="111"/>
      <c r="AJ215" s="112"/>
      <c r="AK215" s="111"/>
      <c r="AL215" s="112"/>
      <c r="AM215" s="111"/>
      <c r="AN215" s="113"/>
      <c r="AO215" s="111"/>
      <c r="AP215" s="112"/>
      <c r="AQ215" s="415">
        <f t="shared" si="39"/>
        <v>0</v>
      </c>
      <c r="AR215" s="116">
        <f t="shared" si="40"/>
        <v>0</v>
      </c>
      <c r="AS215" s="431">
        <f t="shared" si="41"/>
        <v>0</v>
      </c>
      <c r="AT215" s="115">
        <f t="shared" si="42"/>
        <v>0</v>
      </c>
      <c r="AU215" s="428">
        <f t="shared" si="43"/>
        <v>0</v>
      </c>
      <c r="AV215" s="116">
        <f t="shared" si="44"/>
        <v>0</v>
      </c>
      <c r="AW215" s="698"/>
      <c r="AX215" s="700"/>
    </row>
    <row r="216" spans="1:50" ht="17.25" customHeight="1">
      <c r="A216" s="130"/>
      <c r="B216" s="715" t="s">
        <v>332</v>
      </c>
      <c r="C216" s="693" t="s">
        <v>155</v>
      </c>
      <c r="D216" s="694"/>
      <c r="E216" s="105"/>
      <c r="F216" s="106"/>
      <c r="G216" s="105"/>
      <c r="H216" s="106"/>
      <c r="I216" s="105"/>
      <c r="J216" s="107"/>
      <c r="K216" s="105"/>
      <c r="L216" s="106"/>
      <c r="M216" s="105"/>
      <c r="N216" s="106"/>
      <c r="O216" s="105"/>
      <c r="P216" s="107"/>
      <c r="Q216" s="105"/>
      <c r="R216" s="106"/>
      <c r="S216" s="105"/>
      <c r="T216" s="106"/>
      <c r="U216" s="105"/>
      <c r="V216" s="107"/>
      <c r="W216" s="105"/>
      <c r="X216" s="106"/>
      <c r="Y216" s="105"/>
      <c r="Z216" s="106"/>
      <c r="AA216" s="105"/>
      <c r="AB216" s="107"/>
      <c r="AC216" s="105"/>
      <c r="AD216" s="106"/>
      <c r="AE216" s="105"/>
      <c r="AF216" s="106"/>
      <c r="AG216" s="105"/>
      <c r="AH216" s="107"/>
      <c r="AI216" s="105">
        <v>2</v>
      </c>
      <c r="AJ216" s="106"/>
      <c r="AK216" s="105"/>
      <c r="AL216" s="106"/>
      <c r="AM216" s="105">
        <v>2</v>
      </c>
      <c r="AN216" s="107"/>
      <c r="AO216" s="105"/>
      <c r="AP216" s="106"/>
      <c r="AQ216" s="416">
        <f t="shared" si="39"/>
        <v>2</v>
      </c>
      <c r="AR216" s="110">
        <f t="shared" si="40"/>
        <v>0</v>
      </c>
      <c r="AS216" s="432">
        <f t="shared" si="41"/>
        <v>0</v>
      </c>
      <c r="AT216" s="109">
        <f t="shared" si="42"/>
        <v>0</v>
      </c>
      <c r="AU216" s="429">
        <f t="shared" si="43"/>
        <v>2</v>
      </c>
      <c r="AV216" s="110">
        <f t="shared" si="44"/>
        <v>0</v>
      </c>
      <c r="AW216" s="697">
        <v>0.17</v>
      </c>
      <c r="AX216" s="699"/>
    </row>
    <row r="217" spans="1:50" ht="17.25" customHeight="1">
      <c r="A217" s="130"/>
      <c r="B217" s="692"/>
      <c r="C217" s="695"/>
      <c r="D217" s="696"/>
      <c r="E217" s="111"/>
      <c r="F217" s="112"/>
      <c r="G217" s="111"/>
      <c r="H217" s="112"/>
      <c r="I217" s="111"/>
      <c r="J217" s="113"/>
      <c r="K217" s="111"/>
      <c r="L217" s="112"/>
      <c r="M217" s="111"/>
      <c r="N217" s="112"/>
      <c r="O217" s="111"/>
      <c r="P217" s="113"/>
      <c r="Q217" s="111"/>
      <c r="R217" s="112"/>
      <c r="S217" s="111"/>
      <c r="T217" s="112"/>
      <c r="U217" s="111"/>
      <c r="V217" s="113"/>
      <c r="W217" s="111"/>
      <c r="X217" s="112"/>
      <c r="Y217" s="111"/>
      <c r="Z217" s="112"/>
      <c r="AA217" s="111"/>
      <c r="AB217" s="113"/>
      <c r="AC217" s="111"/>
      <c r="AD217" s="112"/>
      <c r="AE217" s="111"/>
      <c r="AF217" s="112"/>
      <c r="AG217" s="111"/>
      <c r="AH217" s="113"/>
      <c r="AI217" s="111"/>
      <c r="AJ217" s="112"/>
      <c r="AK217" s="111"/>
      <c r="AL217" s="112"/>
      <c r="AM217" s="111"/>
      <c r="AN217" s="113"/>
      <c r="AO217" s="111"/>
      <c r="AP217" s="112"/>
      <c r="AQ217" s="415">
        <f t="shared" si="39"/>
        <v>0</v>
      </c>
      <c r="AR217" s="116">
        <f t="shared" si="40"/>
        <v>0</v>
      </c>
      <c r="AS217" s="431">
        <f t="shared" si="41"/>
        <v>0</v>
      </c>
      <c r="AT217" s="115">
        <f t="shared" si="42"/>
        <v>0</v>
      </c>
      <c r="AU217" s="428">
        <f t="shared" si="43"/>
        <v>0</v>
      </c>
      <c r="AV217" s="116">
        <f t="shared" si="44"/>
        <v>0</v>
      </c>
      <c r="AW217" s="698"/>
      <c r="AX217" s="700"/>
    </row>
    <row r="218" spans="1:50" ht="17.25" customHeight="1">
      <c r="A218" s="130"/>
      <c r="B218" s="691" t="s">
        <v>206</v>
      </c>
      <c r="C218" s="693" t="s">
        <v>156</v>
      </c>
      <c r="D218" s="694"/>
      <c r="E218" s="105"/>
      <c r="F218" s="106"/>
      <c r="G218" s="105"/>
      <c r="H218" s="106"/>
      <c r="I218" s="105"/>
      <c r="J218" s="107"/>
      <c r="K218" s="105"/>
      <c r="L218" s="106"/>
      <c r="M218" s="105"/>
      <c r="N218" s="106"/>
      <c r="O218" s="105"/>
      <c r="P218" s="107"/>
      <c r="Q218" s="105"/>
      <c r="R218" s="106"/>
      <c r="S218" s="105"/>
      <c r="T218" s="106"/>
      <c r="U218" s="105"/>
      <c r="V218" s="107"/>
      <c r="W218" s="105"/>
      <c r="X218" s="106"/>
      <c r="Y218" s="105"/>
      <c r="Z218" s="106"/>
      <c r="AA218" s="105"/>
      <c r="AB218" s="107"/>
      <c r="AC218" s="105"/>
      <c r="AD218" s="106"/>
      <c r="AE218" s="105"/>
      <c r="AF218" s="106"/>
      <c r="AG218" s="105"/>
      <c r="AH218" s="107"/>
      <c r="AI218" s="105">
        <v>1</v>
      </c>
      <c r="AJ218" s="106"/>
      <c r="AK218" s="105"/>
      <c r="AL218" s="106"/>
      <c r="AM218" s="105">
        <v>1</v>
      </c>
      <c r="AN218" s="107"/>
      <c r="AO218" s="105"/>
      <c r="AP218" s="106"/>
      <c r="AQ218" s="416">
        <f t="shared" si="39"/>
        <v>1</v>
      </c>
      <c r="AR218" s="110">
        <f t="shared" si="40"/>
        <v>0</v>
      </c>
      <c r="AS218" s="432">
        <f t="shared" si="41"/>
        <v>0</v>
      </c>
      <c r="AT218" s="109">
        <f t="shared" si="42"/>
        <v>0</v>
      </c>
      <c r="AU218" s="429">
        <f t="shared" si="43"/>
        <v>1</v>
      </c>
      <c r="AV218" s="110">
        <f t="shared" si="44"/>
        <v>0</v>
      </c>
      <c r="AW218" s="697">
        <v>0.5</v>
      </c>
      <c r="AX218" s="699"/>
    </row>
    <row r="219" spans="1:50" ht="17.25" customHeight="1">
      <c r="A219" s="130"/>
      <c r="B219" s="692"/>
      <c r="C219" s="695"/>
      <c r="D219" s="696"/>
      <c r="E219" s="111"/>
      <c r="F219" s="112"/>
      <c r="G219" s="111"/>
      <c r="H219" s="112"/>
      <c r="I219" s="111"/>
      <c r="J219" s="113"/>
      <c r="K219" s="111"/>
      <c r="L219" s="112"/>
      <c r="M219" s="111"/>
      <c r="N219" s="112"/>
      <c r="O219" s="111"/>
      <c r="P219" s="113"/>
      <c r="Q219" s="111"/>
      <c r="R219" s="112"/>
      <c r="S219" s="111"/>
      <c r="T219" s="112"/>
      <c r="U219" s="111"/>
      <c r="V219" s="113"/>
      <c r="W219" s="111"/>
      <c r="X219" s="112"/>
      <c r="Y219" s="111"/>
      <c r="Z219" s="112"/>
      <c r="AA219" s="111"/>
      <c r="AB219" s="113"/>
      <c r="AC219" s="111"/>
      <c r="AD219" s="112"/>
      <c r="AE219" s="111"/>
      <c r="AF219" s="112"/>
      <c r="AG219" s="111"/>
      <c r="AH219" s="113"/>
      <c r="AI219" s="111"/>
      <c r="AJ219" s="112"/>
      <c r="AK219" s="111"/>
      <c r="AL219" s="112"/>
      <c r="AM219" s="111"/>
      <c r="AN219" s="113"/>
      <c r="AO219" s="111"/>
      <c r="AP219" s="112"/>
      <c r="AQ219" s="415">
        <f t="shared" si="39"/>
        <v>0</v>
      </c>
      <c r="AR219" s="116">
        <f t="shared" si="40"/>
        <v>0</v>
      </c>
      <c r="AS219" s="431">
        <f t="shared" si="41"/>
        <v>0</v>
      </c>
      <c r="AT219" s="115">
        <f t="shared" si="42"/>
        <v>0</v>
      </c>
      <c r="AU219" s="428">
        <f t="shared" si="43"/>
        <v>0</v>
      </c>
      <c r="AV219" s="116">
        <f t="shared" si="44"/>
        <v>0</v>
      </c>
      <c r="AW219" s="698"/>
      <c r="AX219" s="700"/>
    </row>
    <row r="220" spans="1:50" ht="17.25" customHeight="1">
      <c r="A220" s="130"/>
      <c r="B220" s="691" t="s">
        <v>206</v>
      </c>
      <c r="C220" s="693" t="s">
        <v>157</v>
      </c>
      <c r="D220" s="694"/>
      <c r="E220" s="105"/>
      <c r="F220" s="106"/>
      <c r="G220" s="105"/>
      <c r="H220" s="106"/>
      <c r="I220" s="105"/>
      <c r="J220" s="107"/>
      <c r="K220" s="105"/>
      <c r="L220" s="106"/>
      <c r="M220" s="105"/>
      <c r="N220" s="106"/>
      <c r="O220" s="105"/>
      <c r="P220" s="107"/>
      <c r="Q220" s="105"/>
      <c r="R220" s="106"/>
      <c r="S220" s="105"/>
      <c r="T220" s="106"/>
      <c r="U220" s="105"/>
      <c r="V220" s="107"/>
      <c r="W220" s="105"/>
      <c r="X220" s="106"/>
      <c r="Y220" s="105"/>
      <c r="Z220" s="106"/>
      <c r="AA220" s="105"/>
      <c r="AB220" s="107"/>
      <c r="AC220" s="105"/>
      <c r="AD220" s="106"/>
      <c r="AE220" s="105"/>
      <c r="AF220" s="106"/>
      <c r="AG220" s="105"/>
      <c r="AH220" s="107"/>
      <c r="AI220" s="105"/>
      <c r="AJ220" s="106"/>
      <c r="AK220" s="105"/>
      <c r="AL220" s="106"/>
      <c r="AM220" s="105"/>
      <c r="AN220" s="107"/>
      <c r="AO220" s="105"/>
      <c r="AP220" s="106"/>
      <c r="AQ220" s="416">
        <f t="shared" si="39"/>
        <v>0</v>
      </c>
      <c r="AR220" s="110">
        <f t="shared" si="40"/>
        <v>0</v>
      </c>
      <c r="AS220" s="432">
        <f t="shared" si="41"/>
        <v>0</v>
      </c>
      <c r="AT220" s="109">
        <f t="shared" si="42"/>
        <v>0</v>
      </c>
      <c r="AU220" s="429">
        <f t="shared" si="43"/>
        <v>0</v>
      </c>
      <c r="AV220" s="110">
        <f t="shared" si="44"/>
        <v>0</v>
      </c>
      <c r="AW220" s="697"/>
      <c r="AX220" s="699"/>
    </row>
    <row r="221" spans="1:50" ht="17.25" customHeight="1">
      <c r="A221" s="130"/>
      <c r="B221" s="692"/>
      <c r="C221" s="695"/>
      <c r="D221" s="696"/>
      <c r="E221" s="111"/>
      <c r="F221" s="112"/>
      <c r="G221" s="111"/>
      <c r="H221" s="112"/>
      <c r="I221" s="111"/>
      <c r="J221" s="113"/>
      <c r="K221" s="111"/>
      <c r="L221" s="112"/>
      <c r="M221" s="111"/>
      <c r="N221" s="112"/>
      <c r="O221" s="111"/>
      <c r="P221" s="113"/>
      <c r="Q221" s="111"/>
      <c r="R221" s="112"/>
      <c r="S221" s="111"/>
      <c r="T221" s="112"/>
      <c r="U221" s="111"/>
      <c r="V221" s="113"/>
      <c r="W221" s="111"/>
      <c r="X221" s="112"/>
      <c r="Y221" s="111"/>
      <c r="Z221" s="112"/>
      <c r="AA221" s="111"/>
      <c r="AB221" s="113"/>
      <c r="AC221" s="111"/>
      <c r="AD221" s="112"/>
      <c r="AE221" s="111"/>
      <c r="AF221" s="112"/>
      <c r="AG221" s="111"/>
      <c r="AH221" s="113"/>
      <c r="AI221" s="111"/>
      <c r="AJ221" s="112"/>
      <c r="AK221" s="111"/>
      <c r="AL221" s="112"/>
      <c r="AM221" s="111"/>
      <c r="AN221" s="113"/>
      <c r="AO221" s="111"/>
      <c r="AP221" s="112"/>
      <c r="AQ221" s="415">
        <f t="shared" si="39"/>
        <v>0</v>
      </c>
      <c r="AR221" s="116">
        <f t="shared" si="40"/>
        <v>0</v>
      </c>
      <c r="AS221" s="431">
        <f t="shared" si="41"/>
        <v>0</v>
      </c>
      <c r="AT221" s="115">
        <f t="shared" si="42"/>
        <v>0</v>
      </c>
      <c r="AU221" s="428">
        <f t="shared" si="43"/>
        <v>0</v>
      </c>
      <c r="AV221" s="116">
        <f t="shared" si="44"/>
        <v>0</v>
      </c>
      <c r="AW221" s="698"/>
      <c r="AX221" s="700"/>
    </row>
    <row r="222" spans="1:50" ht="17.25" customHeight="1">
      <c r="A222" s="130"/>
      <c r="B222" s="691" t="s">
        <v>208</v>
      </c>
      <c r="C222" s="693" t="s">
        <v>170</v>
      </c>
      <c r="D222" s="694"/>
      <c r="E222" s="105"/>
      <c r="F222" s="106"/>
      <c r="G222" s="105"/>
      <c r="H222" s="106"/>
      <c r="I222" s="105"/>
      <c r="J222" s="107"/>
      <c r="K222" s="105"/>
      <c r="L222" s="106"/>
      <c r="M222" s="105"/>
      <c r="N222" s="106"/>
      <c r="O222" s="105"/>
      <c r="P222" s="107"/>
      <c r="Q222" s="105"/>
      <c r="R222" s="106"/>
      <c r="S222" s="105"/>
      <c r="T222" s="106"/>
      <c r="U222" s="105"/>
      <c r="V222" s="107"/>
      <c r="W222" s="105"/>
      <c r="X222" s="106"/>
      <c r="Y222" s="105"/>
      <c r="Z222" s="106"/>
      <c r="AA222" s="105"/>
      <c r="AB222" s="107"/>
      <c r="AC222" s="105"/>
      <c r="AD222" s="106"/>
      <c r="AE222" s="105"/>
      <c r="AF222" s="106"/>
      <c r="AG222" s="105"/>
      <c r="AH222" s="107"/>
      <c r="AI222" s="105"/>
      <c r="AJ222" s="106"/>
      <c r="AK222" s="105"/>
      <c r="AL222" s="106"/>
      <c r="AM222" s="105"/>
      <c r="AN222" s="107"/>
      <c r="AO222" s="105"/>
      <c r="AP222" s="106"/>
      <c r="AQ222" s="416">
        <f t="shared" si="39"/>
        <v>0</v>
      </c>
      <c r="AR222" s="110">
        <f t="shared" si="40"/>
        <v>0</v>
      </c>
      <c r="AS222" s="432">
        <f t="shared" si="41"/>
        <v>0</v>
      </c>
      <c r="AT222" s="109">
        <f t="shared" si="42"/>
        <v>0</v>
      </c>
      <c r="AU222" s="429">
        <f t="shared" si="43"/>
        <v>0</v>
      </c>
      <c r="AV222" s="110">
        <f t="shared" si="44"/>
        <v>0</v>
      </c>
      <c r="AW222" s="697"/>
      <c r="AX222" s="699"/>
    </row>
    <row r="223" spans="1:50" ht="17.25" customHeight="1">
      <c r="A223" s="130"/>
      <c r="B223" s="692"/>
      <c r="C223" s="695"/>
      <c r="D223" s="696"/>
      <c r="E223" s="111"/>
      <c r="F223" s="112"/>
      <c r="G223" s="111"/>
      <c r="H223" s="112"/>
      <c r="I223" s="111"/>
      <c r="J223" s="113"/>
      <c r="K223" s="111"/>
      <c r="L223" s="112"/>
      <c r="M223" s="111"/>
      <c r="N223" s="112"/>
      <c r="O223" s="111"/>
      <c r="P223" s="113"/>
      <c r="Q223" s="111"/>
      <c r="R223" s="112"/>
      <c r="S223" s="111"/>
      <c r="T223" s="112"/>
      <c r="U223" s="111"/>
      <c r="V223" s="113"/>
      <c r="W223" s="111"/>
      <c r="X223" s="112"/>
      <c r="Y223" s="111"/>
      <c r="Z223" s="112"/>
      <c r="AA223" s="111"/>
      <c r="AB223" s="113"/>
      <c r="AC223" s="111"/>
      <c r="AD223" s="112"/>
      <c r="AE223" s="111"/>
      <c r="AF223" s="112"/>
      <c r="AG223" s="111"/>
      <c r="AH223" s="113"/>
      <c r="AI223" s="111"/>
      <c r="AJ223" s="112"/>
      <c r="AK223" s="111"/>
      <c r="AL223" s="112"/>
      <c r="AM223" s="111"/>
      <c r="AN223" s="113"/>
      <c r="AO223" s="111"/>
      <c r="AP223" s="112"/>
      <c r="AQ223" s="415">
        <f t="shared" si="39"/>
        <v>0</v>
      </c>
      <c r="AR223" s="116">
        <f t="shared" si="40"/>
        <v>0</v>
      </c>
      <c r="AS223" s="431">
        <f t="shared" si="41"/>
        <v>0</v>
      </c>
      <c r="AT223" s="115">
        <f t="shared" si="42"/>
        <v>0</v>
      </c>
      <c r="AU223" s="428">
        <f t="shared" si="43"/>
        <v>0</v>
      </c>
      <c r="AV223" s="116">
        <f t="shared" si="44"/>
        <v>0</v>
      </c>
      <c r="AW223" s="698"/>
      <c r="AX223" s="700"/>
    </row>
    <row r="224" spans="1:50" ht="17.25" customHeight="1">
      <c r="A224" s="130"/>
      <c r="B224" s="691" t="s">
        <v>339</v>
      </c>
      <c r="C224" s="693" t="s">
        <v>158</v>
      </c>
      <c r="D224" s="694"/>
      <c r="E224" s="105"/>
      <c r="F224" s="106"/>
      <c r="G224" s="105"/>
      <c r="H224" s="106"/>
      <c r="I224" s="105"/>
      <c r="J224" s="107"/>
      <c r="K224" s="105"/>
      <c r="L224" s="106"/>
      <c r="M224" s="105"/>
      <c r="N224" s="106"/>
      <c r="O224" s="105"/>
      <c r="P224" s="107"/>
      <c r="Q224" s="105"/>
      <c r="R224" s="106"/>
      <c r="S224" s="105"/>
      <c r="T224" s="106"/>
      <c r="U224" s="105"/>
      <c r="V224" s="107"/>
      <c r="W224" s="105">
        <v>7</v>
      </c>
      <c r="X224" s="106"/>
      <c r="Y224" s="105">
        <v>6</v>
      </c>
      <c r="Z224" s="106"/>
      <c r="AA224" s="105"/>
      <c r="AB224" s="107"/>
      <c r="AC224" s="105"/>
      <c r="AD224" s="106"/>
      <c r="AE224" s="105"/>
      <c r="AF224" s="106"/>
      <c r="AG224" s="105"/>
      <c r="AH224" s="107"/>
      <c r="AI224" s="105">
        <v>6</v>
      </c>
      <c r="AJ224" s="106"/>
      <c r="AK224" s="105">
        <v>6</v>
      </c>
      <c r="AL224" s="106"/>
      <c r="AM224" s="105"/>
      <c r="AN224" s="107"/>
      <c r="AO224" s="105"/>
      <c r="AP224" s="106"/>
      <c r="AQ224" s="416">
        <f t="shared" si="39"/>
        <v>13</v>
      </c>
      <c r="AR224" s="110">
        <f t="shared" si="40"/>
        <v>0</v>
      </c>
      <c r="AS224" s="432">
        <f t="shared" si="41"/>
        <v>12</v>
      </c>
      <c r="AT224" s="109">
        <f t="shared" si="42"/>
        <v>0</v>
      </c>
      <c r="AU224" s="429">
        <f t="shared" si="43"/>
        <v>0</v>
      </c>
      <c r="AV224" s="110">
        <f t="shared" si="44"/>
        <v>0</v>
      </c>
      <c r="AW224" s="697">
        <v>0.54</v>
      </c>
      <c r="AX224" s="699"/>
    </row>
    <row r="225" spans="1:50" ht="17.25" customHeight="1">
      <c r="A225" s="130"/>
      <c r="B225" s="692"/>
      <c r="C225" s="695"/>
      <c r="D225" s="696"/>
      <c r="E225" s="111"/>
      <c r="F225" s="112"/>
      <c r="G225" s="111"/>
      <c r="H225" s="112"/>
      <c r="I225" s="111"/>
      <c r="J225" s="113"/>
      <c r="K225" s="111"/>
      <c r="L225" s="112"/>
      <c r="M225" s="111"/>
      <c r="N225" s="112"/>
      <c r="O225" s="111"/>
      <c r="P225" s="113"/>
      <c r="Q225" s="111"/>
      <c r="R225" s="112"/>
      <c r="S225" s="111"/>
      <c r="T225" s="112"/>
      <c r="U225" s="111"/>
      <c r="V225" s="113"/>
      <c r="W225" s="111"/>
      <c r="X225" s="112"/>
      <c r="Y225" s="111"/>
      <c r="Z225" s="112"/>
      <c r="AA225" s="111"/>
      <c r="AB225" s="113"/>
      <c r="AC225" s="111"/>
      <c r="AD225" s="112"/>
      <c r="AE225" s="111"/>
      <c r="AF225" s="112"/>
      <c r="AG225" s="111"/>
      <c r="AH225" s="113"/>
      <c r="AI225" s="111"/>
      <c r="AJ225" s="112"/>
      <c r="AK225" s="111"/>
      <c r="AL225" s="112"/>
      <c r="AM225" s="111"/>
      <c r="AN225" s="113"/>
      <c r="AO225" s="111"/>
      <c r="AP225" s="112"/>
      <c r="AQ225" s="415">
        <f t="shared" si="39"/>
        <v>0</v>
      </c>
      <c r="AR225" s="116">
        <f t="shared" si="40"/>
        <v>0</v>
      </c>
      <c r="AS225" s="431">
        <f t="shared" si="41"/>
        <v>0</v>
      </c>
      <c r="AT225" s="115">
        <f t="shared" si="42"/>
        <v>0</v>
      </c>
      <c r="AU225" s="428">
        <f t="shared" si="43"/>
        <v>0</v>
      </c>
      <c r="AV225" s="116">
        <f t="shared" si="44"/>
        <v>0</v>
      </c>
      <c r="AW225" s="698"/>
      <c r="AX225" s="700"/>
    </row>
    <row r="226" spans="1:50" ht="17.25" customHeight="1">
      <c r="A226" s="130"/>
      <c r="B226" s="691" t="s">
        <v>206</v>
      </c>
      <c r="C226" s="693" t="s">
        <v>159</v>
      </c>
      <c r="D226" s="694"/>
      <c r="E226" s="105"/>
      <c r="F226" s="106"/>
      <c r="G226" s="105"/>
      <c r="H226" s="106"/>
      <c r="I226" s="105"/>
      <c r="J226" s="107"/>
      <c r="K226" s="105">
        <v>1</v>
      </c>
      <c r="L226" s="106"/>
      <c r="M226" s="105"/>
      <c r="N226" s="106"/>
      <c r="O226" s="105"/>
      <c r="P226" s="107"/>
      <c r="Q226" s="105"/>
      <c r="R226" s="106"/>
      <c r="S226" s="105"/>
      <c r="T226" s="106"/>
      <c r="U226" s="105"/>
      <c r="V226" s="107"/>
      <c r="W226" s="105"/>
      <c r="X226" s="106"/>
      <c r="Y226" s="105"/>
      <c r="Z226" s="106"/>
      <c r="AA226" s="105"/>
      <c r="AB226" s="107"/>
      <c r="AC226" s="105"/>
      <c r="AD226" s="106"/>
      <c r="AE226" s="105"/>
      <c r="AF226" s="106"/>
      <c r="AG226" s="105"/>
      <c r="AH226" s="107"/>
      <c r="AI226" s="105"/>
      <c r="AJ226" s="106"/>
      <c r="AK226" s="105"/>
      <c r="AL226" s="106"/>
      <c r="AM226" s="105"/>
      <c r="AN226" s="107"/>
      <c r="AO226" s="105"/>
      <c r="AP226" s="106"/>
      <c r="AQ226" s="416">
        <f t="shared" si="39"/>
        <v>1</v>
      </c>
      <c r="AR226" s="110">
        <f t="shared" si="40"/>
        <v>0</v>
      </c>
      <c r="AS226" s="432">
        <f t="shared" si="41"/>
        <v>0</v>
      </c>
      <c r="AT226" s="109">
        <f t="shared" si="42"/>
        <v>0</v>
      </c>
      <c r="AU226" s="429">
        <f t="shared" si="43"/>
        <v>0</v>
      </c>
      <c r="AV226" s="110">
        <f t="shared" si="44"/>
        <v>0</v>
      </c>
      <c r="AW226" s="697">
        <v>0.74</v>
      </c>
      <c r="AX226" s="699"/>
    </row>
    <row r="227" spans="1:50" ht="17.25" customHeight="1">
      <c r="A227" s="130"/>
      <c r="B227" s="692"/>
      <c r="C227" s="695"/>
      <c r="D227" s="696"/>
      <c r="E227" s="111"/>
      <c r="F227" s="112"/>
      <c r="G227" s="111"/>
      <c r="H227" s="112"/>
      <c r="I227" s="111"/>
      <c r="J227" s="113"/>
      <c r="K227" s="111"/>
      <c r="L227" s="112"/>
      <c r="M227" s="111"/>
      <c r="N227" s="112"/>
      <c r="O227" s="111"/>
      <c r="P227" s="113"/>
      <c r="Q227" s="111"/>
      <c r="R227" s="112"/>
      <c r="S227" s="111"/>
      <c r="T227" s="112"/>
      <c r="U227" s="111"/>
      <c r="V227" s="113"/>
      <c r="W227" s="111"/>
      <c r="X227" s="112"/>
      <c r="Y227" s="111"/>
      <c r="Z227" s="112"/>
      <c r="AA227" s="111"/>
      <c r="AB227" s="113"/>
      <c r="AC227" s="111"/>
      <c r="AD227" s="112"/>
      <c r="AE227" s="111"/>
      <c r="AF227" s="112"/>
      <c r="AG227" s="111"/>
      <c r="AH227" s="113"/>
      <c r="AI227" s="111"/>
      <c r="AJ227" s="112"/>
      <c r="AK227" s="111"/>
      <c r="AL227" s="112"/>
      <c r="AM227" s="111"/>
      <c r="AN227" s="113"/>
      <c r="AO227" s="111"/>
      <c r="AP227" s="112"/>
      <c r="AQ227" s="415">
        <f t="shared" si="39"/>
        <v>0</v>
      </c>
      <c r="AR227" s="116">
        <f t="shared" si="40"/>
        <v>0</v>
      </c>
      <c r="AS227" s="431">
        <f t="shared" si="41"/>
        <v>0</v>
      </c>
      <c r="AT227" s="115">
        <f t="shared" si="42"/>
        <v>0</v>
      </c>
      <c r="AU227" s="428">
        <f t="shared" si="43"/>
        <v>0</v>
      </c>
      <c r="AV227" s="116">
        <f t="shared" si="44"/>
        <v>0</v>
      </c>
      <c r="AW227" s="698"/>
      <c r="AX227" s="700"/>
    </row>
    <row r="228" spans="1:50" ht="17.25" customHeight="1">
      <c r="A228" s="130"/>
      <c r="B228" s="691" t="s">
        <v>206</v>
      </c>
      <c r="C228" s="693" t="s">
        <v>160</v>
      </c>
      <c r="D228" s="694"/>
      <c r="E228" s="105"/>
      <c r="F228" s="106"/>
      <c r="G228" s="105"/>
      <c r="H228" s="106"/>
      <c r="I228" s="105"/>
      <c r="J228" s="107"/>
      <c r="K228" s="105"/>
      <c r="L228" s="106"/>
      <c r="M228" s="105"/>
      <c r="N228" s="106"/>
      <c r="O228" s="105"/>
      <c r="P228" s="107"/>
      <c r="Q228" s="105"/>
      <c r="R228" s="106"/>
      <c r="S228" s="105"/>
      <c r="T228" s="106"/>
      <c r="U228" s="105"/>
      <c r="V228" s="107"/>
      <c r="W228" s="105"/>
      <c r="X228" s="106"/>
      <c r="Y228" s="105"/>
      <c r="Z228" s="106"/>
      <c r="AA228" s="105"/>
      <c r="AB228" s="107"/>
      <c r="AC228" s="105"/>
      <c r="AD228" s="106"/>
      <c r="AE228" s="105"/>
      <c r="AF228" s="106"/>
      <c r="AG228" s="105"/>
      <c r="AH228" s="107"/>
      <c r="AI228" s="105"/>
      <c r="AJ228" s="106"/>
      <c r="AK228" s="105"/>
      <c r="AL228" s="106"/>
      <c r="AM228" s="105"/>
      <c r="AN228" s="107"/>
      <c r="AO228" s="105"/>
      <c r="AP228" s="106"/>
      <c r="AQ228" s="416">
        <f t="shared" si="39"/>
        <v>0</v>
      </c>
      <c r="AR228" s="110">
        <f t="shared" si="40"/>
        <v>0</v>
      </c>
      <c r="AS228" s="432">
        <f t="shared" si="41"/>
        <v>0</v>
      </c>
      <c r="AT228" s="109">
        <f t="shared" si="42"/>
        <v>0</v>
      </c>
      <c r="AU228" s="429">
        <f t="shared" si="43"/>
        <v>0</v>
      </c>
      <c r="AV228" s="110">
        <f t="shared" si="44"/>
        <v>0</v>
      </c>
      <c r="AW228" s="697"/>
      <c r="AX228" s="699"/>
    </row>
    <row r="229" spans="1:50" ht="17.25" customHeight="1">
      <c r="A229" s="130"/>
      <c r="B229" s="692"/>
      <c r="C229" s="695"/>
      <c r="D229" s="696"/>
      <c r="E229" s="111"/>
      <c r="F229" s="112"/>
      <c r="G229" s="111"/>
      <c r="H229" s="112"/>
      <c r="I229" s="111"/>
      <c r="J229" s="113"/>
      <c r="K229" s="111"/>
      <c r="L229" s="112"/>
      <c r="M229" s="111"/>
      <c r="N229" s="112"/>
      <c r="O229" s="111"/>
      <c r="P229" s="113"/>
      <c r="Q229" s="111"/>
      <c r="R229" s="112"/>
      <c r="S229" s="111"/>
      <c r="T229" s="112"/>
      <c r="U229" s="111"/>
      <c r="V229" s="113"/>
      <c r="W229" s="111"/>
      <c r="X229" s="112"/>
      <c r="Y229" s="111"/>
      <c r="Z229" s="112"/>
      <c r="AA229" s="111"/>
      <c r="AB229" s="113"/>
      <c r="AC229" s="111"/>
      <c r="AD229" s="112"/>
      <c r="AE229" s="111"/>
      <c r="AF229" s="112"/>
      <c r="AG229" s="111"/>
      <c r="AH229" s="113"/>
      <c r="AI229" s="111"/>
      <c r="AJ229" s="112"/>
      <c r="AK229" s="111"/>
      <c r="AL229" s="112"/>
      <c r="AM229" s="111"/>
      <c r="AN229" s="113"/>
      <c r="AO229" s="111"/>
      <c r="AP229" s="112"/>
      <c r="AQ229" s="415">
        <f t="shared" si="39"/>
        <v>0</v>
      </c>
      <c r="AR229" s="116">
        <f t="shared" si="40"/>
        <v>0</v>
      </c>
      <c r="AS229" s="431">
        <f t="shared" si="41"/>
        <v>0</v>
      </c>
      <c r="AT229" s="115">
        <f t="shared" si="42"/>
        <v>0</v>
      </c>
      <c r="AU229" s="428">
        <f t="shared" si="43"/>
        <v>0</v>
      </c>
      <c r="AV229" s="116">
        <f t="shared" si="44"/>
        <v>0</v>
      </c>
      <c r="AW229" s="698"/>
      <c r="AX229" s="700"/>
    </row>
    <row r="230" spans="1:50" ht="17.25" customHeight="1">
      <c r="A230" s="130"/>
      <c r="B230" s="691" t="s">
        <v>206</v>
      </c>
      <c r="C230" s="693" t="s">
        <v>161</v>
      </c>
      <c r="D230" s="694"/>
      <c r="E230" s="105"/>
      <c r="F230" s="106"/>
      <c r="G230" s="105"/>
      <c r="H230" s="106"/>
      <c r="I230" s="105"/>
      <c r="J230" s="107"/>
      <c r="K230" s="105"/>
      <c r="L230" s="106"/>
      <c r="M230" s="105"/>
      <c r="N230" s="106"/>
      <c r="O230" s="105"/>
      <c r="P230" s="107"/>
      <c r="Q230" s="105"/>
      <c r="R230" s="106"/>
      <c r="S230" s="105"/>
      <c r="T230" s="106"/>
      <c r="U230" s="105"/>
      <c r="V230" s="107"/>
      <c r="W230" s="105"/>
      <c r="X230" s="106"/>
      <c r="Y230" s="105"/>
      <c r="Z230" s="106"/>
      <c r="AA230" s="105"/>
      <c r="AB230" s="107"/>
      <c r="AC230" s="105"/>
      <c r="AD230" s="106"/>
      <c r="AE230" s="105"/>
      <c r="AF230" s="106"/>
      <c r="AG230" s="105"/>
      <c r="AH230" s="107"/>
      <c r="AI230" s="105"/>
      <c r="AJ230" s="106"/>
      <c r="AK230" s="105"/>
      <c r="AL230" s="106"/>
      <c r="AM230" s="105"/>
      <c r="AN230" s="107"/>
      <c r="AO230" s="105"/>
      <c r="AP230" s="106"/>
      <c r="AQ230" s="416">
        <f t="shared" si="39"/>
        <v>0</v>
      </c>
      <c r="AR230" s="110">
        <f t="shared" si="40"/>
        <v>0</v>
      </c>
      <c r="AS230" s="432">
        <f t="shared" si="41"/>
        <v>0</v>
      </c>
      <c r="AT230" s="109">
        <f t="shared" si="42"/>
        <v>0</v>
      </c>
      <c r="AU230" s="429">
        <f t="shared" si="43"/>
        <v>0</v>
      </c>
      <c r="AV230" s="110">
        <f t="shared" si="44"/>
        <v>0</v>
      </c>
      <c r="AW230" s="697"/>
      <c r="AX230" s="699"/>
    </row>
    <row r="231" spans="1:50" ht="17.25" customHeight="1">
      <c r="A231" s="130"/>
      <c r="B231" s="692"/>
      <c r="C231" s="695"/>
      <c r="D231" s="696"/>
      <c r="E231" s="111"/>
      <c r="F231" s="112"/>
      <c r="G231" s="111"/>
      <c r="H231" s="112"/>
      <c r="I231" s="111"/>
      <c r="J231" s="113"/>
      <c r="K231" s="111"/>
      <c r="L231" s="112"/>
      <c r="M231" s="111"/>
      <c r="N231" s="112"/>
      <c r="O231" s="111"/>
      <c r="P231" s="113"/>
      <c r="Q231" s="111"/>
      <c r="R231" s="112"/>
      <c r="S231" s="111"/>
      <c r="T231" s="112"/>
      <c r="U231" s="111"/>
      <c r="V231" s="113"/>
      <c r="W231" s="111"/>
      <c r="X231" s="112"/>
      <c r="Y231" s="111"/>
      <c r="Z231" s="112"/>
      <c r="AA231" s="111"/>
      <c r="AB231" s="113"/>
      <c r="AC231" s="111"/>
      <c r="AD231" s="112"/>
      <c r="AE231" s="111"/>
      <c r="AF231" s="112"/>
      <c r="AG231" s="111"/>
      <c r="AH231" s="113"/>
      <c r="AI231" s="111"/>
      <c r="AJ231" s="112"/>
      <c r="AK231" s="111"/>
      <c r="AL231" s="112"/>
      <c r="AM231" s="111"/>
      <c r="AN231" s="113"/>
      <c r="AO231" s="111"/>
      <c r="AP231" s="112"/>
      <c r="AQ231" s="415">
        <f t="shared" si="39"/>
        <v>0</v>
      </c>
      <c r="AR231" s="116">
        <f t="shared" si="40"/>
        <v>0</v>
      </c>
      <c r="AS231" s="431">
        <f t="shared" si="41"/>
        <v>0</v>
      </c>
      <c r="AT231" s="115">
        <f t="shared" si="42"/>
        <v>0</v>
      </c>
      <c r="AU231" s="428">
        <f t="shared" si="43"/>
        <v>0</v>
      </c>
      <c r="AV231" s="116">
        <f t="shared" si="44"/>
        <v>0</v>
      </c>
      <c r="AW231" s="698"/>
      <c r="AX231" s="700"/>
    </row>
    <row r="232" spans="1:50" ht="17.25" customHeight="1">
      <c r="A232" s="130"/>
      <c r="B232" s="691" t="s">
        <v>206</v>
      </c>
      <c r="C232" s="693" t="s">
        <v>162</v>
      </c>
      <c r="D232" s="694"/>
      <c r="E232" s="105"/>
      <c r="F232" s="106"/>
      <c r="G232" s="105"/>
      <c r="H232" s="106"/>
      <c r="I232" s="105"/>
      <c r="J232" s="107"/>
      <c r="K232" s="105"/>
      <c r="L232" s="106"/>
      <c r="M232" s="105"/>
      <c r="N232" s="106"/>
      <c r="O232" s="105"/>
      <c r="P232" s="107"/>
      <c r="Q232" s="105"/>
      <c r="R232" s="106"/>
      <c r="S232" s="105"/>
      <c r="T232" s="106"/>
      <c r="U232" s="105"/>
      <c r="V232" s="107"/>
      <c r="W232" s="105"/>
      <c r="X232" s="106"/>
      <c r="Y232" s="105"/>
      <c r="Z232" s="106"/>
      <c r="AA232" s="105"/>
      <c r="AB232" s="107"/>
      <c r="AC232" s="105"/>
      <c r="AD232" s="106"/>
      <c r="AE232" s="105"/>
      <c r="AF232" s="106"/>
      <c r="AG232" s="105"/>
      <c r="AH232" s="107"/>
      <c r="AI232" s="105"/>
      <c r="AJ232" s="106"/>
      <c r="AK232" s="105"/>
      <c r="AL232" s="106"/>
      <c r="AM232" s="105"/>
      <c r="AN232" s="107"/>
      <c r="AO232" s="105"/>
      <c r="AP232" s="106"/>
      <c r="AQ232" s="416">
        <f t="shared" si="39"/>
        <v>0</v>
      </c>
      <c r="AR232" s="110">
        <f t="shared" si="40"/>
        <v>0</v>
      </c>
      <c r="AS232" s="432">
        <f t="shared" si="41"/>
        <v>0</v>
      </c>
      <c r="AT232" s="109">
        <f t="shared" si="42"/>
        <v>0</v>
      </c>
      <c r="AU232" s="429">
        <f t="shared" si="43"/>
        <v>0</v>
      </c>
      <c r="AV232" s="110">
        <f t="shared" si="44"/>
        <v>0</v>
      </c>
      <c r="AW232" s="697"/>
      <c r="AX232" s="699"/>
    </row>
    <row r="233" spans="1:50" ht="17.25" customHeight="1">
      <c r="A233" s="130"/>
      <c r="B233" s="692"/>
      <c r="C233" s="695"/>
      <c r="D233" s="696"/>
      <c r="E233" s="111"/>
      <c r="F233" s="112"/>
      <c r="G233" s="111"/>
      <c r="H233" s="112"/>
      <c r="I233" s="111"/>
      <c r="J233" s="113"/>
      <c r="K233" s="111"/>
      <c r="L233" s="112"/>
      <c r="M233" s="111"/>
      <c r="N233" s="112"/>
      <c r="O233" s="111"/>
      <c r="P233" s="113"/>
      <c r="Q233" s="111"/>
      <c r="R233" s="112"/>
      <c r="S233" s="111"/>
      <c r="T233" s="112"/>
      <c r="U233" s="111"/>
      <c r="V233" s="113"/>
      <c r="W233" s="111"/>
      <c r="X233" s="112"/>
      <c r="Y233" s="111"/>
      <c r="Z233" s="112"/>
      <c r="AA233" s="111"/>
      <c r="AB233" s="113"/>
      <c r="AC233" s="111"/>
      <c r="AD233" s="112"/>
      <c r="AE233" s="111"/>
      <c r="AF233" s="112"/>
      <c r="AG233" s="111"/>
      <c r="AH233" s="113"/>
      <c r="AI233" s="111"/>
      <c r="AJ233" s="112"/>
      <c r="AK233" s="111"/>
      <c r="AL233" s="112"/>
      <c r="AM233" s="111"/>
      <c r="AN233" s="113"/>
      <c r="AO233" s="111"/>
      <c r="AP233" s="112"/>
      <c r="AQ233" s="415">
        <f t="shared" si="39"/>
        <v>0</v>
      </c>
      <c r="AR233" s="116">
        <f t="shared" si="40"/>
        <v>0</v>
      </c>
      <c r="AS233" s="431">
        <f t="shared" si="41"/>
        <v>0</v>
      </c>
      <c r="AT233" s="115">
        <f t="shared" si="42"/>
        <v>0</v>
      </c>
      <c r="AU233" s="428">
        <f t="shared" si="43"/>
        <v>0</v>
      </c>
      <c r="AV233" s="116">
        <f t="shared" si="44"/>
        <v>0</v>
      </c>
      <c r="AW233" s="698"/>
      <c r="AX233" s="700"/>
    </row>
    <row r="234" spans="1:50" ht="17.25" customHeight="1">
      <c r="A234" s="130"/>
      <c r="B234" s="691" t="s">
        <v>206</v>
      </c>
      <c r="C234" s="693" t="s">
        <v>163</v>
      </c>
      <c r="D234" s="694"/>
      <c r="E234" s="105"/>
      <c r="F234" s="106"/>
      <c r="G234" s="105"/>
      <c r="H234" s="106"/>
      <c r="I234" s="105"/>
      <c r="J234" s="107"/>
      <c r="K234" s="105"/>
      <c r="L234" s="106"/>
      <c r="M234" s="105"/>
      <c r="N234" s="106"/>
      <c r="O234" s="105"/>
      <c r="P234" s="107"/>
      <c r="Q234" s="105"/>
      <c r="R234" s="106"/>
      <c r="S234" s="105"/>
      <c r="T234" s="106"/>
      <c r="U234" s="105"/>
      <c r="V234" s="107"/>
      <c r="W234" s="105"/>
      <c r="X234" s="106"/>
      <c r="Y234" s="105"/>
      <c r="Z234" s="106"/>
      <c r="AA234" s="105"/>
      <c r="AB234" s="107"/>
      <c r="AC234" s="105"/>
      <c r="AD234" s="106"/>
      <c r="AE234" s="105"/>
      <c r="AF234" s="106"/>
      <c r="AG234" s="105"/>
      <c r="AH234" s="107"/>
      <c r="AI234" s="105"/>
      <c r="AJ234" s="106"/>
      <c r="AK234" s="105"/>
      <c r="AL234" s="106"/>
      <c r="AM234" s="105"/>
      <c r="AN234" s="107"/>
      <c r="AO234" s="105"/>
      <c r="AP234" s="106"/>
      <c r="AQ234" s="416">
        <f t="shared" si="39"/>
        <v>0</v>
      </c>
      <c r="AR234" s="110">
        <f t="shared" si="40"/>
        <v>0</v>
      </c>
      <c r="AS234" s="432">
        <f t="shared" si="41"/>
        <v>0</v>
      </c>
      <c r="AT234" s="109">
        <f t="shared" si="42"/>
        <v>0</v>
      </c>
      <c r="AU234" s="429">
        <f t="shared" si="43"/>
        <v>0</v>
      </c>
      <c r="AV234" s="110">
        <f t="shared" si="44"/>
        <v>0</v>
      </c>
      <c r="AW234" s="697"/>
      <c r="AX234" s="699"/>
    </row>
    <row r="235" spans="1:50" ht="17.25" customHeight="1">
      <c r="A235" s="130"/>
      <c r="B235" s="692"/>
      <c r="C235" s="695"/>
      <c r="D235" s="696"/>
      <c r="E235" s="111"/>
      <c r="F235" s="112"/>
      <c r="G235" s="111"/>
      <c r="H235" s="112"/>
      <c r="I235" s="111"/>
      <c r="J235" s="113"/>
      <c r="K235" s="111"/>
      <c r="L235" s="112"/>
      <c r="M235" s="111"/>
      <c r="N235" s="112"/>
      <c r="O235" s="111"/>
      <c r="P235" s="113"/>
      <c r="Q235" s="111"/>
      <c r="R235" s="112"/>
      <c r="S235" s="111"/>
      <c r="T235" s="112"/>
      <c r="U235" s="111"/>
      <c r="V235" s="113"/>
      <c r="W235" s="111"/>
      <c r="X235" s="112"/>
      <c r="Y235" s="111"/>
      <c r="Z235" s="112"/>
      <c r="AA235" s="111"/>
      <c r="AB235" s="113"/>
      <c r="AC235" s="111"/>
      <c r="AD235" s="112"/>
      <c r="AE235" s="111"/>
      <c r="AF235" s="112"/>
      <c r="AG235" s="111"/>
      <c r="AH235" s="113"/>
      <c r="AI235" s="111"/>
      <c r="AJ235" s="112"/>
      <c r="AK235" s="111"/>
      <c r="AL235" s="112"/>
      <c r="AM235" s="111"/>
      <c r="AN235" s="113"/>
      <c r="AO235" s="111"/>
      <c r="AP235" s="112"/>
      <c r="AQ235" s="415">
        <f t="shared" si="39"/>
        <v>0</v>
      </c>
      <c r="AR235" s="116">
        <f t="shared" si="40"/>
        <v>0</v>
      </c>
      <c r="AS235" s="431">
        <f t="shared" si="41"/>
        <v>0</v>
      </c>
      <c r="AT235" s="115">
        <f t="shared" si="42"/>
        <v>0</v>
      </c>
      <c r="AU235" s="428">
        <f t="shared" si="43"/>
        <v>0</v>
      </c>
      <c r="AV235" s="116">
        <f t="shared" si="44"/>
        <v>0</v>
      </c>
      <c r="AW235" s="698"/>
      <c r="AX235" s="700"/>
    </row>
    <row r="236" spans="1:50" ht="17.25" customHeight="1">
      <c r="A236" s="130"/>
      <c r="B236" s="691" t="s">
        <v>206</v>
      </c>
      <c r="C236" s="693" t="s">
        <v>164</v>
      </c>
      <c r="D236" s="694"/>
      <c r="E236" s="105"/>
      <c r="F236" s="106"/>
      <c r="G236" s="105"/>
      <c r="H236" s="106"/>
      <c r="I236" s="105"/>
      <c r="J236" s="107"/>
      <c r="K236" s="105"/>
      <c r="L236" s="106"/>
      <c r="M236" s="105"/>
      <c r="N236" s="106"/>
      <c r="O236" s="105"/>
      <c r="P236" s="107"/>
      <c r="Q236" s="105"/>
      <c r="R236" s="106"/>
      <c r="S236" s="105"/>
      <c r="T236" s="106"/>
      <c r="U236" s="105"/>
      <c r="V236" s="107"/>
      <c r="W236" s="105">
        <v>4</v>
      </c>
      <c r="X236" s="106"/>
      <c r="Y236" s="105"/>
      <c r="Z236" s="106"/>
      <c r="AA236" s="105">
        <v>1</v>
      </c>
      <c r="AB236" s="107"/>
      <c r="AC236" s="105"/>
      <c r="AD236" s="106"/>
      <c r="AE236" s="105"/>
      <c r="AF236" s="106"/>
      <c r="AG236" s="105"/>
      <c r="AH236" s="107"/>
      <c r="AI236" s="105"/>
      <c r="AJ236" s="106"/>
      <c r="AK236" s="105"/>
      <c r="AL236" s="106"/>
      <c r="AM236" s="105"/>
      <c r="AN236" s="107"/>
      <c r="AO236" s="105"/>
      <c r="AP236" s="106"/>
      <c r="AQ236" s="416">
        <f t="shared" si="39"/>
        <v>4</v>
      </c>
      <c r="AR236" s="110">
        <f t="shared" si="40"/>
        <v>0</v>
      </c>
      <c r="AS236" s="432">
        <f t="shared" si="41"/>
        <v>0</v>
      </c>
      <c r="AT236" s="109">
        <f t="shared" si="42"/>
        <v>0</v>
      </c>
      <c r="AU236" s="429">
        <f t="shared" si="43"/>
        <v>1</v>
      </c>
      <c r="AV236" s="110">
        <f t="shared" si="44"/>
        <v>0</v>
      </c>
      <c r="AW236" s="697">
        <v>5.18</v>
      </c>
      <c r="AX236" s="699"/>
    </row>
    <row r="237" spans="1:50" ht="17.25" customHeight="1">
      <c r="A237" s="130"/>
      <c r="B237" s="692"/>
      <c r="C237" s="695"/>
      <c r="D237" s="696"/>
      <c r="E237" s="111"/>
      <c r="F237" s="112"/>
      <c r="G237" s="111"/>
      <c r="H237" s="112"/>
      <c r="I237" s="111"/>
      <c r="J237" s="113"/>
      <c r="K237" s="111"/>
      <c r="L237" s="112"/>
      <c r="M237" s="111"/>
      <c r="N237" s="112"/>
      <c r="O237" s="111"/>
      <c r="P237" s="113"/>
      <c r="Q237" s="111"/>
      <c r="R237" s="112"/>
      <c r="S237" s="111"/>
      <c r="T237" s="112"/>
      <c r="U237" s="111"/>
      <c r="V237" s="113"/>
      <c r="W237" s="111"/>
      <c r="X237" s="112"/>
      <c r="Y237" s="111"/>
      <c r="Z237" s="112"/>
      <c r="AA237" s="111"/>
      <c r="AB237" s="113"/>
      <c r="AC237" s="111"/>
      <c r="AD237" s="112"/>
      <c r="AE237" s="111"/>
      <c r="AF237" s="112"/>
      <c r="AG237" s="111"/>
      <c r="AH237" s="113"/>
      <c r="AI237" s="111"/>
      <c r="AJ237" s="112"/>
      <c r="AK237" s="111"/>
      <c r="AL237" s="112"/>
      <c r="AM237" s="111"/>
      <c r="AN237" s="113"/>
      <c r="AO237" s="111"/>
      <c r="AP237" s="112"/>
      <c r="AQ237" s="415">
        <f t="shared" si="39"/>
        <v>0</v>
      </c>
      <c r="AR237" s="116">
        <f t="shared" si="40"/>
        <v>0</v>
      </c>
      <c r="AS237" s="431">
        <f t="shared" si="41"/>
        <v>0</v>
      </c>
      <c r="AT237" s="115">
        <f t="shared" si="42"/>
        <v>0</v>
      </c>
      <c r="AU237" s="428">
        <f t="shared" si="43"/>
        <v>0</v>
      </c>
      <c r="AV237" s="116">
        <f t="shared" si="44"/>
        <v>0</v>
      </c>
      <c r="AW237" s="698"/>
      <c r="AX237" s="700"/>
    </row>
    <row r="238" spans="1:50" ht="17.25" customHeight="1">
      <c r="A238" s="130"/>
      <c r="B238" s="691" t="s">
        <v>336</v>
      </c>
      <c r="C238" s="693" t="s">
        <v>165</v>
      </c>
      <c r="D238" s="694"/>
      <c r="E238" s="105"/>
      <c r="F238" s="106"/>
      <c r="G238" s="105"/>
      <c r="H238" s="106"/>
      <c r="I238" s="105"/>
      <c r="J238" s="107"/>
      <c r="K238" s="105"/>
      <c r="L238" s="106"/>
      <c r="M238" s="105"/>
      <c r="N238" s="106"/>
      <c r="O238" s="105"/>
      <c r="P238" s="107"/>
      <c r="Q238" s="105"/>
      <c r="R238" s="106"/>
      <c r="S238" s="105"/>
      <c r="T238" s="106"/>
      <c r="U238" s="105"/>
      <c r="V238" s="107"/>
      <c r="W238" s="105"/>
      <c r="X238" s="106"/>
      <c r="Y238" s="105"/>
      <c r="Z238" s="106"/>
      <c r="AA238" s="105"/>
      <c r="AB238" s="107"/>
      <c r="AC238" s="105"/>
      <c r="AD238" s="106"/>
      <c r="AE238" s="105"/>
      <c r="AF238" s="106"/>
      <c r="AG238" s="105"/>
      <c r="AH238" s="107"/>
      <c r="AI238" s="105">
        <v>1</v>
      </c>
      <c r="AJ238" s="106"/>
      <c r="AK238" s="105"/>
      <c r="AL238" s="106"/>
      <c r="AM238" s="105">
        <v>1</v>
      </c>
      <c r="AN238" s="107"/>
      <c r="AO238" s="105"/>
      <c r="AP238" s="106"/>
      <c r="AQ238" s="416">
        <f t="shared" si="39"/>
        <v>1</v>
      </c>
      <c r="AR238" s="110">
        <f t="shared" si="40"/>
        <v>0</v>
      </c>
      <c r="AS238" s="432">
        <f t="shared" si="41"/>
        <v>0</v>
      </c>
      <c r="AT238" s="109">
        <f t="shared" si="42"/>
        <v>0</v>
      </c>
      <c r="AU238" s="429">
        <f t="shared" si="43"/>
        <v>1</v>
      </c>
      <c r="AV238" s="110">
        <f t="shared" si="44"/>
        <v>0</v>
      </c>
      <c r="AW238" s="697">
        <v>1.43</v>
      </c>
      <c r="AX238" s="699"/>
    </row>
    <row r="239" spans="1:50" ht="17.25" customHeight="1">
      <c r="A239" s="130"/>
      <c r="B239" s="692"/>
      <c r="C239" s="695"/>
      <c r="D239" s="696"/>
      <c r="E239" s="111"/>
      <c r="F239" s="112"/>
      <c r="G239" s="111"/>
      <c r="H239" s="112"/>
      <c r="I239" s="111"/>
      <c r="J239" s="113"/>
      <c r="K239" s="111"/>
      <c r="L239" s="112"/>
      <c r="M239" s="111"/>
      <c r="N239" s="112"/>
      <c r="O239" s="111"/>
      <c r="P239" s="113"/>
      <c r="Q239" s="111"/>
      <c r="R239" s="112"/>
      <c r="S239" s="111"/>
      <c r="T239" s="112"/>
      <c r="U239" s="111"/>
      <c r="V239" s="113"/>
      <c r="W239" s="111"/>
      <c r="X239" s="112"/>
      <c r="Y239" s="111"/>
      <c r="Z239" s="112"/>
      <c r="AA239" s="111"/>
      <c r="AB239" s="113"/>
      <c r="AC239" s="111"/>
      <c r="AD239" s="112"/>
      <c r="AE239" s="111"/>
      <c r="AF239" s="112"/>
      <c r="AG239" s="111"/>
      <c r="AH239" s="113"/>
      <c r="AI239" s="111"/>
      <c r="AJ239" s="112"/>
      <c r="AK239" s="111"/>
      <c r="AL239" s="112"/>
      <c r="AM239" s="111"/>
      <c r="AN239" s="113"/>
      <c r="AO239" s="111"/>
      <c r="AP239" s="375"/>
      <c r="AQ239" s="428">
        <f t="shared" si="39"/>
        <v>0</v>
      </c>
      <c r="AR239" s="116">
        <f t="shared" si="40"/>
        <v>0</v>
      </c>
      <c r="AS239" s="431">
        <f t="shared" si="41"/>
        <v>0</v>
      </c>
      <c r="AT239" s="115">
        <f t="shared" si="42"/>
        <v>0</v>
      </c>
      <c r="AU239" s="428">
        <f t="shared" si="43"/>
        <v>0</v>
      </c>
      <c r="AV239" s="116">
        <f t="shared" si="44"/>
        <v>0</v>
      </c>
      <c r="AW239" s="698"/>
      <c r="AX239" s="700"/>
    </row>
    <row r="240" spans="1:50" ht="17.25" customHeight="1">
      <c r="A240" s="130"/>
      <c r="B240" s="691" t="s">
        <v>206</v>
      </c>
      <c r="C240" s="693" t="s">
        <v>342</v>
      </c>
      <c r="D240" s="694"/>
      <c r="E240" s="117"/>
      <c r="F240" s="118"/>
      <c r="G240" s="117"/>
      <c r="H240" s="118"/>
      <c r="I240" s="117"/>
      <c r="J240" s="119"/>
      <c r="K240" s="117"/>
      <c r="L240" s="118"/>
      <c r="M240" s="117"/>
      <c r="N240" s="118"/>
      <c r="O240" s="117"/>
      <c r="P240" s="119"/>
      <c r="Q240" s="117"/>
      <c r="R240" s="118"/>
      <c r="S240" s="117"/>
      <c r="T240" s="118"/>
      <c r="U240" s="117"/>
      <c r="V240" s="119"/>
      <c r="W240" s="117">
        <v>4</v>
      </c>
      <c r="X240" s="118"/>
      <c r="Y240" s="117"/>
      <c r="Z240" s="118"/>
      <c r="AA240" s="117">
        <v>5</v>
      </c>
      <c r="AB240" s="119"/>
      <c r="AC240" s="117"/>
      <c r="AD240" s="118"/>
      <c r="AE240" s="117"/>
      <c r="AF240" s="118"/>
      <c r="AG240" s="117"/>
      <c r="AH240" s="119"/>
      <c r="AI240" s="117">
        <v>1</v>
      </c>
      <c r="AJ240" s="118"/>
      <c r="AK240" s="117"/>
      <c r="AL240" s="118"/>
      <c r="AM240" s="117">
        <v>1</v>
      </c>
      <c r="AN240" s="119"/>
      <c r="AO240" s="117"/>
      <c r="AP240" s="119"/>
      <c r="AQ240" s="429">
        <f t="shared" si="39"/>
        <v>5</v>
      </c>
      <c r="AR240" s="110">
        <f t="shared" si="40"/>
        <v>0</v>
      </c>
      <c r="AS240" s="432">
        <f t="shared" si="41"/>
        <v>0</v>
      </c>
      <c r="AT240" s="109">
        <f t="shared" si="42"/>
        <v>0</v>
      </c>
      <c r="AU240" s="429">
        <f t="shared" si="43"/>
        <v>6</v>
      </c>
      <c r="AV240" s="110">
        <f t="shared" si="44"/>
        <v>0</v>
      </c>
      <c r="AW240" s="697">
        <v>3.65</v>
      </c>
      <c r="AX240" s="699"/>
    </row>
    <row r="241" spans="1:50" ht="17.25" customHeight="1">
      <c r="A241" s="130"/>
      <c r="B241" s="692"/>
      <c r="C241" s="695"/>
      <c r="D241" s="696"/>
      <c r="E241" s="111"/>
      <c r="F241" s="373"/>
      <c r="G241" s="111"/>
      <c r="H241" s="112"/>
      <c r="I241" s="111"/>
      <c r="J241" s="113"/>
      <c r="K241" s="111"/>
      <c r="L241" s="112"/>
      <c r="M241" s="111"/>
      <c r="N241" s="373"/>
      <c r="O241" s="111"/>
      <c r="P241" s="113"/>
      <c r="Q241" s="111"/>
      <c r="R241" s="112"/>
      <c r="S241" s="111"/>
      <c r="T241" s="112"/>
      <c r="U241" s="111"/>
      <c r="V241" s="113"/>
      <c r="W241" s="111"/>
      <c r="X241" s="112"/>
      <c r="Y241" s="111"/>
      <c r="Z241" s="112"/>
      <c r="AA241" s="111"/>
      <c r="AB241" s="113"/>
      <c r="AC241" s="111"/>
      <c r="AD241" s="112"/>
      <c r="AE241" s="111"/>
      <c r="AF241" s="112"/>
      <c r="AG241" s="111"/>
      <c r="AH241" s="522"/>
      <c r="AI241" s="372"/>
      <c r="AJ241" s="373"/>
      <c r="AK241" s="374"/>
      <c r="AL241" s="373"/>
      <c r="AM241" s="374"/>
      <c r="AN241" s="375"/>
      <c r="AO241" s="111"/>
      <c r="AP241" s="113"/>
      <c r="AQ241" s="428">
        <f t="shared" si="39"/>
        <v>0</v>
      </c>
      <c r="AR241" s="116">
        <f t="shared" si="40"/>
        <v>0</v>
      </c>
      <c r="AS241" s="431">
        <f t="shared" si="41"/>
        <v>0</v>
      </c>
      <c r="AT241" s="115">
        <f t="shared" si="42"/>
        <v>0</v>
      </c>
      <c r="AU241" s="428">
        <f t="shared" si="43"/>
        <v>0</v>
      </c>
      <c r="AV241" s="116">
        <f t="shared" si="44"/>
        <v>0</v>
      </c>
      <c r="AW241" s="698"/>
      <c r="AX241" s="700"/>
    </row>
    <row r="242" spans="1:50" ht="17.25" customHeight="1">
      <c r="A242" s="130"/>
      <c r="B242" s="691" t="s">
        <v>206</v>
      </c>
      <c r="C242" s="693" t="s">
        <v>241</v>
      </c>
      <c r="D242" s="694"/>
      <c r="E242" s="117"/>
      <c r="F242" s="118"/>
      <c r="G242" s="117"/>
      <c r="H242" s="118"/>
      <c r="I242" s="117"/>
      <c r="J242" s="119"/>
      <c r="K242" s="117"/>
      <c r="L242" s="118"/>
      <c r="M242" s="117"/>
      <c r="N242" s="118"/>
      <c r="O242" s="117"/>
      <c r="P242" s="119"/>
      <c r="Q242" s="117"/>
      <c r="R242" s="118"/>
      <c r="S242" s="117"/>
      <c r="T242" s="118"/>
      <c r="U242" s="117"/>
      <c r="V242" s="119"/>
      <c r="W242" s="117"/>
      <c r="X242" s="118"/>
      <c r="Y242" s="117"/>
      <c r="Z242" s="118"/>
      <c r="AA242" s="117"/>
      <c r="AB242" s="119"/>
      <c r="AC242" s="117"/>
      <c r="AD242" s="118"/>
      <c r="AE242" s="117"/>
      <c r="AF242" s="118"/>
      <c r="AG242" s="117"/>
      <c r="AH242" s="523"/>
      <c r="AI242" s="531"/>
      <c r="AJ242" s="118"/>
      <c r="AK242" s="117"/>
      <c r="AL242" s="118"/>
      <c r="AM242" s="117"/>
      <c r="AN242" s="119"/>
      <c r="AO242" s="117"/>
      <c r="AP242" s="119"/>
      <c r="AQ242" s="429">
        <f t="shared" si="39"/>
        <v>0</v>
      </c>
      <c r="AR242" s="110">
        <f t="shared" si="40"/>
        <v>0</v>
      </c>
      <c r="AS242" s="432">
        <f t="shared" si="41"/>
        <v>0</v>
      </c>
      <c r="AT242" s="109">
        <f t="shared" si="42"/>
        <v>0</v>
      </c>
      <c r="AU242" s="429">
        <f t="shared" si="43"/>
        <v>0</v>
      </c>
      <c r="AV242" s="110">
        <f t="shared" si="44"/>
        <v>0</v>
      </c>
      <c r="AW242" s="697"/>
      <c r="AX242" s="699"/>
    </row>
    <row r="243" spans="1:50" ht="17.25" customHeight="1">
      <c r="A243" s="130"/>
      <c r="B243" s="692"/>
      <c r="C243" s="695"/>
      <c r="D243" s="696"/>
      <c r="E243" s="111"/>
      <c r="F243" s="112"/>
      <c r="G243" s="111"/>
      <c r="H243" s="112"/>
      <c r="I243" s="111"/>
      <c r="J243" s="113"/>
      <c r="K243" s="111"/>
      <c r="L243" s="373"/>
      <c r="M243" s="111"/>
      <c r="N243" s="112"/>
      <c r="O243" s="111"/>
      <c r="P243" s="113"/>
      <c r="Q243" s="111"/>
      <c r="R243" s="373"/>
      <c r="S243" s="111"/>
      <c r="T243" s="373"/>
      <c r="U243" s="111"/>
      <c r="V243" s="113"/>
      <c r="W243" s="111"/>
      <c r="X243" s="373"/>
      <c r="Y243" s="111"/>
      <c r="Z243" s="112"/>
      <c r="AA243" s="111"/>
      <c r="AB243" s="113"/>
      <c r="AC243" s="111"/>
      <c r="AD243" s="373"/>
      <c r="AE243" s="111"/>
      <c r="AF243" s="112"/>
      <c r="AG243" s="111"/>
      <c r="AH243" s="522"/>
      <c r="AI243" s="332"/>
      <c r="AJ243" s="373"/>
      <c r="AK243" s="111"/>
      <c r="AL243" s="112"/>
      <c r="AM243" s="111"/>
      <c r="AN243" s="113"/>
      <c r="AO243" s="111"/>
      <c r="AP243" s="113"/>
      <c r="AQ243" s="428">
        <f t="shared" si="39"/>
        <v>0</v>
      </c>
      <c r="AR243" s="545">
        <f t="shared" si="40"/>
        <v>0</v>
      </c>
      <c r="AS243" s="116">
        <f t="shared" si="41"/>
        <v>0</v>
      </c>
      <c r="AT243" s="466">
        <f t="shared" si="42"/>
        <v>0</v>
      </c>
      <c r="AU243" s="428">
        <f t="shared" si="43"/>
        <v>0</v>
      </c>
      <c r="AV243" s="116">
        <f t="shared" si="44"/>
        <v>0</v>
      </c>
      <c r="AW243" s="698"/>
      <c r="AX243" s="700"/>
    </row>
    <row r="244" spans="1:50" ht="17.25" customHeight="1">
      <c r="A244" s="130"/>
      <c r="B244" s="691" t="s">
        <v>206</v>
      </c>
      <c r="C244" s="693" t="s">
        <v>273</v>
      </c>
      <c r="D244" s="694"/>
      <c r="E244" s="117"/>
      <c r="F244" s="118"/>
      <c r="G244" s="117"/>
      <c r="H244" s="118"/>
      <c r="I244" s="117"/>
      <c r="J244" s="119"/>
      <c r="K244" s="117"/>
      <c r="L244" s="118"/>
      <c r="M244" s="117"/>
      <c r="N244" s="118"/>
      <c r="O244" s="117"/>
      <c r="P244" s="119"/>
      <c r="Q244" s="117"/>
      <c r="R244" s="118"/>
      <c r="S244" s="117"/>
      <c r="T244" s="118"/>
      <c r="U244" s="117"/>
      <c r="V244" s="523"/>
      <c r="W244" s="531"/>
      <c r="X244" s="118"/>
      <c r="Y244" s="117"/>
      <c r="Z244" s="118"/>
      <c r="AA244" s="117"/>
      <c r="AB244" s="119"/>
      <c r="AC244" s="117"/>
      <c r="AD244" s="118"/>
      <c r="AE244" s="117"/>
      <c r="AF244" s="118"/>
      <c r="AG244" s="117"/>
      <c r="AH244" s="523"/>
      <c r="AI244" s="531"/>
      <c r="AJ244" s="118"/>
      <c r="AK244" s="117"/>
      <c r="AL244" s="118"/>
      <c r="AM244" s="117"/>
      <c r="AN244" s="119"/>
      <c r="AO244" s="117"/>
      <c r="AP244" s="119"/>
      <c r="AQ244" s="429">
        <f t="shared" si="39"/>
        <v>0</v>
      </c>
      <c r="AR244" s="546">
        <f t="shared" si="40"/>
        <v>0</v>
      </c>
      <c r="AS244" s="110">
        <f t="shared" si="41"/>
        <v>0</v>
      </c>
      <c r="AT244" s="109">
        <f t="shared" si="42"/>
        <v>0</v>
      </c>
      <c r="AU244" s="429">
        <f t="shared" si="43"/>
        <v>0</v>
      </c>
      <c r="AV244" s="110">
        <f t="shared" si="44"/>
        <v>0</v>
      </c>
      <c r="AW244" s="697"/>
      <c r="AX244" s="699"/>
    </row>
    <row r="245" spans="1:50" ht="17.25" customHeight="1">
      <c r="A245" s="130"/>
      <c r="B245" s="692"/>
      <c r="C245" s="695"/>
      <c r="D245" s="696"/>
      <c r="E245" s="111"/>
      <c r="F245" s="112"/>
      <c r="G245" s="111"/>
      <c r="H245" s="112"/>
      <c r="I245" s="111"/>
      <c r="J245" s="522"/>
      <c r="K245" s="372"/>
      <c r="L245" s="373"/>
      <c r="M245" s="374"/>
      <c r="N245" s="373"/>
      <c r="O245" s="374"/>
      <c r="P245" s="375"/>
      <c r="Q245" s="111"/>
      <c r="R245" s="112"/>
      <c r="S245" s="111"/>
      <c r="T245" s="112"/>
      <c r="U245" s="111"/>
      <c r="V245" s="522"/>
      <c r="W245" s="332"/>
      <c r="X245" s="112"/>
      <c r="Y245" s="111"/>
      <c r="Z245" s="112"/>
      <c r="AA245" s="111"/>
      <c r="AB245" s="113"/>
      <c r="AC245" s="111"/>
      <c r="AD245" s="112"/>
      <c r="AE245" s="111"/>
      <c r="AF245" s="112"/>
      <c r="AG245" s="111"/>
      <c r="AH245" s="522"/>
      <c r="AI245" s="332"/>
      <c r="AJ245" s="112"/>
      <c r="AK245" s="111"/>
      <c r="AL245" s="112"/>
      <c r="AM245" s="111"/>
      <c r="AN245" s="113"/>
      <c r="AO245" s="111"/>
      <c r="AP245" s="113"/>
      <c r="AQ245" s="428">
        <f t="shared" si="39"/>
        <v>0</v>
      </c>
      <c r="AR245" s="547">
        <f t="shared" si="40"/>
        <v>0</v>
      </c>
      <c r="AS245" s="116">
        <f t="shared" si="41"/>
        <v>0</v>
      </c>
      <c r="AT245" s="115">
        <f t="shared" si="42"/>
        <v>0</v>
      </c>
      <c r="AU245" s="428">
        <f t="shared" si="43"/>
        <v>0</v>
      </c>
      <c r="AV245" s="116">
        <f t="shared" si="44"/>
        <v>0</v>
      </c>
      <c r="AW245" s="698"/>
      <c r="AX245" s="700"/>
    </row>
    <row r="246" spans="1:50" ht="17.25" customHeight="1">
      <c r="A246" s="130"/>
      <c r="B246" s="691" t="s">
        <v>206</v>
      </c>
      <c r="C246" s="693" t="s">
        <v>274</v>
      </c>
      <c r="D246" s="694"/>
      <c r="E246" s="117"/>
      <c r="F246" s="118"/>
      <c r="G246" s="117"/>
      <c r="H246" s="118"/>
      <c r="I246" s="117"/>
      <c r="J246" s="523"/>
      <c r="K246" s="531"/>
      <c r="L246" s="118"/>
      <c r="M246" s="117"/>
      <c r="N246" s="118"/>
      <c r="O246" s="117"/>
      <c r="P246" s="119"/>
      <c r="Q246" s="117"/>
      <c r="R246" s="118"/>
      <c r="S246" s="117"/>
      <c r="T246" s="118"/>
      <c r="U246" s="117"/>
      <c r="V246" s="523"/>
      <c r="W246" s="531">
        <v>1</v>
      </c>
      <c r="X246" s="118"/>
      <c r="Y246" s="117"/>
      <c r="Z246" s="118"/>
      <c r="AA246" s="117"/>
      <c r="AB246" s="119"/>
      <c r="AC246" s="117"/>
      <c r="AD246" s="118"/>
      <c r="AE246" s="117"/>
      <c r="AF246" s="118"/>
      <c r="AG246" s="117"/>
      <c r="AH246" s="523"/>
      <c r="AI246" s="531"/>
      <c r="AJ246" s="118"/>
      <c r="AK246" s="117"/>
      <c r="AL246" s="118"/>
      <c r="AM246" s="117"/>
      <c r="AN246" s="119"/>
      <c r="AO246" s="117"/>
      <c r="AP246" s="119"/>
      <c r="AQ246" s="429">
        <f t="shared" si="39"/>
        <v>1</v>
      </c>
      <c r="AR246" s="546">
        <f t="shared" si="40"/>
        <v>0</v>
      </c>
      <c r="AS246" s="110">
        <f t="shared" si="41"/>
        <v>0</v>
      </c>
      <c r="AT246" s="109">
        <f t="shared" si="42"/>
        <v>0</v>
      </c>
      <c r="AU246" s="429">
        <f t="shared" si="43"/>
        <v>0</v>
      </c>
      <c r="AV246" s="110">
        <f t="shared" si="44"/>
        <v>0</v>
      </c>
      <c r="AW246" s="697">
        <v>0.67</v>
      </c>
      <c r="AX246" s="699"/>
    </row>
    <row r="247" spans="1:50" ht="17.25" customHeight="1">
      <c r="A247" s="130"/>
      <c r="B247" s="692"/>
      <c r="C247" s="695"/>
      <c r="D247" s="696"/>
      <c r="E247" s="517"/>
      <c r="F247" s="542"/>
      <c r="G247" s="528"/>
      <c r="H247" s="542"/>
      <c r="I247" s="528"/>
      <c r="J247" s="524"/>
      <c r="K247" s="517"/>
      <c r="L247" s="542"/>
      <c r="M247" s="528"/>
      <c r="N247" s="542"/>
      <c r="O247" s="528"/>
      <c r="P247" s="532"/>
      <c r="Q247" s="528"/>
      <c r="R247" s="542"/>
      <c r="S247" s="528"/>
      <c r="T247" s="542"/>
      <c r="U247" s="528"/>
      <c r="V247" s="524"/>
      <c r="W247" s="517"/>
      <c r="X247" s="542"/>
      <c r="Y247" s="528"/>
      <c r="Z247" s="542"/>
      <c r="AA247" s="528"/>
      <c r="AB247" s="532"/>
      <c r="AC247" s="528"/>
      <c r="AD247" s="542"/>
      <c r="AE247" s="528"/>
      <c r="AF247" s="542"/>
      <c r="AG247" s="528"/>
      <c r="AH247" s="524"/>
      <c r="AI247" s="517"/>
      <c r="AJ247" s="542"/>
      <c r="AK247" s="528"/>
      <c r="AL247" s="542"/>
      <c r="AM247" s="528"/>
      <c r="AN247" s="532"/>
      <c r="AO247" s="528"/>
      <c r="AP247" s="532"/>
      <c r="AQ247" s="536">
        <f t="shared" si="39"/>
        <v>0</v>
      </c>
      <c r="AR247" s="548">
        <f t="shared" si="40"/>
        <v>0</v>
      </c>
      <c r="AS247" s="536">
        <f t="shared" si="41"/>
        <v>0</v>
      </c>
      <c r="AT247" s="548">
        <f t="shared" si="42"/>
        <v>0</v>
      </c>
      <c r="AU247" s="536">
        <f t="shared" si="43"/>
        <v>0</v>
      </c>
      <c r="AV247" s="518">
        <f t="shared" si="44"/>
        <v>0</v>
      </c>
      <c r="AW247" s="698"/>
      <c r="AX247" s="700"/>
    </row>
    <row r="248" spans="1:50" ht="17.25" customHeight="1">
      <c r="A248" s="130"/>
      <c r="B248" s="691" t="s">
        <v>343</v>
      </c>
      <c r="C248" s="693" t="s">
        <v>281</v>
      </c>
      <c r="D248" s="694"/>
      <c r="E248" s="519"/>
      <c r="F248" s="543"/>
      <c r="G248" s="529"/>
      <c r="H248" s="543"/>
      <c r="I248" s="529"/>
      <c r="J248" s="525"/>
      <c r="K248" s="519"/>
      <c r="L248" s="543"/>
      <c r="M248" s="529"/>
      <c r="N248" s="543"/>
      <c r="O248" s="529"/>
      <c r="P248" s="533"/>
      <c r="Q248" s="529"/>
      <c r="R248" s="543"/>
      <c r="S248" s="529"/>
      <c r="T248" s="543"/>
      <c r="U248" s="529"/>
      <c r="V248" s="525"/>
      <c r="W248" s="519"/>
      <c r="X248" s="543"/>
      <c r="Y248" s="529"/>
      <c r="Z248" s="543"/>
      <c r="AA248" s="529"/>
      <c r="AB248" s="533"/>
      <c r="AC248" s="529"/>
      <c r="AD248" s="543"/>
      <c r="AE248" s="529"/>
      <c r="AF248" s="543"/>
      <c r="AG248" s="529"/>
      <c r="AH248" s="525"/>
      <c r="AI248" s="519"/>
      <c r="AJ248" s="543"/>
      <c r="AK248" s="529"/>
      <c r="AL248" s="543"/>
      <c r="AM248" s="529"/>
      <c r="AN248" s="533"/>
      <c r="AO248" s="529"/>
      <c r="AP248" s="533"/>
      <c r="AQ248" s="537">
        <f t="shared" si="39"/>
        <v>0</v>
      </c>
      <c r="AR248" s="549">
        <f t="shared" si="40"/>
        <v>0</v>
      </c>
      <c r="AS248" s="537">
        <f t="shared" si="41"/>
        <v>0</v>
      </c>
      <c r="AT248" s="549">
        <f t="shared" si="42"/>
        <v>0</v>
      </c>
      <c r="AU248" s="537">
        <f t="shared" si="43"/>
        <v>0</v>
      </c>
      <c r="AV248" s="520">
        <f t="shared" si="44"/>
        <v>0</v>
      </c>
      <c r="AW248" s="697"/>
      <c r="AX248" s="699"/>
    </row>
    <row r="249" spans="1:50" ht="17.25" customHeight="1" thickBot="1">
      <c r="A249" s="130"/>
      <c r="B249" s="692"/>
      <c r="C249" s="695"/>
      <c r="D249" s="696"/>
      <c r="E249" s="517"/>
      <c r="F249" s="542"/>
      <c r="G249" s="528"/>
      <c r="H249" s="542"/>
      <c r="I249" s="528"/>
      <c r="J249" s="524"/>
      <c r="K249" s="517"/>
      <c r="L249" s="542"/>
      <c r="M249" s="528"/>
      <c r="N249" s="542"/>
      <c r="O249" s="528"/>
      <c r="P249" s="532"/>
      <c r="Q249" s="528"/>
      <c r="R249" s="542"/>
      <c r="S249" s="528"/>
      <c r="T249" s="542"/>
      <c r="U249" s="528"/>
      <c r="V249" s="524"/>
      <c r="W249" s="517"/>
      <c r="X249" s="542"/>
      <c r="Y249" s="528"/>
      <c r="Z249" s="542"/>
      <c r="AA249" s="528"/>
      <c r="AB249" s="532"/>
      <c r="AC249" s="528"/>
      <c r="AD249" s="542"/>
      <c r="AE249" s="528"/>
      <c r="AF249" s="542"/>
      <c r="AG249" s="528"/>
      <c r="AH249" s="524"/>
      <c r="AI249" s="517"/>
      <c r="AJ249" s="542"/>
      <c r="AK249" s="528"/>
      <c r="AL249" s="542"/>
      <c r="AM249" s="528"/>
      <c r="AN249" s="532"/>
      <c r="AO249" s="528"/>
      <c r="AP249" s="532"/>
      <c r="AQ249" s="536">
        <f t="shared" si="39"/>
        <v>0</v>
      </c>
      <c r="AR249" s="548">
        <f t="shared" si="40"/>
        <v>0</v>
      </c>
      <c r="AS249" s="536">
        <f t="shared" si="41"/>
        <v>0</v>
      </c>
      <c r="AT249" s="548">
        <f t="shared" si="42"/>
        <v>0</v>
      </c>
      <c r="AU249" s="536">
        <f t="shared" si="43"/>
        <v>0</v>
      </c>
      <c r="AV249" s="518">
        <f t="shared" si="44"/>
        <v>0</v>
      </c>
      <c r="AW249" s="698"/>
      <c r="AX249" s="700"/>
    </row>
    <row r="250" spans="1:50" ht="17.25" customHeight="1" thickTop="1">
      <c r="A250" s="130"/>
      <c r="B250" s="727" t="s">
        <v>201</v>
      </c>
      <c r="C250" s="641"/>
      <c r="D250" s="642"/>
      <c r="E250" s="508">
        <f t="shared" ref="E250:AV250" si="45">E194+E196+E198+E200+E202+E204+E206+E208+E210+E212+E214+E216+E218+E220+E222+E224+E226+E228+E230+E232+E234+E236+E238+E240+E242+E244+E246+E248</f>
        <v>0</v>
      </c>
      <c r="F250" s="338">
        <f t="shared" si="45"/>
        <v>0</v>
      </c>
      <c r="G250" s="511">
        <f t="shared" si="45"/>
        <v>0</v>
      </c>
      <c r="H250" s="338">
        <f t="shared" si="45"/>
        <v>0</v>
      </c>
      <c r="I250" s="511">
        <f t="shared" si="45"/>
        <v>0</v>
      </c>
      <c r="J250" s="510">
        <f t="shared" si="45"/>
        <v>0</v>
      </c>
      <c r="K250" s="508">
        <f t="shared" si="45"/>
        <v>1</v>
      </c>
      <c r="L250" s="338">
        <f t="shared" si="45"/>
        <v>0</v>
      </c>
      <c r="M250" s="511">
        <f t="shared" si="45"/>
        <v>0</v>
      </c>
      <c r="N250" s="338">
        <f t="shared" si="45"/>
        <v>0</v>
      </c>
      <c r="O250" s="511">
        <f t="shared" si="45"/>
        <v>0</v>
      </c>
      <c r="P250" s="336">
        <f t="shared" si="45"/>
        <v>0</v>
      </c>
      <c r="Q250" s="511">
        <f t="shared" si="45"/>
        <v>0</v>
      </c>
      <c r="R250" s="338">
        <f t="shared" si="45"/>
        <v>0</v>
      </c>
      <c r="S250" s="511">
        <f t="shared" si="45"/>
        <v>0</v>
      </c>
      <c r="T250" s="338">
        <f t="shared" si="45"/>
        <v>0</v>
      </c>
      <c r="U250" s="511">
        <f t="shared" si="45"/>
        <v>0</v>
      </c>
      <c r="V250" s="510">
        <f t="shared" si="45"/>
        <v>0</v>
      </c>
      <c r="W250" s="508">
        <f t="shared" si="45"/>
        <v>37</v>
      </c>
      <c r="X250" s="338">
        <f t="shared" si="45"/>
        <v>0</v>
      </c>
      <c r="Y250" s="511">
        <f t="shared" si="45"/>
        <v>14</v>
      </c>
      <c r="Z250" s="338">
        <f t="shared" si="45"/>
        <v>0</v>
      </c>
      <c r="AA250" s="511">
        <f t="shared" si="45"/>
        <v>13</v>
      </c>
      <c r="AB250" s="336">
        <f t="shared" si="45"/>
        <v>0</v>
      </c>
      <c r="AC250" s="511">
        <f t="shared" si="45"/>
        <v>0</v>
      </c>
      <c r="AD250" s="338">
        <f t="shared" si="45"/>
        <v>15</v>
      </c>
      <c r="AE250" s="511">
        <f t="shared" si="45"/>
        <v>0</v>
      </c>
      <c r="AF250" s="338">
        <f t="shared" si="45"/>
        <v>0</v>
      </c>
      <c r="AG250" s="511">
        <f t="shared" si="45"/>
        <v>0</v>
      </c>
      <c r="AH250" s="510">
        <f t="shared" si="45"/>
        <v>0</v>
      </c>
      <c r="AI250" s="508">
        <f t="shared" si="45"/>
        <v>24</v>
      </c>
      <c r="AJ250" s="338">
        <f t="shared" si="45"/>
        <v>0</v>
      </c>
      <c r="AK250" s="511">
        <f t="shared" si="45"/>
        <v>11</v>
      </c>
      <c r="AL250" s="338">
        <f t="shared" si="45"/>
        <v>0</v>
      </c>
      <c r="AM250" s="511">
        <f t="shared" si="45"/>
        <v>13</v>
      </c>
      <c r="AN250" s="336">
        <f t="shared" si="45"/>
        <v>0</v>
      </c>
      <c r="AO250" s="511">
        <f t="shared" si="45"/>
        <v>0</v>
      </c>
      <c r="AP250" s="336">
        <f t="shared" si="45"/>
        <v>0</v>
      </c>
      <c r="AQ250" s="511">
        <f t="shared" si="45"/>
        <v>62</v>
      </c>
      <c r="AR250" s="338">
        <f t="shared" si="45"/>
        <v>15</v>
      </c>
      <c r="AS250" s="511">
        <f t="shared" si="45"/>
        <v>25</v>
      </c>
      <c r="AT250" s="338">
        <f t="shared" si="45"/>
        <v>0</v>
      </c>
      <c r="AU250" s="511">
        <f t="shared" si="45"/>
        <v>26</v>
      </c>
      <c r="AV250" s="509">
        <f t="shared" si="45"/>
        <v>0</v>
      </c>
      <c r="AW250" s="746">
        <v>0.65</v>
      </c>
      <c r="AX250" s="752">
        <v>11.81</v>
      </c>
    </row>
    <row r="251" spans="1:50" ht="17.25" customHeight="1" thickBot="1">
      <c r="A251" s="397"/>
      <c r="B251" s="728"/>
      <c r="C251" s="643"/>
      <c r="D251" s="644"/>
      <c r="E251" s="538">
        <f t="shared" ref="E251:AV251" si="46">E195+E197+E199+E201+E203+E205+E207+E209+E211+E213+E215+E217+E219+E221+E223+E225+E227+E229+E231+E233+E235+E237+E239+E241+E243+E245+E247+E249</f>
        <v>0</v>
      </c>
      <c r="F251" s="342">
        <f t="shared" si="46"/>
        <v>0</v>
      </c>
      <c r="G251" s="540">
        <f t="shared" si="46"/>
        <v>0</v>
      </c>
      <c r="H251" s="342">
        <f t="shared" si="46"/>
        <v>0</v>
      </c>
      <c r="I251" s="540">
        <f t="shared" si="46"/>
        <v>0</v>
      </c>
      <c r="J251" s="539">
        <f t="shared" si="46"/>
        <v>0</v>
      </c>
      <c r="K251" s="538">
        <f t="shared" si="46"/>
        <v>0</v>
      </c>
      <c r="L251" s="342">
        <f t="shared" si="46"/>
        <v>0</v>
      </c>
      <c r="M251" s="540">
        <f t="shared" si="46"/>
        <v>0</v>
      </c>
      <c r="N251" s="342">
        <f t="shared" si="46"/>
        <v>0</v>
      </c>
      <c r="O251" s="540">
        <f t="shared" si="46"/>
        <v>0</v>
      </c>
      <c r="P251" s="340">
        <f t="shared" si="46"/>
        <v>0</v>
      </c>
      <c r="Q251" s="540">
        <f t="shared" si="46"/>
        <v>0</v>
      </c>
      <c r="R251" s="342">
        <f t="shared" si="46"/>
        <v>0</v>
      </c>
      <c r="S251" s="540">
        <f t="shared" si="46"/>
        <v>0</v>
      </c>
      <c r="T251" s="342">
        <f t="shared" si="46"/>
        <v>0</v>
      </c>
      <c r="U251" s="540">
        <f t="shared" si="46"/>
        <v>0</v>
      </c>
      <c r="V251" s="539">
        <f t="shared" si="46"/>
        <v>0</v>
      </c>
      <c r="W251" s="538">
        <f t="shared" si="46"/>
        <v>0</v>
      </c>
      <c r="X251" s="342">
        <f t="shared" si="46"/>
        <v>0</v>
      </c>
      <c r="Y251" s="540">
        <f t="shared" si="46"/>
        <v>0</v>
      </c>
      <c r="Z251" s="342">
        <f t="shared" si="46"/>
        <v>0</v>
      </c>
      <c r="AA251" s="540">
        <f t="shared" si="46"/>
        <v>0</v>
      </c>
      <c r="AB251" s="340">
        <f t="shared" si="46"/>
        <v>0</v>
      </c>
      <c r="AC251" s="540">
        <f t="shared" si="46"/>
        <v>0</v>
      </c>
      <c r="AD251" s="342">
        <f t="shared" si="46"/>
        <v>0</v>
      </c>
      <c r="AE251" s="540">
        <f t="shared" si="46"/>
        <v>0</v>
      </c>
      <c r="AF251" s="342">
        <f t="shared" si="46"/>
        <v>0</v>
      </c>
      <c r="AG251" s="540">
        <f t="shared" si="46"/>
        <v>0</v>
      </c>
      <c r="AH251" s="539">
        <f t="shared" si="46"/>
        <v>0</v>
      </c>
      <c r="AI251" s="538">
        <f t="shared" si="46"/>
        <v>0</v>
      </c>
      <c r="AJ251" s="342">
        <f t="shared" si="46"/>
        <v>0</v>
      </c>
      <c r="AK251" s="540">
        <f t="shared" si="46"/>
        <v>0</v>
      </c>
      <c r="AL251" s="342">
        <f t="shared" si="46"/>
        <v>0</v>
      </c>
      <c r="AM251" s="540">
        <f t="shared" si="46"/>
        <v>0</v>
      </c>
      <c r="AN251" s="340">
        <f t="shared" si="46"/>
        <v>0</v>
      </c>
      <c r="AO251" s="540">
        <f t="shared" si="46"/>
        <v>0</v>
      </c>
      <c r="AP251" s="340">
        <f t="shared" si="46"/>
        <v>0</v>
      </c>
      <c r="AQ251" s="540">
        <f t="shared" si="46"/>
        <v>0</v>
      </c>
      <c r="AR251" s="342">
        <f t="shared" si="46"/>
        <v>0</v>
      </c>
      <c r="AS251" s="540">
        <f t="shared" si="46"/>
        <v>0</v>
      </c>
      <c r="AT251" s="342">
        <f t="shared" si="46"/>
        <v>0</v>
      </c>
      <c r="AU251" s="540">
        <f t="shared" si="46"/>
        <v>0</v>
      </c>
      <c r="AV251" s="541">
        <f t="shared" si="46"/>
        <v>0</v>
      </c>
      <c r="AW251" s="747"/>
      <c r="AX251" s="753"/>
    </row>
    <row r="252" spans="1:50" ht="17.25" customHeight="1" thickTop="1" thickBot="1">
      <c r="A252" s="729" t="s">
        <v>140</v>
      </c>
      <c r="B252" s="724" t="s">
        <v>339</v>
      </c>
      <c r="C252" s="722" t="s">
        <v>142</v>
      </c>
      <c r="D252" s="723"/>
      <c r="E252" s="521"/>
      <c r="F252" s="544"/>
      <c r="G252" s="530"/>
      <c r="H252" s="544"/>
      <c r="I252" s="530"/>
      <c r="J252" s="526"/>
      <c r="K252" s="521"/>
      <c r="L252" s="544"/>
      <c r="M252" s="530"/>
      <c r="N252" s="544"/>
      <c r="O252" s="530"/>
      <c r="P252" s="534"/>
      <c r="Q252" s="530"/>
      <c r="R252" s="544"/>
      <c r="S252" s="530"/>
      <c r="T252" s="544"/>
      <c r="U252" s="530"/>
      <c r="V252" s="526"/>
      <c r="W252" s="521">
        <v>13</v>
      </c>
      <c r="X252" s="544"/>
      <c r="Y252" s="530">
        <v>9</v>
      </c>
      <c r="Z252" s="544"/>
      <c r="AA252" s="530">
        <v>1</v>
      </c>
      <c r="AB252" s="534"/>
      <c r="AC252" s="530"/>
      <c r="AD252" s="544"/>
      <c r="AE252" s="530"/>
      <c r="AF252" s="544"/>
      <c r="AG252" s="530"/>
      <c r="AH252" s="526"/>
      <c r="AI252" s="521">
        <v>21</v>
      </c>
      <c r="AJ252" s="544"/>
      <c r="AK252" s="530">
        <v>12</v>
      </c>
      <c r="AL252" s="544"/>
      <c r="AM252" s="530">
        <v>9</v>
      </c>
      <c r="AN252" s="534"/>
      <c r="AO252" s="530"/>
      <c r="AP252" s="534"/>
      <c r="AQ252" s="537">
        <f t="shared" ref="AQ252:AQ311" si="47">AO252+AI252+AC252+W252+Q252+K252+E252</f>
        <v>34</v>
      </c>
      <c r="AR252" s="549">
        <f t="shared" ref="AR252:AR311" si="48">AP252+AJ252+AD252+X252+R252+L252+F252</f>
        <v>0</v>
      </c>
      <c r="AS252" s="537">
        <f t="shared" ref="AS252:AS311" si="49">AK252+AE252+Y252+S252+M252+G252</f>
        <v>21</v>
      </c>
      <c r="AT252" s="549">
        <f t="shared" ref="AT252:AT311" si="50">AL252+AF252+Z252+T252+N252+H252</f>
        <v>0</v>
      </c>
      <c r="AU252" s="537">
        <f t="shared" ref="AU252:AU311" si="51">AM252+AG252+AA252+U252+O252+I252</f>
        <v>10</v>
      </c>
      <c r="AV252" s="520">
        <f t="shared" ref="AV252:AV311" si="52">AN252+AH252+AB252+V252+P252+J252</f>
        <v>0</v>
      </c>
      <c r="AW252" s="756">
        <v>0.95</v>
      </c>
      <c r="AX252" s="755"/>
    </row>
    <row r="253" spans="1:50" ht="17.25" customHeight="1" thickBot="1">
      <c r="A253" s="730"/>
      <c r="B253" s="692"/>
      <c r="C253" s="695"/>
      <c r="D253" s="696"/>
      <c r="E253" s="111"/>
      <c r="F253" s="112"/>
      <c r="G253" s="111"/>
      <c r="H253" s="112"/>
      <c r="I253" s="111"/>
      <c r="J253" s="522"/>
      <c r="K253" s="332"/>
      <c r="L253" s="112"/>
      <c r="M253" s="111"/>
      <c r="N253" s="112"/>
      <c r="O253" s="111"/>
      <c r="P253" s="113"/>
      <c r="Q253" s="111"/>
      <c r="R253" s="112"/>
      <c r="S253" s="111"/>
      <c r="T253" s="112"/>
      <c r="U253" s="111"/>
      <c r="V253" s="522"/>
      <c r="W253" s="332"/>
      <c r="X253" s="112"/>
      <c r="Y253" s="111"/>
      <c r="Z253" s="112"/>
      <c r="AA253" s="111"/>
      <c r="AB253" s="113"/>
      <c r="AC253" s="111"/>
      <c r="AD253" s="112"/>
      <c r="AE253" s="111"/>
      <c r="AF253" s="112"/>
      <c r="AG253" s="111"/>
      <c r="AH253" s="522"/>
      <c r="AI253" s="332"/>
      <c r="AJ253" s="112"/>
      <c r="AK253" s="111"/>
      <c r="AL253" s="112"/>
      <c r="AM253" s="111"/>
      <c r="AN253" s="113"/>
      <c r="AO253" s="111"/>
      <c r="AP253" s="113"/>
      <c r="AQ253" s="428">
        <f t="shared" si="47"/>
        <v>0</v>
      </c>
      <c r="AR253" s="547">
        <f t="shared" si="48"/>
        <v>0</v>
      </c>
      <c r="AS253" s="116">
        <f t="shared" si="49"/>
        <v>0</v>
      </c>
      <c r="AT253" s="115">
        <f t="shared" si="50"/>
        <v>0</v>
      </c>
      <c r="AU253" s="428">
        <f t="shared" si="51"/>
        <v>0</v>
      </c>
      <c r="AV253" s="116">
        <f t="shared" si="52"/>
        <v>0</v>
      </c>
      <c r="AW253" s="698"/>
      <c r="AX253" s="700"/>
    </row>
    <row r="254" spans="1:50" ht="17.25" customHeight="1" thickBot="1">
      <c r="A254" s="730"/>
      <c r="B254" s="691" t="s">
        <v>207</v>
      </c>
      <c r="C254" s="693" t="s">
        <v>109</v>
      </c>
      <c r="D254" s="694"/>
      <c r="E254" s="105"/>
      <c r="F254" s="106"/>
      <c r="G254" s="105"/>
      <c r="H254" s="106"/>
      <c r="I254" s="105"/>
      <c r="J254" s="527"/>
      <c r="K254" s="535"/>
      <c r="L254" s="106"/>
      <c r="M254" s="105"/>
      <c r="N254" s="106"/>
      <c r="O254" s="105"/>
      <c r="P254" s="107"/>
      <c r="Q254" s="105"/>
      <c r="R254" s="106"/>
      <c r="S254" s="105"/>
      <c r="T254" s="106"/>
      <c r="U254" s="105"/>
      <c r="V254" s="527"/>
      <c r="W254" s="535">
        <v>5</v>
      </c>
      <c r="X254" s="106"/>
      <c r="Y254" s="105">
        <v>5</v>
      </c>
      <c r="Z254" s="106"/>
      <c r="AA254" s="105"/>
      <c r="AB254" s="107"/>
      <c r="AC254" s="105"/>
      <c r="AD254" s="106"/>
      <c r="AE254" s="105"/>
      <c r="AF254" s="106"/>
      <c r="AG254" s="105"/>
      <c r="AH254" s="527"/>
      <c r="AI254" s="535">
        <v>5</v>
      </c>
      <c r="AJ254" s="106"/>
      <c r="AK254" s="105">
        <v>4</v>
      </c>
      <c r="AL254" s="106"/>
      <c r="AM254" s="105">
        <v>1</v>
      </c>
      <c r="AN254" s="107"/>
      <c r="AO254" s="105"/>
      <c r="AP254" s="107"/>
      <c r="AQ254" s="429">
        <f t="shared" si="47"/>
        <v>10</v>
      </c>
      <c r="AR254" s="546">
        <f t="shared" si="48"/>
        <v>0</v>
      </c>
      <c r="AS254" s="110">
        <f t="shared" si="49"/>
        <v>9</v>
      </c>
      <c r="AT254" s="109">
        <f t="shared" si="50"/>
        <v>0</v>
      </c>
      <c r="AU254" s="429">
        <f t="shared" si="51"/>
        <v>1</v>
      </c>
      <c r="AV254" s="110">
        <f t="shared" si="52"/>
        <v>0</v>
      </c>
      <c r="AW254" s="697">
        <v>0.45</v>
      </c>
      <c r="AX254" s="699"/>
    </row>
    <row r="255" spans="1:50" ht="17.25" customHeight="1" thickBot="1">
      <c r="A255" s="730"/>
      <c r="B255" s="692"/>
      <c r="C255" s="695"/>
      <c r="D255" s="696"/>
      <c r="E255" s="111"/>
      <c r="F255" s="112"/>
      <c r="G255" s="111"/>
      <c r="H255" s="112"/>
      <c r="I255" s="111"/>
      <c r="J255" s="522"/>
      <c r="K255" s="332"/>
      <c r="L255" s="112"/>
      <c r="M255" s="111"/>
      <c r="N255" s="112"/>
      <c r="O255" s="111"/>
      <c r="P255" s="113"/>
      <c r="Q255" s="111"/>
      <c r="R255" s="112"/>
      <c r="S255" s="111"/>
      <c r="T255" s="112"/>
      <c r="U255" s="111"/>
      <c r="V255" s="522"/>
      <c r="W255" s="332"/>
      <c r="X255" s="112"/>
      <c r="Y255" s="111"/>
      <c r="Z255" s="112"/>
      <c r="AA255" s="111"/>
      <c r="AB255" s="113"/>
      <c r="AC255" s="111"/>
      <c r="AD255" s="112"/>
      <c r="AE255" s="111"/>
      <c r="AF255" s="112"/>
      <c r="AG255" s="111"/>
      <c r="AH255" s="522"/>
      <c r="AI255" s="332"/>
      <c r="AJ255" s="112"/>
      <c r="AK255" s="111"/>
      <c r="AL255" s="112"/>
      <c r="AM255" s="111"/>
      <c r="AN255" s="113"/>
      <c r="AO255" s="111"/>
      <c r="AP255" s="113"/>
      <c r="AQ255" s="428">
        <f t="shared" si="47"/>
        <v>0</v>
      </c>
      <c r="AR255" s="547">
        <f t="shared" si="48"/>
        <v>0</v>
      </c>
      <c r="AS255" s="116">
        <f t="shared" si="49"/>
        <v>0</v>
      </c>
      <c r="AT255" s="115">
        <f t="shared" si="50"/>
        <v>0</v>
      </c>
      <c r="AU255" s="428">
        <f t="shared" si="51"/>
        <v>0</v>
      </c>
      <c r="AV255" s="116">
        <f t="shared" si="52"/>
        <v>0</v>
      </c>
      <c r="AW255" s="698"/>
      <c r="AX255" s="700"/>
    </row>
    <row r="256" spans="1:50" ht="17.25" customHeight="1" thickBot="1">
      <c r="A256" s="730"/>
      <c r="B256" s="691" t="s">
        <v>207</v>
      </c>
      <c r="C256" s="693" t="s">
        <v>110</v>
      </c>
      <c r="D256" s="694"/>
      <c r="E256" s="105"/>
      <c r="F256" s="106"/>
      <c r="G256" s="105"/>
      <c r="H256" s="106"/>
      <c r="I256" s="105"/>
      <c r="J256" s="527"/>
      <c r="K256" s="535"/>
      <c r="L256" s="106"/>
      <c r="M256" s="105"/>
      <c r="N256" s="106"/>
      <c r="O256" s="105"/>
      <c r="P256" s="107"/>
      <c r="Q256" s="105"/>
      <c r="R256" s="106"/>
      <c r="S256" s="105"/>
      <c r="T256" s="106"/>
      <c r="U256" s="105"/>
      <c r="V256" s="527"/>
      <c r="W256" s="535">
        <v>9</v>
      </c>
      <c r="X256" s="106"/>
      <c r="Y256" s="105">
        <v>6</v>
      </c>
      <c r="Z256" s="106"/>
      <c r="AA256" s="105">
        <v>3</v>
      </c>
      <c r="AB256" s="107"/>
      <c r="AC256" s="105"/>
      <c r="AD256" s="106"/>
      <c r="AE256" s="105"/>
      <c r="AF256" s="106"/>
      <c r="AG256" s="105"/>
      <c r="AH256" s="527"/>
      <c r="AI256" s="535">
        <v>5</v>
      </c>
      <c r="AJ256" s="106"/>
      <c r="AK256" s="105">
        <v>2</v>
      </c>
      <c r="AL256" s="106"/>
      <c r="AM256" s="105">
        <v>3</v>
      </c>
      <c r="AN256" s="107"/>
      <c r="AO256" s="105"/>
      <c r="AP256" s="107"/>
      <c r="AQ256" s="429">
        <f t="shared" si="47"/>
        <v>14</v>
      </c>
      <c r="AR256" s="546">
        <f t="shared" si="48"/>
        <v>0</v>
      </c>
      <c r="AS256" s="110">
        <f t="shared" si="49"/>
        <v>8</v>
      </c>
      <c r="AT256" s="109">
        <f t="shared" si="50"/>
        <v>0</v>
      </c>
      <c r="AU256" s="429">
        <f t="shared" si="51"/>
        <v>6</v>
      </c>
      <c r="AV256" s="110">
        <f t="shared" si="52"/>
        <v>0</v>
      </c>
      <c r="AW256" s="697">
        <v>0.87</v>
      </c>
      <c r="AX256" s="699"/>
    </row>
    <row r="257" spans="1:50" ht="17.25" customHeight="1" thickBot="1">
      <c r="A257" s="730"/>
      <c r="B257" s="692"/>
      <c r="C257" s="695"/>
      <c r="D257" s="696"/>
      <c r="E257" s="111"/>
      <c r="F257" s="112"/>
      <c r="G257" s="111"/>
      <c r="H257" s="112"/>
      <c r="I257" s="111"/>
      <c r="J257" s="113"/>
      <c r="K257" s="111"/>
      <c r="L257" s="112"/>
      <c r="M257" s="111"/>
      <c r="N257" s="112"/>
      <c r="O257" s="111"/>
      <c r="P257" s="113"/>
      <c r="Q257" s="111"/>
      <c r="R257" s="112"/>
      <c r="S257" s="111"/>
      <c r="T257" s="112"/>
      <c r="U257" s="111"/>
      <c r="V257" s="113"/>
      <c r="W257" s="111">
        <v>1</v>
      </c>
      <c r="X257" s="112"/>
      <c r="Y257" s="111"/>
      <c r="Z257" s="112"/>
      <c r="AA257" s="111">
        <v>1</v>
      </c>
      <c r="AB257" s="113"/>
      <c r="AC257" s="111"/>
      <c r="AD257" s="112"/>
      <c r="AE257" s="111"/>
      <c r="AF257" s="112"/>
      <c r="AG257" s="111"/>
      <c r="AH257" s="522"/>
      <c r="AI257" s="332"/>
      <c r="AJ257" s="112"/>
      <c r="AK257" s="111"/>
      <c r="AL257" s="112"/>
      <c r="AM257" s="111"/>
      <c r="AN257" s="113"/>
      <c r="AO257" s="111"/>
      <c r="AP257" s="113"/>
      <c r="AQ257" s="428">
        <f t="shared" si="47"/>
        <v>1</v>
      </c>
      <c r="AR257" s="116">
        <f t="shared" si="48"/>
        <v>0</v>
      </c>
      <c r="AS257" s="431">
        <f t="shared" si="49"/>
        <v>0</v>
      </c>
      <c r="AT257" s="115">
        <f t="shared" si="50"/>
        <v>0</v>
      </c>
      <c r="AU257" s="428">
        <f t="shared" si="51"/>
        <v>1</v>
      </c>
      <c r="AV257" s="116">
        <f t="shared" si="52"/>
        <v>0</v>
      </c>
      <c r="AW257" s="698"/>
      <c r="AX257" s="700"/>
    </row>
    <row r="258" spans="1:50" ht="17.25" customHeight="1" thickBot="1">
      <c r="A258" s="730"/>
      <c r="B258" s="691" t="s">
        <v>344</v>
      </c>
      <c r="C258" s="693" t="s">
        <v>111</v>
      </c>
      <c r="D258" s="694"/>
      <c r="E258" s="105"/>
      <c r="F258" s="106"/>
      <c r="G258" s="105"/>
      <c r="H258" s="106"/>
      <c r="I258" s="105"/>
      <c r="J258" s="107"/>
      <c r="K258" s="105"/>
      <c r="L258" s="106">
        <v>1</v>
      </c>
      <c r="M258" s="105"/>
      <c r="N258" s="106"/>
      <c r="O258" s="105"/>
      <c r="P258" s="107"/>
      <c r="Q258" s="105"/>
      <c r="R258" s="106"/>
      <c r="S258" s="105"/>
      <c r="T258" s="106"/>
      <c r="U258" s="105"/>
      <c r="V258" s="107"/>
      <c r="W258" s="105">
        <v>4</v>
      </c>
      <c r="X258" s="106"/>
      <c r="Y258" s="105">
        <v>2</v>
      </c>
      <c r="Z258" s="106"/>
      <c r="AA258" s="105"/>
      <c r="AB258" s="107"/>
      <c r="AC258" s="105"/>
      <c r="AD258" s="330"/>
      <c r="AE258" s="105"/>
      <c r="AF258" s="106"/>
      <c r="AG258" s="105"/>
      <c r="AH258" s="107"/>
      <c r="AI258" s="105">
        <v>7</v>
      </c>
      <c r="AJ258" s="106"/>
      <c r="AK258" s="105">
        <v>2</v>
      </c>
      <c r="AL258" s="106"/>
      <c r="AM258" s="105">
        <v>5</v>
      </c>
      <c r="AN258" s="107"/>
      <c r="AO258" s="105"/>
      <c r="AP258" s="106"/>
      <c r="AQ258" s="416">
        <f t="shared" si="47"/>
        <v>11</v>
      </c>
      <c r="AR258" s="110">
        <f t="shared" si="48"/>
        <v>1</v>
      </c>
      <c r="AS258" s="432">
        <f t="shared" si="49"/>
        <v>4</v>
      </c>
      <c r="AT258" s="109">
        <f t="shared" si="50"/>
        <v>0</v>
      </c>
      <c r="AU258" s="429">
        <f t="shared" si="51"/>
        <v>5</v>
      </c>
      <c r="AV258" s="110">
        <f t="shared" si="52"/>
        <v>0</v>
      </c>
      <c r="AW258" s="697">
        <v>0.89</v>
      </c>
      <c r="AX258" s="699">
        <v>0.59</v>
      </c>
    </row>
    <row r="259" spans="1:50" ht="17.25" customHeight="1" thickBot="1">
      <c r="A259" s="730"/>
      <c r="B259" s="692"/>
      <c r="C259" s="695" t="s">
        <v>112</v>
      </c>
      <c r="D259" s="696"/>
      <c r="E259" s="111"/>
      <c r="F259" s="112"/>
      <c r="G259" s="111"/>
      <c r="H259" s="112"/>
      <c r="I259" s="111"/>
      <c r="J259" s="113"/>
      <c r="K259" s="111"/>
      <c r="L259" s="112"/>
      <c r="M259" s="111"/>
      <c r="N259" s="112"/>
      <c r="O259" s="111"/>
      <c r="P259" s="113"/>
      <c r="Q259" s="111"/>
      <c r="R259" s="112"/>
      <c r="S259" s="111"/>
      <c r="T259" s="112"/>
      <c r="U259" s="111"/>
      <c r="V259" s="113"/>
      <c r="W259" s="111"/>
      <c r="X259" s="112"/>
      <c r="Y259" s="111"/>
      <c r="Z259" s="112"/>
      <c r="AA259" s="111"/>
      <c r="AB259" s="113"/>
      <c r="AC259" s="111"/>
      <c r="AD259" s="112"/>
      <c r="AE259" s="111"/>
      <c r="AF259" s="112"/>
      <c r="AG259" s="111"/>
      <c r="AH259" s="113"/>
      <c r="AI259" s="111"/>
      <c r="AJ259" s="112"/>
      <c r="AK259" s="111"/>
      <c r="AL259" s="112"/>
      <c r="AM259" s="111"/>
      <c r="AN259" s="113"/>
      <c r="AO259" s="111"/>
      <c r="AP259" s="112"/>
      <c r="AQ259" s="415">
        <f t="shared" si="47"/>
        <v>0</v>
      </c>
      <c r="AR259" s="116">
        <f t="shared" si="48"/>
        <v>0</v>
      </c>
      <c r="AS259" s="431">
        <f t="shared" si="49"/>
        <v>0</v>
      </c>
      <c r="AT259" s="115">
        <f t="shared" si="50"/>
        <v>0</v>
      </c>
      <c r="AU259" s="428">
        <f t="shared" si="51"/>
        <v>0</v>
      </c>
      <c r="AV259" s="116">
        <f t="shared" si="52"/>
        <v>0</v>
      </c>
      <c r="AW259" s="698"/>
      <c r="AX259" s="700"/>
    </row>
    <row r="260" spans="1:50" ht="17.25" customHeight="1" thickBot="1">
      <c r="A260" s="730"/>
      <c r="B260" s="715" t="s">
        <v>332</v>
      </c>
      <c r="C260" s="693" t="s">
        <v>113</v>
      </c>
      <c r="D260" s="694"/>
      <c r="E260" s="105"/>
      <c r="F260" s="106"/>
      <c r="G260" s="105"/>
      <c r="H260" s="106"/>
      <c r="I260" s="105"/>
      <c r="J260" s="107"/>
      <c r="K260" s="105"/>
      <c r="L260" s="106"/>
      <c r="M260" s="105"/>
      <c r="N260" s="106"/>
      <c r="O260" s="105"/>
      <c r="P260" s="107"/>
      <c r="Q260" s="105"/>
      <c r="R260" s="106"/>
      <c r="S260" s="105"/>
      <c r="T260" s="106"/>
      <c r="U260" s="105"/>
      <c r="V260" s="107"/>
      <c r="W260" s="105"/>
      <c r="X260" s="106"/>
      <c r="Y260" s="105"/>
      <c r="Z260" s="106"/>
      <c r="AA260" s="105"/>
      <c r="AB260" s="107"/>
      <c r="AC260" s="105"/>
      <c r="AD260" s="106"/>
      <c r="AE260" s="105"/>
      <c r="AF260" s="106"/>
      <c r="AG260" s="105"/>
      <c r="AH260" s="107"/>
      <c r="AI260" s="105">
        <v>12</v>
      </c>
      <c r="AJ260" s="106"/>
      <c r="AK260" s="105">
        <v>1</v>
      </c>
      <c r="AL260" s="106"/>
      <c r="AM260" s="105">
        <v>11</v>
      </c>
      <c r="AN260" s="107"/>
      <c r="AO260" s="105"/>
      <c r="AP260" s="106"/>
      <c r="AQ260" s="416">
        <f t="shared" si="47"/>
        <v>12</v>
      </c>
      <c r="AR260" s="110">
        <f t="shared" si="48"/>
        <v>0</v>
      </c>
      <c r="AS260" s="432">
        <f t="shared" si="49"/>
        <v>1</v>
      </c>
      <c r="AT260" s="109">
        <f t="shared" si="50"/>
        <v>0</v>
      </c>
      <c r="AU260" s="429">
        <f t="shared" si="51"/>
        <v>11</v>
      </c>
      <c r="AV260" s="110">
        <f t="shared" si="52"/>
        <v>0</v>
      </c>
      <c r="AW260" s="697">
        <v>0.62</v>
      </c>
      <c r="AX260" s="699"/>
    </row>
    <row r="261" spans="1:50" ht="17.25" customHeight="1" thickBot="1">
      <c r="A261" s="730"/>
      <c r="B261" s="692"/>
      <c r="C261" s="695"/>
      <c r="D261" s="696"/>
      <c r="E261" s="111"/>
      <c r="F261" s="112"/>
      <c r="G261" s="111"/>
      <c r="H261" s="112"/>
      <c r="I261" s="111"/>
      <c r="J261" s="113"/>
      <c r="K261" s="111"/>
      <c r="L261" s="112"/>
      <c r="M261" s="111"/>
      <c r="N261" s="112"/>
      <c r="O261" s="111"/>
      <c r="P261" s="113"/>
      <c r="Q261" s="111"/>
      <c r="R261" s="112"/>
      <c r="S261" s="111"/>
      <c r="T261" s="112"/>
      <c r="U261" s="111"/>
      <c r="V261" s="113"/>
      <c r="W261" s="111"/>
      <c r="X261" s="112"/>
      <c r="Y261" s="111"/>
      <c r="Z261" s="112"/>
      <c r="AA261" s="111"/>
      <c r="AB261" s="113"/>
      <c r="AC261" s="111"/>
      <c r="AD261" s="112"/>
      <c r="AE261" s="111"/>
      <c r="AF261" s="112"/>
      <c r="AG261" s="111"/>
      <c r="AH261" s="113"/>
      <c r="AI261" s="111"/>
      <c r="AJ261" s="112"/>
      <c r="AK261" s="111"/>
      <c r="AL261" s="112"/>
      <c r="AM261" s="111"/>
      <c r="AN261" s="113"/>
      <c r="AO261" s="111"/>
      <c r="AP261" s="112"/>
      <c r="AQ261" s="415">
        <f t="shared" si="47"/>
        <v>0</v>
      </c>
      <c r="AR261" s="116">
        <f t="shared" si="48"/>
        <v>0</v>
      </c>
      <c r="AS261" s="431">
        <f t="shared" si="49"/>
        <v>0</v>
      </c>
      <c r="AT261" s="115">
        <f t="shared" si="50"/>
        <v>0</v>
      </c>
      <c r="AU261" s="428">
        <f t="shared" si="51"/>
        <v>0</v>
      </c>
      <c r="AV261" s="116">
        <f t="shared" si="52"/>
        <v>0</v>
      </c>
      <c r="AW261" s="698"/>
      <c r="AX261" s="700"/>
    </row>
    <row r="262" spans="1:50" ht="17.25" customHeight="1" thickBot="1">
      <c r="A262" s="730"/>
      <c r="B262" s="691" t="s">
        <v>207</v>
      </c>
      <c r="C262" s="693" t="s">
        <v>114</v>
      </c>
      <c r="D262" s="694"/>
      <c r="E262" s="105"/>
      <c r="F262" s="106"/>
      <c r="G262" s="105"/>
      <c r="H262" s="106"/>
      <c r="I262" s="105"/>
      <c r="J262" s="107"/>
      <c r="K262" s="105"/>
      <c r="L262" s="106"/>
      <c r="M262" s="105"/>
      <c r="N262" s="106"/>
      <c r="O262" s="105"/>
      <c r="P262" s="107"/>
      <c r="Q262" s="105"/>
      <c r="R262" s="106"/>
      <c r="S262" s="105"/>
      <c r="T262" s="106"/>
      <c r="U262" s="105"/>
      <c r="V262" s="107"/>
      <c r="W262" s="105">
        <v>2</v>
      </c>
      <c r="X262" s="106"/>
      <c r="Y262" s="105">
        <v>1</v>
      </c>
      <c r="Z262" s="106"/>
      <c r="AA262" s="105">
        <v>1</v>
      </c>
      <c r="AB262" s="107"/>
      <c r="AC262" s="105"/>
      <c r="AD262" s="106"/>
      <c r="AE262" s="105"/>
      <c r="AF262" s="106"/>
      <c r="AG262" s="105"/>
      <c r="AH262" s="107"/>
      <c r="AI262" s="105">
        <v>10</v>
      </c>
      <c r="AJ262" s="106"/>
      <c r="AK262" s="105">
        <v>6</v>
      </c>
      <c r="AL262" s="106"/>
      <c r="AM262" s="105">
        <v>4</v>
      </c>
      <c r="AN262" s="107"/>
      <c r="AO262" s="105"/>
      <c r="AP262" s="106"/>
      <c r="AQ262" s="416">
        <f t="shared" si="47"/>
        <v>12</v>
      </c>
      <c r="AR262" s="110">
        <f t="shared" si="48"/>
        <v>0</v>
      </c>
      <c r="AS262" s="432">
        <f t="shared" si="49"/>
        <v>7</v>
      </c>
      <c r="AT262" s="109">
        <f t="shared" si="50"/>
        <v>0</v>
      </c>
      <c r="AU262" s="429">
        <f t="shared" si="51"/>
        <v>5</v>
      </c>
      <c r="AV262" s="110">
        <f t="shared" si="52"/>
        <v>0</v>
      </c>
      <c r="AW262" s="697">
        <v>1.38</v>
      </c>
      <c r="AX262" s="699"/>
    </row>
    <row r="263" spans="1:50" ht="17.25" customHeight="1" thickBot="1">
      <c r="A263" s="730"/>
      <c r="B263" s="692"/>
      <c r="C263" s="695"/>
      <c r="D263" s="696"/>
      <c r="E263" s="111"/>
      <c r="F263" s="112"/>
      <c r="G263" s="111"/>
      <c r="H263" s="112"/>
      <c r="I263" s="111"/>
      <c r="J263" s="113"/>
      <c r="K263" s="111"/>
      <c r="L263" s="112"/>
      <c r="M263" s="111"/>
      <c r="N263" s="112"/>
      <c r="O263" s="111"/>
      <c r="P263" s="113"/>
      <c r="Q263" s="111"/>
      <c r="R263" s="112"/>
      <c r="S263" s="111"/>
      <c r="T263" s="112"/>
      <c r="U263" s="111"/>
      <c r="V263" s="113"/>
      <c r="W263" s="111"/>
      <c r="X263" s="112"/>
      <c r="Y263" s="111"/>
      <c r="Z263" s="112"/>
      <c r="AA263" s="111"/>
      <c r="AB263" s="113"/>
      <c r="AC263" s="111"/>
      <c r="AD263" s="112"/>
      <c r="AE263" s="111"/>
      <c r="AF263" s="112"/>
      <c r="AG263" s="111"/>
      <c r="AH263" s="113"/>
      <c r="AI263" s="111"/>
      <c r="AJ263" s="112"/>
      <c r="AK263" s="111"/>
      <c r="AL263" s="112"/>
      <c r="AM263" s="111"/>
      <c r="AN263" s="113"/>
      <c r="AO263" s="111"/>
      <c r="AP263" s="112"/>
      <c r="AQ263" s="415">
        <f t="shared" si="47"/>
        <v>0</v>
      </c>
      <c r="AR263" s="116">
        <f t="shared" si="48"/>
        <v>0</v>
      </c>
      <c r="AS263" s="431">
        <f t="shared" si="49"/>
        <v>0</v>
      </c>
      <c r="AT263" s="115">
        <f t="shared" si="50"/>
        <v>0</v>
      </c>
      <c r="AU263" s="428">
        <f t="shared" si="51"/>
        <v>0</v>
      </c>
      <c r="AV263" s="116">
        <f t="shared" si="52"/>
        <v>0</v>
      </c>
      <c r="AW263" s="698"/>
      <c r="AX263" s="700"/>
    </row>
    <row r="264" spans="1:50" ht="17.25" customHeight="1" thickBot="1">
      <c r="A264" s="730"/>
      <c r="B264" s="691" t="s">
        <v>206</v>
      </c>
      <c r="C264" s="693" t="s">
        <v>115</v>
      </c>
      <c r="D264" s="694"/>
      <c r="E264" s="105"/>
      <c r="F264" s="106"/>
      <c r="G264" s="105"/>
      <c r="H264" s="106"/>
      <c r="I264" s="105"/>
      <c r="J264" s="107"/>
      <c r="K264" s="105">
        <v>1</v>
      </c>
      <c r="L264" s="106"/>
      <c r="M264" s="105"/>
      <c r="N264" s="106"/>
      <c r="O264" s="105">
        <v>18</v>
      </c>
      <c r="P264" s="107"/>
      <c r="Q264" s="105"/>
      <c r="R264" s="106"/>
      <c r="S264" s="105"/>
      <c r="T264" s="106"/>
      <c r="U264" s="105"/>
      <c r="V264" s="107"/>
      <c r="W264" s="105">
        <v>2</v>
      </c>
      <c r="X264" s="106"/>
      <c r="Y264" s="105">
        <v>2</v>
      </c>
      <c r="Z264" s="106"/>
      <c r="AA264" s="105">
        <v>1</v>
      </c>
      <c r="AB264" s="107"/>
      <c r="AC264" s="105"/>
      <c r="AD264" s="106"/>
      <c r="AE264" s="105"/>
      <c r="AF264" s="106"/>
      <c r="AG264" s="105"/>
      <c r="AH264" s="107"/>
      <c r="AI264" s="105">
        <v>5</v>
      </c>
      <c r="AJ264" s="106"/>
      <c r="AK264" s="105">
        <v>4</v>
      </c>
      <c r="AL264" s="106"/>
      <c r="AM264" s="105">
        <v>1</v>
      </c>
      <c r="AN264" s="107"/>
      <c r="AO264" s="105"/>
      <c r="AP264" s="106"/>
      <c r="AQ264" s="416">
        <f t="shared" si="47"/>
        <v>8</v>
      </c>
      <c r="AR264" s="110">
        <f t="shared" si="48"/>
        <v>0</v>
      </c>
      <c r="AS264" s="432">
        <f t="shared" si="49"/>
        <v>6</v>
      </c>
      <c r="AT264" s="109">
        <f t="shared" si="50"/>
        <v>0</v>
      </c>
      <c r="AU264" s="429">
        <f t="shared" si="51"/>
        <v>20</v>
      </c>
      <c r="AV264" s="110">
        <f t="shared" si="52"/>
        <v>0</v>
      </c>
      <c r="AW264" s="697">
        <v>1.1399999999999999</v>
      </c>
      <c r="AX264" s="699"/>
    </row>
    <row r="265" spans="1:50" ht="17.25" customHeight="1" thickBot="1">
      <c r="A265" s="730"/>
      <c r="B265" s="692"/>
      <c r="C265" s="695"/>
      <c r="D265" s="696"/>
      <c r="E265" s="111"/>
      <c r="F265" s="112"/>
      <c r="G265" s="111"/>
      <c r="H265" s="112"/>
      <c r="I265" s="111"/>
      <c r="J265" s="113"/>
      <c r="K265" s="111">
        <v>1</v>
      </c>
      <c r="L265" s="112"/>
      <c r="M265" s="111"/>
      <c r="N265" s="112"/>
      <c r="O265" s="111">
        <v>15</v>
      </c>
      <c r="P265" s="113"/>
      <c r="Q265" s="111"/>
      <c r="R265" s="112"/>
      <c r="S265" s="111"/>
      <c r="T265" s="112"/>
      <c r="U265" s="111"/>
      <c r="V265" s="113"/>
      <c r="W265" s="111"/>
      <c r="X265" s="112"/>
      <c r="Y265" s="111"/>
      <c r="Z265" s="112"/>
      <c r="AA265" s="111"/>
      <c r="AB265" s="113"/>
      <c r="AC265" s="111"/>
      <c r="AD265" s="112"/>
      <c r="AE265" s="111"/>
      <c r="AF265" s="112"/>
      <c r="AG265" s="111"/>
      <c r="AH265" s="113"/>
      <c r="AI265" s="111"/>
      <c r="AJ265" s="112"/>
      <c r="AK265" s="111"/>
      <c r="AL265" s="112"/>
      <c r="AM265" s="111"/>
      <c r="AN265" s="113"/>
      <c r="AO265" s="111"/>
      <c r="AP265" s="112"/>
      <c r="AQ265" s="415">
        <f t="shared" si="47"/>
        <v>1</v>
      </c>
      <c r="AR265" s="116">
        <f t="shared" si="48"/>
        <v>0</v>
      </c>
      <c r="AS265" s="431">
        <f t="shared" si="49"/>
        <v>0</v>
      </c>
      <c r="AT265" s="115">
        <f t="shared" si="50"/>
        <v>0</v>
      </c>
      <c r="AU265" s="428">
        <f t="shared" si="51"/>
        <v>15</v>
      </c>
      <c r="AV265" s="116">
        <f t="shared" si="52"/>
        <v>0</v>
      </c>
      <c r="AW265" s="698"/>
      <c r="AX265" s="700"/>
    </row>
    <row r="266" spans="1:50" ht="17.25" customHeight="1" thickBot="1">
      <c r="A266" s="730"/>
      <c r="B266" s="691" t="s">
        <v>206</v>
      </c>
      <c r="C266" s="693" t="s">
        <v>116</v>
      </c>
      <c r="D266" s="694"/>
      <c r="E266" s="105"/>
      <c r="F266" s="106"/>
      <c r="G266" s="105"/>
      <c r="H266" s="106"/>
      <c r="I266" s="105"/>
      <c r="J266" s="107"/>
      <c r="K266" s="105"/>
      <c r="L266" s="106"/>
      <c r="M266" s="105"/>
      <c r="N266" s="106"/>
      <c r="O266" s="105"/>
      <c r="P266" s="107"/>
      <c r="Q266" s="105"/>
      <c r="R266" s="106"/>
      <c r="S266" s="105"/>
      <c r="T266" s="106"/>
      <c r="U266" s="105"/>
      <c r="V266" s="107"/>
      <c r="W266" s="105"/>
      <c r="X266" s="106"/>
      <c r="Y266" s="105"/>
      <c r="Z266" s="106"/>
      <c r="AA266" s="105"/>
      <c r="AB266" s="107"/>
      <c r="AC266" s="105"/>
      <c r="AD266" s="106"/>
      <c r="AE266" s="105"/>
      <c r="AF266" s="106"/>
      <c r="AG266" s="105"/>
      <c r="AH266" s="107"/>
      <c r="AI266" s="105"/>
      <c r="AJ266" s="106"/>
      <c r="AK266" s="105"/>
      <c r="AL266" s="106"/>
      <c r="AM266" s="105"/>
      <c r="AN266" s="107"/>
      <c r="AO266" s="105"/>
      <c r="AP266" s="106"/>
      <c r="AQ266" s="414">
        <f t="shared" si="47"/>
        <v>0</v>
      </c>
      <c r="AR266" s="110">
        <f t="shared" si="48"/>
        <v>0</v>
      </c>
      <c r="AS266" s="432">
        <f t="shared" si="49"/>
        <v>0</v>
      </c>
      <c r="AT266" s="109">
        <f t="shared" si="50"/>
        <v>0</v>
      </c>
      <c r="AU266" s="429">
        <f t="shared" si="51"/>
        <v>0</v>
      </c>
      <c r="AV266" s="110">
        <f t="shared" si="52"/>
        <v>0</v>
      </c>
      <c r="AW266" s="697"/>
      <c r="AX266" s="699"/>
    </row>
    <row r="267" spans="1:50" ht="17.25" customHeight="1" thickBot="1">
      <c r="A267" s="730"/>
      <c r="B267" s="692"/>
      <c r="C267" s="695"/>
      <c r="D267" s="696"/>
      <c r="E267" s="111"/>
      <c r="F267" s="112"/>
      <c r="G267" s="111"/>
      <c r="H267" s="112"/>
      <c r="I267" s="111"/>
      <c r="J267" s="113"/>
      <c r="K267" s="111"/>
      <c r="L267" s="112"/>
      <c r="M267" s="111"/>
      <c r="N267" s="112"/>
      <c r="O267" s="111"/>
      <c r="P267" s="113"/>
      <c r="Q267" s="111"/>
      <c r="R267" s="112"/>
      <c r="S267" s="111"/>
      <c r="T267" s="112"/>
      <c r="U267" s="111"/>
      <c r="V267" s="113"/>
      <c r="W267" s="111"/>
      <c r="X267" s="112"/>
      <c r="Y267" s="111"/>
      <c r="Z267" s="112"/>
      <c r="AA267" s="111"/>
      <c r="AB267" s="113"/>
      <c r="AC267" s="111"/>
      <c r="AD267" s="112"/>
      <c r="AE267" s="111"/>
      <c r="AF267" s="112"/>
      <c r="AG267" s="111"/>
      <c r="AH267" s="113"/>
      <c r="AI267" s="111"/>
      <c r="AJ267" s="112"/>
      <c r="AK267" s="111"/>
      <c r="AL267" s="112"/>
      <c r="AM267" s="111"/>
      <c r="AN267" s="113"/>
      <c r="AO267" s="111"/>
      <c r="AP267" s="112"/>
      <c r="AQ267" s="415">
        <f t="shared" si="47"/>
        <v>0</v>
      </c>
      <c r="AR267" s="116">
        <f t="shared" si="48"/>
        <v>0</v>
      </c>
      <c r="AS267" s="431">
        <f t="shared" si="49"/>
        <v>0</v>
      </c>
      <c r="AT267" s="115">
        <f t="shared" si="50"/>
        <v>0</v>
      </c>
      <c r="AU267" s="428">
        <f t="shared" si="51"/>
        <v>0</v>
      </c>
      <c r="AV267" s="116">
        <f t="shared" si="52"/>
        <v>0</v>
      </c>
      <c r="AW267" s="698"/>
      <c r="AX267" s="700"/>
    </row>
    <row r="268" spans="1:50" ht="17.25" customHeight="1" thickBot="1">
      <c r="A268" s="730"/>
      <c r="B268" s="691" t="s">
        <v>206</v>
      </c>
      <c r="C268" s="693" t="s">
        <v>117</v>
      </c>
      <c r="D268" s="694"/>
      <c r="E268" s="105"/>
      <c r="F268" s="106"/>
      <c r="G268" s="105"/>
      <c r="H268" s="106"/>
      <c r="I268" s="105"/>
      <c r="J268" s="107"/>
      <c r="K268" s="105"/>
      <c r="L268" s="106"/>
      <c r="M268" s="105"/>
      <c r="N268" s="106"/>
      <c r="O268" s="105"/>
      <c r="P268" s="107"/>
      <c r="Q268" s="105"/>
      <c r="R268" s="106"/>
      <c r="S268" s="105"/>
      <c r="T268" s="106"/>
      <c r="U268" s="105"/>
      <c r="V268" s="107"/>
      <c r="W268" s="105">
        <v>1</v>
      </c>
      <c r="X268" s="106"/>
      <c r="Y268" s="105">
        <v>1</v>
      </c>
      <c r="Z268" s="106"/>
      <c r="AA268" s="105"/>
      <c r="AB268" s="107"/>
      <c r="AC268" s="105"/>
      <c r="AD268" s="106"/>
      <c r="AE268" s="105"/>
      <c r="AF268" s="106"/>
      <c r="AG268" s="105"/>
      <c r="AH268" s="107"/>
      <c r="AI268" s="105"/>
      <c r="AJ268" s="106"/>
      <c r="AK268" s="105"/>
      <c r="AL268" s="106"/>
      <c r="AM268" s="105"/>
      <c r="AN268" s="107"/>
      <c r="AO268" s="105"/>
      <c r="AP268" s="106"/>
      <c r="AQ268" s="416">
        <f t="shared" si="47"/>
        <v>1</v>
      </c>
      <c r="AR268" s="110">
        <f t="shared" si="48"/>
        <v>0</v>
      </c>
      <c r="AS268" s="432">
        <f t="shared" si="49"/>
        <v>1</v>
      </c>
      <c r="AT268" s="109">
        <f t="shared" si="50"/>
        <v>0</v>
      </c>
      <c r="AU268" s="429">
        <f t="shared" si="51"/>
        <v>0</v>
      </c>
      <c r="AV268" s="110">
        <f t="shared" si="52"/>
        <v>0</v>
      </c>
      <c r="AW268" s="697">
        <v>0.97</v>
      </c>
      <c r="AX268" s="699"/>
    </row>
    <row r="269" spans="1:50" ht="17.25" customHeight="1" thickBot="1">
      <c r="A269" s="730"/>
      <c r="B269" s="692"/>
      <c r="C269" s="695"/>
      <c r="D269" s="696"/>
      <c r="E269" s="111"/>
      <c r="F269" s="112"/>
      <c r="G269" s="111"/>
      <c r="H269" s="112"/>
      <c r="I269" s="111"/>
      <c r="J269" s="113"/>
      <c r="K269" s="111"/>
      <c r="L269" s="112"/>
      <c r="M269" s="111"/>
      <c r="N269" s="112"/>
      <c r="O269" s="111"/>
      <c r="P269" s="113"/>
      <c r="Q269" s="111"/>
      <c r="R269" s="112"/>
      <c r="S269" s="111"/>
      <c r="T269" s="112"/>
      <c r="U269" s="111"/>
      <c r="V269" s="113"/>
      <c r="W269" s="111"/>
      <c r="X269" s="112"/>
      <c r="Y269" s="111"/>
      <c r="Z269" s="112"/>
      <c r="AA269" s="111"/>
      <c r="AB269" s="113"/>
      <c r="AC269" s="111"/>
      <c r="AD269" s="112"/>
      <c r="AE269" s="111"/>
      <c r="AF269" s="112"/>
      <c r="AG269" s="111"/>
      <c r="AH269" s="113"/>
      <c r="AI269" s="111"/>
      <c r="AJ269" s="112"/>
      <c r="AK269" s="111"/>
      <c r="AL269" s="112"/>
      <c r="AM269" s="111"/>
      <c r="AN269" s="113"/>
      <c r="AO269" s="111"/>
      <c r="AP269" s="112"/>
      <c r="AQ269" s="415">
        <f t="shared" si="47"/>
        <v>0</v>
      </c>
      <c r="AR269" s="116">
        <f t="shared" si="48"/>
        <v>0</v>
      </c>
      <c r="AS269" s="431">
        <f t="shared" si="49"/>
        <v>0</v>
      </c>
      <c r="AT269" s="115">
        <f t="shared" si="50"/>
        <v>0</v>
      </c>
      <c r="AU269" s="428">
        <f t="shared" si="51"/>
        <v>0</v>
      </c>
      <c r="AV269" s="116">
        <f t="shared" si="52"/>
        <v>0</v>
      </c>
      <c r="AW269" s="698"/>
      <c r="AX269" s="700"/>
    </row>
    <row r="270" spans="1:50" ht="17.25" customHeight="1" thickBot="1">
      <c r="A270" s="730"/>
      <c r="B270" s="691" t="s">
        <v>206</v>
      </c>
      <c r="C270" s="693" t="s">
        <v>118</v>
      </c>
      <c r="D270" s="694"/>
      <c r="E270" s="105"/>
      <c r="F270" s="106"/>
      <c r="G270" s="105"/>
      <c r="H270" s="106"/>
      <c r="I270" s="105"/>
      <c r="J270" s="107"/>
      <c r="K270" s="105"/>
      <c r="L270" s="106"/>
      <c r="M270" s="105"/>
      <c r="N270" s="106"/>
      <c r="O270" s="105"/>
      <c r="P270" s="107"/>
      <c r="Q270" s="105"/>
      <c r="R270" s="106"/>
      <c r="S270" s="105"/>
      <c r="T270" s="106"/>
      <c r="U270" s="105"/>
      <c r="V270" s="107"/>
      <c r="W270" s="105">
        <v>2</v>
      </c>
      <c r="X270" s="106"/>
      <c r="Y270" s="105">
        <v>1</v>
      </c>
      <c r="Z270" s="106"/>
      <c r="AA270" s="105">
        <v>2</v>
      </c>
      <c r="AB270" s="107"/>
      <c r="AC270" s="105"/>
      <c r="AD270" s="106"/>
      <c r="AE270" s="105"/>
      <c r="AF270" s="106"/>
      <c r="AG270" s="105"/>
      <c r="AH270" s="107"/>
      <c r="AI270" s="105"/>
      <c r="AJ270" s="106"/>
      <c r="AK270" s="105"/>
      <c r="AL270" s="106"/>
      <c r="AM270" s="105"/>
      <c r="AN270" s="107"/>
      <c r="AO270" s="105"/>
      <c r="AP270" s="106"/>
      <c r="AQ270" s="416">
        <f t="shared" si="47"/>
        <v>2</v>
      </c>
      <c r="AR270" s="110">
        <f t="shared" si="48"/>
        <v>0</v>
      </c>
      <c r="AS270" s="432">
        <f t="shared" si="49"/>
        <v>1</v>
      </c>
      <c r="AT270" s="109">
        <f t="shared" si="50"/>
        <v>0</v>
      </c>
      <c r="AU270" s="429">
        <f t="shared" si="51"/>
        <v>2</v>
      </c>
      <c r="AV270" s="110">
        <f t="shared" si="52"/>
        <v>0</v>
      </c>
      <c r="AW270" s="697">
        <v>1.51</v>
      </c>
      <c r="AX270" s="699"/>
    </row>
    <row r="271" spans="1:50" ht="17.25" customHeight="1" thickBot="1">
      <c r="A271" s="730"/>
      <c r="B271" s="692"/>
      <c r="C271" s="695"/>
      <c r="D271" s="696"/>
      <c r="E271" s="111"/>
      <c r="F271" s="112"/>
      <c r="G271" s="111"/>
      <c r="H271" s="112"/>
      <c r="I271" s="111"/>
      <c r="J271" s="113"/>
      <c r="K271" s="111"/>
      <c r="L271" s="112"/>
      <c r="M271" s="111"/>
      <c r="N271" s="112"/>
      <c r="O271" s="111"/>
      <c r="P271" s="113"/>
      <c r="Q271" s="111"/>
      <c r="R271" s="112"/>
      <c r="S271" s="111"/>
      <c r="T271" s="112"/>
      <c r="U271" s="111"/>
      <c r="V271" s="113"/>
      <c r="W271" s="111"/>
      <c r="X271" s="112"/>
      <c r="Y271" s="111"/>
      <c r="Z271" s="112"/>
      <c r="AA271" s="111"/>
      <c r="AB271" s="113"/>
      <c r="AC271" s="111"/>
      <c r="AD271" s="112"/>
      <c r="AE271" s="111"/>
      <c r="AF271" s="112"/>
      <c r="AG271" s="111"/>
      <c r="AH271" s="113"/>
      <c r="AI271" s="111"/>
      <c r="AJ271" s="112"/>
      <c r="AK271" s="111"/>
      <c r="AL271" s="112"/>
      <c r="AM271" s="111"/>
      <c r="AN271" s="113"/>
      <c r="AO271" s="111"/>
      <c r="AP271" s="112"/>
      <c r="AQ271" s="415">
        <f t="shared" si="47"/>
        <v>0</v>
      </c>
      <c r="AR271" s="116">
        <f t="shared" si="48"/>
        <v>0</v>
      </c>
      <c r="AS271" s="431">
        <f t="shared" si="49"/>
        <v>0</v>
      </c>
      <c r="AT271" s="115">
        <f t="shared" si="50"/>
        <v>0</v>
      </c>
      <c r="AU271" s="428">
        <f t="shared" si="51"/>
        <v>0</v>
      </c>
      <c r="AV271" s="116">
        <f t="shared" si="52"/>
        <v>0</v>
      </c>
      <c r="AW271" s="698"/>
      <c r="AX271" s="700"/>
    </row>
    <row r="272" spans="1:50" ht="17.25" customHeight="1" thickBot="1">
      <c r="A272" s="730"/>
      <c r="B272" s="691" t="s">
        <v>206</v>
      </c>
      <c r="C272" s="693" t="s">
        <v>119</v>
      </c>
      <c r="D272" s="694"/>
      <c r="E272" s="105"/>
      <c r="F272" s="106"/>
      <c r="G272" s="105"/>
      <c r="H272" s="106"/>
      <c r="I272" s="105"/>
      <c r="J272" s="107"/>
      <c r="K272" s="105"/>
      <c r="L272" s="106"/>
      <c r="M272" s="105"/>
      <c r="N272" s="106"/>
      <c r="O272" s="105"/>
      <c r="P272" s="107"/>
      <c r="Q272" s="105"/>
      <c r="R272" s="106"/>
      <c r="S272" s="105"/>
      <c r="T272" s="106"/>
      <c r="U272" s="105"/>
      <c r="V272" s="107"/>
      <c r="W272" s="105"/>
      <c r="X272" s="106"/>
      <c r="Y272" s="105"/>
      <c r="Z272" s="106"/>
      <c r="AA272" s="105"/>
      <c r="AB272" s="107"/>
      <c r="AC272" s="105"/>
      <c r="AD272" s="106"/>
      <c r="AE272" s="105"/>
      <c r="AF272" s="106"/>
      <c r="AG272" s="105"/>
      <c r="AH272" s="107"/>
      <c r="AI272" s="105"/>
      <c r="AJ272" s="106"/>
      <c r="AK272" s="105"/>
      <c r="AL272" s="106"/>
      <c r="AM272" s="105"/>
      <c r="AN272" s="107"/>
      <c r="AO272" s="105"/>
      <c r="AP272" s="106"/>
      <c r="AQ272" s="416">
        <f t="shared" si="47"/>
        <v>0</v>
      </c>
      <c r="AR272" s="110">
        <f t="shared" si="48"/>
        <v>0</v>
      </c>
      <c r="AS272" s="432">
        <f t="shared" si="49"/>
        <v>0</v>
      </c>
      <c r="AT272" s="109">
        <f t="shared" si="50"/>
        <v>0</v>
      </c>
      <c r="AU272" s="429">
        <f t="shared" si="51"/>
        <v>0</v>
      </c>
      <c r="AV272" s="110">
        <f t="shared" si="52"/>
        <v>0</v>
      </c>
      <c r="AW272" s="697"/>
      <c r="AX272" s="699"/>
    </row>
    <row r="273" spans="1:50" ht="17.25" customHeight="1" thickBot="1">
      <c r="A273" s="730"/>
      <c r="B273" s="692"/>
      <c r="C273" s="695"/>
      <c r="D273" s="696"/>
      <c r="E273" s="111"/>
      <c r="F273" s="112"/>
      <c r="G273" s="111"/>
      <c r="H273" s="112"/>
      <c r="I273" s="111"/>
      <c r="J273" s="113"/>
      <c r="K273" s="111"/>
      <c r="L273" s="112"/>
      <c r="M273" s="111"/>
      <c r="N273" s="112"/>
      <c r="O273" s="111"/>
      <c r="P273" s="113"/>
      <c r="Q273" s="111"/>
      <c r="R273" s="112"/>
      <c r="S273" s="111"/>
      <c r="T273" s="112"/>
      <c r="U273" s="111"/>
      <c r="V273" s="113"/>
      <c r="W273" s="111"/>
      <c r="X273" s="112"/>
      <c r="Y273" s="111"/>
      <c r="Z273" s="112"/>
      <c r="AA273" s="111"/>
      <c r="AB273" s="113"/>
      <c r="AC273" s="111"/>
      <c r="AD273" s="112"/>
      <c r="AE273" s="111"/>
      <c r="AF273" s="112"/>
      <c r="AG273" s="111"/>
      <c r="AH273" s="113"/>
      <c r="AI273" s="111"/>
      <c r="AJ273" s="112"/>
      <c r="AK273" s="111"/>
      <c r="AL273" s="112"/>
      <c r="AM273" s="111"/>
      <c r="AN273" s="113"/>
      <c r="AO273" s="111"/>
      <c r="AP273" s="112"/>
      <c r="AQ273" s="415">
        <f t="shared" si="47"/>
        <v>0</v>
      </c>
      <c r="AR273" s="116">
        <f t="shared" si="48"/>
        <v>0</v>
      </c>
      <c r="AS273" s="431">
        <f t="shared" si="49"/>
        <v>0</v>
      </c>
      <c r="AT273" s="115">
        <f t="shared" si="50"/>
        <v>0</v>
      </c>
      <c r="AU273" s="428">
        <f t="shared" si="51"/>
        <v>0</v>
      </c>
      <c r="AV273" s="116">
        <f t="shared" si="52"/>
        <v>0</v>
      </c>
      <c r="AW273" s="698"/>
      <c r="AX273" s="700"/>
    </row>
    <row r="274" spans="1:50" ht="17.25" customHeight="1" thickBot="1">
      <c r="A274" s="730"/>
      <c r="B274" s="691" t="s">
        <v>206</v>
      </c>
      <c r="C274" s="693" t="s">
        <v>120</v>
      </c>
      <c r="D274" s="694"/>
      <c r="E274" s="105"/>
      <c r="F274" s="106"/>
      <c r="G274" s="105"/>
      <c r="H274" s="106"/>
      <c r="I274" s="105"/>
      <c r="J274" s="107"/>
      <c r="K274" s="105"/>
      <c r="L274" s="106"/>
      <c r="M274" s="105"/>
      <c r="N274" s="106"/>
      <c r="O274" s="105"/>
      <c r="P274" s="107"/>
      <c r="Q274" s="105"/>
      <c r="R274" s="106"/>
      <c r="S274" s="105"/>
      <c r="T274" s="106"/>
      <c r="U274" s="105"/>
      <c r="V274" s="107"/>
      <c r="W274" s="105"/>
      <c r="X274" s="106"/>
      <c r="Y274" s="105"/>
      <c r="Z274" s="106"/>
      <c r="AA274" s="105"/>
      <c r="AB274" s="107"/>
      <c r="AC274" s="105"/>
      <c r="AD274" s="106"/>
      <c r="AE274" s="105"/>
      <c r="AF274" s="106"/>
      <c r="AG274" s="105"/>
      <c r="AH274" s="107"/>
      <c r="AI274" s="105"/>
      <c r="AJ274" s="106"/>
      <c r="AK274" s="105"/>
      <c r="AL274" s="106"/>
      <c r="AM274" s="105"/>
      <c r="AN274" s="107"/>
      <c r="AO274" s="105"/>
      <c r="AP274" s="106"/>
      <c r="AQ274" s="416">
        <f t="shared" si="47"/>
        <v>0</v>
      </c>
      <c r="AR274" s="110">
        <f t="shared" si="48"/>
        <v>0</v>
      </c>
      <c r="AS274" s="432">
        <f t="shared" si="49"/>
        <v>0</v>
      </c>
      <c r="AT274" s="109">
        <f t="shared" si="50"/>
        <v>0</v>
      </c>
      <c r="AU274" s="429">
        <f t="shared" si="51"/>
        <v>0</v>
      </c>
      <c r="AV274" s="110">
        <f t="shared" si="52"/>
        <v>0</v>
      </c>
      <c r="AW274" s="697"/>
      <c r="AX274" s="699"/>
    </row>
    <row r="275" spans="1:50" ht="17.25" customHeight="1" thickBot="1">
      <c r="A275" s="730"/>
      <c r="B275" s="692"/>
      <c r="C275" s="695"/>
      <c r="D275" s="696"/>
      <c r="E275" s="111"/>
      <c r="F275" s="112"/>
      <c r="G275" s="111"/>
      <c r="H275" s="112"/>
      <c r="I275" s="111"/>
      <c r="J275" s="113"/>
      <c r="K275" s="111"/>
      <c r="L275" s="112"/>
      <c r="M275" s="111"/>
      <c r="N275" s="112"/>
      <c r="O275" s="111"/>
      <c r="P275" s="113"/>
      <c r="Q275" s="111"/>
      <c r="R275" s="112"/>
      <c r="S275" s="111"/>
      <c r="T275" s="112"/>
      <c r="U275" s="111"/>
      <c r="V275" s="113"/>
      <c r="W275" s="111"/>
      <c r="X275" s="112"/>
      <c r="Y275" s="111"/>
      <c r="Z275" s="112"/>
      <c r="AA275" s="111"/>
      <c r="AB275" s="113"/>
      <c r="AC275" s="111"/>
      <c r="AD275" s="112"/>
      <c r="AE275" s="111"/>
      <c r="AF275" s="112"/>
      <c r="AG275" s="111"/>
      <c r="AH275" s="113"/>
      <c r="AI275" s="111"/>
      <c r="AJ275" s="112"/>
      <c r="AK275" s="111"/>
      <c r="AL275" s="112"/>
      <c r="AM275" s="111"/>
      <c r="AN275" s="113"/>
      <c r="AO275" s="111"/>
      <c r="AP275" s="112"/>
      <c r="AQ275" s="415">
        <f t="shared" si="47"/>
        <v>0</v>
      </c>
      <c r="AR275" s="116">
        <f t="shared" si="48"/>
        <v>0</v>
      </c>
      <c r="AS275" s="431">
        <f t="shared" si="49"/>
        <v>0</v>
      </c>
      <c r="AT275" s="115">
        <f t="shared" si="50"/>
        <v>0</v>
      </c>
      <c r="AU275" s="428">
        <f t="shared" si="51"/>
        <v>0</v>
      </c>
      <c r="AV275" s="116">
        <f t="shared" si="52"/>
        <v>0</v>
      </c>
      <c r="AW275" s="698"/>
      <c r="AX275" s="700"/>
    </row>
    <row r="276" spans="1:50" ht="17.25" customHeight="1" thickBot="1">
      <c r="A276" s="730"/>
      <c r="B276" s="691" t="s">
        <v>206</v>
      </c>
      <c r="C276" s="693" t="s">
        <v>121</v>
      </c>
      <c r="D276" s="694"/>
      <c r="E276" s="105"/>
      <c r="F276" s="106"/>
      <c r="G276" s="105"/>
      <c r="H276" s="106"/>
      <c r="I276" s="105"/>
      <c r="J276" s="107"/>
      <c r="K276" s="105"/>
      <c r="L276" s="106"/>
      <c r="M276" s="105"/>
      <c r="N276" s="106"/>
      <c r="O276" s="105"/>
      <c r="P276" s="107"/>
      <c r="Q276" s="105"/>
      <c r="R276" s="106"/>
      <c r="S276" s="105"/>
      <c r="T276" s="106"/>
      <c r="U276" s="105"/>
      <c r="V276" s="107"/>
      <c r="W276" s="105">
        <v>1</v>
      </c>
      <c r="X276" s="106"/>
      <c r="Y276" s="105">
        <v>1</v>
      </c>
      <c r="Z276" s="106"/>
      <c r="AA276" s="105"/>
      <c r="AB276" s="107"/>
      <c r="AC276" s="105"/>
      <c r="AD276" s="106"/>
      <c r="AE276" s="105"/>
      <c r="AF276" s="106"/>
      <c r="AG276" s="105"/>
      <c r="AH276" s="107"/>
      <c r="AI276" s="105"/>
      <c r="AJ276" s="106"/>
      <c r="AK276" s="105"/>
      <c r="AL276" s="106"/>
      <c r="AM276" s="105"/>
      <c r="AN276" s="107"/>
      <c r="AO276" s="105"/>
      <c r="AP276" s="106"/>
      <c r="AQ276" s="416">
        <f t="shared" si="47"/>
        <v>1</v>
      </c>
      <c r="AR276" s="110">
        <f t="shared" si="48"/>
        <v>0</v>
      </c>
      <c r="AS276" s="432">
        <f t="shared" si="49"/>
        <v>1</v>
      </c>
      <c r="AT276" s="109">
        <f t="shared" si="50"/>
        <v>0</v>
      </c>
      <c r="AU276" s="429">
        <f t="shared" si="51"/>
        <v>0</v>
      </c>
      <c r="AV276" s="110">
        <f t="shared" si="52"/>
        <v>0</v>
      </c>
      <c r="AW276" s="697">
        <v>0.76</v>
      </c>
      <c r="AX276" s="699"/>
    </row>
    <row r="277" spans="1:50" ht="17.25" customHeight="1" thickBot="1">
      <c r="A277" s="730"/>
      <c r="B277" s="692"/>
      <c r="C277" s="695"/>
      <c r="D277" s="696"/>
      <c r="E277" s="111"/>
      <c r="F277" s="112"/>
      <c r="G277" s="111"/>
      <c r="H277" s="112"/>
      <c r="I277" s="111"/>
      <c r="J277" s="113"/>
      <c r="K277" s="111"/>
      <c r="L277" s="112"/>
      <c r="M277" s="111"/>
      <c r="N277" s="112"/>
      <c r="O277" s="111"/>
      <c r="P277" s="113"/>
      <c r="Q277" s="111"/>
      <c r="R277" s="112"/>
      <c r="S277" s="111"/>
      <c r="T277" s="112"/>
      <c r="U277" s="111"/>
      <c r="V277" s="113"/>
      <c r="W277" s="111"/>
      <c r="X277" s="112"/>
      <c r="Y277" s="111"/>
      <c r="Z277" s="112"/>
      <c r="AA277" s="111"/>
      <c r="AB277" s="113"/>
      <c r="AC277" s="111"/>
      <c r="AD277" s="112"/>
      <c r="AE277" s="111"/>
      <c r="AF277" s="112"/>
      <c r="AG277" s="111"/>
      <c r="AH277" s="113"/>
      <c r="AI277" s="111"/>
      <c r="AJ277" s="112"/>
      <c r="AK277" s="111"/>
      <c r="AL277" s="112"/>
      <c r="AM277" s="111"/>
      <c r="AN277" s="113"/>
      <c r="AO277" s="111"/>
      <c r="AP277" s="112"/>
      <c r="AQ277" s="415">
        <f t="shared" si="47"/>
        <v>0</v>
      </c>
      <c r="AR277" s="116">
        <f t="shared" si="48"/>
        <v>0</v>
      </c>
      <c r="AS277" s="431">
        <f t="shared" si="49"/>
        <v>0</v>
      </c>
      <c r="AT277" s="115">
        <f t="shared" si="50"/>
        <v>0</v>
      </c>
      <c r="AU277" s="428">
        <f t="shared" si="51"/>
        <v>0</v>
      </c>
      <c r="AV277" s="116">
        <f t="shared" si="52"/>
        <v>0</v>
      </c>
      <c r="AW277" s="698"/>
      <c r="AX277" s="700"/>
    </row>
    <row r="278" spans="1:50" ht="17.25" customHeight="1" thickBot="1">
      <c r="A278" s="730"/>
      <c r="B278" s="691" t="s">
        <v>206</v>
      </c>
      <c r="C278" s="693" t="s">
        <v>122</v>
      </c>
      <c r="D278" s="694"/>
      <c r="E278" s="105"/>
      <c r="F278" s="106"/>
      <c r="G278" s="105"/>
      <c r="H278" s="106"/>
      <c r="I278" s="105"/>
      <c r="J278" s="107"/>
      <c r="K278" s="105"/>
      <c r="L278" s="106"/>
      <c r="M278" s="105"/>
      <c r="N278" s="106"/>
      <c r="O278" s="105"/>
      <c r="P278" s="107"/>
      <c r="Q278" s="105"/>
      <c r="R278" s="106"/>
      <c r="S278" s="105"/>
      <c r="T278" s="106"/>
      <c r="U278" s="105"/>
      <c r="V278" s="107"/>
      <c r="W278" s="105"/>
      <c r="X278" s="106"/>
      <c r="Y278" s="105"/>
      <c r="Z278" s="106"/>
      <c r="AA278" s="105"/>
      <c r="AB278" s="107"/>
      <c r="AC278" s="105"/>
      <c r="AD278" s="106"/>
      <c r="AE278" s="105"/>
      <c r="AF278" s="106"/>
      <c r="AG278" s="105"/>
      <c r="AH278" s="107"/>
      <c r="AI278" s="105"/>
      <c r="AJ278" s="106"/>
      <c r="AK278" s="105"/>
      <c r="AL278" s="106"/>
      <c r="AM278" s="105"/>
      <c r="AN278" s="107"/>
      <c r="AO278" s="105"/>
      <c r="AP278" s="106"/>
      <c r="AQ278" s="416">
        <f t="shared" si="47"/>
        <v>0</v>
      </c>
      <c r="AR278" s="110">
        <f t="shared" si="48"/>
        <v>0</v>
      </c>
      <c r="AS278" s="432">
        <f t="shared" si="49"/>
        <v>0</v>
      </c>
      <c r="AT278" s="109">
        <f t="shared" si="50"/>
        <v>0</v>
      </c>
      <c r="AU278" s="429">
        <f t="shared" si="51"/>
        <v>0</v>
      </c>
      <c r="AV278" s="110">
        <f t="shared" si="52"/>
        <v>0</v>
      </c>
      <c r="AW278" s="697"/>
      <c r="AX278" s="699"/>
    </row>
    <row r="279" spans="1:50" ht="17.25" customHeight="1" thickBot="1">
      <c r="A279" s="730"/>
      <c r="B279" s="692"/>
      <c r="C279" s="695"/>
      <c r="D279" s="696"/>
      <c r="E279" s="111"/>
      <c r="F279" s="112"/>
      <c r="G279" s="111"/>
      <c r="H279" s="112"/>
      <c r="I279" s="111"/>
      <c r="J279" s="113"/>
      <c r="K279" s="111"/>
      <c r="L279" s="112"/>
      <c r="M279" s="111"/>
      <c r="N279" s="112"/>
      <c r="O279" s="111"/>
      <c r="P279" s="113"/>
      <c r="Q279" s="111"/>
      <c r="R279" s="112"/>
      <c r="S279" s="111"/>
      <c r="T279" s="112"/>
      <c r="U279" s="111"/>
      <c r="V279" s="113"/>
      <c r="W279" s="111"/>
      <c r="X279" s="112"/>
      <c r="Y279" s="111"/>
      <c r="Z279" s="112"/>
      <c r="AA279" s="111"/>
      <c r="AB279" s="113"/>
      <c r="AC279" s="111"/>
      <c r="AD279" s="112"/>
      <c r="AE279" s="111"/>
      <c r="AF279" s="112"/>
      <c r="AG279" s="111"/>
      <c r="AH279" s="113"/>
      <c r="AI279" s="111"/>
      <c r="AJ279" s="112"/>
      <c r="AK279" s="111"/>
      <c r="AL279" s="112"/>
      <c r="AM279" s="111"/>
      <c r="AN279" s="113"/>
      <c r="AO279" s="111"/>
      <c r="AP279" s="112"/>
      <c r="AQ279" s="415">
        <f t="shared" si="47"/>
        <v>0</v>
      </c>
      <c r="AR279" s="116">
        <f t="shared" si="48"/>
        <v>0</v>
      </c>
      <c r="AS279" s="431">
        <f t="shared" si="49"/>
        <v>0</v>
      </c>
      <c r="AT279" s="115">
        <f t="shared" si="50"/>
        <v>0</v>
      </c>
      <c r="AU279" s="428">
        <f t="shared" si="51"/>
        <v>0</v>
      </c>
      <c r="AV279" s="116">
        <f t="shared" si="52"/>
        <v>0</v>
      </c>
      <c r="AW279" s="698"/>
      <c r="AX279" s="700"/>
    </row>
    <row r="280" spans="1:50" ht="17.25" customHeight="1" thickBot="1">
      <c r="A280" s="730"/>
      <c r="B280" s="691" t="s">
        <v>206</v>
      </c>
      <c r="C280" s="693" t="s">
        <v>123</v>
      </c>
      <c r="D280" s="694"/>
      <c r="E280" s="105"/>
      <c r="F280" s="106"/>
      <c r="G280" s="105"/>
      <c r="H280" s="106"/>
      <c r="I280" s="105"/>
      <c r="J280" s="107"/>
      <c r="K280" s="105"/>
      <c r="L280" s="106"/>
      <c r="M280" s="105"/>
      <c r="N280" s="106"/>
      <c r="O280" s="105"/>
      <c r="P280" s="107"/>
      <c r="Q280" s="105"/>
      <c r="R280" s="106"/>
      <c r="S280" s="105"/>
      <c r="T280" s="106"/>
      <c r="U280" s="105"/>
      <c r="V280" s="107"/>
      <c r="W280" s="105"/>
      <c r="X280" s="106"/>
      <c r="Y280" s="105"/>
      <c r="Z280" s="106"/>
      <c r="AA280" s="105"/>
      <c r="AB280" s="107"/>
      <c r="AC280" s="105"/>
      <c r="AD280" s="106"/>
      <c r="AE280" s="105"/>
      <c r="AF280" s="106"/>
      <c r="AG280" s="105"/>
      <c r="AH280" s="107"/>
      <c r="AI280" s="105"/>
      <c r="AJ280" s="106"/>
      <c r="AK280" s="105"/>
      <c r="AL280" s="106"/>
      <c r="AM280" s="105"/>
      <c r="AN280" s="107"/>
      <c r="AO280" s="105"/>
      <c r="AP280" s="106"/>
      <c r="AQ280" s="416">
        <f t="shared" si="47"/>
        <v>0</v>
      </c>
      <c r="AR280" s="110">
        <f t="shared" si="48"/>
        <v>0</v>
      </c>
      <c r="AS280" s="432">
        <f t="shared" si="49"/>
        <v>0</v>
      </c>
      <c r="AT280" s="109">
        <f t="shared" si="50"/>
        <v>0</v>
      </c>
      <c r="AU280" s="429">
        <f t="shared" si="51"/>
        <v>0</v>
      </c>
      <c r="AV280" s="110">
        <f t="shared" si="52"/>
        <v>0</v>
      </c>
      <c r="AW280" s="697"/>
      <c r="AX280" s="699"/>
    </row>
    <row r="281" spans="1:50" ht="17.25" customHeight="1" thickBot="1">
      <c r="A281" s="730"/>
      <c r="B281" s="692"/>
      <c r="C281" s="695"/>
      <c r="D281" s="696" t="s">
        <v>331</v>
      </c>
      <c r="E281" s="111"/>
      <c r="F281" s="112"/>
      <c r="G281" s="111"/>
      <c r="H281" s="112"/>
      <c r="I281" s="111"/>
      <c r="J281" s="113"/>
      <c r="K281" s="111"/>
      <c r="L281" s="112"/>
      <c r="M281" s="111"/>
      <c r="N281" s="112"/>
      <c r="O281" s="111"/>
      <c r="P281" s="113"/>
      <c r="Q281" s="111"/>
      <c r="R281" s="112"/>
      <c r="S281" s="111"/>
      <c r="T281" s="112"/>
      <c r="U281" s="111"/>
      <c r="V281" s="113"/>
      <c r="W281" s="111"/>
      <c r="X281" s="112"/>
      <c r="Y281" s="111"/>
      <c r="Z281" s="112"/>
      <c r="AA281" s="111"/>
      <c r="AB281" s="113"/>
      <c r="AC281" s="111"/>
      <c r="AD281" s="112"/>
      <c r="AE281" s="111"/>
      <c r="AF281" s="112"/>
      <c r="AG281" s="111"/>
      <c r="AH281" s="113"/>
      <c r="AI281" s="111"/>
      <c r="AJ281" s="112"/>
      <c r="AK281" s="111"/>
      <c r="AL281" s="112"/>
      <c r="AM281" s="111"/>
      <c r="AN281" s="113"/>
      <c r="AO281" s="111"/>
      <c r="AP281" s="112"/>
      <c r="AQ281" s="415">
        <f t="shared" si="47"/>
        <v>0</v>
      </c>
      <c r="AR281" s="116">
        <f t="shared" si="48"/>
        <v>0</v>
      </c>
      <c r="AS281" s="431">
        <f t="shared" si="49"/>
        <v>0</v>
      </c>
      <c r="AT281" s="115">
        <f t="shared" si="50"/>
        <v>0</v>
      </c>
      <c r="AU281" s="428">
        <f t="shared" si="51"/>
        <v>0</v>
      </c>
      <c r="AV281" s="116">
        <f t="shared" si="52"/>
        <v>0</v>
      </c>
      <c r="AW281" s="698"/>
      <c r="AX281" s="700"/>
    </row>
    <row r="282" spans="1:50" ht="17.25" customHeight="1" thickBot="1">
      <c r="A282" s="730"/>
      <c r="B282" s="691" t="s">
        <v>338</v>
      </c>
      <c r="C282" s="693" t="s">
        <v>124</v>
      </c>
      <c r="D282" s="694"/>
      <c r="E282" s="105"/>
      <c r="F282" s="106"/>
      <c r="G282" s="105"/>
      <c r="H282" s="106"/>
      <c r="I282" s="105"/>
      <c r="J282" s="107"/>
      <c r="K282" s="105"/>
      <c r="L282" s="106"/>
      <c r="M282" s="105"/>
      <c r="N282" s="106"/>
      <c r="O282" s="105"/>
      <c r="P282" s="107"/>
      <c r="Q282" s="105"/>
      <c r="R282" s="106"/>
      <c r="S282" s="105"/>
      <c r="T282" s="106"/>
      <c r="U282" s="105"/>
      <c r="V282" s="107"/>
      <c r="W282" s="105"/>
      <c r="X282" s="106"/>
      <c r="Y282" s="105"/>
      <c r="Z282" s="106"/>
      <c r="AA282" s="105"/>
      <c r="AB282" s="107"/>
      <c r="AC282" s="105"/>
      <c r="AD282" s="330">
        <v>2</v>
      </c>
      <c r="AE282" s="105"/>
      <c r="AF282" s="330"/>
      <c r="AG282" s="105"/>
      <c r="AH282" s="107">
        <v>2</v>
      </c>
      <c r="AI282" s="105"/>
      <c r="AJ282" s="106"/>
      <c r="AK282" s="105"/>
      <c r="AL282" s="106"/>
      <c r="AM282" s="105"/>
      <c r="AN282" s="107"/>
      <c r="AO282" s="105"/>
      <c r="AP282" s="106"/>
      <c r="AQ282" s="416">
        <f t="shared" si="47"/>
        <v>0</v>
      </c>
      <c r="AR282" s="110">
        <f t="shared" si="48"/>
        <v>2</v>
      </c>
      <c r="AS282" s="432">
        <f t="shared" si="49"/>
        <v>0</v>
      </c>
      <c r="AT282" s="109">
        <f t="shared" si="50"/>
        <v>0</v>
      </c>
      <c r="AU282" s="429">
        <f t="shared" si="51"/>
        <v>0</v>
      </c>
      <c r="AV282" s="110">
        <f t="shared" si="52"/>
        <v>2</v>
      </c>
      <c r="AW282" s="697"/>
      <c r="AX282" s="699">
        <v>2.27</v>
      </c>
    </row>
    <row r="283" spans="1:50" ht="17.25" customHeight="1" thickBot="1">
      <c r="A283" s="730"/>
      <c r="B283" s="692"/>
      <c r="C283" s="695" t="s">
        <v>112</v>
      </c>
      <c r="D283" s="696"/>
      <c r="E283" s="111"/>
      <c r="F283" s="112"/>
      <c r="G283" s="111"/>
      <c r="H283" s="112"/>
      <c r="I283" s="111"/>
      <c r="J283" s="113"/>
      <c r="K283" s="111"/>
      <c r="L283" s="112"/>
      <c r="M283" s="111"/>
      <c r="N283" s="112"/>
      <c r="O283" s="111"/>
      <c r="P283" s="113"/>
      <c r="Q283" s="111"/>
      <c r="R283" s="112"/>
      <c r="S283" s="111"/>
      <c r="T283" s="112"/>
      <c r="U283" s="111"/>
      <c r="V283" s="113"/>
      <c r="W283" s="111"/>
      <c r="X283" s="112"/>
      <c r="Y283" s="111"/>
      <c r="Z283" s="112"/>
      <c r="AA283" s="111"/>
      <c r="AB283" s="113"/>
      <c r="AC283" s="111"/>
      <c r="AD283" s="112">
        <v>1</v>
      </c>
      <c r="AE283" s="111"/>
      <c r="AF283" s="112"/>
      <c r="AG283" s="111"/>
      <c r="AH283" s="113">
        <v>1</v>
      </c>
      <c r="AI283" s="111"/>
      <c r="AJ283" s="112"/>
      <c r="AK283" s="111"/>
      <c r="AL283" s="112"/>
      <c r="AM283" s="111"/>
      <c r="AN283" s="113"/>
      <c r="AO283" s="111"/>
      <c r="AP283" s="112"/>
      <c r="AQ283" s="415">
        <f t="shared" si="47"/>
        <v>0</v>
      </c>
      <c r="AR283" s="116">
        <f t="shared" si="48"/>
        <v>1</v>
      </c>
      <c r="AS283" s="431">
        <f t="shared" si="49"/>
        <v>0</v>
      </c>
      <c r="AT283" s="115">
        <f t="shared" si="50"/>
        <v>0</v>
      </c>
      <c r="AU283" s="428">
        <f t="shared" si="51"/>
        <v>0</v>
      </c>
      <c r="AV283" s="116">
        <f t="shared" si="52"/>
        <v>1</v>
      </c>
      <c r="AW283" s="698"/>
      <c r="AX283" s="700"/>
    </row>
    <row r="284" spans="1:50" ht="17.25" customHeight="1" thickBot="1">
      <c r="A284" s="730"/>
      <c r="B284" s="691" t="s">
        <v>206</v>
      </c>
      <c r="C284" s="693" t="s">
        <v>125</v>
      </c>
      <c r="D284" s="694"/>
      <c r="E284" s="105"/>
      <c r="F284" s="106"/>
      <c r="G284" s="105"/>
      <c r="H284" s="106"/>
      <c r="I284" s="105"/>
      <c r="J284" s="107"/>
      <c r="K284" s="105"/>
      <c r="L284" s="106"/>
      <c r="M284" s="105"/>
      <c r="N284" s="106"/>
      <c r="O284" s="105"/>
      <c r="P284" s="107"/>
      <c r="Q284" s="105"/>
      <c r="R284" s="106"/>
      <c r="S284" s="105"/>
      <c r="T284" s="106"/>
      <c r="U284" s="105"/>
      <c r="V284" s="107"/>
      <c r="W284" s="105"/>
      <c r="X284" s="106"/>
      <c r="Y284" s="105"/>
      <c r="Z284" s="106"/>
      <c r="AA284" s="105"/>
      <c r="AB284" s="107"/>
      <c r="AC284" s="105"/>
      <c r="AD284" s="106"/>
      <c r="AE284" s="105"/>
      <c r="AF284" s="106"/>
      <c r="AG284" s="105"/>
      <c r="AH284" s="107"/>
      <c r="AI284" s="105"/>
      <c r="AJ284" s="106"/>
      <c r="AK284" s="105"/>
      <c r="AL284" s="106"/>
      <c r="AM284" s="105"/>
      <c r="AN284" s="107"/>
      <c r="AO284" s="105"/>
      <c r="AP284" s="106"/>
      <c r="AQ284" s="416">
        <f t="shared" si="47"/>
        <v>0</v>
      </c>
      <c r="AR284" s="110">
        <f t="shared" si="48"/>
        <v>0</v>
      </c>
      <c r="AS284" s="432">
        <f t="shared" si="49"/>
        <v>0</v>
      </c>
      <c r="AT284" s="109">
        <f t="shared" si="50"/>
        <v>0</v>
      </c>
      <c r="AU284" s="429">
        <f t="shared" si="51"/>
        <v>0</v>
      </c>
      <c r="AV284" s="110">
        <f t="shared" si="52"/>
        <v>0</v>
      </c>
      <c r="AW284" s="697"/>
      <c r="AX284" s="699"/>
    </row>
    <row r="285" spans="1:50" ht="17.25" customHeight="1" thickBot="1">
      <c r="A285" s="730"/>
      <c r="B285" s="692"/>
      <c r="C285" s="695"/>
      <c r="D285" s="696" t="s">
        <v>331</v>
      </c>
      <c r="E285" s="111"/>
      <c r="F285" s="112"/>
      <c r="G285" s="111"/>
      <c r="H285" s="112"/>
      <c r="I285" s="111"/>
      <c r="J285" s="113"/>
      <c r="K285" s="111"/>
      <c r="L285" s="112"/>
      <c r="M285" s="111"/>
      <c r="N285" s="112"/>
      <c r="O285" s="111"/>
      <c r="P285" s="113"/>
      <c r="Q285" s="111"/>
      <c r="R285" s="112"/>
      <c r="S285" s="111"/>
      <c r="T285" s="112"/>
      <c r="U285" s="111"/>
      <c r="V285" s="113"/>
      <c r="W285" s="111"/>
      <c r="X285" s="112"/>
      <c r="Y285" s="111"/>
      <c r="Z285" s="112"/>
      <c r="AA285" s="111"/>
      <c r="AB285" s="113"/>
      <c r="AC285" s="111"/>
      <c r="AD285" s="112"/>
      <c r="AE285" s="111"/>
      <c r="AF285" s="112"/>
      <c r="AG285" s="111"/>
      <c r="AH285" s="113"/>
      <c r="AI285" s="111"/>
      <c r="AJ285" s="112"/>
      <c r="AK285" s="111"/>
      <c r="AL285" s="112"/>
      <c r="AM285" s="111"/>
      <c r="AN285" s="113"/>
      <c r="AO285" s="111"/>
      <c r="AP285" s="112"/>
      <c r="AQ285" s="415">
        <f t="shared" si="47"/>
        <v>0</v>
      </c>
      <c r="AR285" s="116">
        <f t="shared" si="48"/>
        <v>0</v>
      </c>
      <c r="AS285" s="431">
        <f t="shared" si="49"/>
        <v>0</v>
      </c>
      <c r="AT285" s="115">
        <f t="shared" si="50"/>
        <v>0</v>
      </c>
      <c r="AU285" s="428">
        <f t="shared" si="51"/>
        <v>0</v>
      </c>
      <c r="AV285" s="116">
        <f t="shared" si="52"/>
        <v>0</v>
      </c>
      <c r="AW285" s="698"/>
      <c r="AX285" s="700"/>
    </row>
    <row r="286" spans="1:50" ht="17.25" customHeight="1" thickBot="1">
      <c r="A286" s="730"/>
      <c r="B286" s="691" t="s">
        <v>206</v>
      </c>
      <c r="C286" s="693" t="s">
        <v>126</v>
      </c>
      <c r="D286" s="694"/>
      <c r="E286" s="105"/>
      <c r="F286" s="106"/>
      <c r="G286" s="105"/>
      <c r="H286" s="106"/>
      <c r="I286" s="105"/>
      <c r="J286" s="107"/>
      <c r="K286" s="105"/>
      <c r="L286" s="106"/>
      <c r="M286" s="105"/>
      <c r="N286" s="106"/>
      <c r="O286" s="105"/>
      <c r="P286" s="107"/>
      <c r="Q286" s="105"/>
      <c r="R286" s="106"/>
      <c r="S286" s="105"/>
      <c r="T286" s="106"/>
      <c r="U286" s="105"/>
      <c r="V286" s="107"/>
      <c r="W286" s="105"/>
      <c r="X286" s="106"/>
      <c r="Y286" s="105"/>
      <c r="Z286" s="106"/>
      <c r="AA286" s="105"/>
      <c r="AB286" s="107"/>
      <c r="AC286" s="105"/>
      <c r="AD286" s="106"/>
      <c r="AE286" s="105"/>
      <c r="AF286" s="106"/>
      <c r="AG286" s="105"/>
      <c r="AH286" s="107"/>
      <c r="AI286" s="105"/>
      <c r="AJ286" s="106"/>
      <c r="AK286" s="105"/>
      <c r="AL286" s="106"/>
      <c r="AM286" s="105"/>
      <c r="AN286" s="107"/>
      <c r="AO286" s="105"/>
      <c r="AP286" s="106"/>
      <c r="AQ286" s="416">
        <f t="shared" si="47"/>
        <v>0</v>
      </c>
      <c r="AR286" s="110">
        <f t="shared" si="48"/>
        <v>0</v>
      </c>
      <c r="AS286" s="432">
        <f t="shared" si="49"/>
        <v>0</v>
      </c>
      <c r="AT286" s="109">
        <f t="shared" si="50"/>
        <v>0</v>
      </c>
      <c r="AU286" s="429">
        <f t="shared" si="51"/>
        <v>0</v>
      </c>
      <c r="AV286" s="110">
        <f t="shared" si="52"/>
        <v>0</v>
      </c>
      <c r="AW286" s="697"/>
      <c r="AX286" s="699"/>
    </row>
    <row r="287" spans="1:50" ht="17.25" customHeight="1" thickBot="1">
      <c r="A287" s="730"/>
      <c r="B287" s="692"/>
      <c r="C287" s="695"/>
      <c r="D287" s="696" t="s">
        <v>331</v>
      </c>
      <c r="E287" s="111"/>
      <c r="F287" s="112"/>
      <c r="G287" s="111"/>
      <c r="H287" s="112"/>
      <c r="I287" s="111"/>
      <c r="J287" s="113"/>
      <c r="K287" s="111"/>
      <c r="L287" s="112"/>
      <c r="M287" s="111"/>
      <c r="N287" s="112"/>
      <c r="O287" s="111"/>
      <c r="P287" s="113"/>
      <c r="Q287" s="111"/>
      <c r="R287" s="112"/>
      <c r="S287" s="111"/>
      <c r="T287" s="112"/>
      <c r="U287" s="111"/>
      <c r="V287" s="113"/>
      <c r="W287" s="111"/>
      <c r="X287" s="112"/>
      <c r="Y287" s="111"/>
      <c r="Z287" s="112"/>
      <c r="AA287" s="111"/>
      <c r="AB287" s="113"/>
      <c r="AC287" s="111"/>
      <c r="AD287" s="112"/>
      <c r="AE287" s="111"/>
      <c r="AF287" s="112"/>
      <c r="AG287" s="111"/>
      <c r="AH287" s="113"/>
      <c r="AI287" s="111"/>
      <c r="AJ287" s="112"/>
      <c r="AK287" s="111"/>
      <c r="AL287" s="112"/>
      <c r="AM287" s="111"/>
      <c r="AN287" s="113"/>
      <c r="AO287" s="111"/>
      <c r="AP287" s="112"/>
      <c r="AQ287" s="437">
        <f t="shared" si="47"/>
        <v>0</v>
      </c>
      <c r="AR287" s="116">
        <f t="shared" si="48"/>
        <v>0</v>
      </c>
      <c r="AS287" s="431">
        <f t="shared" si="49"/>
        <v>0</v>
      </c>
      <c r="AT287" s="115">
        <f t="shared" si="50"/>
        <v>0</v>
      </c>
      <c r="AU287" s="428">
        <f t="shared" si="51"/>
        <v>0</v>
      </c>
      <c r="AV287" s="116">
        <f t="shared" si="52"/>
        <v>0</v>
      </c>
      <c r="AW287" s="698"/>
      <c r="AX287" s="700"/>
    </row>
    <row r="288" spans="1:50" ht="17.25" customHeight="1" thickBot="1">
      <c r="A288" s="730"/>
      <c r="B288" s="691" t="s">
        <v>206</v>
      </c>
      <c r="C288" s="693" t="s">
        <v>127</v>
      </c>
      <c r="D288" s="694"/>
      <c r="E288" s="105"/>
      <c r="F288" s="106"/>
      <c r="G288" s="105"/>
      <c r="H288" s="106"/>
      <c r="I288" s="105"/>
      <c r="J288" s="107"/>
      <c r="K288" s="105"/>
      <c r="L288" s="106"/>
      <c r="M288" s="105"/>
      <c r="N288" s="106"/>
      <c r="O288" s="105"/>
      <c r="P288" s="107"/>
      <c r="Q288" s="105"/>
      <c r="R288" s="106"/>
      <c r="S288" s="105"/>
      <c r="T288" s="106"/>
      <c r="U288" s="105"/>
      <c r="V288" s="107"/>
      <c r="W288" s="105"/>
      <c r="X288" s="106"/>
      <c r="Y288" s="105"/>
      <c r="Z288" s="106"/>
      <c r="AA288" s="105"/>
      <c r="AB288" s="107"/>
      <c r="AC288" s="105"/>
      <c r="AD288" s="106"/>
      <c r="AE288" s="105"/>
      <c r="AF288" s="106"/>
      <c r="AG288" s="105"/>
      <c r="AH288" s="107"/>
      <c r="AI288" s="105"/>
      <c r="AJ288" s="106"/>
      <c r="AK288" s="105"/>
      <c r="AL288" s="106"/>
      <c r="AM288" s="105"/>
      <c r="AN288" s="107"/>
      <c r="AO288" s="105"/>
      <c r="AP288" s="106"/>
      <c r="AQ288" s="416">
        <f t="shared" si="47"/>
        <v>0</v>
      </c>
      <c r="AR288" s="110">
        <f t="shared" si="48"/>
        <v>0</v>
      </c>
      <c r="AS288" s="432">
        <f t="shared" si="49"/>
        <v>0</v>
      </c>
      <c r="AT288" s="109">
        <f t="shared" si="50"/>
        <v>0</v>
      </c>
      <c r="AU288" s="429">
        <f t="shared" si="51"/>
        <v>0</v>
      </c>
      <c r="AV288" s="110">
        <f t="shared" si="52"/>
        <v>0</v>
      </c>
      <c r="AW288" s="697"/>
      <c r="AX288" s="699"/>
    </row>
    <row r="289" spans="1:50" ht="17.25" customHeight="1" thickBot="1">
      <c r="A289" s="730"/>
      <c r="B289" s="692"/>
      <c r="C289" s="695"/>
      <c r="D289" s="696"/>
      <c r="E289" s="111"/>
      <c r="F289" s="112"/>
      <c r="G289" s="111"/>
      <c r="H289" s="112"/>
      <c r="I289" s="111"/>
      <c r="J289" s="113"/>
      <c r="K289" s="111"/>
      <c r="L289" s="112"/>
      <c r="M289" s="111"/>
      <c r="N289" s="112"/>
      <c r="O289" s="111"/>
      <c r="P289" s="113"/>
      <c r="Q289" s="111"/>
      <c r="R289" s="112"/>
      <c r="S289" s="111"/>
      <c r="T289" s="112"/>
      <c r="U289" s="111"/>
      <c r="V289" s="113"/>
      <c r="W289" s="111"/>
      <c r="X289" s="112"/>
      <c r="Y289" s="111"/>
      <c r="Z289" s="112"/>
      <c r="AA289" s="111"/>
      <c r="AB289" s="113"/>
      <c r="AC289" s="111"/>
      <c r="AD289" s="112"/>
      <c r="AE289" s="111"/>
      <c r="AF289" s="112"/>
      <c r="AG289" s="111"/>
      <c r="AH289" s="113"/>
      <c r="AI289" s="111"/>
      <c r="AJ289" s="112"/>
      <c r="AK289" s="111"/>
      <c r="AL289" s="112"/>
      <c r="AM289" s="111"/>
      <c r="AN289" s="113"/>
      <c r="AO289" s="111"/>
      <c r="AP289" s="112"/>
      <c r="AQ289" s="415">
        <f t="shared" si="47"/>
        <v>0</v>
      </c>
      <c r="AR289" s="116">
        <f t="shared" si="48"/>
        <v>0</v>
      </c>
      <c r="AS289" s="431">
        <f t="shared" si="49"/>
        <v>0</v>
      </c>
      <c r="AT289" s="115">
        <f t="shared" si="50"/>
        <v>0</v>
      </c>
      <c r="AU289" s="428">
        <f t="shared" si="51"/>
        <v>0</v>
      </c>
      <c r="AV289" s="116">
        <f t="shared" si="52"/>
        <v>0</v>
      </c>
      <c r="AW289" s="698"/>
      <c r="AX289" s="700"/>
    </row>
    <row r="290" spans="1:50" ht="17.25" customHeight="1" thickBot="1">
      <c r="A290" s="730"/>
      <c r="B290" s="691" t="s">
        <v>206</v>
      </c>
      <c r="C290" s="693" t="s">
        <v>128</v>
      </c>
      <c r="D290" s="694" t="s">
        <v>345</v>
      </c>
      <c r="E290" s="105"/>
      <c r="F290" s="106"/>
      <c r="G290" s="105"/>
      <c r="H290" s="106"/>
      <c r="I290" s="105"/>
      <c r="J290" s="107"/>
      <c r="K290" s="105"/>
      <c r="L290" s="106"/>
      <c r="M290" s="105"/>
      <c r="N290" s="106"/>
      <c r="O290" s="105"/>
      <c r="P290" s="107"/>
      <c r="Q290" s="105"/>
      <c r="R290" s="106"/>
      <c r="S290" s="105"/>
      <c r="T290" s="106"/>
      <c r="U290" s="105"/>
      <c r="V290" s="107"/>
      <c r="W290" s="105"/>
      <c r="X290" s="106"/>
      <c r="Y290" s="105"/>
      <c r="Z290" s="106"/>
      <c r="AA290" s="105"/>
      <c r="AB290" s="107"/>
      <c r="AC290" s="105"/>
      <c r="AD290" s="106"/>
      <c r="AE290" s="105"/>
      <c r="AF290" s="106"/>
      <c r="AG290" s="105"/>
      <c r="AH290" s="107"/>
      <c r="AI290" s="105"/>
      <c r="AJ290" s="106"/>
      <c r="AK290" s="105"/>
      <c r="AL290" s="106"/>
      <c r="AM290" s="105"/>
      <c r="AN290" s="107"/>
      <c r="AO290" s="105"/>
      <c r="AP290" s="106"/>
      <c r="AQ290" s="416">
        <f t="shared" si="47"/>
        <v>0</v>
      </c>
      <c r="AR290" s="110">
        <f t="shared" si="48"/>
        <v>0</v>
      </c>
      <c r="AS290" s="432">
        <f t="shared" si="49"/>
        <v>0</v>
      </c>
      <c r="AT290" s="109">
        <f t="shared" si="50"/>
        <v>0</v>
      </c>
      <c r="AU290" s="429">
        <f t="shared" si="51"/>
        <v>0</v>
      </c>
      <c r="AV290" s="110">
        <f t="shared" si="52"/>
        <v>0</v>
      </c>
      <c r="AW290" s="697"/>
      <c r="AX290" s="699"/>
    </row>
    <row r="291" spans="1:50" ht="17.25" customHeight="1" thickBot="1">
      <c r="A291" s="730"/>
      <c r="B291" s="692"/>
      <c r="C291" s="695"/>
      <c r="D291" s="696" t="s">
        <v>345</v>
      </c>
      <c r="E291" s="111"/>
      <c r="F291" s="112"/>
      <c r="G291" s="111"/>
      <c r="H291" s="112"/>
      <c r="I291" s="111"/>
      <c r="J291" s="113"/>
      <c r="K291" s="111"/>
      <c r="L291" s="112"/>
      <c r="M291" s="111"/>
      <c r="N291" s="112"/>
      <c r="O291" s="111"/>
      <c r="P291" s="113"/>
      <c r="Q291" s="111"/>
      <c r="R291" s="112"/>
      <c r="S291" s="111"/>
      <c r="T291" s="112"/>
      <c r="U291" s="111"/>
      <c r="V291" s="113"/>
      <c r="W291" s="111"/>
      <c r="X291" s="112"/>
      <c r="Y291" s="111"/>
      <c r="Z291" s="112"/>
      <c r="AA291" s="111"/>
      <c r="AB291" s="113"/>
      <c r="AC291" s="111"/>
      <c r="AD291" s="112"/>
      <c r="AE291" s="111"/>
      <c r="AF291" s="112"/>
      <c r="AG291" s="111"/>
      <c r="AH291" s="113"/>
      <c r="AI291" s="111"/>
      <c r="AJ291" s="112"/>
      <c r="AK291" s="111"/>
      <c r="AL291" s="112"/>
      <c r="AM291" s="111"/>
      <c r="AN291" s="113"/>
      <c r="AO291" s="111"/>
      <c r="AP291" s="112"/>
      <c r="AQ291" s="415">
        <f t="shared" si="47"/>
        <v>0</v>
      </c>
      <c r="AR291" s="116">
        <f t="shared" si="48"/>
        <v>0</v>
      </c>
      <c r="AS291" s="431">
        <f t="shared" si="49"/>
        <v>0</v>
      </c>
      <c r="AT291" s="115">
        <f t="shared" si="50"/>
        <v>0</v>
      </c>
      <c r="AU291" s="428">
        <f t="shared" si="51"/>
        <v>0</v>
      </c>
      <c r="AV291" s="116">
        <f t="shared" si="52"/>
        <v>0</v>
      </c>
      <c r="AW291" s="698"/>
      <c r="AX291" s="700"/>
    </row>
    <row r="292" spans="1:50" ht="17.25" customHeight="1" thickBot="1">
      <c r="A292" s="730"/>
      <c r="B292" s="691" t="s">
        <v>206</v>
      </c>
      <c r="C292" s="693" t="s">
        <v>143</v>
      </c>
      <c r="D292" s="694"/>
      <c r="E292" s="105"/>
      <c r="F292" s="106"/>
      <c r="G292" s="105"/>
      <c r="H292" s="106"/>
      <c r="I292" s="105"/>
      <c r="J292" s="107"/>
      <c r="K292" s="105"/>
      <c r="L292" s="106"/>
      <c r="M292" s="105"/>
      <c r="N292" s="106"/>
      <c r="O292" s="105"/>
      <c r="P292" s="107"/>
      <c r="Q292" s="105"/>
      <c r="R292" s="106"/>
      <c r="S292" s="105"/>
      <c r="T292" s="106"/>
      <c r="U292" s="105"/>
      <c r="V292" s="107"/>
      <c r="W292" s="105"/>
      <c r="X292" s="106"/>
      <c r="Y292" s="105"/>
      <c r="Z292" s="106"/>
      <c r="AA292" s="105"/>
      <c r="AB292" s="107"/>
      <c r="AC292" s="105"/>
      <c r="AD292" s="106"/>
      <c r="AE292" s="105"/>
      <c r="AF292" s="106"/>
      <c r="AG292" s="105"/>
      <c r="AH292" s="107"/>
      <c r="AI292" s="105"/>
      <c r="AJ292" s="106"/>
      <c r="AK292" s="105"/>
      <c r="AL292" s="106"/>
      <c r="AM292" s="105"/>
      <c r="AN292" s="107"/>
      <c r="AO292" s="105"/>
      <c r="AP292" s="106"/>
      <c r="AQ292" s="416">
        <f t="shared" si="47"/>
        <v>0</v>
      </c>
      <c r="AR292" s="110">
        <f t="shared" si="48"/>
        <v>0</v>
      </c>
      <c r="AS292" s="432">
        <f t="shared" si="49"/>
        <v>0</v>
      </c>
      <c r="AT292" s="109">
        <f t="shared" si="50"/>
        <v>0</v>
      </c>
      <c r="AU292" s="429">
        <f t="shared" si="51"/>
        <v>0</v>
      </c>
      <c r="AV292" s="110">
        <f t="shared" si="52"/>
        <v>0</v>
      </c>
      <c r="AW292" s="697"/>
      <c r="AX292" s="699"/>
    </row>
    <row r="293" spans="1:50" ht="17.25" customHeight="1" thickBot="1">
      <c r="A293" s="730"/>
      <c r="B293" s="692"/>
      <c r="C293" s="695"/>
      <c r="D293" s="696"/>
      <c r="E293" s="111"/>
      <c r="F293" s="112"/>
      <c r="G293" s="111"/>
      <c r="H293" s="112"/>
      <c r="I293" s="111"/>
      <c r="J293" s="113"/>
      <c r="K293" s="111"/>
      <c r="L293" s="112"/>
      <c r="M293" s="111"/>
      <c r="N293" s="112"/>
      <c r="O293" s="111"/>
      <c r="P293" s="113"/>
      <c r="Q293" s="111"/>
      <c r="R293" s="112"/>
      <c r="S293" s="111"/>
      <c r="T293" s="112"/>
      <c r="U293" s="111"/>
      <c r="V293" s="113"/>
      <c r="W293" s="111"/>
      <c r="X293" s="112"/>
      <c r="Y293" s="111"/>
      <c r="Z293" s="112"/>
      <c r="AA293" s="111"/>
      <c r="AB293" s="113"/>
      <c r="AC293" s="111"/>
      <c r="AD293" s="112"/>
      <c r="AE293" s="111"/>
      <c r="AF293" s="112"/>
      <c r="AG293" s="111"/>
      <c r="AH293" s="113"/>
      <c r="AI293" s="111"/>
      <c r="AJ293" s="112"/>
      <c r="AK293" s="111"/>
      <c r="AL293" s="112"/>
      <c r="AM293" s="111"/>
      <c r="AN293" s="113"/>
      <c r="AO293" s="111"/>
      <c r="AP293" s="112"/>
      <c r="AQ293" s="415">
        <f t="shared" si="47"/>
        <v>0</v>
      </c>
      <c r="AR293" s="116">
        <f t="shared" si="48"/>
        <v>0</v>
      </c>
      <c r="AS293" s="431">
        <f t="shared" si="49"/>
        <v>0</v>
      </c>
      <c r="AT293" s="115">
        <f t="shared" si="50"/>
        <v>0</v>
      </c>
      <c r="AU293" s="428">
        <f t="shared" si="51"/>
        <v>0</v>
      </c>
      <c r="AV293" s="116">
        <f t="shared" si="52"/>
        <v>0</v>
      </c>
      <c r="AW293" s="698"/>
      <c r="AX293" s="700"/>
    </row>
    <row r="294" spans="1:50" ht="17.25" customHeight="1" thickBot="1">
      <c r="A294" s="730"/>
      <c r="B294" s="691" t="s">
        <v>208</v>
      </c>
      <c r="C294" s="693" t="s">
        <v>129</v>
      </c>
      <c r="D294" s="694"/>
      <c r="E294" s="105"/>
      <c r="F294" s="106"/>
      <c r="G294" s="105"/>
      <c r="H294" s="106"/>
      <c r="I294" s="105"/>
      <c r="J294" s="107"/>
      <c r="K294" s="105"/>
      <c r="L294" s="106"/>
      <c r="M294" s="105"/>
      <c r="N294" s="106"/>
      <c r="O294" s="105"/>
      <c r="P294" s="107"/>
      <c r="Q294" s="105"/>
      <c r="R294" s="106"/>
      <c r="S294" s="105"/>
      <c r="T294" s="106"/>
      <c r="U294" s="105"/>
      <c r="V294" s="107"/>
      <c r="W294" s="105"/>
      <c r="X294" s="106"/>
      <c r="Y294" s="105"/>
      <c r="Z294" s="106"/>
      <c r="AA294" s="105"/>
      <c r="AB294" s="107"/>
      <c r="AC294" s="105"/>
      <c r="AD294" s="106"/>
      <c r="AE294" s="105"/>
      <c r="AF294" s="106"/>
      <c r="AG294" s="105"/>
      <c r="AH294" s="107"/>
      <c r="AI294" s="105"/>
      <c r="AJ294" s="106"/>
      <c r="AK294" s="105"/>
      <c r="AL294" s="106"/>
      <c r="AM294" s="105"/>
      <c r="AN294" s="107"/>
      <c r="AO294" s="105"/>
      <c r="AP294" s="106"/>
      <c r="AQ294" s="416">
        <f t="shared" si="47"/>
        <v>0</v>
      </c>
      <c r="AR294" s="110">
        <f t="shared" si="48"/>
        <v>0</v>
      </c>
      <c r="AS294" s="432">
        <f t="shared" si="49"/>
        <v>0</v>
      </c>
      <c r="AT294" s="109">
        <f t="shared" si="50"/>
        <v>0</v>
      </c>
      <c r="AU294" s="429">
        <f t="shared" si="51"/>
        <v>0</v>
      </c>
      <c r="AV294" s="110">
        <f t="shared" si="52"/>
        <v>0</v>
      </c>
      <c r="AW294" s="697"/>
      <c r="AX294" s="699"/>
    </row>
    <row r="295" spans="1:50" ht="17.25" customHeight="1" thickBot="1">
      <c r="A295" s="730"/>
      <c r="B295" s="692"/>
      <c r="C295" s="695"/>
      <c r="D295" s="696"/>
      <c r="E295" s="111"/>
      <c r="F295" s="112"/>
      <c r="G295" s="111"/>
      <c r="H295" s="112"/>
      <c r="I295" s="111"/>
      <c r="J295" s="113"/>
      <c r="K295" s="111"/>
      <c r="L295" s="112"/>
      <c r="M295" s="111"/>
      <c r="N295" s="112"/>
      <c r="O295" s="111"/>
      <c r="P295" s="113"/>
      <c r="Q295" s="111"/>
      <c r="R295" s="112"/>
      <c r="S295" s="111"/>
      <c r="T295" s="112"/>
      <c r="U295" s="111"/>
      <c r="V295" s="113"/>
      <c r="W295" s="111"/>
      <c r="X295" s="112"/>
      <c r="Y295" s="111"/>
      <c r="Z295" s="112"/>
      <c r="AA295" s="111"/>
      <c r="AB295" s="113"/>
      <c r="AC295" s="111"/>
      <c r="AD295" s="112"/>
      <c r="AE295" s="111"/>
      <c r="AF295" s="112"/>
      <c r="AG295" s="111"/>
      <c r="AH295" s="113"/>
      <c r="AI295" s="111"/>
      <c r="AJ295" s="112"/>
      <c r="AK295" s="111"/>
      <c r="AL295" s="112"/>
      <c r="AM295" s="111"/>
      <c r="AN295" s="113"/>
      <c r="AO295" s="111"/>
      <c r="AP295" s="112"/>
      <c r="AQ295" s="415">
        <f t="shared" si="47"/>
        <v>0</v>
      </c>
      <c r="AR295" s="116">
        <f t="shared" si="48"/>
        <v>0</v>
      </c>
      <c r="AS295" s="431">
        <f t="shared" si="49"/>
        <v>0</v>
      </c>
      <c r="AT295" s="115">
        <f t="shared" si="50"/>
        <v>0</v>
      </c>
      <c r="AU295" s="428">
        <f t="shared" si="51"/>
        <v>0</v>
      </c>
      <c r="AV295" s="116">
        <f t="shared" si="52"/>
        <v>0</v>
      </c>
      <c r="AW295" s="698"/>
      <c r="AX295" s="700"/>
    </row>
    <row r="296" spans="1:50" ht="17.25" customHeight="1" thickBot="1">
      <c r="A296" s="730"/>
      <c r="B296" s="715" t="s">
        <v>346</v>
      </c>
      <c r="C296" s="693" t="s">
        <v>130</v>
      </c>
      <c r="D296" s="694"/>
      <c r="E296" s="105"/>
      <c r="F296" s="106"/>
      <c r="G296" s="105"/>
      <c r="H296" s="106"/>
      <c r="I296" s="105"/>
      <c r="J296" s="107"/>
      <c r="K296" s="105"/>
      <c r="L296" s="106"/>
      <c r="M296" s="105"/>
      <c r="N296" s="106"/>
      <c r="O296" s="105"/>
      <c r="P296" s="107"/>
      <c r="Q296" s="105"/>
      <c r="R296" s="106"/>
      <c r="S296" s="105"/>
      <c r="T296" s="106"/>
      <c r="U296" s="105"/>
      <c r="V296" s="107"/>
      <c r="W296" s="105"/>
      <c r="X296" s="106"/>
      <c r="Y296" s="105"/>
      <c r="Z296" s="106"/>
      <c r="AA296" s="105"/>
      <c r="AB296" s="107"/>
      <c r="AC296" s="105"/>
      <c r="AD296" s="106"/>
      <c r="AE296" s="105"/>
      <c r="AF296" s="106"/>
      <c r="AG296" s="105"/>
      <c r="AH296" s="107"/>
      <c r="AI296" s="105"/>
      <c r="AJ296" s="106"/>
      <c r="AK296" s="105"/>
      <c r="AL296" s="106"/>
      <c r="AM296" s="105"/>
      <c r="AN296" s="107"/>
      <c r="AO296" s="105"/>
      <c r="AP296" s="106"/>
      <c r="AQ296" s="416">
        <f t="shared" si="47"/>
        <v>0</v>
      </c>
      <c r="AR296" s="110">
        <f t="shared" si="48"/>
        <v>0</v>
      </c>
      <c r="AS296" s="432">
        <f t="shared" si="49"/>
        <v>0</v>
      </c>
      <c r="AT296" s="109">
        <f t="shared" si="50"/>
        <v>0</v>
      </c>
      <c r="AU296" s="429">
        <f t="shared" si="51"/>
        <v>0</v>
      </c>
      <c r="AV296" s="110">
        <f t="shared" si="52"/>
        <v>0</v>
      </c>
      <c r="AW296" s="697"/>
      <c r="AX296" s="699"/>
    </row>
    <row r="297" spans="1:50" ht="17.25" customHeight="1" thickBot="1">
      <c r="A297" s="730"/>
      <c r="B297" s="692"/>
      <c r="C297" s="695"/>
      <c r="D297" s="696"/>
      <c r="E297" s="111"/>
      <c r="F297" s="112"/>
      <c r="G297" s="111"/>
      <c r="H297" s="112"/>
      <c r="I297" s="111"/>
      <c r="J297" s="113"/>
      <c r="K297" s="111"/>
      <c r="L297" s="112"/>
      <c r="M297" s="111"/>
      <c r="N297" s="112"/>
      <c r="O297" s="111"/>
      <c r="P297" s="113"/>
      <c r="Q297" s="111"/>
      <c r="R297" s="112"/>
      <c r="S297" s="111"/>
      <c r="T297" s="112"/>
      <c r="U297" s="111"/>
      <c r="V297" s="113"/>
      <c r="W297" s="111"/>
      <c r="X297" s="112"/>
      <c r="Y297" s="111"/>
      <c r="Z297" s="112"/>
      <c r="AA297" s="111"/>
      <c r="AB297" s="113"/>
      <c r="AC297" s="111"/>
      <c r="AD297" s="112"/>
      <c r="AE297" s="111"/>
      <c r="AF297" s="112"/>
      <c r="AG297" s="111"/>
      <c r="AH297" s="113"/>
      <c r="AI297" s="111"/>
      <c r="AJ297" s="112"/>
      <c r="AK297" s="111"/>
      <c r="AL297" s="112"/>
      <c r="AM297" s="111"/>
      <c r="AN297" s="113"/>
      <c r="AO297" s="111"/>
      <c r="AP297" s="112"/>
      <c r="AQ297" s="415">
        <f t="shared" si="47"/>
        <v>0</v>
      </c>
      <c r="AR297" s="116">
        <f t="shared" si="48"/>
        <v>0</v>
      </c>
      <c r="AS297" s="431">
        <f t="shared" si="49"/>
        <v>0</v>
      </c>
      <c r="AT297" s="115">
        <f t="shared" si="50"/>
        <v>0</v>
      </c>
      <c r="AU297" s="428">
        <f t="shared" si="51"/>
        <v>0</v>
      </c>
      <c r="AV297" s="116">
        <f t="shared" si="52"/>
        <v>0</v>
      </c>
      <c r="AW297" s="698"/>
      <c r="AX297" s="700"/>
    </row>
    <row r="298" spans="1:50" ht="17.25" customHeight="1" thickBot="1">
      <c r="A298" s="730"/>
      <c r="B298" s="715" t="s">
        <v>346</v>
      </c>
      <c r="C298" s="693" t="s">
        <v>131</v>
      </c>
      <c r="D298" s="694"/>
      <c r="E298" s="105"/>
      <c r="F298" s="106"/>
      <c r="G298" s="105"/>
      <c r="H298" s="106"/>
      <c r="I298" s="105"/>
      <c r="J298" s="107"/>
      <c r="K298" s="105"/>
      <c r="L298" s="106"/>
      <c r="M298" s="105"/>
      <c r="N298" s="106"/>
      <c r="O298" s="105"/>
      <c r="P298" s="107"/>
      <c r="Q298" s="105"/>
      <c r="R298" s="106"/>
      <c r="S298" s="105"/>
      <c r="T298" s="106"/>
      <c r="U298" s="105"/>
      <c r="V298" s="107"/>
      <c r="W298" s="105"/>
      <c r="X298" s="106"/>
      <c r="Y298" s="105"/>
      <c r="Z298" s="106"/>
      <c r="AA298" s="105"/>
      <c r="AB298" s="107"/>
      <c r="AC298" s="105"/>
      <c r="AD298" s="106"/>
      <c r="AE298" s="105"/>
      <c r="AF298" s="106"/>
      <c r="AG298" s="105"/>
      <c r="AH298" s="107"/>
      <c r="AI298" s="105"/>
      <c r="AJ298" s="106"/>
      <c r="AK298" s="105"/>
      <c r="AL298" s="106"/>
      <c r="AM298" s="105"/>
      <c r="AN298" s="107"/>
      <c r="AO298" s="105"/>
      <c r="AP298" s="106"/>
      <c r="AQ298" s="416">
        <f t="shared" si="47"/>
        <v>0</v>
      </c>
      <c r="AR298" s="110">
        <f t="shared" si="48"/>
        <v>0</v>
      </c>
      <c r="AS298" s="432">
        <f t="shared" si="49"/>
        <v>0</v>
      </c>
      <c r="AT298" s="109">
        <f t="shared" si="50"/>
        <v>0</v>
      </c>
      <c r="AU298" s="429">
        <f t="shared" si="51"/>
        <v>0</v>
      </c>
      <c r="AV298" s="110">
        <f t="shared" si="52"/>
        <v>0</v>
      </c>
      <c r="AW298" s="697"/>
      <c r="AX298" s="699"/>
    </row>
    <row r="299" spans="1:50" ht="17.25" customHeight="1" thickBot="1">
      <c r="A299" s="730"/>
      <c r="B299" s="692"/>
      <c r="C299" s="695"/>
      <c r="D299" s="696"/>
      <c r="E299" s="111"/>
      <c r="F299" s="112"/>
      <c r="G299" s="111"/>
      <c r="H299" s="112"/>
      <c r="I299" s="111"/>
      <c r="J299" s="113"/>
      <c r="K299" s="111"/>
      <c r="L299" s="112"/>
      <c r="M299" s="111"/>
      <c r="N299" s="112"/>
      <c r="O299" s="111"/>
      <c r="P299" s="113"/>
      <c r="Q299" s="111"/>
      <c r="R299" s="112"/>
      <c r="S299" s="111"/>
      <c r="T299" s="112"/>
      <c r="U299" s="111"/>
      <c r="V299" s="113"/>
      <c r="W299" s="111"/>
      <c r="X299" s="112"/>
      <c r="Y299" s="111"/>
      <c r="Z299" s="112"/>
      <c r="AA299" s="111"/>
      <c r="AB299" s="113"/>
      <c r="AC299" s="111"/>
      <c r="AD299" s="112"/>
      <c r="AE299" s="111"/>
      <c r="AF299" s="112"/>
      <c r="AG299" s="111"/>
      <c r="AH299" s="113"/>
      <c r="AI299" s="111"/>
      <c r="AJ299" s="112"/>
      <c r="AK299" s="111"/>
      <c r="AL299" s="112"/>
      <c r="AM299" s="111"/>
      <c r="AN299" s="113"/>
      <c r="AO299" s="111"/>
      <c r="AP299" s="112"/>
      <c r="AQ299" s="415">
        <f t="shared" si="47"/>
        <v>0</v>
      </c>
      <c r="AR299" s="116">
        <f t="shared" si="48"/>
        <v>0</v>
      </c>
      <c r="AS299" s="431">
        <f t="shared" si="49"/>
        <v>0</v>
      </c>
      <c r="AT299" s="115">
        <f t="shared" si="50"/>
        <v>0</v>
      </c>
      <c r="AU299" s="428">
        <f t="shared" si="51"/>
        <v>0</v>
      </c>
      <c r="AV299" s="116">
        <f t="shared" si="52"/>
        <v>0</v>
      </c>
      <c r="AW299" s="698"/>
      <c r="AX299" s="700"/>
    </row>
    <row r="300" spans="1:50" ht="17.25" customHeight="1" thickBot="1">
      <c r="A300" s="730"/>
      <c r="B300" s="691" t="s">
        <v>206</v>
      </c>
      <c r="C300" s="693" t="s">
        <v>132</v>
      </c>
      <c r="D300" s="694"/>
      <c r="E300" s="105"/>
      <c r="F300" s="106"/>
      <c r="G300" s="105"/>
      <c r="H300" s="106"/>
      <c r="I300" s="105"/>
      <c r="J300" s="107"/>
      <c r="K300" s="105"/>
      <c r="L300" s="106"/>
      <c r="M300" s="105"/>
      <c r="N300" s="106"/>
      <c r="O300" s="105"/>
      <c r="P300" s="107"/>
      <c r="Q300" s="105"/>
      <c r="R300" s="106"/>
      <c r="S300" s="105"/>
      <c r="T300" s="106"/>
      <c r="U300" s="105"/>
      <c r="V300" s="107"/>
      <c r="W300" s="105"/>
      <c r="X300" s="106"/>
      <c r="Y300" s="105"/>
      <c r="Z300" s="106"/>
      <c r="AA300" s="105"/>
      <c r="AB300" s="107"/>
      <c r="AC300" s="105"/>
      <c r="AD300" s="106"/>
      <c r="AE300" s="105"/>
      <c r="AF300" s="106"/>
      <c r="AG300" s="105"/>
      <c r="AH300" s="107"/>
      <c r="AI300" s="105"/>
      <c r="AJ300" s="106"/>
      <c r="AK300" s="105"/>
      <c r="AL300" s="106"/>
      <c r="AM300" s="105"/>
      <c r="AN300" s="107"/>
      <c r="AO300" s="105"/>
      <c r="AP300" s="106"/>
      <c r="AQ300" s="416">
        <f t="shared" si="47"/>
        <v>0</v>
      </c>
      <c r="AR300" s="110">
        <f t="shared" si="48"/>
        <v>0</v>
      </c>
      <c r="AS300" s="432">
        <f t="shared" si="49"/>
        <v>0</v>
      </c>
      <c r="AT300" s="109">
        <f t="shared" si="50"/>
        <v>0</v>
      </c>
      <c r="AU300" s="429">
        <f t="shared" si="51"/>
        <v>0</v>
      </c>
      <c r="AV300" s="110">
        <f t="shared" si="52"/>
        <v>0</v>
      </c>
      <c r="AW300" s="697"/>
      <c r="AX300" s="699"/>
    </row>
    <row r="301" spans="1:50" ht="16.5" customHeight="1" thickBot="1">
      <c r="A301" s="730"/>
      <c r="B301" s="692"/>
      <c r="C301" s="695"/>
      <c r="D301" s="696"/>
      <c r="E301" s="111"/>
      <c r="F301" s="112"/>
      <c r="G301" s="111"/>
      <c r="H301" s="112"/>
      <c r="I301" s="111"/>
      <c r="J301" s="113"/>
      <c r="K301" s="111"/>
      <c r="L301" s="112"/>
      <c r="M301" s="111"/>
      <c r="N301" s="112"/>
      <c r="O301" s="111"/>
      <c r="P301" s="113"/>
      <c r="Q301" s="111"/>
      <c r="R301" s="112"/>
      <c r="S301" s="111"/>
      <c r="T301" s="112"/>
      <c r="U301" s="111"/>
      <c r="V301" s="113"/>
      <c r="W301" s="111"/>
      <c r="X301" s="112"/>
      <c r="Y301" s="111"/>
      <c r="Z301" s="112"/>
      <c r="AA301" s="111"/>
      <c r="AB301" s="113"/>
      <c r="AC301" s="111"/>
      <c r="AD301" s="112"/>
      <c r="AE301" s="111"/>
      <c r="AF301" s="112"/>
      <c r="AG301" s="111"/>
      <c r="AH301" s="113"/>
      <c r="AI301" s="111"/>
      <c r="AJ301" s="112"/>
      <c r="AK301" s="111"/>
      <c r="AL301" s="112"/>
      <c r="AM301" s="111"/>
      <c r="AN301" s="113"/>
      <c r="AO301" s="111"/>
      <c r="AP301" s="112"/>
      <c r="AQ301" s="415">
        <f t="shared" si="47"/>
        <v>0</v>
      </c>
      <c r="AR301" s="116">
        <f t="shared" si="48"/>
        <v>0</v>
      </c>
      <c r="AS301" s="431">
        <f t="shared" si="49"/>
        <v>0</v>
      </c>
      <c r="AT301" s="115">
        <f t="shared" si="50"/>
        <v>0</v>
      </c>
      <c r="AU301" s="428">
        <f t="shared" si="51"/>
        <v>0</v>
      </c>
      <c r="AV301" s="116">
        <f t="shared" si="52"/>
        <v>0</v>
      </c>
      <c r="AW301" s="698"/>
      <c r="AX301" s="700"/>
    </row>
    <row r="302" spans="1:50" ht="17.25" customHeight="1" thickBot="1">
      <c r="A302" s="730"/>
      <c r="B302" s="691" t="s">
        <v>206</v>
      </c>
      <c r="C302" s="693" t="s">
        <v>133</v>
      </c>
      <c r="D302" s="694"/>
      <c r="E302" s="105"/>
      <c r="F302" s="106"/>
      <c r="G302" s="105"/>
      <c r="H302" s="106"/>
      <c r="I302" s="105"/>
      <c r="J302" s="107"/>
      <c r="K302" s="105"/>
      <c r="L302" s="106"/>
      <c r="M302" s="105"/>
      <c r="N302" s="106"/>
      <c r="O302" s="105"/>
      <c r="P302" s="107"/>
      <c r="Q302" s="105"/>
      <c r="R302" s="106"/>
      <c r="S302" s="105"/>
      <c r="T302" s="106"/>
      <c r="U302" s="105"/>
      <c r="V302" s="107"/>
      <c r="W302" s="105"/>
      <c r="X302" s="106"/>
      <c r="Y302" s="105"/>
      <c r="Z302" s="106"/>
      <c r="AA302" s="105"/>
      <c r="AB302" s="107"/>
      <c r="AC302" s="105"/>
      <c r="AD302" s="106"/>
      <c r="AE302" s="105"/>
      <c r="AF302" s="106"/>
      <c r="AG302" s="105"/>
      <c r="AH302" s="107"/>
      <c r="AI302" s="105"/>
      <c r="AJ302" s="106"/>
      <c r="AK302" s="105"/>
      <c r="AL302" s="106"/>
      <c r="AM302" s="105"/>
      <c r="AN302" s="107"/>
      <c r="AO302" s="105"/>
      <c r="AP302" s="106"/>
      <c r="AQ302" s="414">
        <f t="shared" si="47"/>
        <v>0</v>
      </c>
      <c r="AR302" s="110">
        <f t="shared" si="48"/>
        <v>0</v>
      </c>
      <c r="AS302" s="432">
        <f t="shared" si="49"/>
        <v>0</v>
      </c>
      <c r="AT302" s="109">
        <f t="shared" si="50"/>
        <v>0</v>
      </c>
      <c r="AU302" s="429">
        <f t="shared" si="51"/>
        <v>0</v>
      </c>
      <c r="AV302" s="110">
        <f t="shared" si="52"/>
        <v>0</v>
      </c>
      <c r="AW302" s="697"/>
      <c r="AX302" s="699"/>
    </row>
    <row r="303" spans="1:50" ht="17.25" customHeight="1" thickBot="1">
      <c r="A303" s="730"/>
      <c r="B303" s="692"/>
      <c r="C303" s="695"/>
      <c r="D303" s="696"/>
      <c r="E303" s="111"/>
      <c r="F303" s="112"/>
      <c r="G303" s="111"/>
      <c r="H303" s="112"/>
      <c r="I303" s="111"/>
      <c r="J303" s="113"/>
      <c r="K303" s="111"/>
      <c r="L303" s="112"/>
      <c r="M303" s="111"/>
      <c r="N303" s="112"/>
      <c r="O303" s="111"/>
      <c r="P303" s="113"/>
      <c r="Q303" s="111"/>
      <c r="R303" s="112"/>
      <c r="S303" s="111"/>
      <c r="T303" s="112"/>
      <c r="U303" s="111"/>
      <c r="V303" s="113"/>
      <c r="W303" s="111"/>
      <c r="X303" s="112"/>
      <c r="Y303" s="111"/>
      <c r="Z303" s="112"/>
      <c r="AA303" s="111"/>
      <c r="AB303" s="113"/>
      <c r="AC303" s="111"/>
      <c r="AD303" s="112"/>
      <c r="AE303" s="111"/>
      <c r="AF303" s="112"/>
      <c r="AG303" s="111"/>
      <c r="AH303" s="113"/>
      <c r="AI303" s="111"/>
      <c r="AJ303" s="112"/>
      <c r="AK303" s="111"/>
      <c r="AL303" s="112"/>
      <c r="AM303" s="111"/>
      <c r="AN303" s="113"/>
      <c r="AO303" s="111"/>
      <c r="AP303" s="112"/>
      <c r="AQ303" s="415">
        <f t="shared" si="47"/>
        <v>0</v>
      </c>
      <c r="AR303" s="116">
        <f t="shared" si="48"/>
        <v>0</v>
      </c>
      <c r="AS303" s="431">
        <f t="shared" si="49"/>
        <v>0</v>
      </c>
      <c r="AT303" s="115">
        <f t="shared" si="50"/>
        <v>0</v>
      </c>
      <c r="AU303" s="428">
        <f t="shared" si="51"/>
        <v>0</v>
      </c>
      <c r="AV303" s="116">
        <f t="shared" si="52"/>
        <v>0</v>
      </c>
      <c r="AW303" s="698"/>
      <c r="AX303" s="700"/>
    </row>
    <row r="304" spans="1:50" ht="17.25" customHeight="1" thickBot="1">
      <c r="A304" s="730"/>
      <c r="B304" s="691" t="s">
        <v>206</v>
      </c>
      <c r="C304" s="693" t="s">
        <v>134</v>
      </c>
      <c r="D304" s="694"/>
      <c r="E304" s="105"/>
      <c r="F304" s="106"/>
      <c r="G304" s="105"/>
      <c r="H304" s="106"/>
      <c r="I304" s="105"/>
      <c r="J304" s="107"/>
      <c r="K304" s="105"/>
      <c r="L304" s="106"/>
      <c r="M304" s="105"/>
      <c r="N304" s="106"/>
      <c r="O304" s="105"/>
      <c r="P304" s="107"/>
      <c r="Q304" s="105"/>
      <c r="R304" s="106"/>
      <c r="S304" s="105"/>
      <c r="T304" s="106"/>
      <c r="U304" s="105"/>
      <c r="V304" s="107"/>
      <c r="W304" s="105"/>
      <c r="X304" s="106"/>
      <c r="Y304" s="105"/>
      <c r="Z304" s="106"/>
      <c r="AA304" s="105"/>
      <c r="AB304" s="107"/>
      <c r="AC304" s="105"/>
      <c r="AD304" s="106"/>
      <c r="AE304" s="105"/>
      <c r="AF304" s="106"/>
      <c r="AG304" s="105"/>
      <c r="AH304" s="107"/>
      <c r="AI304" s="105"/>
      <c r="AJ304" s="106"/>
      <c r="AK304" s="105"/>
      <c r="AL304" s="106"/>
      <c r="AM304" s="105"/>
      <c r="AN304" s="107"/>
      <c r="AO304" s="105"/>
      <c r="AP304" s="106"/>
      <c r="AQ304" s="416">
        <f t="shared" si="47"/>
        <v>0</v>
      </c>
      <c r="AR304" s="110">
        <f t="shared" si="48"/>
        <v>0</v>
      </c>
      <c r="AS304" s="432">
        <f t="shared" si="49"/>
        <v>0</v>
      </c>
      <c r="AT304" s="109">
        <f t="shared" si="50"/>
        <v>0</v>
      </c>
      <c r="AU304" s="429">
        <f t="shared" si="51"/>
        <v>0</v>
      </c>
      <c r="AV304" s="110">
        <f t="shared" si="52"/>
        <v>0</v>
      </c>
      <c r="AW304" s="697"/>
      <c r="AX304" s="699"/>
    </row>
    <row r="305" spans="1:50" ht="17.25" customHeight="1" thickBot="1">
      <c r="A305" s="730"/>
      <c r="B305" s="692"/>
      <c r="C305" s="695"/>
      <c r="D305" s="696"/>
      <c r="E305" s="111"/>
      <c r="F305" s="112"/>
      <c r="G305" s="111"/>
      <c r="H305" s="112"/>
      <c r="I305" s="111"/>
      <c r="J305" s="113"/>
      <c r="K305" s="111"/>
      <c r="L305" s="112"/>
      <c r="M305" s="111"/>
      <c r="N305" s="112"/>
      <c r="O305" s="111"/>
      <c r="P305" s="113"/>
      <c r="Q305" s="111"/>
      <c r="R305" s="112"/>
      <c r="S305" s="111"/>
      <c r="T305" s="112"/>
      <c r="U305" s="111"/>
      <c r="V305" s="113"/>
      <c r="W305" s="111"/>
      <c r="X305" s="112"/>
      <c r="Y305" s="111"/>
      <c r="Z305" s="112"/>
      <c r="AA305" s="111"/>
      <c r="AB305" s="113"/>
      <c r="AC305" s="111"/>
      <c r="AD305" s="112"/>
      <c r="AE305" s="111"/>
      <c r="AF305" s="112"/>
      <c r="AG305" s="111"/>
      <c r="AH305" s="113"/>
      <c r="AI305" s="111"/>
      <c r="AJ305" s="112"/>
      <c r="AK305" s="111"/>
      <c r="AL305" s="112"/>
      <c r="AM305" s="111"/>
      <c r="AN305" s="113"/>
      <c r="AO305" s="111"/>
      <c r="AP305" s="112"/>
      <c r="AQ305" s="415">
        <f t="shared" si="47"/>
        <v>0</v>
      </c>
      <c r="AR305" s="116">
        <f t="shared" si="48"/>
        <v>0</v>
      </c>
      <c r="AS305" s="431">
        <f t="shared" si="49"/>
        <v>0</v>
      </c>
      <c r="AT305" s="115">
        <f t="shared" si="50"/>
        <v>0</v>
      </c>
      <c r="AU305" s="428">
        <f t="shared" si="51"/>
        <v>0</v>
      </c>
      <c r="AV305" s="116">
        <f t="shared" si="52"/>
        <v>0</v>
      </c>
      <c r="AW305" s="698"/>
      <c r="AX305" s="700"/>
    </row>
    <row r="306" spans="1:50" ht="17.25" customHeight="1" thickBot="1">
      <c r="A306" s="730"/>
      <c r="B306" s="691" t="s">
        <v>206</v>
      </c>
      <c r="C306" s="693" t="s">
        <v>135</v>
      </c>
      <c r="D306" s="694"/>
      <c r="E306" s="105"/>
      <c r="F306" s="106"/>
      <c r="G306" s="105"/>
      <c r="H306" s="106"/>
      <c r="I306" s="105"/>
      <c r="J306" s="107"/>
      <c r="K306" s="105"/>
      <c r="L306" s="106"/>
      <c r="M306" s="105"/>
      <c r="N306" s="106"/>
      <c r="O306" s="105"/>
      <c r="P306" s="107"/>
      <c r="Q306" s="105"/>
      <c r="R306" s="106"/>
      <c r="S306" s="105"/>
      <c r="T306" s="106"/>
      <c r="U306" s="105"/>
      <c r="V306" s="107"/>
      <c r="W306" s="105">
        <v>1</v>
      </c>
      <c r="X306" s="106"/>
      <c r="Y306" s="105"/>
      <c r="Z306" s="106"/>
      <c r="AA306" s="105">
        <v>3</v>
      </c>
      <c r="AB306" s="107"/>
      <c r="AC306" s="105"/>
      <c r="AD306" s="106"/>
      <c r="AE306" s="105"/>
      <c r="AF306" s="106"/>
      <c r="AG306" s="105"/>
      <c r="AH306" s="107"/>
      <c r="AI306" s="105">
        <v>1</v>
      </c>
      <c r="AJ306" s="106"/>
      <c r="AK306" s="105">
        <v>1</v>
      </c>
      <c r="AL306" s="106"/>
      <c r="AM306" s="105"/>
      <c r="AN306" s="107"/>
      <c r="AO306" s="105"/>
      <c r="AP306" s="106"/>
      <c r="AQ306" s="416">
        <f t="shared" si="47"/>
        <v>2</v>
      </c>
      <c r="AR306" s="110">
        <f t="shared" si="48"/>
        <v>0</v>
      </c>
      <c r="AS306" s="432">
        <f t="shared" si="49"/>
        <v>1</v>
      </c>
      <c r="AT306" s="109">
        <f t="shared" si="50"/>
        <v>0</v>
      </c>
      <c r="AU306" s="429">
        <f t="shared" si="51"/>
        <v>3</v>
      </c>
      <c r="AV306" s="110">
        <f t="shared" si="52"/>
        <v>0</v>
      </c>
      <c r="AW306" s="697">
        <v>1.17</v>
      </c>
      <c r="AX306" s="699"/>
    </row>
    <row r="307" spans="1:50" ht="17.25" customHeight="1" thickBot="1">
      <c r="A307" s="730"/>
      <c r="B307" s="692"/>
      <c r="C307" s="695"/>
      <c r="D307" s="696"/>
      <c r="E307" s="111"/>
      <c r="F307" s="112"/>
      <c r="G307" s="111"/>
      <c r="H307" s="112"/>
      <c r="I307" s="111"/>
      <c r="J307" s="113"/>
      <c r="K307" s="111"/>
      <c r="L307" s="112"/>
      <c r="M307" s="111"/>
      <c r="N307" s="112"/>
      <c r="O307" s="111"/>
      <c r="P307" s="113"/>
      <c r="Q307" s="111"/>
      <c r="R307" s="112"/>
      <c r="S307" s="111"/>
      <c r="T307" s="112"/>
      <c r="U307" s="111"/>
      <c r="V307" s="113"/>
      <c r="W307" s="111">
        <v>1</v>
      </c>
      <c r="X307" s="112"/>
      <c r="Y307" s="111"/>
      <c r="Z307" s="112"/>
      <c r="AA307" s="111">
        <v>1</v>
      </c>
      <c r="AB307" s="113"/>
      <c r="AC307" s="111"/>
      <c r="AD307" s="112"/>
      <c r="AE307" s="111"/>
      <c r="AF307" s="112"/>
      <c r="AG307" s="111"/>
      <c r="AH307" s="113"/>
      <c r="AI307" s="111"/>
      <c r="AJ307" s="112"/>
      <c r="AK307" s="111"/>
      <c r="AL307" s="112"/>
      <c r="AM307" s="111"/>
      <c r="AN307" s="113"/>
      <c r="AO307" s="111"/>
      <c r="AP307" s="112"/>
      <c r="AQ307" s="415">
        <f t="shared" si="47"/>
        <v>1</v>
      </c>
      <c r="AR307" s="116">
        <f t="shared" si="48"/>
        <v>0</v>
      </c>
      <c r="AS307" s="431">
        <f t="shared" si="49"/>
        <v>0</v>
      </c>
      <c r="AT307" s="115">
        <f t="shared" si="50"/>
        <v>0</v>
      </c>
      <c r="AU307" s="428">
        <f t="shared" si="51"/>
        <v>1</v>
      </c>
      <c r="AV307" s="116">
        <f t="shared" si="52"/>
        <v>0</v>
      </c>
      <c r="AW307" s="698"/>
      <c r="AX307" s="700"/>
    </row>
    <row r="308" spans="1:50" ht="17.25" customHeight="1" thickBot="1">
      <c r="A308" s="730"/>
      <c r="B308" s="691" t="s">
        <v>208</v>
      </c>
      <c r="C308" s="693" t="s">
        <v>136</v>
      </c>
      <c r="D308" s="694"/>
      <c r="E308" s="105"/>
      <c r="F308" s="106"/>
      <c r="G308" s="105"/>
      <c r="H308" s="106"/>
      <c r="I308" s="105"/>
      <c r="J308" s="107"/>
      <c r="K308" s="105"/>
      <c r="L308" s="106"/>
      <c r="M308" s="105"/>
      <c r="N308" s="106"/>
      <c r="O308" s="105"/>
      <c r="P308" s="107"/>
      <c r="Q308" s="105"/>
      <c r="R308" s="106"/>
      <c r="S308" s="105"/>
      <c r="T308" s="106"/>
      <c r="U308" s="105"/>
      <c r="V308" s="107"/>
      <c r="W308" s="105"/>
      <c r="X308" s="106"/>
      <c r="Y308" s="105"/>
      <c r="Z308" s="106"/>
      <c r="AA308" s="105"/>
      <c r="AB308" s="107"/>
      <c r="AC308" s="105"/>
      <c r="AD308" s="106"/>
      <c r="AE308" s="105"/>
      <c r="AF308" s="106"/>
      <c r="AG308" s="105"/>
      <c r="AH308" s="107"/>
      <c r="AI308" s="105"/>
      <c r="AJ308" s="106"/>
      <c r="AK308" s="105"/>
      <c r="AL308" s="106"/>
      <c r="AM308" s="105"/>
      <c r="AN308" s="107"/>
      <c r="AO308" s="105"/>
      <c r="AP308" s="106"/>
      <c r="AQ308" s="416">
        <f t="shared" si="47"/>
        <v>0</v>
      </c>
      <c r="AR308" s="110">
        <f t="shared" si="48"/>
        <v>0</v>
      </c>
      <c r="AS308" s="432">
        <f t="shared" si="49"/>
        <v>0</v>
      </c>
      <c r="AT308" s="109">
        <f t="shared" si="50"/>
        <v>0</v>
      </c>
      <c r="AU308" s="429">
        <f t="shared" si="51"/>
        <v>0</v>
      </c>
      <c r="AV308" s="110">
        <f t="shared" si="52"/>
        <v>0</v>
      </c>
      <c r="AW308" s="697"/>
      <c r="AX308" s="699"/>
    </row>
    <row r="309" spans="1:50" ht="17.25" customHeight="1" thickBot="1">
      <c r="A309" s="730"/>
      <c r="B309" s="692"/>
      <c r="C309" s="695"/>
      <c r="D309" s="696"/>
      <c r="E309" s="111"/>
      <c r="F309" s="112"/>
      <c r="G309" s="111"/>
      <c r="H309" s="112"/>
      <c r="I309" s="111"/>
      <c r="J309" s="113"/>
      <c r="K309" s="111"/>
      <c r="L309" s="112"/>
      <c r="M309" s="111"/>
      <c r="N309" s="112"/>
      <c r="O309" s="111"/>
      <c r="P309" s="113"/>
      <c r="Q309" s="111"/>
      <c r="R309" s="112"/>
      <c r="S309" s="111"/>
      <c r="T309" s="112"/>
      <c r="U309" s="111"/>
      <c r="V309" s="113"/>
      <c r="W309" s="111"/>
      <c r="X309" s="112"/>
      <c r="Y309" s="111"/>
      <c r="Z309" s="112"/>
      <c r="AA309" s="111"/>
      <c r="AB309" s="113"/>
      <c r="AC309" s="111"/>
      <c r="AD309" s="112"/>
      <c r="AE309" s="111"/>
      <c r="AF309" s="112"/>
      <c r="AG309" s="111"/>
      <c r="AH309" s="113"/>
      <c r="AI309" s="111"/>
      <c r="AJ309" s="112"/>
      <c r="AK309" s="111"/>
      <c r="AL309" s="112"/>
      <c r="AM309" s="111"/>
      <c r="AN309" s="113"/>
      <c r="AO309" s="111"/>
      <c r="AP309" s="112"/>
      <c r="AQ309" s="415">
        <f t="shared" si="47"/>
        <v>0</v>
      </c>
      <c r="AR309" s="116">
        <f t="shared" si="48"/>
        <v>0</v>
      </c>
      <c r="AS309" s="431">
        <f t="shared" si="49"/>
        <v>0</v>
      </c>
      <c r="AT309" s="115">
        <f t="shared" si="50"/>
        <v>0</v>
      </c>
      <c r="AU309" s="428">
        <f t="shared" si="51"/>
        <v>0</v>
      </c>
      <c r="AV309" s="116">
        <f t="shared" si="52"/>
        <v>0</v>
      </c>
      <c r="AW309" s="698"/>
      <c r="AX309" s="700"/>
    </row>
    <row r="310" spans="1:50" ht="17.25" customHeight="1" thickBot="1">
      <c r="A310" s="730"/>
      <c r="B310" s="691" t="s">
        <v>206</v>
      </c>
      <c r="C310" s="693" t="s">
        <v>137</v>
      </c>
      <c r="D310" s="694"/>
      <c r="E310" s="105"/>
      <c r="F310" s="106"/>
      <c r="G310" s="105"/>
      <c r="H310" s="106"/>
      <c r="I310" s="105"/>
      <c r="J310" s="107"/>
      <c r="K310" s="105"/>
      <c r="L310" s="106"/>
      <c r="M310" s="105"/>
      <c r="N310" s="106"/>
      <c r="O310" s="105"/>
      <c r="P310" s="107"/>
      <c r="Q310" s="105"/>
      <c r="R310" s="106"/>
      <c r="S310" s="105"/>
      <c r="T310" s="106"/>
      <c r="U310" s="105"/>
      <c r="V310" s="107"/>
      <c r="W310" s="105"/>
      <c r="X310" s="106"/>
      <c r="Y310" s="105"/>
      <c r="Z310" s="106"/>
      <c r="AA310" s="105"/>
      <c r="AB310" s="107"/>
      <c r="AC310" s="105"/>
      <c r="AD310" s="106"/>
      <c r="AE310" s="105"/>
      <c r="AF310" s="106"/>
      <c r="AG310" s="105"/>
      <c r="AH310" s="107"/>
      <c r="AI310" s="105"/>
      <c r="AJ310" s="106"/>
      <c r="AK310" s="105"/>
      <c r="AL310" s="106"/>
      <c r="AM310" s="105"/>
      <c r="AN310" s="107"/>
      <c r="AO310" s="105"/>
      <c r="AP310" s="106"/>
      <c r="AQ310" s="416">
        <f t="shared" si="47"/>
        <v>0</v>
      </c>
      <c r="AR310" s="110">
        <f t="shared" si="48"/>
        <v>0</v>
      </c>
      <c r="AS310" s="432">
        <f t="shared" si="49"/>
        <v>0</v>
      </c>
      <c r="AT310" s="109">
        <f t="shared" si="50"/>
        <v>0</v>
      </c>
      <c r="AU310" s="429">
        <f t="shared" si="51"/>
        <v>0</v>
      </c>
      <c r="AV310" s="110">
        <f t="shared" si="52"/>
        <v>0</v>
      </c>
      <c r="AW310" s="697"/>
      <c r="AX310" s="699"/>
    </row>
    <row r="311" spans="1:50" ht="17.25" customHeight="1" thickBot="1">
      <c r="A311" s="730"/>
      <c r="B311" s="692"/>
      <c r="C311" s="695"/>
      <c r="D311" s="696"/>
      <c r="E311" s="111"/>
      <c r="F311" s="112"/>
      <c r="G311" s="111"/>
      <c r="H311" s="112"/>
      <c r="I311" s="111"/>
      <c r="J311" s="113"/>
      <c r="K311" s="111"/>
      <c r="L311" s="112"/>
      <c r="M311" s="111"/>
      <c r="N311" s="112"/>
      <c r="O311" s="111"/>
      <c r="P311" s="113"/>
      <c r="Q311" s="111"/>
      <c r="R311" s="112"/>
      <c r="S311" s="111"/>
      <c r="T311" s="112"/>
      <c r="U311" s="111"/>
      <c r="V311" s="113"/>
      <c r="W311" s="111"/>
      <c r="X311" s="112"/>
      <c r="Y311" s="111"/>
      <c r="Z311" s="112"/>
      <c r="AA311" s="111"/>
      <c r="AB311" s="113"/>
      <c r="AC311" s="111"/>
      <c r="AD311" s="112"/>
      <c r="AE311" s="111"/>
      <c r="AF311" s="112"/>
      <c r="AG311" s="111"/>
      <c r="AH311" s="113"/>
      <c r="AI311" s="111"/>
      <c r="AJ311" s="112"/>
      <c r="AK311" s="111"/>
      <c r="AL311" s="112"/>
      <c r="AM311" s="111"/>
      <c r="AN311" s="113"/>
      <c r="AO311" s="111"/>
      <c r="AP311" s="112"/>
      <c r="AQ311" s="415">
        <f t="shared" si="47"/>
        <v>0</v>
      </c>
      <c r="AR311" s="116">
        <f t="shared" si="48"/>
        <v>0</v>
      </c>
      <c r="AS311" s="431">
        <f t="shared" si="49"/>
        <v>0</v>
      </c>
      <c r="AT311" s="115">
        <f t="shared" si="50"/>
        <v>0</v>
      </c>
      <c r="AU311" s="428">
        <f t="shared" si="51"/>
        <v>0</v>
      </c>
      <c r="AV311" s="116">
        <f t="shared" si="52"/>
        <v>0</v>
      </c>
      <c r="AW311" s="698"/>
      <c r="AX311" s="700"/>
    </row>
    <row r="312" spans="1:50" ht="17.25" customHeight="1" thickBot="1">
      <c r="A312" s="730"/>
      <c r="B312" s="691" t="s">
        <v>206</v>
      </c>
      <c r="C312" s="693" t="s">
        <v>138</v>
      </c>
      <c r="D312" s="694"/>
      <c r="E312" s="105"/>
      <c r="F312" s="106"/>
      <c r="G312" s="105"/>
      <c r="H312" s="106"/>
      <c r="I312" s="105"/>
      <c r="J312" s="107"/>
      <c r="K312" s="105"/>
      <c r="L312" s="106"/>
      <c r="M312" s="105"/>
      <c r="N312" s="106"/>
      <c r="O312" s="105"/>
      <c r="P312" s="107"/>
      <c r="Q312" s="105"/>
      <c r="R312" s="106"/>
      <c r="S312" s="105"/>
      <c r="T312" s="106"/>
      <c r="U312" s="105"/>
      <c r="V312" s="107"/>
      <c r="W312" s="105"/>
      <c r="X312" s="106"/>
      <c r="Y312" s="105"/>
      <c r="Z312" s="106"/>
      <c r="AA312" s="105"/>
      <c r="AB312" s="107"/>
      <c r="AC312" s="105"/>
      <c r="AD312" s="106"/>
      <c r="AE312" s="105"/>
      <c r="AF312" s="106"/>
      <c r="AG312" s="105"/>
      <c r="AH312" s="107"/>
      <c r="AI312" s="105"/>
      <c r="AJ312" s="106"/>
      <c r="AK312" s="105"/>
      <c r="AL312" s="106"/>
      <c r="AM312" s="105"/>
      <c r="AN312" s="107"/>
      <c r="AO312" s="105"/>
      <c r="AP312" s="106"/>
      <c r="AQ312" s="416">
        <f t="shared" ref="AQ312:AQ317" si="53">AO312+AI312+AC312+W312+Q312+K312+E312</f>
        <v>0</v>
      </c>
      <c r="AR312" s="110">
        <f t="shared" ref="AR312:AR317" si="54">AP312+AJ312+AD312+X312+R312+L312+F312</f>
        <v>0</v>
      </c>
      <c r="AS312" s="432">
        <f t="shared" ref="AS312:AS317" si="55">AK312+AE312+Y312+S312+M312+G312</f>
        <v>0</v>
      </c>
      <c r="AT312" s="109">
        <f t="shared" ref="AT312:AT317" si="56">AL312+AF312+Z312+T312+N312+H312</f>
        <v>0</v>
      </c>
      <c r="AU312" s="429">
        <f t="shared" ref="AU312:AU317" si="57">AM312+AG312+AA312+U312+O312+I312</f>
        <v>0</v>
      </c>
      <c r="AV312" s="110">
        <f t="shared" ref="AV312:AV317" si="58">AN312+AH312+AB312+V312+P312+J312</f>
        <v>0</v>
      </c>
      <c r="AW312" s="697"/>
      <c r="AX312" s="699"/>
    </row>
    <row r="313" spans="1:50" ht="17.25" customHeight="1" thickBot="1">
      <c r="A313" s="730"/>
      <c r="B313" s="692"/>
      <c r="C313" s="695"/>
      <c r="D313" s="696"/>
      <c r="E313" s="111"/>
      <c r="F313" s="112"/>
      <c r="G313" s="111"/>
      <c r="H313" s="112"/>
      <c r="I313" s="111"/>
      <c r="J313" s="113"/>
      <c r="K313" s="111"/>
      <c r="L313" s="112"/>
      <c r="M313" s="111"/>
      <c r="N313" s="112"/>
      <c r="O313" s="111"/>
      <c r="P313" s="113"/>
      <c r="Q313" s="111"/>
      <c r="R313" s="112"/>
      <c r="S313" s="111"/>
      <c r="T313" s="112"/>
      <c r="U313" s="111"/>
      <c r="V313" s="113"/>
      <c r="W313" s="111"/>
      <c r="X313" s="112"/>
      <c r="Y313" s="111"/>
      <c r="Z313" s="112"/>
      <c r="AA313" s="111"/>
      <c r="AB313" s="113"/>
      <c r="AC313" s="111"/>
      <c r="AD313" s="112"/>
      <c r="AE313" s="111"/>
      <c r="AF313" s="112"/>
      <c r="AG313" s="111"/>
      <c r="AH313" s="113"/>
      <c r="AI313" s="111"/>
      <c r="AJ313" s="112"/>
      <c r="AK313" s="111"/>
      <c r="AL313" s="112"/>
      <c r="AM313" s="111"/>
      <c r="AN313" s="113"/>
      <c r="AO313" s="111"/>
      <c r="AP313" s="112"/>
      <c r="AQ313" s="415">
        <f t="shared" si="53"/>
        <v>0</v>
      </c>
      <c r="AR313" s="116">
        <f t="shared" si="54"/>
        <v>0</v>
      </c>
      <c r="AS313" s="431">
        <f t="shared" si="55"/>
        <v>0</v>
      </c>
      <c r="AT313" s="115">
        <f t="shared" si="56"/>
        <v>0</v>
      </c>
      <c r="AU313" s="428">
        <f t="shared" si="57"/>
        <v>0</v>
      </c>
      <c r="AV313" s="116">
        <f t="shared" si="58"/>
        <v>0</v>
      </c>
      <c r="AW313" s="698"/>
      <c r="AX313" s="700"/>
    </row>
    <row r="314" spans="1:50" ht="17.25" customHeight="1" thickBot="1">
      <c r="A314" s="730"/>
      <c r="B314" s="715" t="s">
        <v>347</v>
      </c>
      <c r="C314" s="693" t="s">
        <v>139</v>
      </c>
      <c r="D314" s="694"/>
      <c r="E314" s="105"/>
      <c r="F314" s="106"/>
      <c r="G314" s="105"/>
      <c r="H314" s="106"/>
      <c r="I314" s="105"/>
      <c r="J314" s="107"/>
      <c r="K314" s="105"/>
      <c r="L314" s="106"/>
      <c r="M314" s="105"/>
      <c r="N314" s="106"/>
      <c r="O314" s="105"/>
      <c r="P314" s="107"/>
      <c r="Q314" s="105"/>
      <c r="R314" s="106"/>
      <c r="S314" s="105"/>
      <c r="T314" s="106"/>
      <c r="U314" s="105"/>
      <c r="V314" s="107"/>
      <c r="W314" s="105"/>
      <c r="X314" s="106">
        <v>1</v>
      </c>
      <c r="Y314" s="105"/>
      <c r="Z314" s="118"/>
      <c r="AA314" s="105"/>
      <c r="AB314" s="107"/>
      <c r="AC314" s="105"/>
      <c r="AD314" s="330">
        <v>1</v>
      </c>
      <c r="AE314" s="105"/>
      <c r="AF314" s="106"/>
      <c r="AG314" s="105"/>
      <c r="AH314" s="107">
        <v>1</v>
      </c>
      <c r="AI314" s="105"/>
      <c r="AJ314" s="106"/>
      <c r="AK314" s="105"/>
      <c r="AL314" s="106"/>
      <c r="AM314" s="105"/>
      <c r="AN314" s="107"/>
      <c r="AO314" s="105"/>
      <c r="AP314" s="106"/>
      <c r="AQ314" s="416">
        <f t="shared" si="53"/>
        <v>0</v>
      </c>
      <c r="AR314" s="110">
        <f t="shared" si="54"/>
        <v>2</v>
      </c>
      <c r="AS314" s="432">
        <f t="shared" si="55"/>
        <v>0</v>
      </c>
      <c r="AT314" s="109">
        <f t="shared" si="56"/>
        <v>0</v>
      </c>
      <c r="AU314" s="429">
        <f t="shared" si="57"/>
        <v>0</v>
      </c>
      <c r="AV314" s="110">
        <f t="shared" si="58"/>
        <v>1</v>
      </c>
      <c r="AW314" s="697"/>
      <c r="AX314" s="699">
        <v>1.28</v>
      </c>
    </row>
    <row r="315" spans="1:50" ht="17.25" customHeight="1" thickBot="1">
      <c r="A315" s="730"/>
      <c r="B315" s="692"/>
      <c r="C315" s="695" t="s">
        <v>48</v>
      </c>
      <c r="D315" s="696"/>
      <c r="E315" s="111"/>
      <c r="F315" s="112"/>
      <c r="G315" s="111"/>
      <c r="H315" s="112"/>
      <c r="I315" s="111"/>
      <c r="J315" s="113"/>
      <c r="K315" s="111"/>
      <c r="L315" s="112"/>
      <c r="M315" s="111"/>
      <c r="N315" s="112"/>
      <c r="O315" s="111"/>
      <c r="P315" s="113"/>
      <c r="Q315" s="111"/>
      <c r="R315" s="112"/>
      <c r="S315" s="111"/>
      <c r="T315" s="112"/>
      <c r="U315" s="111"/>
      <c r="V315" s="113"/>
      <c r="W315" s="111"/>
      <c r="X315" s="112"/>
      <c r="Y315" s="111"/>
      <c r="Z315" s="112"/>
      <c r="AA315" s="111"/>
      <c r="AB315" s="113"/>
      <c r="AC315" s="111"/>
      <c r="AD315" s="373"/>
      <c r="AE315" s="111"/>
      <c r="AF315" s="112"/>
      <c r="AG315" s="111"/>
      <c r="AH315" s="113"/>
      <c r="AI315" s="111"/>
      <c r="AJ315" s="112"/>
      <c r="AK315" s="111"/>
      <c r="AL315" s="112"/>
      <c r="AM315" s="111"/>
      <c r="AN315" s="113"/>
      <c r="AO315" s="111"/>
      <c r="AP315" s="112"/>
      <c r="AQ315" s="415">
        <f t="shared" si="53"/>
        <v>0</v>
      </c>
      <c r="AR315" s="116">
        <f t="shared" si="54"/>
        <v>0</v>
      </c>
      <c r="AS315" s="431">
        <f t="shared" si="55"/>
        <v>0</v>
      </c>
      <c r="AT315" s="115">
        <f t="shared" si="56"/>
        <v>0</v>
      </c>
      <c r="AU315" s="428">
        <f t="shared" si="57"/>
        <v>0</v>
      </c>
      <c r="AV315" s="116">
        <f t="shared" si="58"/>
        <v>0</v>
      </c>
      <c r="AW315" s="698"/>
      <c r="AX315" s="700"/>
    </row>
    <row r="316" spans="1:50" ht="17.25" customHeight="1" thickBot="1">
      <c r="A316" s="730"/>
      <c r="B316" s="691" t="s">
        <v>206</v>
      </c>
      <c r="C316" s="693" t="s">
        <v>348</v>
      </c>
      <c r="D316" s="694"/>
      <c r="E316" s="105"/>
      <c r="F316" s="106"/>
      <c r="G316" s="105"/>
      <c r="H316" s="106"/>
      <c r="I316" s="105"/>
      <c r="J316" s="107"/>
      <c r="K316" s="105"/>
      <c r="L316" s="118"/>
      <c r="M316" s="105"/>
      <c r="N316" s="106"/>
      <c r="O316" s="105"/>
      <c r="P316" s="107"/>
      <c r="Q316" s="105"/>
      <c r="R316" s="106"/>
      <c r="S316" s="105"/>
      <c r="T316" s="106"/>
      <c r="U316" s="105"/>
      <c r="V316" s="107"/>
      <c r="W316" s="105"/>
      <c r="X316" s="106"/>
      <c r="Y316" s="105"/>
      <c r="Z316" s="106"/>
      <c r="AA316" s="105"/>
      <c r="AB316" s="107"/>
      <c r="AC316" s="105"/>
      <c r="AD316" s="106"/>
      <c r="AE316" s="105"/>
      <c r="AF316" s="106"/>
      <c r="AG316" s="105"/>
      <c r="AH316" s="107"/>
      <c r="AI316" s="105"/>
      <c r="AJ316" s="106"/>
      <c r="AK316" s="105"/>
      <c r="AL316" s="106"/>
      <c r="AM316" s="105"/>
      <c r="AN316" s="107"/>
      <c r="AO316" s="105"/>
      <c r="AP316" s="106"/>
      <c r="AQ316" s="416">
        <f t="shared" si="53"/>
        <v>0</v>
      </c>
      <c r="AR316" s="110">
        <f t="shared" si="54"/>
        <v>0</v>
      </c>
      <c r="AS316" s="432">
        <f t="shared" si="55"/>
        <v>0</v>
      </c>
      <c r="AT316" s="109">
        <f t="shared" si="56"/>
        <v>0</v>
      </c>
      <c r="AU316" s="429">
        <f t="shared" si="57"/>
        <v>0</v>
      </c>
      <c r="AV316" s="110">
        <f t="shared" si="58"/>
        <v>0</v>
      </c>
      <c r="AW316" s="697"/>
      <c r="AX316" s="757"/>
    </row>
    <row r="317" spans="1:50" ht="17.25" customHeight="1" thickBot="1">
      <c r="A317" s="730"/>
      <c r="B317" s="692"/>
      <c r="C317" s="695"/>
      <c r="D317" s="696" t="s">
        <v>345</v>
      </c>
      <c r="E317" s="333"/>
      <c r="F317" s="334"/>
      <c r="G317" s="333"/>
      <c r="H317" s="334"/>
      <c r="I317" s="333"/>
      <c r="J317" s="335"/>
      <c r="K317" s="333"/>
      <c r="L317" s="334"/>
      <c r="M317" s="333"/>
      <c r="N317" s="334"/>
      <c r="O317" s="333"/>
      <c r="P317" s="335"/>
      <c r="Q317" s="333"/>
      <c r="R317" s="334"/>
      <c r="S317" s="333"/>
      <c r="T317" s="334"/>
      <c r="U317" s="333"/>
      <c r="V317" s="335"/>
      <c r="W317" s="333"/>
      <c r="X317" s="334"/>
      <c r="Y317" s="333"/>
      <c r="Z317" s="334"/>
      <c r="AA317" s="333"/>
      <c r="AB317" s="335"/>
      <c r="AC317" s="333"/>
      <c r="AD317" s="334"/>
      <c r="AE317" s="333"/>
      <c r="AF317" s="334"/>
      <c r="AG317" s="333"/>
      <c r="AH317" s="335"/>
      <c r="AI317" s="333"/>
      <c r="AJ317" s="334"/>
      <c r="AK317" s="333"/>
      <c r="AL317" s="334"/>
      <c r="AM317" s="333"/>
      <c r="AN317" s="335"/>
      <c r="AO317" s="333"/>
      <c r="AP317" s="334"/>
      <c r="AQ317" s="438">
        <f t="shared" si="53"/>
        <v>0</v>
      </c>
      <c r="AR317" s="551">
        <f t="shared" si="54"/>
        <v>0</v>
      </c>
      <c r="AS317" s="439">
        <f t="shared" si="55"/>
        <v>0</v>
      </c>
      <c r="AT317" s="441">
        <f t="shared" si="56"/>
        <v>0</v>
      </c>
      <c r="AU317" s="442">
        <f t="shared" si="57"/>
        <v>0</v>
      </c>
      <c r="AV317" s="443">
        <f t="shared" si="58"/>
        <v>0</v>
      </c>
      <c r="AW317" s="743"/>
      <c r="AX317" s="758"/>
    </row>
    <row r="318" spans="1:50" ht="17.25" customHeight="1" thickTop="1" thickBot="1">
      <c r="A318" s="730"/>
      <c r="B318" s="727" t="s">
        <v>201</v>
      </c>
      <c r="C318" s="641"/>
      <c r="D318" s="642"/>
      <c r="E318" s="508">
        <f>E252+E254+E256+E258+E260+E262+E264+E266+E268+E270+E272+E274+E276+E278+E280+E282+E284+E286+E28+E288+E290+E292+E294+E296+E298+E300+E302+E304+E306+E308+E310+E312+E314+E316</f>
        <v>0</v>
      </c>
      <c r="F318" s="338">
        <f t="shared" ref="F318:AV318" si="59">F252+F254+F256+F258+F260+F262+F264+F266+F268+F270+F272+F274+F276+F278+F280+F282+F284+F286+F28+F288+F290+F292+F294+F296+F298+F300+F302+F304+F306+F308+F310+F312+F314+F316</f>
        <v>0</v>
      </c>
      <c r="G318" s="511">
        <f t="shared" si="59"/>
        <v>0</v>
      </c>
      <c r="H318" s="338">
        <f t="shared" si="59"/>
        <v>0</v>
      </c>
      <c r="I318" s="511">
        <f t="shared" si="59"/>
        <v>0</v>
      </c>
      <c r="J318" s="510">
        <f t="shared" si="59"/>
        <v>0</v>
      </c>
      <c r="K318" s="508">
        <f t="shared" si="59"/>
        <v>1</v>
      </c>
      <c r="L318" s="338">
        <f t="shared" si="59"/>
        <v>1</v>
      </c>
      <c r="M318" s="511">
        <f t="shared" si="59"/>
        <v>0</v>
      </c>
      <c r="N318" s="338">
        <f t="shared" si="59"/>
        <v>0</v>
      </c>
      <c r="O318" s="511">
        <f t="shared" si="59"/>
        <v>18</v>
      </c>
      <c r="P318" s="336">
        <f t="shared" si="59"/>
        <v>0</v>
      </c>
      <c r="Q318" s="511">
        <f t="shared" si="59"/>
        <v>0</v>
      </c>
      <c r="R318" s="338">
        <f t="shared" si="59"/>
        <v>0</v>
      </c>
      <c r="S318" s="511">
        <f t="shared" si="59"/>
        <v>0</v>
      </c>
      <c r="T318" s="338">
        <f t="shared" si="59"/>
        <v>0</v>
      </c>
      <c r="U318" s="511">
        <f t="shared" si="59"/>
        <v>0</v>
      </c>
      <c r="V318" s="510">
        <f t="shared" si="59"/>
        <v>0</v>
      </c>
      <c r="W318" s="508">
        <f t="shared" si="59"/>
        <v>40</v>
      </c>
      <c r="X318" s="338">
        <f t="shared" si="59"/>
        <v>1</v>
      </c>
      <c r="Y318" s="511">
        <f t="shared" si="59"/>
        <v>28</v>
      </c>
      <c r="Z318" s="338">
        <f t="shared" si="59"/>
        <v>0</v>
      </c>
      <c r="AA318" s="511">
        <f t="shared" si="59"/>
        <v>11</v>
      </c>
      <c r="AB318" s="336">
        <f t="shared" si="59"/>
        <v>0</v>
      </c>
      <c r="AC318" s="511">
        <f t="shared" si="59"/>
        <v>0</v>
      </c>
      <c r="AD318" s="338">
        <f t="shared" si="59"/>
        <v>3</v>
      </c>
      <c r="AE318" s="511">
        <f t="shared" si="59"/>
        <v>0</v>
      </c>
      <c r="AF318" s="338">
        <f t="shared" si="59"/>
        <v>0</v>
      </c>
      <c r="AG318" s="511">
        <f t="shared" si="59"/>
        <v>0</v>
      </c>
      <c r="AH318" s="510">
        <f t="shared" si="59"/>
        <v>3</v>
      </c>
      <c r="AI318" s="508">
        <f t="shared" si="59"/>
        <v>66</v>
      </c>
      <c r="AJ318" s="338">
        <f t="shared" si="59"/>
        <v>0</v>
      </c>
      <c r="AK318" s="511">
        <f t="shared" si="59"/>
        <v>32</v>
      </c>
      <c r="AL318" s="338">
        <f t="shared" si="59"/>
        <v>0</v>
      </c>
      <c r="AM318" s="511">
        <f t="shared" si="59"/>
        <v>34</v>
      </c>
      <c r="AN318" s="336">
        <f t="shared" si="59"/>
        <v>0</v>
      </c>
      <c r="AO318" s="511">
        <f t="shared" si="59"/>
        <v>0</v>
      </c>
      <c r="AP318" s="510">
        <f t="shared" si="59"/>
        <v>0</v>
      </c>
      <c r="AQ318" s="508">
        <f t="shared" si="59"/>
        <v>107</v>
      </c>
      <c r="AR318" s="338">
        <f t="shared" si="59"/>
        <v>5</v>
      </c>
      <c r="AS318" s="511">
        <f t="shared" si="59"/>
        <v>60</v>
      </c>
      <c r="AT318" s="338">
        <f t="shared" si="59"/>
        <v>0</v>
      </c>
      <c r="AU318" s="511">
        <f t="shared" si="59"/>
        <v>63</v>
      </c>
      <c r="AV318" s="509">
        <f t="shared" si="59"/>
        <v>3</v>
      </c>
      <c r="AW318" s="746">
        <v>0.72</v>
      </c>
      <c r="AX318" s="752">
        <v>1.2</v>
      </c>
    </row>
    <row r="319" spans="1:50" ht="17.25" customHeight="1" thickBot="1">
      <c r="A319" s="731"/>
      <c r="B319" s="728"/>
      <c r="C319" s="643"/>
      <c r="D319" s="644"/>
      <c r="E319" s="512">
        <f>E253+E255+E257+E259+E261+E263+E265+E267+E269+E271+E273+E275+E277+E279+E281+E283+E285+E287+E29+E289+E291+E293+E295+E297+E299+E301+E303+E305+E307+E309+E311+E313+E315+E317</f>
        <v>0</v>
      </c>
      <c r="F319" s="550">
        <f t="shared" ref="F319:AV319" si="60">F253+F255+F257+F259+F261+F263+F265+F267+F269+F271+F273+F275+F277+F279+F281+F283+F285+F287+F29+F289+F291+F293+F295+F297+F299+F301+F303+F305+F307+F309+F311+F313+F315+F317</f>
        <v>0</v>
      </c>
      <c r="G319" s="515">
        <f t="shared" si="60"/>
        <v>0</v>
      </c>
      <c r="H319" s="550">
        <f t="shared" si="60"/>
        <v>0</v>
      </c>
      <c r="I319" s="515">
        <f t="shared" si="60"/>
        <v>0</v>
      </c>
      <c r="J319" s="513">
        <f t="shared" si="60"/>
        <v>0</v>
      </c>
      <c r="K319" s="512">
        <f t="shared" si="60"/>
        <v>1</v>
      </c>
      <c r="L319" s="550">
        <f t="shared" si="60"/>
        <v>0</v>
      </c>
      <c r="M319" s="515">
        <f t="shared" si="60"/>
        <v>0</v>
      </c>
      <c r="N319" s="550">
        <f t="shared" si="60"/>
        <v>0</v>
      </c>
      <c r="O319" s="515">
        <f t="shared" si="60"/>
        <v>15</v>
      </c>
      <c r="P319" s="514">
        <f t="shared" si="60"/>
        <v>0</v>
      </c>
      <c r="Q319" s="515">
        <f t="shared" si="60"/>
        <v>0</v>
      </c>
      <c r="R319" s="550">
        <f t="shared" si="60"/>
        <v>0</v>
      </c>
      <c r="S319" s="515">
        <f t="shared" si="60"/>
        <v>0</v>
      </c>
      <c r="T319" s="550">
        <f t="shared" si="60"/>
        <v>0</v>
      </c>
      <c r="U319" s="515">
        <f t="shared" si="60"/>
        <v>0</v>
      </c>
      <c r="V319" s="513">
        <f t="shared" si="60"/>
        <v>0</v>
      </c>
      <c r="W319" s="512">
        <f t="shared" si="60"/>
        <v>2</v>
      </c>
      <c r="X319" s="550">
        <f t="shared" si="60"/>
        <v>0</v>
      </c>
      <c r="Y319" s="515">
        <f t="shared" si="60"/>
        <v>0</v>
      </c>
      <c r="Z319" s="550">
        <f t="shared" si="60"/>
        <v>0</v>
      </c>
      <c r="AA319" s="515">
        <f t="shared" si="60"/>
        <v>2</v>
      </c>
      <c r="AB319" s="514">
        <f t="shared" si="60"/>
        <v>0</v>
      </c>
      <c r="AC319" s="515">
        <f t="shared" si="60"/>
        <v>0</v>
      </c>
      <c r="AD319" s="550">
        <f t="shared" si="60"/>
        <v>1</v>
      </c>
      <c r="AE319" s="515">
        <f t="shared" si="60"/>
        <v>0</v>
      </c>
      <c r="AF319" s="550">
        <f t="shared" si="60"/>
        <v>0</v>
      </c>
      <c r="AG319" s="515">
        <f t="shared" si="60"/>
        <v>0</v>
      </c>
      <c r="AH319" s="513">
        <f t="shared" si="60"/>
        <v>1</v>
      </c>
      <c r="AI319" s="512">
        <f t="shared" si="60"/>
        <v>0</v>
      </c>
      <c r="AJ319" s="550">
        <f t="shared" si="60"/>
        <v>0</v>
      </c>
      <c r="AK319" s="515">
        <f t="shared" si="60"/>
        <v>0</v>
      </c>
      <c r="AL319" s="550">
        <f t="shared" si="60"/>
        <v>0</v>
      </c>
      <c r="AM319" s="515">
        <f t="shared" si="60"/>
        <v>0</v>
      </c>
      <c r="AN319" s="514">
        <f t="shared" si="60"/>
        <v>0</v>
      </c>
      <c r="AO319" s="515">
        <f t="shared" si="60"/>
        <v>0</v>
      </c>
      <c r="AP319" s="513">
        <f t="shared" si="60"/>
        <v>0</v>
      </c>
      <c r="AQ319" s="512">
        <f t="shared" si="60"/>
        <v>3</v>
      </c>
      <c r="AR319" s="550">
        <f t="shared" si="60"/>
        <v>1</v>
      </c>
      <c r="AS319" s="515">
        <f t="shared" si="60"/>
        <v>0</v>
      </c>
      <c r="AT319" s="550">
        <f t="shared" si="60"/>
        <v>0</v>
      </c>
      <c r="AU319" s="515">
        <f t="shared" si="60"/>
        <v>17</v>
      </c>
      <c r="AV319" s="516">
        <f t="shared" si="60"/>
        <v>1</v>
      </c>
      <c r="AW319" s="747"/>
      <c r="AX319" s="753"/>
    </row>
    <row r="320" spans="1:50" ht="17.25" customHeight="1" thickTop="1">
      <c r="A320" s="396" t="s">
        <v>171</v>
      </c>
      <c r="B320" s="721" t="s">
        <v>206</v>
      </c>
      <c r="C320" s="722" t="s">
        <v>282</v>
      </c>
      <c r="D320" s="723"/>
      <c r="E320" s="105"/>
      <c r="F320" s="106"/>
      <c r="G320" s="105"/>
      <c r="H320" s="106"/>
      <c r="I320" s="105"/>
      <c r="J320" s="107"/>
      <c r="K320" s="105"/>
      <c r="L320" s="106"/>
      <c r="M320" s="105"/>
      <c r="N320" s="106"/>
      <c r="O320" s="105"/>
      <c r="P320" s="107"/>
      <c r="Q320" s="105"/>
      <c r="R320" s="106"/>
      <c r="S320" s="105"/>
      <c r="T320" s="106"/>
      <c r="U320" s="105"/>
      <c r="V320" s="107"/>
      <c r="W320" s="105">
        <v>2</v>
      </c>
      <c r="X320" s="106"/>
      <c r="Y320" s="105"/>
      <c r="Z320" s="106"/>
      <c r="AA320" s="105">
        <v>1</v>
      </c>
      <c r="AB320" s="107"/>
      <c r="AC320" s="105"/>
      <c r="AD320" s="106"/>
      <c r="AE320" s="105"/>
      <c r="AF320" s="106"/>
      <c r="AG320" s="105"/>
      <c r="AH320" s="107"/>
      <c r="AI320" s="105"/>
      <c r="AJ320" s="106"/>
      <c r="AK320" s="105"/>
      <c r="AL320" s="106"/>
      <c r="AM320" s="105"/>
      <c r="AN320" s="107"/>
      <c r="AO320" s="105"/>
      <c r="AP320" s="106"/>
      <c r="AQ320" s="416">
        <f t="shared" ref="AQ320:AQ339" si="61">AO320+AI320+AC320+W320+Q320+K320+E320</f>
        <v>2</v>
      </c>
      <c r="AR320" s="546">
        <f t="shared" ref="AR320:AR339" si="62">AP320+AJ320+AD320+X320+R320+L320+F320</f>
        <v>0</v>
      </c>
      <c r="AS320" s="110">
        <f t="shared" ref="AS320:AS339" si="63">AK320+AE320+Y320+S320+M320+G320</f>
        <v>0</v>
      </c>
      <c r="AT320" s="109">
        <f t="shared" ref="AT320:AT339" si="64">AL320+AF320+Z320+T320+N320+H320</f>
        <v>0</v>
      </c>
      <c r="AU320" s="429">
        <f t="shared" ref="AU320:AU339" si="65">AM320+AG320+AA320+U320+O320+I320</f>
        <v>1</v>
      </c>
      <c r="AV320" s="110">
        <f t="shared" ref="AV320:AV339" si="66">AN320+AH320+AB320+V320+P320+J320</f>
        <v>0</v>
      </c>
      <c r="AW320" s="726">
        <v>2.92</v>
      </c>
      <c r="AX320" s="703"/>
    </row>
    <row r="321" spans="1:50" ht="17.25" customHeight="1">
      <c r="A321" s="130"/>
      <c r="B321" s="692"/>
      <c r="C321" s="695"/>
      <c r="D321" s="696"/>
      <c r="E321" s="111"/>
      <c r="F321" s="112"/>
      <c r="G321" s="111"/>
      <c r="H321" s="112"/>
      <c r="I321" s="111"/>
      <c r="J321" s="113"/>
      <c r="K321" s="111"/>
      <c r="L321" s="112"/>
      <c r="M321" s="111"/>
      <c r="N321" s="112"/>
      <c r="O321" s="111"/>
      <c r="P321" s="113"/>
      <c r="Q321" s="111"/>
      <c r="R321" s="112"/>
      <c r="S321" s="111"/>
      <c r="T321" s="112"/>
      <c r="U321" s="111"/>
      <c r="V321" s="113"/>
      <c r="W321" s="111"/>
      <c r="X321" s="112"/>
      <c r="Y321" s="111"/>
      <c r="Z321" s="112"/>
      <c r="AA321" s="111"/>
      <c r="AB321" s="113"/>
      <c r="AC321" s="111"/>
      <c r="AD321" s="112"/>
      <c r="AE321" s="111"/>
      <c r="AF321" s="112"/>
      <c r="AG321" s="111"/>
      <c r="AH321" s="113"/>
      <c r="AI321" s="111"/>
      <c r="AJ321" s="112"/>
      <c r="AK321" s="111"/>
      <c r="AL321" s="112"/>
      <c r="AM321" s="111"/>
      <c r="AN321" s="113"/>
      <c r="AO321" s="111"/>
      <c r="AP321" s="112"/>
      <c r="AQ321" s="437">
        <f t="shared" si="61"/>
        <v>0</v>
      </c>
      <c r="AR321" s="547">
        <f t="shared" si="62"/>
        <v>0</v>
      </c>
      <c r="AS321" s="116">
        <f t="shared" si="63"/>
        <v>0</v>
      </c>
      <c r="AT321" s="115">
        <f t="shared" si="64"/>
        <v>0</v>
      </c>
      <c r="AU321" s="428">
        <f t="shared" si="65"/>
        <v>0</v>
      </c>
      <c r="AV321" s="116">
        <f t="shared" si="66"/>
        <v>0</v>
      </c>
      <c r="AW321" s="698"/>
      <c r="AX321" s="725"/>
    </row>
    <row r="322" spans="1:50" ht="17.25" customHeight="1">
      <c r="A322" s="130"/>
      <c r="B322" s="691" t="s">
        <v>336</v>
      </c>
      <c r="C322" s="693" t="s">
        <v>232</v>
      </c>
      <c r="D322" s="694"/>
      <c r="E322" s="105"/>
      <c r="F322" s="106"/>
      <c r="G322" s="105"/>
      <c r="H322" s="106"/>
      <c r="I322" s="105"/>
      <c r="J322" s="107"/>
      <c r="K322" s="105"/>
      <c r="L322" s="106"/>
      <c r="M322" s="105"/>
      <c r="N322" s="106"/>
      <c r="O322" s="105"/>
      <c r="P322" s="107"/>
      <c r="Q322" s="105"/>
      <c r="R322" s="106"/>
      <c r="S322" s="105"/>
      <c r="T322" s="106"/>
      <c r="U322" s="105"/>
      <c r="V322" s="107"/>
      <c r="W322" s="105"/>
      <c r="X322" s="106"/>
      <c r="Y322" s="105"/>
      <c r="Z322" s="106"/>
      <c r="AA322" s="105"/>
      <c r="AB322" s="107"/>
      <c r="AC322" s="105"/>
      <c r="AD322" s="106">
        <v>4</v>
      </c>
      <c r="AE322" s="105"/>
      <c r="AF322" s="106"/>
      <c r="AG322" s="105"/>
      <c r="AH322" s="107">
        <v>5</v>
      </c>
      <c r="AI322" s="105">
        <v>2</v>
      </c>
      <c r="AJ322" s="106">
        <v>1</v>
      </c>
      <c r="AK322" s="105">
        <v>1</v>
      </c>
      <c r="AL322" s="106"/>
      <c r="AM322" s="105">
        <v>1</v>
      </c>
      <c r="AN322" s="107">
        <v>1</v>
      </c>
      <c r="AO322" s="105"/>
      <c r="AP322" s="106"/>
      <c r="AQ322" s="416">
        <f t="shared" si="61"/>
        <v>2</v>
      </c>
      <c r="AR322" s="546">
        <f t="shared" si="62"/>
        <v>5</v>
      </c>
      <c r="AS322" s="110">
        <f t="shared" si="63"/>
        <v>1</v>
      </c>
      <c r="AT322" s="109">
        <f t="shared" si="64"/>
        <v>0</v>
      </c>
      <c r="AU322" s="429">
        <f t="shared" si="65"/>
        <v>1</v>
      </c>
      <c r="AV322" s="110">
        <f t="shared" si="66"/>
        <v>6</v>
      </c>
      <c r="AW322" s="697">
        <v>1.23</v>
      </c>
      <c r="AX322" s="705">
        <v>1.56</v>
      </c>
    </row>
    <row r="323" spans="1:50" ht="17.25" customHeight="1">
      <c r="A323" s="130"/>
      <c r="B323" s="692"/>
      <c r="C323" s="695"/>
      <c r="D323" s="696" t="s">
        <v>331</v>
      </c>
      <c r="E323" s="111"/>
      <c r="F323" s="112"/>
      <c r="G323" s="111"/>
      <c r="H323" s="112"/>
      <c r="I323" s="111"/>
      <c r="J323" s="113"/>
      <c r="K323" s="111"/>
      <c r="L323" s="112"/>
      <c r="M323" s="111"/>
      <c r="N323" s="112"/>
      <c r="O323" s="111"/>
      <c r="P323" s="113"/>
      <c r="Q323" s="111"/>
      <c r="R323" s="112"/>
      <c r="S323" s="111"/>
      <c r="T323" s="112"/>
      <c r="U323" s="111"/>
      <c r="V323" s="113"/>
      <c r="W323" s="111"/>
      <c r="X323" s="112"/>
      <c r="Y323" s="111"/>
      <c r="Z323" s="112"/>
      <c r="AA323" s="111"/>
      <c r="AB323" s="113"/>
      <c r="AC323" s="111"/>
      <c r="AD323" s="112">
        <v>2</v>
      </c>
      <c r="AE323" s="111"/>
      <c r="AF323" s="112"/>
      <c r="AG323" s="111"/>
      <c r="AH323" s="113">
        <v>3</v>
      </c>
      <c r="AI323" s="111"/>
      <c r="AJ323" s="112"/>
      <c r="AK323" s="111"/>
      <c r="AL323" s="112"/>
      <c r="AM323" s="111"/>
      <c r="AN323" s="113"/>
      <c r="AO323" s="111"/>
      <c r="AP323" s="112"/>
      <c r="AQ323" s="415">
        <f t="shared" si="61"/>
        <v>0</v>
      </c>
      <c r="AR323" s="547">
        <f t="shared" si="62"/>
        <v>2</v>
      </c>
      <c r="AS323" s="116">
        <f t="shared" si="63"/>
        <v>0</v>
      </c>
      <c r="AT323" s="115">
        <f t="shared" si="64"/>
        <v>0</v>
      </c>
      <c r="AU323" s="428">
        <f t="shared" si="65"/>
        <v>0</v>
      </c>
      <c r="AV323" s="116">
        <f t="shared" si="66"/>
        <v>3</v>
      </c>
      <c r="AW323" s="698"/>
      <c r="AX323" s="725"/>
    </row>
    <row r="324" spans="1:50" ht="17.25" customHeight="1">
      <c r="A324" s="130"/>
      <c r="B324" s="691" t="s">
        <v>206</v>
      </c>
      <c r="C324" s="693" t="s">
        <v>233</v>
      </c>
      <c r="D324" s="694"/>
      <c r="E324" s="105"/>
      <c r="F324" s="106"/>
      <c r="G324" s="105"/>
      <c r="H324" s="106"/>
      <c r="I324" s="105"/>
      <c r="J324" s="107"/>
      <c r="K324" s="105"/>
      <c r="L324" s="106"/>
      <c r="M324" s="105"/>
      <c r="N324" s="106"/>
      <c r="O324" s="105"/>
      <c r="P324" s="107"/>
      <c r="Q324" s="105"/>
      <c r="R324" s="106"/>
      <c r="S324" s="105"/>
      <c r="T324" s="106"/>
      <c r="U324" s="105"/>
      <c r="V324" s="107"/>
      <c r="W324" s="105"/>
      <c r="X324" s="106"/>
      <c r="Y324" s="105"/>
      <c r="Z324" s="106"/>
      <c r="AA324" s="105"/>
      <c r="AB324" s="107"/>
      <c r="AC324" s="105"/>
      <c r="AD324" s="106"/>
      <c r="AE324" s="105"/>
      <c r="AF324" s="106"/>
      <c r="AG324" s="105"/>
      <c r="AH324" s="107"/>
      <c r="AI324" s="105"/>
      <c r="AJ324" s="106"/>
      <c r="AK324" s="105"/>
      <c r="AL324" s="106"/>
      <c r="AM324" s="105"/>
      <c r="AN324" s="107"/>
      <c r="AO324" s="105"/>
      <c r="AP324" s="106"/>
      <c r="AQ324" s="416">
        <f t="shared" si="61"/>
        <v>0</v>
      </c>
      <c r="AR324" s="110">
        <f t="shared" si="62"/>
        <v>0</v>
      </c>
      <c r="AS324" s="432">
        <f t="shared" si="63"/>
        <v>0</v>
      </c>
      <c r="AT324" s="109">
        <f t="shared" si="64"/>
        <v>0</v>
      </c>
      <c r="AU324" s="429">
        <f t="shared" si="65"/>
        <v>0</v>
      </c>
      <c r="AV324" s="110">
        <f t="shared" si="66"/>
        <v>0</v>
      </c>
      <c r="AW324" s="697"/>
      <c r="AX324" s="705"/>
    </row>
    <row r="325" spans="1:50" ht="17.25" customHeight="1">
      <c r="A325" s="130"/>
      <c r="B325" s="692"/>
      <c r="C325" s="695"/>
      <c r="D325" s="696" t="s">
        <v>331</v>
      </c>
      <c r="E325" s="111"/>
      <c r="F325" s="112"/>
      <c r="G325" s="111"/>
      <c r="H325" s="112"/>
      <c r="I325" s="111"/>
      <c r="J325" s="113"/>
      <c r="K325" s="111"/>
      <c r="L325" s="112"/>
      <c r="M325" s="111"/>
      <c r="N325" s="112"/>
      <c r="O325" s="111"/>
      <c r="P325" s="113"/>
      <c r="Q325" s="111"/>
      <c r="R325" s="112"/>
      <c r="S325" s="111"/>
      <c r="T325" s="112"/>
      <c r="U325" s="111"/>
      <c r="V325" s="113"/>
      <c r="W325" s="111"/>
      <c r="X325" s="112"/>
      <c r="Y325" s="111"/>
      <c r="Z325" s="112"/>
      <c r="AA325" s="111"/>
      <c r="AB325" s="113"/>
      <c r="AC325" s="111"/>
      <c r="AD325" s="112"/>
      <c r="AE325" s="111"/>
      <c r="AF325" s="112"/>
      <c r="AG325" s="111"/>
      <c r="AH325" s="113"/>
      <c r="AI325" s="111"/>
      <c r="AJ325" s="112"/>
      <c r="AK325" s="111"/>
      <c r="AL325" s="112"/>
      <c r="AM325" s="111"/>
      <c r="AN325" s="113"/>
      <c r="AO325" s="111"/>
      <c r="AP325" s="112"/>
      <c r="AQ325" s="415">
        <f t="shared" si="61"/>
        <v>0</v>
      </c>
      <c r="AR325" s="116">
        <f t="shared" si="62"/>
        <v>0</v>
      </c>
      <c r="AS325" s="431">
        <f t="shared" si="63"/>
        <v>0</v>
      </c>
      <c r="AT325" s="115">
        <f t="shared" si="64"/>
        <v>0</v>
      </c>
      <c r="AU325" s="428">
        <f t="shared" si="65"/>
        <v>0</v>
      </c>
      <c r="AV325" s="116">
        <f t="shared" si="66"/>
        <v>0</v>
      </c>
      <c r="AW325" s="698"/>
      <c r="AX325" s="725"/>
    </row>
    <row r="326" spans="1:50" ht="17.25" customHeight="1">
      <c r="A326" s="130"/>
      <c r="B326" s="691" t="s">
        <v>206</v>
      </c>
      <c r="C326" s="693" t="s">
        <v>234</v>
      </c>
      <c r="D326" s="694"/>
      <c r="E326" s="105"/>
      <c r="F326" s="106"/>
      <c r="G326" s="105"/>
      <c r="H326" s="106"/>
      <c r="I326" s="105"/>
      <c r="J326" s="107"/>
      <c r="K326" s="105"/>
      <c r="L326" s="106"/>
      <c r="M326" s="105"/>
      <c r="N326" s="106"/>
      <c r="O326" s="105"/>
      <c r="P326" s="107"/>
      <c r="Q326" s="105"/>
      <c r="R326" s="106"/>
      <c r="S326" s="105"/>
      <c r="T326" s="106"/>
      <c r="U326" s="105"/>
      <c r="V326" s="107"/>
      <c r="W326" s="105"/>
      <c r="X326" s="106"/>
      <c r="Y326" s="105"/>
      <c r="Z326" s="106"/>
      <c r="AA326" s="105"/>
      <c r="AB326" s="107"/>
      <c r="AC326" s="105"/>
      <c r="AD326" s="106"/>
      <c r="AE326" s="105"/>
      <c r="AF326" s="106"/>
      <c r="AG326" s="105"/>
      <c r="AH326" s="107"/>
      <c r="AI326" s="105"/>
      <c r="AJ326" s="106"/>
      <c r="AK326" s="105"/>
      <c r="AL326" s="106"/>
      <c r="AM326" s="105"/>
      <c r="AN326" s="107"/>
      <c r="AO326" s="105"/>
      <c r="AP326" s="106"/>
      <c r="AQ326" s="416">
        <f t="shared" si="61"/>
        <v>0</v>
      </c>
      <c r="AR326" s="110">
        <f t="shared" si="62"/>
        <v>0</v>
      </c>
      <c r="AS326" s="432">
        <f t="shared" si="63"/>
        <v>0</v>
      </c>
      <c r="AT326" s="109">
        <f t="shared" si="64"/>
        <v>0</v>
      </c>
      <c r="AU326" s="429">
        <f t="shared" si="65"/>
        <v>0</v>
      </c>
      <c r="AV326" s="110">
        <f t="shared" si="66"/>
        <v>0</v>
      </c>
      <c r="AW326" s="697"/>
      <c r="AX326" s="705"/>
    </row>
    <row r="327" spans="1:50" ht="17.25" customHeight="1">
      <c r="A327" s="130"/>
      <c r="B327" s="692"/>
      <c r="C327" s="695"/>
      <c r="D327" s="696"/>
      <c r="E327" s="111"/>
      <c r="F327" s="112"/>
      <c r="G327" s="111"/>
      <c r="H327" s="112"/>
      <c r="I327" s="111"/>
      <c r="J327" s="113"/>
      <c r="K327" s="111"/>
      <c r="L327" s="112"/>
      <c r="M327" s="111"/>
      <c r="N327" s="112"/>
      <c r="O327" s="111"/>
      <c r="P327" s="113"/>
      <c r="Q327" s="111"/>
      <c r="R327" s="112"/>
      <c r="S327" s="111"/>
      <c r="T327" s="112"/>
      <c r="U327" s="111"/>
      <c r="V327" s="113"/>
      <c r="W327" s="111"/>
      <c r="X327" s="112"/>
      <c r="Y327" s="111"/>
      <c r="Z327" s="112"/>
      <c r="AA327" s="111"/>
      <c r="AB327" s="113"/>
      <c r="AC327" s="111"/>
      <c r="AD327" s="112"/>
      <c r="AE327" s="111"/>
      <c r="AF327" s="112"/>
      <c r="AG327" s="111"/>
      <c r="AH327" s="113"/>
      <c r="AI327" s="111"/>
      <c r="AJ327" s="112"/>
      <c r="AK327" s="111"/>
      <c r="AL327" s="112"/>
      <c r="AM327" s="111"/>
      <c r="AN327" s="113"/>
      <c r="AO327" s="111"/>
      <c r="AP327" s="112"/>
      <c r="AQ327" s="415">
        <f t="shared" si="61"/>
        <v>0</v>
      </c>
      <c r="AR327" s="116">
        <f t="shared" si="62"/>
        <v>0</v>
      </c>
      <c r="AS327" s="431">
        <f t="shared" si="63"/>
        <v>0</v>
      </c>
      <c r="AT327" s="115">
        <f t="shared" si="64"/>
        <v>0</v>
      </c>
      <c r="AU327" s="428">
        <f t="shared" si="65"/>
        <v>0</v>
      </c>
      <c r="AV327" s="116">
        <f t="shared" si="66"/>
        <v>0</v>
      </c>
      <c r="AW327" s="698"/>
      <c r="AX327" s="725"/>
    </row>
    <row r="328" spans="1:50" ht="17.25" customHeight="1">
      <c r="A328" s="130"/>
      <c r="B328" s="691" t="s">
        <v>206</v>
      </c>
      <c r="C328" s="693" t="s">
        <v>235</v>
      </c>
      <c r="D328" s="694"/>
      <c r="E328" s="105"/>
      <c r="F328" s="106"/>
      <c r="G328" s="105"/>
      <c r="H328" s="106"/>
      <c r="I328" s="105"/>
      <c r="J328" s="107"/>
      <c r="K328" s="105"/>
      <c r="L328" s="106"/>
      <c r="M328" s="105"/>
      <c r="N328" s="106"/>
      <c r="O328" s="105"/>
      <c r="P328" s="107"/>
      <c r="Q328" s="105"/>
      <c r="R328" s="106"/>
      <c r="S328" s="105"/>
      <c r="T328" s="106"/>
      <c r="U328" s="105"/>
      <c r="V328" s="107"/>
      <c r="W328" s="105"/>
      <c r="X328" s="106"/>
      <c r="Y328" s="105"/>
      <c r="Z328" s="106"/>
      <c r="AA328" s="105"/>
      <c r="AB328" s="107"/>
      <c r="AC328" s="105"/>
      <c r="AD328" s="106"/>
      <c r="AE328" s="105"/>
      <c r="AF328" s="106"/>
      <c r="AG328" s="105"/>
      <c r="AH328" s="107"/>
      <c r="AI328" s="105"/>
      <c r="AJ328" s="106"/>
      <c r="AK328" s="105"/>
      <c r="AL328" s="106"/>
      <c r="AM328" s="105"/>
      <c r="AN328" s="107"/>
      <c r="AO328" s="105"/>
      <c r="AP328" s="106"/>
      <c r="AQ328" s="416">
        <f t="shared" si="61"/>
        <v>0</v>
      </c>
      <c r="AR328" s="110">
        <f t="shared" si="62"/>
        <v>0</v>
      </c>
      <c r="AS328" s="432">
        <f t="shared" si="63"/>
        <v>0</v>
      </c>
      <c r="AT328" s="109">
        <f t="shared" si="64"/>
        <v>0</v>
      </c>
      <c r="AU328" s="429">
        <f t="shared" si="65"/>
        <v>0</v>
      </c>
      <c r="AV328" s="110">
        <f t="shared" si="66"/>
        <v>0</v>
      </c>
      <c r="AW328" s="697"/>
      <c r="AX328" s="705"/>
    </row>
    <row r="329" spans="1:50" ht="17.25" customHeight="1">
      <c r="A329" s="130"/>
      <c r="B329" s="692"/>
      <c r="C329" s="695"/>
      <c r="D329" s="696" t="s">
        <v>331</v>
      </c>
      <c r="E329" s="111"/>
      <c r="F329" s="112"/>
      <c r="G329" s="111"/>
      <c r="H329" s="112"/>
      <c r="I329" s="111"/>
      <c r="J329" s="113"/>
      <c r="K329" s="111"/>
      <c r="L329" s="112"/>
      <c r="M329" s="111"/>
      <c r="N329" s="112"/>
      <c r="O329" s="111"/>
      <c r="P329" s="113"/>
      <c r="Q329" s="111"/>
      <c r="R329" s="112"/>
      <c r="S329" s="111"/>
      <c r="T329" s="112"/>
      <c r="U329" s="111"/>
      <c r="V329" s="113"/>
      <c r="W329" s="111"/>
      <c r="X329" s="112"/>
      <c r="Y329" s="111"/>
      <c r="Z329" s="112"/>
      <c r="AA329" s="111"/>
      <c r="AB329" s="113"/>
      <c r="AC329" s="111"/>
      <c r="AD329" s="112"/>
      <c r="AE329" s="111"/>
      <c r="AF329" s="112"/>
      <c r="AG329" s="111"/>
      <c r="AH329" s="113"/>
      <c r="AI329" s="111"/>
      <c r="AJ329" s="112"/>
      <c r="AK329" s="111"/>
      <c r="AL329" s="112"/>
      <c r="AM329" s="111"/>
      <c r="AN329" s="113"/>
      <c r="AO329" s="111"/>
      <c r="AP329" s="112"/>
      <c r="AQ329" s="415">
        <f t="shared" si="61"/>
        <v>0</v>
      </c>
      <c r="AR329" s="116">
        <f t="shared" si="62"/>
        <v>0</v>
      </c>
      <c r="AS329" s="431">
        <f t="shared" si="63"/>
        <v>0</v>
      </c>
      <c r="AT329" s="115">
        <f t="shared" si="64"/>
        <v>0</v>
      </c>
      <c r="AU329" s="428">
        <f t="shared" si="65"/>
        <v>0</v>
      </c>
      <c r="AV329" s="116">
        <f t="shared" si="66"/>
        <v>0</v>
      </c>
      <c r="AW329" s="698"/>
      <c r="AX329" s="725"/>
    </row>
    <row r="330" spans="1:50" ht="17.25" customHeight="1">
      <c r="A330" s="130"/>
      <c r="B330" s="691" t="s">
        <v>343</v>
      </c>
      <c r="C330" s="693" t="s">
        <v>283</v>
      </c>
      <c r="D330" s="694"/>
      <c r="E330" s="105"/>
      <c r="F330" s="106"/>
      <c r="G330" s="105"/>
      <c r="H330" s="106"/>
      <c r="I330" s="105"/>
      <c r="J330" s="107"/>
      <c r="K330" s="105"/>
      <c r="L330" s="106"/>
      <c r="M330" s="105"/>
      <c r="N330" s="106"/>
      <c r="O330" s="105"/>
      <c r="P330" s="107"/>
      <c r="Q330" s="105"/>
      <c r="R330" s="106"/>
      <c r="S330" s="105"/>
      <c r="T330" s="106"/>
      <c r="U330" s="105"/>
      <c r="V330" s="107"/>
      <c r="W330" s="105"/>
      <c r="X330" s="106"/>
      <c r="Y330" s="105"/>
      <c r="Z330" s="106"/>
      <c r="AA330" s="105"/>
      <c r="AB330" s="107"/>
      <c r="AC330" s="105"/>
      <c r="AD330" s="106"/>
      <c r="AE330" s="105"/>
      <c r="AF330" s="106"/>
      <c r="AG330" s="105"/>
      <c r="AH330" s="107"/>
      <c r="AI330" s="105"/>
      <c r="AJ330" s="106"/>
      <c r="AK330" s="105"/>
      <c r="AL330" s="106"/>
      <c r="AM330" s="105"/>
      <c r="AN330" s="107"/>
      <c r="AO330" s="105"/>
      <c r="AP330" s="106"/>
      <c r="AQ330" s="416">
        <f t="shared" si="61"/>
        <v>0</v>
      </c>
      <c r="AR330" s="110">
        <f t="shared" si="62"/>
        <v>0</v>
      </c>
      <c r="AS330" s="432">
        <f t="shared" si="63"/>
        <v>0</v>
      </c>
      <c r="AT330" s="109">
        <f t="shared" si="64"/>
        <v>0</v>
      </c>
      <c r="AU330" s="429">
        <f t="shared" si="65"/>
        <v>0</v>
      </c>
      <c r="AV330" s="110">
        <f t="shared" si="66"/>
        <v>0</v>
      </c>
      <c r="AW330" s="697"/>
      <c r="AX330" s="705"/>
    </row>
    <row r="331" spans="1:50" ht="17.25" customHeight="1">
      <c r="A331" s="130"/>
      <c r="B331" s="692"/>
      <c r="C331" s="695"/>
      <c r="D331" s="696"/>
      <c r="E331" s="111"/>
      <c r="F331" s="112"/>
      <c r="G331" s="111"/>
      <c r="H331" s="112"/>
      <c r="I331" s="111"/>
      <c r="J331" s="113"/>
      <c r="K331" s="111"/>
      <c r="L331" s="112"/>
      <c r="M331" s="111"/>
      <c r="N331" s="112"/>
      <c r="O331" s="111"/>
      <c r="P331" s="113"/>
      <c r="Q331" s="111"/>
      <c r="R331" s="112"/>
      <c r="S331" s="111"/>
      <c r="T331" s="112"/>
      <c r="U331" s="111"/>
      <c r="V331" s="113"/>
      <c r="W331" s="111"/>
      <c r="X331" s="112"/>
      <c r="Y331" s="111"/>
      <c r="Z331" s="112"/>
      <c r="AA331" s="111"/>
      <c r="AB331" s="113"/>
      <c r="AC331" s="111"/>
      <c r="AD331" s="112"/>
      <c r="AE331" s="111"/>
      <c r="AF331" s="112"/>
      <c r="AG331" s="111"/>
      <c r="AH331" s="113"/>
      <c r="AI331" s="111"/>
      <c r="AJ331" s="112"/>
      <c r="AK331" s="111"/>
      <c r="AL331" s="112"/>
      <c r="AM331" s="111"/>
      <c r="AN331" s="113"/>
      <c r="AO331" s="111"/>
      <c r="AP331" s="112"/>
      <c r="AQ331" s="415">
        <f t="shared" si="61"/>
        <v>0</v>
      </c>
      <c r="AR331" s="116">
        <f t="shared" si="62"/>
        <v>0</v>
      </c>
      <c r="AS331" s="431">
        <f t="shared" si="63"/>
        <v>0</v>
      </c>
      <c r="AT331" s="115">
        <f t="shared" si="64"/>
        <v>0</v>
      </c>
      <c r="AU331" s="428">
        <f t="shared" si="65"/>
        <v>0</v>
      </c>
      <c r="AV331" s="116">
        <f t="shared" si="66"/>
        <v>0</v>
      </c>
      <c r="AW331" s="698"/>
      <c r="AX331" s="725"/>
    </row>
    <row r="332" spans="1:50" ht="17.25" customHeight="1">
      <c r="A332" s="130"/>
      <c r="B332" s="691" t="s">
        <v>334</v>
      </c>
      <c r="C332" s="693" t="s">
        <v>284</v>
      </c>
      <c r="D332" s="694"/>
      <c r="E332" s="105"/>
      <c r="F332" s="106"/>
      <c r="G332" s="105"/>
      <c r="H332" s="106"/>
      <c r="I332" s="105"/>
      <c r="J332" s="107"/>
      <c r="K332" s="105"/>
      <c r="L332" s="106"/>
      <c r="M332" s="105"/>
      <c r="N332" s="106"/>
      <c r="O332" s="105"/>
      <c r="P332" s="107"/>
      <c r="Q332" s="105"/>
      <c r="R332" s="106"/>
      <c r="S332" s="105"/>
      <c r="T332" s="106"/>
      <c r="U332" s="105"/>
      <c r="V332" s="107"/>
      <c r="W332" s="105"/>
      <c r="X332" s="106"/>
      <c r="Y332" s="105"/>
      <c r="Z332" s="106"/>
      <c r="AA332" s="105"/>
      <c r="AB332" s="107"/>
      <c r="AC332" s="105"/>
      <c r="AD332" s="106"/>
      <c r="AE332" s="105"/>
      <c r="AF332" s="106"/>
      <c r="AG332" s="105"/>
      <c r="AH332" s="107"/>
      <c r="AI332" s="105"/>
      <c r="AJ332" s="106"/>
      <c r="AK332" s="105"/>
      <c r="AL332" s="106"/>
      <c r="AM332" s="105"/>
      <c r="AN332" s="107"/>
      <c r="AO332" s="105"/>
      <c r="AP332" s="106"/>
      <c r="AQ332" s="416">
        <f t="shared" si="61"/>
        <v>0</v>
      </c>
      <c r="AR332" s="110">
        <f t="shared" si="62"/>
        <v>0</v>
      </c>
      <c r="AS332" s="432">
        <f t="shared" si="63"/>
        <v>0</v>
      </c>
      <c r="AT332" s="109">
        <f t="shared" si="64"/>
        <v>0</v>
      </c>
      <c r="AU332" s="429">
        <f t="shared" si="65"/>
        <v>0</v>
      </c>
      <c r="AV332" s="110">
        <f t="shared" si="66"/>
        <v>0</v>
      </c>
      <c r="AW332" s="697"/>
      <c r="AX332" s="705"/>
    </row>
    <row r="333" spans="1:50" ht="17.25" customHeight="1">
      <c r="A333" s="130"/>
      <c r="B333" s="692"/>
      <c r="C333" s="695"/>
      <c r="D333" s="696"/>
      <c r="E333" s="111"/>
      <c r="F333" s="112"/>
      <c r="G333" s="111"/>
      <c r="H333" s="112"/>
      <c r="I333" s="111"/>
      <c r="J333" s="113"/>
      <c r="K333" s="111"/>
      <c r="L333" s="112"/>
      <c r="M333" s="111"/>
      <c r="N333" s="112"/>
      <c r="O333" s="111"/>
      <c r="P333" s="113"/>
      <c r="Q333" s="111"/>
      <c r="R333" s="112"/>
      <c r="S333" s="111"/>
      <c r="T333" s="112"/>
      <c r="U333" s="111"/>
      <c r="V333" s="113"/>
      <c r="W333" s="111"/>
      <c r="X333" s="112"/>
      <c r="Y333" s="111"/>
      <c r="Z333" s="112"/>
      <c r="AA333" s="111"/>
      <c r="AB333" s="113"/>
      <c r="AC333" s="111"/>
      <c r="AD333" s="112"/>
      <c r="AE333" s="111"/>
      <c r="AF333" s="112"/>
      <c r="AG333" s="111"/>
      <c r="AH333" s="113"/>
      <c r="AI333" s="111"/>
      <c r="AJ333" s="112"/>
      <c r="AK333" s="111"/>
      <c r="AL333" s="112"/>
      <c r="AM333" s="111"/>
      <c r="AN333" s="113"/>
      <c r="AO333" s="111"/>
      <c r="AP333" s="112"/>
      <c r="AQ333" s="415">
        <f t="shared" si="61"/>
        <v>0</v>
      </c>
      <c r="AR333" s="116">
        <f t="shared" si="62"/>
        <v>0</v>
      </c>
      <c r="AS333" s="431">
        <f t="shared" si="63"/>
        <v>0</v>
      </c>
      <c r="AT333" s="115">
        <f t="shared" si="64"/>
        <v>0</v>
      </c>
      <c r="AU333" s="428">
        <f t="shared" si="65"/>
        <v>0</v>
      </c>
      <c r="AV333" s="116">
        <f t="shared" si="66"/>
        <v>0</v>
      </c>
      <c r="AW333" s="698"/>
      <c r="AX333" s="725"/>
    </row>
    <row r="334" spans="1:50" ht="17.25" customHeight="1">
      <c r="A334" s="130"/>
      <c r="B334" s="691" t="s">
        <v>335</v>
      </c>
      <c r="C334" s="693" t="s">
        <v>285</v>
      </c>
      <c r="D334" s="694"/>
      <c r="E334" s="105"/>
      <c r="F334" s="106"/>
      <c r="G334" s="105"/>
      <c r="H334" s="106"/>
      <c r="I334" s="105"/>
      <c r="J334" s="107"/>
      <c r="K334" s="105"/>
      <c r="L334" s="106">
        <v>1</v>
      </c>
      <c r="M334" s="105"/>
      <c r="N334" s="106"/>
      <c r="O334" s="105"/>
      <c r="P334" s="107">
        <v>8</v>
      </c>
      <c r="Q334" s="105"/>
      <c r="R334" s="106"/>
      <c r="S334" s="105"/>
      <c r="T334" s="106"/>
      <c r="U334" s="105"/>
      <c r="V334" s="107"/>
      <c r="W334" s="105"/>
      <c r="X334" s="106"/>
      <c r="Y334" s="105"/>
      <c r="Z334" s="106"/>
      <c r="AA334" s="105"/>
      <c r="AB334" s="107"/>
      <c r="AC334" s="105"/>
      <c r="AD334" s="106">
        <v>1</v>
      </c>
      <c r="AE334" s="105"/>
      <c r="AF334" s="106"/>
      <c r="AG334" s="105"/>
      <c r="AH334" s="107">
        <v>1</v>
      </c>
      <c r="AI334" s="105"/>
      <c r="AJ334" s="106"/>
      <c r="AK334" s="105"/>
      <c r="AL334" s="106"/>
      <c r="AM334" s="105"/>
      <c r="AN334" s="107"/>
      <c r="AO334" s="105"/>
      <c r="AP334" s="106"/>
      <c r="AQ334" s="416">
        <f t="shared" si="61"/>
        <v>0</v>
      </c>
      <c r="AR334" s="110">
        <f t="shared" si="62"/>
        <v>2</v>
      </c>
      <c r="AS334" s="432">
        <f t="shared" si="63"/>
        <v>0</v>
      </c>
      <c r="AT334" s="109">
        <f t="shared" si="64"/>
        <v>0</v>
      </c>
      <c r="AU334" s="429">
        <f t="shared" si="65"/>
        <v>0</v>
      </c>
      <c r="AV334" s="110">
        <f t="shared" si="66"/>
        <v>9</v>
      </c>
      <c r="AW334" s="697"/>
      <c r="AX334" s="705">
        <v>3.78</v>
      </c>
    </row>
    <row r="335" spans="1:50" ht="17.25" customHeight="1">
      <c r="A335" s="130"/>
      <c r="B335" s="692"/>
      <c r="C335" s="695"/>
      <c r="D335" s="696"/>
      <c r="E335" s="111"/>
      <c r="F335" s="112"/>
      <c r="G335" s="111"/>
      <c r="H335" s="112"/>
      <c r="I335" s="111"/>
      <c r="J335" s="113"/>
      <c r="K335" s="111"/>
      <c r="L335" s="112">
        <v>1</v>
      </c>
      <c r="M335" s="111"/>
      <c r="N335" s="112"/>
      <c r="O335" s="111"/>
      <c r="P335" s="113">
        <v>7</v>
      </c>
      <c r="Q335" s="111"/>
      <c r="R335" s="112"/>
      <c r="S335" s="111"/>
      <c r="T335" s="112"/>
      <c r="U335" s="111"/>
      <c r="V335" s="113"/>
      <c r="W335" s="111"/>
      <c r="X335" s="112"/>
      <c r="Y335" s="111"/>
      <c r="Z335" s="112"/>
      <c r="AA335" s="111"/>
      <c r="AB335" s="113"/>
      <c r="AC335" s="111"/>
      <c r="AD335" s="112"/>
      <c r="AE335" s="111"/>
      <c r="AF335" s="112"/>
      <c r="AG335" s="111"/>
      <c r="AH335" s="113"/>
      <c r="AI335" s="111"/>
      <c r="AJ335" s="112"/>
      <c r="AK335" s="111"/>
      <c r="AL335" s="112"/>
      <c r="AM335" s="111"/>
      <c r="AN335" s="113"/>
      <c r="AO335" s="111"/>
      <c r="AP335" s="112"/>
      <c r="AQ335" s="437">
        <f t="shared" si="61"/>
        <v>0</v>
      </c>
      <c r="AR335" s="116">
        <f t="shared" si="62"/>
        <v>1</v>
      </c>
      <c r="AS335" s="431">
        <f t="shared" si="63"/>
        <v>0</v>
      </c>
      <c r="AT335" s="115">
        <f t="shared" si="64"/>
        <v>0</v>
      </c>
      <c r="AU335" s="428">
        <f t="shared" si="65"/>
        <v>0</v>
      </c>
      <c r="AV335" s="116">
        <f t="shared" si="66"/>
        <v>7</v>
      </c>
      <c r="AW335" s="698"/>
      <c r="AX335" s="725"/>
    </row>
    <row r="336" spans="1:50" ht="17.25" customHeight="1">
      <c r="A336" s="130"/>
      <c r="B336" s="691" t="s">
        <v>334</v>
      </c>
      <c r="C336" s="693" t="s">
        <v>286</v>
      </c>
      <c r="D336" s="694"/>
      <c r="E336" s="105"/>
      <c r="F336" s="106"/>
      <c r="G336" s="105"/>
      <c r="H336" s="106"/>
      <c r="I336" s="105"/>
      <c r="J336" s="107"/>
      <c r="K336" s="105"/>
      <c r="L336" s="106"/>
      <c r="M336" s="105"/>
      <c r="N336" s="106"/>
      <c r="O336" s="105"/>
      <c r="P336" s="107"/>
      <c r="Q336" s="105"/>
      <c r="R336" s="106"/>
      <c r="S336" s="105"/>
      <c r="T336" s="106"/>
      <c r="U336" s="105"/>
      <c r="V336" s="107"/>
      <c r="W336" s="105">
        <v>1</v>
      </c>
      <c r="X336" s="106"/>
      <c r="Y336" s="105"/>
      <c r="Z336" s="106"/>
      <c r="AA336" s="105">
        <v>1</v>
      </c>
      <c r="AB336" s="107"/>
      <c r="AC336" s="105"/>
      <c r="AD336" s="106"/>
      <c r="AE336" s="105"/>
      <c r="AF336" s="106"/>
      <c r="AG336" s="105"/>
      <c r="AH336" s="107"/>
      <c r="AI336" s="105"/>
      <c r="AJ336" s="106"/>
      <c r="AK336" s="105"/>
      <c r="AL336" s="106"/>
      <c r="AM336" s="105"/>
      <c r="AN336" s="107"/>
      <c r="AO336" s="105"/>
      <c r="AP336" s="106"/>
      <c r="AQ336" s="416">
        <f t="shared" si="61"/>
        <v>1</v>
      </c>
      <c r="AR336" s="110">
        <f t="shared" si="62"/>
        <v>0</v>
      </c>
      <c r="AS336" s="432">
        <f t="shared" si="63"/>
        <v>0</v>
      </c>
      <c r="AT336" s="109">
        <f t="shared" si="64"/>
        <v>0</v>
      </c>
      <c r="AU336" s="429">
        <f t="shared" si="65"/>
        <v>1</v>
      </c>
      <c r="AV336" s="110">
        <f t="shared" si="66"/>
        <v>0</v>
      </c>
      <c r="AW336" s="697">
        <v>1.34</v>
      </c>
      <c r="AX336" s="705"/>
    </row>
    <row r="337" spans="1:50" ht="17.25" customHeight="1">
      <c r="A337" s="130"/>
      <c r="B337" s="692"/>
      <c r="C337" s="695"/>
      <c r="D337" s="696"/>
      <c r="E337" s="111"/>
      <c r="F337" s="112"/>
      <c r="G337" s="111"/>
      <c r="H337" s="112"/>
      <c r="I337" s="111"/>
      <c r="J337" s="113"/>
      <c r="K337" s="111"/>
      <c r="L337" s="112"/>
      <c r="M337" s="111"/>
      <c r="N337" s="112"/>
      <c r="O337" s="111"/>
      <c r="P337" s="113"/>
      <c r="Q337" s="111"/>
      <c r="R337" s="112"/>
      <c r="S337" s="111"/>
      <c r="T337" s="112"/>
      <c r="U337" s="111"/>
      <c r="V337" s="113"/>
      <c r="W337" s="111"/>
      <c r="X337" s="112"/>
      <c r="Y337" s="111"/>
      <c r="Z337" s="112"/>
      <c r="AA337" s="111"/>
      <c r="AB337" s="113"/>
      <c r="AC337" s="111"/>
      <c r="AD337" s="112"/>
      <c r="AE337" s="111"/>
      <c r="AF337" s="112"/>
      <c r="AG337" s="111"/>
      <c r="AH337" s="113"/>
      <c r="AI337" s="111"/>
      <c r="AJ337" s="112"/>
      <c r="AK337" s="111"/>
      <c r="AL337" s="112"/>
      <c r="AM337" s="111"/>
      <c r="AN337" s="113"/>
      <c r="AO337" s="111"/>
      <c r="AP337" s="112"/>
      <c r="AQ337" s="415">
        <f t="shared" si="61"/>
        <v>0</v>
      </c>
      <c r="AR337" s="116">
        <f t="shared" si="62"/>
        <v>0</v>
      </c>
      <c r="AS337" s="431">
        <f t="shared" si="63"/>
        <v>0</v>
      </c>
      <c r="AT337" s="115">
        <f t="shared" si="64"/>
        <v>0</v>
      </c>
      <c r="AU337" s="428">
        <f t="shared" si="65"/>
        <v>0</v>
      </c>
      <c r="AV337" s="116">
        <f t="shared" si="66"/>
        <v>0</v>
      </c>
      <c r="AW337" s="698"/>
      <c r="AX337" s="725"/>
    </row>
    <row r="338" spans="1:50" ht="17.25" customHeight="1">
      <c r="A338" s="130"/>
      <c r="B338" s="691" t="s">
        <v>343</v>
      </c>
      <c r="C338" s="693" t="s">
        <v>349</v>
      </c>
      <c r="D338" s="694"/>
      <c r="E338" s="105"/>
      <c r="F338" s="106"/>
      <c r="G338" s="105"/>
      <c r="H338" s="106"/>
      <c r="I338" s="105"/>
      <c r="J338" s="107"/>
      <c r="K338" s="105"/>
      <c r="L338" s="106"/>
      <c r="M338" s="105"/>
      <c r="N338" s="106"/>
      <c r="O338" s="105"/>
      <c r="P338" s="107"/>
      <c r="Q338" s="105"/>
      <c r="R338" s="106"/>
      <c r="S338" s="105"/>
      <c r="T338" s="106"/>
      <c r="U338" s="105"/>
      <c r="V338" s="107"/>
      <c r="W338" s="105"/>
      <c r="X338" s="106"/>
      <c r="Y338" s="105"/>
      <c r="Z338" s="106"/>
      <c r="AA338" s="105"/>
      <c r="AB338" s="107"/>
      <c r="AC338" s="105"/>
      <c r="AD338" s="106"/>
      <c r="AE338" s="105"/>
      <c r="AF338" s="106"/>
      <c r="AG338" s="105"/>
      <c r="AH338" s="107"/>
      <c r="AI338" s="105"/>
      <c r="AJ338" s="106"/>
      <c r="AK338" s="105"/>
      <c r="AL338" s="106"/>
      <c r="AM338" s="105"/>
      <c r="AN338" s="119"/>
      <c r="AO338" s="105"/>
      <c r="AP338" s="106"/>
      <c r="AQ338" s="416">
        <f t="shared" si="61"/>
        <v>0</v>
      </c>
      <c r="AR338" s="110">
        <f t="shared" si="62"/>
        <v>0</v>
      </c>
      <c r="AS338" s="432">
        <f t="shared" si="63"/>
        <v>0</v>
      </c>
      <c r="AT338" s="109">
        <f t="shared" si="64"/>
        <v>0</v>
      </c>
      <c r="AU338" s="429">
        <f t="shared" si="65"/>
        <v>0</v>
      </c>
      <c r="AV338" s="110">
        <f t="shared" si="66"/>
        <v>0</v>
      </c>
      <c r="AW338" s="697"/>
      <c r="AX338" s="705"/>
    </row>
    <row r="339" spans="1:50" ht="17.25" customHeight="1" thickBot="1">
      <c r="A339" s="130"/>
      <c r="B339" s="692"/>
      <c r="C339" s="695"/>
      <c r="D339" s="696" t="s">
        <v>331</v>
      </c>
      <c r="E339" s="393"/>
      <c r="F339" s="334"/>
      <c r="G339" s="333"/>
      <c r="H339" s="394"/>
      <c r="I339" s="333"/>
      <c r="J339" s="365"/>
      <c r="K339" s="333"/>
      <c r="L339" s="334"/>
      <c r="M339" s="460"/>
      <c r="N339" s="394"/>
      <c r="O339" s="460"/>
      <c r="P339" s="462"/>
      <c r="Q339" s="333"/>
      <c r="R339" s="394"/>
      <c r="S339" s="333"/>
      <c r="T339" s="334"/>
      <c r="U339" s="460"/>
      <c r="V339" s="462"/>
      <c r="W339" s="483"/>
      <c r="X339" s="394"/>
      <c r="Y339" s="333"/>
      <c r="Z339" s="394"/>
      <c r="AA339" s="333"/>
      <c r="AB339" s="365"/>
      <c r="AC339" s="333"/>
      <c r="AD339" s="334"/>
      <c r="AE339" s="333"/>
      <c r="AF339" s="334"/>
      <c r="AG339" s="333"/>
      <c r="AH339" s="365"/>
      <c r="AI339" s="333"/>
      <c r="AJ339" s="334"/>
      <c r="AK339" s="333"/>
      <c r="AL339" s="394"/>
      <c r="AM339" s="333"/>
      <c r="AN339" s="365"/>
      <c r="AO339" s="333"/>
      <c r="AP339" s="365"/>
      <c r="AQ339" s="450">
        <f t="shared" si="61"/>
        <v>0</v>
      </c>
      <c r="AR339" s="116">
        <f t="shared" si="62"/>
        <v>0</v>
      </c>
      <c r="AS339" s="431">
        <f t="shared" si="63"/>
        <v>0</v>
      </c>
      <c r="AT339" s="115">
        <f t="shared" si="64"/>
        <v>0</v>
      </c>
      <c r="AU339" s="428">
        <f t="shared" si="65"/>
        <v>0</v>
      </c>
      <c r="AV339" s="116">
        <f t="shared" si="66"/>
        <v>0</v>
      </c>
      <c r="AW339" s="743"/>
      <c r="AX339" s="742"/>
    </row>
    <row r="340" spans="1:50" ht="17.25" customHeight="1" thickTop="1">
      <c r="A340" s="130"/>
      <c r="B340" s="641" t="s">
        <v>201</v>
      </c>
      <c r="C340" s="641"/>
      <c r="D340" s="642"/>
      <c r="E340" s="392">
        <f>SUM(E320,E322,E324,E326,E328,E330,E332,E334,E336,E338)</f>
        <v>0</v>
      </c>
      <c r="F340" s="320">
        <f t="shared" ref="F340:AV340" si="67">SUM(F320,F322,F324,F326,F328,F330,F332,F334,F336,F338)</f>
        <v>0</v>
      </c>
      <c r="G340" s="363">
        <f t="shared" si="67"/>
        <v>0</v>
      </c>
      <c r="H340" s="320">
        <f t="shared" si="67"/>
        <v>0</v>
      </c>
      <c r="I340" s="363">
        <f t="shared" si="67"/>
        <v>0</v>
      </c>
      <c r="J340" s="339">
        <f t="shared" si="67"/>
        <v>0</v>
      </c>
      <c r="K340" s="392">
        <f t="shared" si="67"/>
        <v>0</v>
      </c>
      <c r="L340" s="320">
        <f t="shared" si="67"/>
        <v>1</v>
      </c>
      <c r="M340" s="363">
        <f t="shared" si="67"/>
        <v>0</v>
      </c>
      <c r="N340" s="320">
        <f t="shared" si="67"/>
        <v>0</v>
      </c>
      <c r="O340" s="363">
        <f t="shared" si="67"/>
        <v>0</v>
      </c>
      <c r="P340" s="339">
        <f t="shared" si="67"/>
        <v>8</v>
      </c>
      <c r="Q340" s="392">
        <f t="shared" si="67"/>
        <v>0</v>
      </c>
      <c r="R340" s="320">
        <f t="shared" si="67"/>
        <v>0</v>
      </c>
      <c r="S340" s="363">
        <f t="shared" si="67"/>
        <v>0</v>
      </c>
      <c r="T340" s="320">
        <f t="shared" si="67"/>
        <v>0</v>
      </c>
      <c r="U340" s="363">
        <f t="shared" si="67"/>
        <v>0</v>
      </c>
      <c r="V340" s="339">
        <f t="shared" si="67"/>
        <v>0</v>
      </c>
      <c r="W340" s="392">
        <f t="shared" si="67"/>
        <v>3</v>
      </c>
      <c r="X340" s="320">
        <f t="shared" si="67"/>
        <v>0</v>
      </c>
      <c r="Y340" s="363">
        <f t="shared" si="67"/>
        <v>0</v>
      </c>
      <c r="Z340" s="320">
        <f t="shared" si="67"/>
        <v>0</v>
      </c>
      <c r="AA340" s="363">
        <f t="shared" si="67"/>
        <v>2</v>
      </c>
      <c r="AB340" s="339">
        <f t="shared" si="67"/>
        <v>0</v>
      </c>
      <c r="AC340" s="392">
        <f t="shared" si="67"/>
        <v>0</v>
      </c>
      <c r="AD340" s="337">
        <f t="shared" si="67"/>
        <v>5</v>
      </c>
      <c r="AE340" s="368">
        <f t="shared" si="67"/>
        <v>0</v>
      </c>
      <c r="AF340" s="337">
        <f t="shared" si="67"/>
        <v>0</v>
      </c>
      <c r="AG340" s="368">
        <f t="shared" si="67"/>
        <v>0</v>
      </c>
      <c r="AH340" s="339">
        <f t="shared" si="67"/>
        <v>6</v>
      </c>
      <c r="AI340" s="392">
        <f t="shared" si="67"/>
        <v>2</v>
      </c>
      <c r="AJ340" s="337">
        <f t="shared" si="67"/>
        <v>1</v>
      </c>
      <c r="AK340" s="368">
        <f t="shared" si="67"/>
        <v>1</v>
      </c>
      <c r="AL340" s="337">
        <f t="shared" si="67"/>
        <v>0</v>
      </c>
      <c r="AM340" s="368">
        <f t="shared" si="67"/>
        <v>1</v>
      </c>
      <c r="AN340" s="339">
        <f t="shared" si="67"/>
        <v>1</v>
      </c>
      <c r="AO340" s="392">
        <f t="shared" si="67"/>
        <v>0</v>
      </c>
      <c r="AP340" s="339">
        <f t="shared" si="67"/>
        <v>0</v>
      </c>
      <c r="AQ340" s="392">
        <f t="shared" si="67"/>
        <v>5</v>
      </c>
      <c r="AR340" s="319">
        <f t="shared" si="67"/>
        <v>7</v>
      </c>
      <c r="AS340" s="421">
        <f t="shared" si="67"/>
        <v>1</v>
      </c>
      <c r="AT340" s="320">
        <f t="shared" si="67"/>
        <v>0</v>
      </c>
      <c r="AU340" s="363">
        <f t="shared" si="67"/>
        <v>3</v>
      </c>
      <c r="AV340" s="485">
        <f t="shared" si="67"/>
        <v>15</v>
      </c>
      <c r="AW340" s="746">
        <v>0.84</v>
      </c>
      <c r="AX340" s="744">
        <v>1.84</v>
      </c>
    </row>
    <row r="341" spans="1:50" ht="17.25" customHeight="1" thickBot="1">
      <c r="A341" s="397"/>
      <c r="B341" s="643"/>
      <c r="C341" s="643"/>
      <c r="D341" s="644"/>
      <c r="E341" s="487">
        <f>SUM(E321,E323,E325,E327,E329,E331,E333,E335,E337,E339)</f>
        <v>0</v>
      </c>
      <c r="F341" s="325">
        <f t="shared" ref="F341:AV341" si="68">SUM(F321,F323,F325,F327,F329,F331,F333,F335,F337,F339)</f>
        <v>0</v>
      </c>
      <c r="G341" s="364">
        <f t="shared" si="68"/>
        <v>0</v>
      </c>
      <c r="H341" s="325">
        <f t="shared" si="68"/>
        <v>0</v>
      </c>
      <c r="I341" s="364">
        <f t="shared" si="68"/>
        <v>0</v>
      </c>
      <c r="J341" s="343">
        <f t="shared" si="68"/>
        <v>0</v>
      </c>
      <c r="K341" s="487">
        <f t="shared" si="68"/>
        <v>0</v>
      </c>
      <c r="L341" s="325">
        <f t="shared" si="68"/>
        <v>1</v>
      </c>
      <c r="M341" s="364">
        <f t="shared" si="68"/>
        <v>0</v>
      </c>
      <c r="N341" s="325">
        <f t="shared" si="68"/>
        <v>0</v>
      </c>
      <c r="O341" s="364">
        <f t="shared" si="68"/>
        <v>0</v>
      </c>
      <c r="P341" s="343">
        <f t="shared" si="68"/>
        <v>7</v>
      </c>
      <c r="Q341" s="487">
        <f t="shared" si="68"/>
        <v>0</v>
      </c>
      <c r="R341" s="325">
        <f t="shared" si="68"/>
        <v>0</v>
      </c>
      <c r="S341" s="364">
        <f t="shared" si="68"/>
        <v>0</v>
      </c>
      <c r="T341" s="325">
        <f t="shared" si="68"/>
        <v>0</v>
      </c>
      <c r="U341" s="364">
        <f t="shared" si="68"/>
        <v>0</v>
      </c>
      <c r="V341" s="343">
        <f t="shared" si="68"/>
        <v>0</v>
      </c>
      <c r="W341" s="487">
        <f t="shared" si="68"/>
        <v>0</v>
      </c>
      <c r="X341" s="325">
        <f t="shared" si="68"/>
        <v>0</v>
      </c>
      <c r="Y341" s="364">
        <f t="shared" si="68"/>
        <v>0</v>
      </c>
      <c r="Z341" s="325">
        <f t="shared" si="68"/>
        <v>0</v>
      </c>
      <c r="AA341" s="364">
        <f t="shared" si="68"/>
        <v>0</v>
      </c>
      <c r="AB341" s="343">
        <f t="shared" si="68"/>
        <v>0</v>
      </c>
      <c r="AC341" s="487">
        <f t="shared" si="68"/>
        <v>0</v>
      </c>
      <c r="AD341" s="341">
        <f t="shared" si="68"/>
        <v>2</v>
      </c>
      <c r="AE341" s="491">
        <f t="shared" si="68"/>
        <v>0</v>
      </c>
      <c r="AF341" s="341">
        <f t="shared" si="68"/>
        <v>0</v>
      </c>
      <c r="AG341" s="491">
        <f t="shared" si="68"/>
        <v>0</v>
      </c>
      <c r="AH341" s="343">
        <f t="shared" si="68"/>
        <v>3</v>
      </c>
      <c r="AI341" s="487">
        <f t="shared" si="68"/>
        <v>0</v>
      </c>
      <c r="AJ341" s="341">
        <f t="shared" si="68"/>
        <v>0</v>
      </c>
      <c r="AK341" s="491">
        <f t="shared" si="68"/>
        <v>0</v>
      </c>
      <c r="AL341" s="341">
        <f t="shared" si="68"/>
        <v>0</v>
      </c>
      <c r="AM341" s="491">
        <f t="shared" si="68"/>
        <v>0</v>
      </c>
      <c r="AN341" s="343">
        <f t="shared" si="68"/>
        <v>0</v>
      </c>
      <c r="AO341" s="487">
        <f t="shared" si="68"/>
        <v>0</v>
      </c>
      <c r="AP341" s="343">
        <f t="shared" si="68"/>
        <v>0</v>
      </c>
      <c r="AQ341" s="487">
        <f t="shared" si="68"/>
        <v>0</v>
      </c>
      <c r="AR341" s="324">
        <f t="shared" si="68"/>
        <v>3</v>
      </c>
      <c r="AS341" s="461">
        <f t="shared" si="68"/>
        <v>0</v>
      </c>
      <c r="AT341" s="325">
        <f t="shared" si="68"/>
        <v>0</v>
      </c>
      <c r="AU341" s="364">
        <f t="shared" si="68"/>
        <v>0</v>
      </c>
      <c r="AV341" s="324">
        <f t="shared" si="68"/>
        <v>10</v>
      </c>
      <c r="AW341" s="747"/>
      <c r="AX341" s="745"/>
    </row>
    <row r="342" spans="1:50" ht="17.25" customHeight="1" thickTop="1">
      <c r="A342" s="130" t="s">
        <v>173</v>
      </c>
      <c r="B342" s="691" t="s">
        <v>206</v>
      </c>
      <c r="C342" s="693" t="s">
        <v>287</v>
      </c>
      <c r="D342" s="694"/>
      <c r="E342" s="488"/>
      <c r="F342" s="486"/>
      <c r="G342" s="489"/>
      <c r="H342" s="345"/>
      <c r="I342" s="489"/>
      <c r="J342" s="490"/>
      <c r="K342" s="488"/>
      <c r="L342" s="345"/>
      <c r="M342" s="489"/>
      <c r="N342" s="345"/>
      <c r="O342" s="489"/>
      <c r="P342" s="490"/>
      <c r="Q342" s="488"/>
      <c r="R342" s="486"/>
      <c r="S342" s="489"/>
      <c r="T342" s="486"/>
      <c r="U342" s="489"/>
      <c r="V342" s="490"/>
      <c r="W342" s="488">
        <v>3</v>
      </c>
      <c r="X342" s="345"/>
      <c r="Y342" s="489"/>
      <c r="Z342" s="345"/>
      <c r="AA342" s="489">
        <v>3</v>
      </c>
      <c r="AB342" s="490"/>
      <c r="AC342" s="488"/>
      <c r="AD342" s="486"/>
      <c r="AE342" s="344"/>
      <c r="AF342" s="345"/>
      <c r="AG342" s="344"/>
      <c r="AH342" s="346"/>
      <c r="AI342" s="344">
        <v>3</v>
      </c>
      <c r="AJ342" s="345"/>
      <c r="AK342" s="344">
        <v>3</v>
      </c>
      <c r="AL342" s="345"/>
      <c r="AM342" s="492"/>
      <c r="AN342" s="490"/>
      <c r="AO342" s="488"/>
      <c r="AP342" s="490"/>
      <c r="AQ342" s="416">
        <f t="shared" ref="AQ342:AQ353" si="69">AO342+AI342+AC342+W342+Q342+K342+E342</f>
        <v>6</v>
      </c>
      <c r="AR342" s="110">
        <f t="shared" ref="AR342:AR353" si="70">AP342+AJ342+AD342+X342+R342+L342+F342</f>
        <v>0</v>
      </c>
      <c r="AS342" s="432">
        <f t="shared" ref="AS342:AS353" si="71">AK342+AE342+Y342+S342+M342+G342</f>
        <v>3</v>
      </c>
      <c r="AT342" s="109">
        <f t="shared" ref="AT342:AT353" si="72">AL342+AF342+Z342+T342+N342+H342</f>
        <v>0</v>
      </c>
      <c r="AU342" s="429">
        <f t="shared" ref="AU342:AU353" si="73">AM342+AG342+AA342+U342+O342+I342</f>
        <v>3</v>
      </c>
      <c r="AV342" s="110">
        <f t="shared" ref="AV342:AV353" si="74">AN342+AH342+AB342+V342+P342+J342</f>
        <v>0</v>
      </c>
      <c r="AW342" s="726">
        <v>2.65</v>
      </c>
      <c r="AX342" s="771"/>
    </row>
    <row r="343" spans="1:50" ht="17.25" customHeight="1">
      <c r="A343" s="130"/>
      <c r="B343" s="692"/>
      <c r="C343" s="695"/>
      <c r="D343" s="696"/>
      <c r="E343" s="347"/>
      <c r="F343" s="348"/>
      <c r="G343" s="347"/>
      <c r="H343" s="348"/>
      <c r="I343" s="347"/>
      <c r="J343" s="349"/>
      <c r="K343" s="347"/>
      <c r="L343" s="348"/>
      <c r="M343" s="347"/>
      <c r="N343" s="348"/>
      <c r="O343" s="347"/>
      <c r="P343" s="349"/>
      <c r="Q343" s="347"/>
      <c r="R343" s="348"/>
      <c r="S343" s="347"/>
      <c r="T343" s="348"/>
      <c r="U343" s="347"/>
      <c r="V343" s="349"/>
      <c r="W343" s="347"/>
      <c r="X343" s="348"/>
      <c r="Y343" s="347"/>
      <c r="Z343" s="348"/>
      <c r="AA343" s="347"/>
      <c r="AB343" s="349"/>
      <c r="AC343" s="347"/>
      <c r="AD343" s="348"/>
      <c r="AE343" s="347"/>
      <c r="AF343" s="348"/>
      <c r="AG343" s="347"/>
      <c r="AH343" s="349"/>
      <c r="AI343" s="347"/>
      <c r="AJ343" s="348"/>
      <c r="AK343" s="347"/>
      <c r="AL343" s="348"/>
      <c r="AM343" s="347"/>
      <c r="AN343" s="349"/>
      <c r="AO343" s="347"/>
      <c r="AP343" s="348"/>
      <c r="AQ343" s="415">
        <f t="shared" si="69"/>
        <v>0</v>
      </c>
      <c r="AR343" s="116">
        <f t="shared" si="70"/>
        <v>0</v>
      </c>
      <c r="AS343" s="431">
        <f t="shared" si="71"/>
        <v>0</v>
      </c>
      <c r="AT343" s="115">
        <f t="shared" si="72"/>
        <v>0</v>
      </c>
      <c r="AU343" s="428">
        <f t="shared" si="73"/>
        <v>0</v>
      </c>
      <c r="AV343" s="116">
        <f t="shared" si="74"/>
        <v>0</v>
      </c>
      <c r="AW343" s="698"/>
      <c r="AX343" s="725"/>
    </row>
    <row r="344" spans="1:50" ht="17.25" customHeight="1">
      <c r="A344" s="130"/>
      <c r="B344" s="691" t="s">
        <v>206</v>
      </c>
      <c r="C344" s="693" t="s">
        <v>288</v>
      </c>
      <c r="D344" s="694"/>
      <c r="E344" s="350"/>
      <c r="F344" s="351"/>
      <c r="G344" s="350"/>
      <c r="H344" s="351"/>
      <c r="I344" s="350"/>
      <c r="J344" s="352"/>
      <c r="K344" s="350"/>
      <c r="L344" s="351"/>
      <c r="M344" s="350"/>
      <c r="N344" s="351"/>
      <c r="O344" s="350"/>
      <c r="P344" s="352"/>
      <c r="Q344" s="350"/>
      <c r="R344" s="351"/>
      <c r="S344" s="350"/>
      <c r="T344" s="351"/>
      <c r="U344" s="350"/>
      <c r="V344" s="352"/>
      <c r="W344" s="350"/>
      <c r="X344" s="351"/>
      <c r="Y344" s="350"/>
      <c r="Z344" s="351"/>
      <c r="AA344" s="350"/>
      <c r="AB344" s="352"/>
      <c r="AC344" s="350"/>
      <c r="AD344" s="351"/>
      <c r="AE344" s="350"/>
      <c r="AF344" s="351"/>
      <c r="AG344" s="350"/>
      <c r="AH344" s="352"/>
      <c r="AI344" s="350"/>
      <c r="AJ344" s="351"/>
      <c r="AK344" s="350"/>
      <c r="AL344" s="351"/>
      <c r="AM344" s="350"/>
      <c r="AN344" s="352"/>
      <c r="AO344" s="350"/>
      <c r="AP344" s="351"/>
      <c r="AQ344" s="416">
        <f t="shared" si="69"/>
        <v>0</v>
      </c>
      <c r="AR344" s="110">
        <f t="shared" si="70"/>
        <v>0</v>
      </c>
      <c r="AS344" s="432">
        <f t="shared" si="71"/>
        <v>0</v>
      </c>
      <c r="AT344" s="109">
        <f t="shared" si="72"/>
        <v>0</v>
      </c>
      <c r="AU344" s="429">
        <f t="shared" si="73"/>
        <v>0</v>
      </c>
      <c r="AV344" s="110">
        <f t="shared" si="74"/>
        <v>0</v>
      </c>
      <c r="AW344" s="697"/>
      <c r="AX344" s="705"/>
    </row>
    <row r="345" spans="1:50" ht="17.25" customHeight="1">
      <c r="A345" s="130"/>
      <c r="B345" s="692"/>
      <c r="C345" s="695"/>
      <c r="D345" s="696"/>
      <c r="E345" s="353"/>
      <c r="F345" s="354"/>
      <c r="G345" s="353"/>
      <c r="H345" s="354"/>
      <c r="I345" s="353"/>
      <c r="J345" s="355"/>
      <c r="K345" s="353"/>
      <c r="L345" s="354"/>
      <c r="M345" s="353"/>
      <c r="N345" s="354"/>
      <c r="O345" s="353"/>
      <c r="P345" s="355"/>
      <c r="Q345" s="353"/>
      <c r="R345" s="354"/>
      <c r="S345" s="353"/>
      <c r="T345" s="354"/>
      <c r="U345" s="353"/>
      <c r="V345" s="355"/>
      <c r="W345" s="353"/>
      <c r="X345" s="354"/>
      <c r="Y345" s="353"/>
      <c r="Z345" s="354"/>
      <c r="AA345" s="353"/>
      <c r="AB345" s="355"/>
      <c r="AC345" s="353"/>
      <c r="AD345" s="354"/>
      <c r="AE345" s="353"/>
      <c r="AF345" s="354"/>
      <c r="AG345" s="353"/>
      <c r="AH345" s="355"/>
      <c r="AI345" s="353"/>
      <c r="AJ345" s="354"/>
      <c r="AK345" s="353"/>
      <c r="AL345" s="354"/>
      <c r="AM345" s="353"/>
      <c r="AN345" s="355"/>
      <c r="AO345" s="353"/>
      <c r="AP345" s="354"/>
      <c r="AQ345" s="415">
        <f t="shared" si="69"/>
        <v>0</v>
      </c>
      <c r="AR345" s="116">
        <f t="shared" si="70"/>
        <v>0</v>
      </c>
      <c r="AS345" s="431">
        <f t="shared" si="71"/>
        <v>0</v>
      </c>
      <c r="AT345" s="115">
        <f t="shared" si="72"/>
        <v>0</v>
      </c>
      <c r="AU345" s="428">
        <f t="shared" si="73"/>
        <v>0</v>
      </c>
      <c r="AV345" s="116">
        <f t="shared" si="74"/>
        <v>0</v>
      </c>
      <c r="AW345" s="698"/>
      <c r="AX345" s="725"/>
    </row>
    <row r="346" spans="1:50" ht="17.25" customHeight="1">
      <c r="A346" s="130"/>
      <c r="B346" s="691" t="s">
        <v>206</v>
      </c>
      <c r="C346" s="693" t="s">
        <v>289</v>
      </c>
      <c r="D346" s="694"/>
      <c r="E346" s="350"/>
      <c r="F346" s="351"/>
      <c r="G346" s="350"/>
      <c r="H346" s="351"/>
      <c r="I346" s="350"/>
      <c r="J346" s="352"/>
      <c r="K346" s="350"/>
      <c r="L346" s="351"/>
      <c r="M346" s="350"/>
      <c r="N346" s="351"/>
      <c r="O346" s="350"/>
      <c r="P346" s="352"/>
      <c r="Q346" s="350"/>
      <c r="R346" s="351"/>
      <c r="S346" s="350"/>
      <c r="T346" s="351"/>
      <c r="U346" s="350"/>
      <c r="V346" s="352"/>
      <c r="W346" s="350"/>
      <c r="X346" s="351"/>
      <c r="Y346" s="350"/>
      <c r="Z346" s="351"/>
      <c r="AA346" s="350"/>
      <c r="AB346" s="352"/>
      <c r="AC346" s="350"/>
      <c r="AD346" s="351"/>
      <c r="AE346" s="350"/>
      <c r="AF346" s="351"/>
      <c r="AG346" s="350"/>
      <c r="AH346" s="352"/>
      <c r="AI346" s="572"/>
      <c r="AJ346" s="573"/>
      <c r="AK346" s="572"/>
      <c r="AL346" s="351"/>
      <c r="AM346" s="350"/>
      <c r="AN346" s="352"/>
      <c r="AO346" s="350"/>
      <c r="AP346" s="351"/>
      <c r="AQ346" s="416">
        <f t="shared" si="69"/>
        <v>0</v>
      </c>
      <c r="AR346" s="110">
        <f t="shared" si="70"/>
        <v>0</v>
      </c>
      <c r="AS346" s="432">
        <f t="shared" si="71"/>
        <v>0</v>
      </c>
      <c r="AT346" s="109">
        <f t="shared" si="72"/>
        <v>0</v>
      </c>
      <c r="AU346" s="429">
        <f t="shared" si="73"/>
        <v>0</v>
      </c>
      <c r="AV346" s="110">
        <f t="shared" si="74"/>
        <v>0</v>
      </c>
      <c r="AW346" s="697"/>
      <c r="AX346" s="705"/>
    </row>
    <row r="347" spans="1:50" ht="17.25" customHeight="1">
      <c r="A347" s="130"/>
      <c r="B347" s="692"/>
      <c r="C347" s="695"/>
      <c r="D347" s="696"/>
      <c r="E347" s="353"/>
      <c r="F347" s="354"/>
      <c r="G347" s="353"/>
      <c r="H347" s="354"/>
      <c r="I347" s="353"/>
      <c r="J347" s="355"/>
      <c r="K347" s="353"/>
      <c r="L347" s="354"/>
      <c r="M347" s="353"/>
      <c r="N347" s="354"/>
      <c r="O347" s="353"/>
      <c r="P347" s="355"/>
      <c r="Q347" s="353"/>
      <c r="R347" s="354"/>
      <c r="S347" s="353"/>
      <c r="T347" s="354"/>
      <c r="U347" s="353"/>
      <c r="V347" s="355"/>
      <c r="W347" s="353"/>
      <c r="X347" s="354"/>
      <c r="Y347" s="353"/>
      <c r="Z347" s="354"/>
      <c r="AA347" s="353"/>
      <c r="AB347" s="355"/>
      <c r="AC347" s="353"/>
      <c r="AD347" s="354"/>
      <c r="AE347" s="353"/>
      <c r="AF347" s="354"/>
      <c r="AG347" s="353"/>
      <c r="AH347" s="355"/>
      <c r="AI347" s="353"/>
      <c r="AJ347" s="354"/>
      <c r="AK347" s="353"/>
      <c r="AL347" s="354"/>
      <c r="AM347" s="353"/>
      <c r="AN347" s="355"/>
      <c r="AO347" s="353"/>
      <c r="AP347" s="354"/>
      <c r="AQ347" s="415">
        <f t="shared" si="69"/>
        <v>0</v>
      </c>
      <c r="AR347" s="116">
        <f t="shared" si="70"/>
        <v>0</v>
      </c>
      <c r="AS347" s="431">
        <f t="shared" si="71"/>
        <v>0</v>
      </c>
      <c r="AT347" s="115">
        <f t="shared" si="72"/>
        <v>0</v>
      </c>
      <c r="AU347" s="428">
        <f t="shared" si="73"/>
        <v>0</v>
      </c>
      <c r="AV347" s="116">
        <f t="shared" si="74"/>
        <v>0</v>
      </c>
      <c r="AW347" s="698"/>
      <c r="AX347" s="725"/>
    </row>
    <row r="348" spans="1:50" ht="17.25" customHeight="1">
      <c r="A348" s="130"/>
      <c r="B348" s="691" t="s">
        <v>336</v>
      </c>
      <c r="C348" s="693" t="s">
        <v>290</v>
      </c>
      <c r="D348" s="694"/>
      <c r="E348" s="344"/>
      <c r="F348" s="345">
        <v>1</v>
      </c>
      <c r="G348" s="344"/>
      <c r="H348" s="345"/>
      <c r="I348" s="344"/>
      <c r="J348" s="346"/>
      <c r="K348" s="344"/>
      <c r="L348" s="345"/>
      <c r="M348" s="344"/>
      <c r="N348" s="345"/>
      <c r="O348" s="344"/>
      <c r="P348" s="346"/>
      <c r="Q348" s="344"/>
      <c r="R348" s="345"/>
      <c r="S348" s="344"/>
      <c r="T348" s="345"/>
      <c r="U348" s="344"/>
      <c r="V348" s="346"/>
      <c r="W348" s="344"/>
      <c r="X348" s="345"/>
      <c r="Y348" s="344"/>
      <c r="Z348" s="345"/>
      <c r="AA348" s="344"/>
      <c r="AB348" s="346"/>
      <c r="AC348" s="344"/>
      <c r="AD348" s="345"/>
      <c r="AE348" s="344"/>
      <c r="AF348" s="345"/>
      <c r="AG348" s="344"/>
      <c r="AH348" s="346"/>
      <c r="AI348" s="344"/>
      <c r="AJ348" s="345"/>
      <c r="AK348" s="344"/>
      <c r="AL348" s="345"/>
      <c r="AM348" s="344"/>
      <c r="AN348" s="346"/>
      <c r="AO348" s="344"/>
      <c r="AP348" s="345"/>
      <c r="AQ348" s="416">
        <f t="shared" si="69"/>
        <v>0</v>
      </c>
      <c r="AR348" s="110">
        <f t="shared" si="70"/>
        <v>1</v>
      </c>
      <c r="AS348" s="432">
        <f t="shared" si="71"/>
        <v>0</v>
      </c>
      <c r="AT348" s="109">
        <f t="shared" si="72"/>
        <v>0</v>
      </c>
      <c r="AU348" s="429">
        <f t="shared" si="73"/>
        <v>0</v>
      </c>
      <c r="AV348" s="110">
        <f t="shared" si="74"/>
        <v>0</v>
      </c>
      <c r="AW348" s="697">
        <v>0.86</v>
      </c>
      <c r="AX348" s="705"/>
    </row>
    <row r="349" spans="1:50" ht="17.25" customHeight="1">
      <c r="A349" s="130"/>
      <c r="B349" s="692"/>
      <c r="C349" s="695"/>
      <c r="D349" s="696"/>
      <c r="E349" s="347"/>
      <c r="F349" s="348"/>
      <c r="G349" s="347"/>
      <c r="H349" s="348"/>
      <c r="I349" s="347"/>
      <c r="J349" s="349"/>
      <c r="K349" s="347"/>
      <c r="L349" s="348"/>
      <c r="M349" s="347"/>
      <c r="N349" s="348"/>
      <c r="O349" s="347"/>
      <c r="P349" s="349"/>
      <c r="Q349" s="347"/>
      <c r="R349" s="348"/>
      <c r="S349" s="347"/>
      <c r="T349" s="348"/>
      <c r="U349" s="347"/>
      <c r="V349" s="349"/>
      <c r="W349" s="347"/>
      <c r="X349" s="348"/>
      <c r="Y349" s="347"/>
      <c r="Z349" s="348"/>
      <c r="AA349" s="347"/>
      <c r="AB349" s="349"/>
      <c r="AC349" s="347"/>
      <c r="AD349" s="348"/>
      <c r="AE349" s="347"/>
      <c r="AF349" s="348"/>
      <c r="AG349" s="347"/>
      <c r="AH349" s="349"/>
      <c r="AI349" s="347"/>
      <c r="AJ349" s="348"/>
      <c r="AK349" s="347"/>
      <c r="AL349" s="348"/>
      <c r="AM349" s="347"/>
      <c r="AN349" s="349"/>
      <c r="AO349" s="347"/>
      <c r="AP349" s="348"/>
      <c r="AQ349" s="415">
        <f t="shared" si="69"/>
        <v>0</v>
      </c>
      <c r="AR349" s="116">
        <f t="shared" si="70"/>
        <v>0</v>
      </c>
      <c r="AS349" s="431">
        <f t="shared" si="71"/>
        <v>0</v>
      </c>
      <c r="AT349" s="115">
        <f t="shared" si="72"/>
        <v>0</v>
      </c>
      <c r="AU349" s="428">
        <f t="shared" si="73"/>
        <v>0</v>
      </c>
      <c r="AV349" s="116">
        <f t="shared" si="74"/>
        <v>0</v>
      </c>
      <c r="AW349" s="698"/>
      <c r="AX349" s="725"/>
    </row>
    <row r="350" spans="1:50" ht="17.25" customHeight="1">
      <c r="A350" s="130"/>
      <c r="B350" s="715" t="s">
        <v>335</v>
      </c>
      <c r="C350" s="693" t="s">
        <v>291</v>
      </c>
      <c r="D350" s="694"/>
      <c r="E350" s="344"/>
      <c r="F350" s="345"/>
      <c r="G350" s="344"/>
      <c r="H350" s="345"/>
      <c r="I350" s="344"/>
      <c r="J350" s="346"/>
      <c r="K350" s="344"/>
      <c r="L350" s="345">
        <v>1</v>
      </c>
      <c r="M350" s="344"/>
      <c r="N350" s="345"/>
      <c r="O350" s="344"/>
      <c r="P350" s="346">
        <v>6</v>
      </c>
      <c r="Q350" s="344"/>
      <c r="R350" s="345"/>
      <c r="S350" s="344"/>
      <c r="T350" s="345"/>
      <c r="U350" s="344"/>
      <c r="V350" s="346"/>
      <c r="W350" s="344"/>
      <c r="X350" s="345">
        <v>1</v>
      </c>
      <c r="Y350" s="344"/>
      <c r="Z350" s="345"/>
      <c r="AA350" s="344"/>
      <c r="AB350" s="346">
        <v>1</v>
      </c>
      <c r="AC350" s="344"/>
      <c r="AD350" s="345">
        <v>3</v>
      </c>
      <c r="AE350" s="344"/>
      <c r="AF350" s="345">
        <v>1</v>
      </c>
      <c r="AG350" s="344"/>
      <c r="AH350" s="346">
        <v>2</v>
      </c>
      <c r="AI350" s="344"/>
      <c r="AJ350" s="345"/>
      <c r="AK350" s="344"/>
      <c r="AL350" s="345"/>
      <c r="AM350" s="344"/>
      <c r="AN350" s="346"/>
      <c r="AO350" s="344"/>
      <c r="AP350" s="345"/>
      <c r="AQ350" s="416">
        <f t="shared" si="69"/>
        <v>0</v>
      </c>
      <c r="AR350" s="110">
        <f t="shared" si="70"/>
        <v>5</v>
      </c>
      <c r="AS350" s="432">
        <f t="shared" si="71"/>
        <v>0</v>
      </c>
      <c r="AT350" s="109">
        <f t="shared" si="72"/>
        <v>1</v>
      </c>
      <c r="AU350" s="429">
        <f t="shared" si="73"/>
        <v>0</v>
      </c>
      <c r="AV350" s="110">
        <f t="shared" si="74"/>
        <v>9</v>
      </c>
      <c r="AW350" s="697">
        <v>2.2000000000000002</v>
      </c>
      <c r="AX350" s="705"/>
    </row>
    <row r="351" spans="1:50" ht="17.25" customHeight="1">
      <c r="A351" s="130"/>
      <c r="B351" s="692"/>
      <c r="C351" s="695"/>
      <c r="D351" s="696"/>
      <c r="E351" s="347"/>
      <c r="F351" s="348"/>
      <c r="G351" s="347"/>
      <c r="H351" s="348"/>
      <c r="I351" s="347"/>
      <c r="J351" s="349"/>
      <c r="K351" s="347"/>
      <c r="L351" s="348">
        <v>1</v>
      </c>
      <c r="M351" s="347"/>
      <c r="N351" s="348"/>
      <c r="O351" s="347"/>
      <c r="P351" s="349">
        <v>4</v>
      </c>
      <c r="Q351" s="347"/>
      <c r="R351" s="348"/>
      <c r="S351" s="347"/>
      <c r="T351" s="348"/>
      <c r="U351" s="347"/>
      <c r="V351" s="349"/>
      <c r="W351" s="347"/>
      <c r="X351" s="348"/>
      <c r="Y351" s="347"/>
      <c r="Z351" s="348"/>
      <c r="AA351" s="347"/>
      <c r="AB351" s="349"/>
      <c r="AC351" s="347"/>
      <c r="AD351" s="348">
        <v>1</v>
      </c>
      <c r="AE351" s="347"/>
      <c r="AF351" s="348"/>
      <c r="AG351" s="347"/>
      <c r="AH351" s="349">
        <v>1</v>
      </c>
      <c r="AI351" s="347"/>
      <c r="AJ351" s="348"/>
      <c r="AK351" s="347"/>
      <c r="AL351" s="348"/>
      <c r="AM351" s="347"/>
      <c r="AN351" s="349"/>
      <c r="AO351" s="347"/>
      <c r="AP351" s="348"/>
      <c r="AQ351" s="415">
        <f t="shared" si="69"/>
        <v>0</v>
      </c>
      <c r="AR351" s="116">
        <f t="shared" si="70"/>
        <v>2</v>
      </c>
      <c r="AS351" s="431">
        <f t="shared" si="71"/>
        <v>0</v>
      </c>
      <c r="AT351" s="115">
        <f t="shared" si="72"/>
        <v>0</v>
      </c>
      <c r="AU351" s="428">
        <f t="shared" si="73"/>
        <v>0</v>
      </c>
      <c r="AV351" s="116">
        <f t="shared" si="74"/>
        <v>5</v>
      </c>
      <c r="AW351" s="698"/>
      <c r="AX351" s="725"/>
    </row>
    <row r="352" spans="1:50" ht="17.25" customHeight="1">
      <c r="A352" s="130"/>
      <c r="B352" s="691" t="s">
        <v>206</v>
      </c>
      <c r="C352" s="693" t="s">
        <v>292</v>
      </c>
      <c r="D352" s="694"/>
      <c r="E352" s="350"/>
      <c r="F352" s="351"/>
      <c r="G352" s="350"/>
      <c r="H352" s="351"/>
      <c r="I352" s="350"/>
      <c r="J352" s="352"/>
      <c r="K352" s="350"/>
      <c r="L352" s="351"/>
      <c r="M352" s="350"/>
      <c r="N352" s="351"/>
      <c r="O352" s="350"/>
      <c r="P352" s="352"/>
      <c r="Q352" s="350"/>
      <c r="R352" s="351"/>
      <c r="S352" s="350"/>
      <c r="T352" s="351"/>
      <c r="U352" s="350"/>
      <c r="V352" s="352"/>
      <c r="W352" s="350"/>
      <c r="X352" s="351"/>
      <c r="Y352" s="350"/>
      <c r="Z352" s="351"/>
      <c r="AA352" s="350"/>
      <c r="AB352" s="352"/>
      <c r="AC352" s="350"/>
      <c r="AD352" s="351"/>
      <c r="AE352" s="350"/>
      <c r="AF352" s="351"/>
      <c r="AG352" s="350"/>
      <c r="AH352" s="352"/>
      <c r="AI352" s="350"/>
      <c r="AJ352" s="351"/>
      <c r="AK352" s="350"/>
      <c r="AL352" s="351"/>
      <c r="AM352" s="350"/>
      <c r="AN352" s="352"/>
      <c r="AO352" s="350"/>
      <c r="AP352" s="351"/>
      <c r="AQ352" s="416">
        <f t="shared" si="69"/>
        <v>0</v>
      </c>
      <c r="AR352" s="110">
        <f t="shared" si="70"/>
        <v>0</v>
      </c>
      <c r="AS352" s="432">
        <f t="shared" si="71"/>
        <v>0</v>
      </c>
      <c r="AT352" s="109">
        <f t="shared" si="72"/>
        <v>0</v>
      </c>
      <c r="AU352" s="429">
        <f t="shared" si="73"/>
        <v>0</v>
      </c>
      <c r="AV352" s="110">
        <f t="shared" si="74"/>
        <v>0</v>
      </c>
      <c r="AW352" s="697"/>
      <c r="AX352" s="705"/>
    </row>
    <row r="353" spans="1:50" ht="17.25" customHeight="1" thickBot="1">
      <c r="A353" s="130"/>
      <c r="B353" s="692"/>
      <c r="C353" s="695"/>
      <c r="D353" s="696"/>
      <c r="E353" s="353"/>
      <c r="F353" s="354"/>
      <c r="G353" s="353"/>
      <c r="H353" s="354"/>
      <c r="I353" s="353"/>
      <c r="J353" s="355"/>
      <c r="K353" s="353"/>
      <c r="L353" s="354"/>
      <c r="M353" s="353"/>
      <c r="N353" s="354"/>
      <c r="O353" s="353"/>
      <c r="P353" s="355"/>
      <c r="Q353" s="353"/>
      <c r="R353" s="354"/>
      <c r="S353" s="353"/>
      <c r="T353" s="354"/>
      <c r="U353" s="353"/>
      <c r="V353" s="355"/>
      <c r="W353" s="353"/>
      <c r="X353" s="354"/>
      <c r="Y353" s="353"/>
      <c r="Z353" s="354"/>
      <c r="AA353" s="353"/>
      <c r="AB353" s="355"/>
      <c r="AC353" s="353"/>
      <c r="AD353" s="354"/>
      <c r="AE353" s="353"/>
      <c r="AF353" s="354"/>
      <c r="AG353" s="353"/>
      <c r="AH353" s="355"/>
      <c r="AI353" s="353"/>
      <c r="AJ353" s="354"/>
      <c r="AK353" s="353"/>
      <c r="AL353" s="354"/>
      <c r="AM353" s="353"/>
      <c r="AN353" s="355"/>
      <c r="AO353" s="353"/>
      <c r="AP353" s="354"/>
      <c r="AQ353" s="415">
        <f t="shared" si="69"/>
        <v>0</v>
      </c>
      <c r="AR353" s="116">
        <f t="shared" si="70"/>
        <v>0</v>
      </c>
      <c r="AS353" s="431">
        <f t="shared" si="71"/>
        <v>0</v>
      </c>
      <c r="AT353" s="115">
        <f t="shared" si="72"/>
        <v>0</v>
      </c>
      <c r="AU353" s="428">
        <f t="shared" si="73"/>
        <v>0</v>
      </c>
      <c r="AV353" s="116">
        <f t="shared" si="74"/>
        <v>0</v>
      </c>
      <c r="AW353" s="698"/>
      <c r="AX353" s="725"/>
    </row>
    <row r="354" spans="1:50" ht="17.25" customHeight="1" thickTop="1">
      <c r="A354" s="130"/>
      <c r="B354" s="641" t="s">
        <v>201</v>
      </c>
      <c r="C354" s="641"/>
      <c r="D354" s="642"/>
      <c r="E354" s="319">
        <f>SUM(E342,E344,E346,E348,E350,E352)</f>
        <v>0</v>
      </c>
      <c r="F354" s="320">
        <f t="shared" ref="F354:AV354" si="75">SUM(F342,F344,F346,F348,F350,F352)</f>
        <v>1</v>
      </c>
      <c r="G354" s="319">
        <f t="shared" si="75"/>
        <v>0</v>
      </c>
      <c r="H354" s="320">
        <f t="shared" si="75"/>
        <v>0</v>
      </c>
      <c r="I354" s="319">
        <f t="shared" si="75"/>
        <v>0</v>
      </c>
      <c r="J354" s="321">
        <f t="shared" si="75"/>
        <v>0</v>
      </c>
      <c r="K354" s="319">
        <f t="shared" si="75"/>
        <v>0</v>
      </c>
      <c r="L354" s="320">
        <f t="shared" si="75"/>
        <v>1</v>
      </c>
      <c r="M354" s="319">
        <f t="shared" si="75"/>
        <v>0</v>
      </c>
      <c r="N354" s="320">
        <f t="shared" si="75"/>
        <v>0</v>
      </c>
      <c r="O354" s="319">
        <f t="shared" si="75"/>
        <v>0</v>
      </c>
      <c r="P354" s="321">
        <f t="shared" si="75"/>
        <v>6</v>
      </c>
      <c r="Q354" s="319">
        <f t="shared" si="75"/>
        <v>0</v>
      </c>
      <c r="R354" s="320">
        <f t="shared" si="75"/>
        <v>0</v>
      </c>
      <c r="S354" s="319">
        <f t="shared" si="75"/>
        <v>0</v>
      </c>
      <c r="T354" s="320">
        <f t="shared" si="75"/>
        <v>0</v>
      </c>
      <c r="U354" s="319">
        <f t="shared" si="75"/>
        <v>0</v>
      </c>
      <c r="V354" s="321">
        <f t="shared" si="75"/>
        <v>0</v>
      </c>
      <c r="W354" s="319">
        <f t="shared" si="75"/>
        <v>3</v>
      </c>
      <c r="X354" s="320">
        <f t="shared" si="75"/>
        <v>1</v>
      </c>
      <c r="Y354" s="319">
        <f t="shared" si="75"/>
        <v>0</v>
      </c>
      <c r="Z354" s="320">
        <f t="shared" si="75"/>
        <v>0</v>
      </c>
      <c r="AA354" s="319">
        <f t="shared" si="75"/>
        <v>3</v>
      </c>
      <c r="AB354" s="321">
        <f t="shared" si="75"/>
        <v>1</v>
      </c>
      <c r="AC354" s="319">
        <f t="shared" si="75"/>
        <v>0</v>
      </c>
      <c r="AD354" s="320">
        <f t="shared" si="75"/>
        <v>3</v>
      </c>
      <c r="AE354" s="319">
        <f t="shared" si="75"/>
        <v>0</v>
      </c>
      <c r="AF354" s="320">
        <f t="shared" si="75"/>
        <v>1</v>
      </c>
      <c r="AG354" s="319">
        <f t="shared" si="75"/>
        <v>0</v>
      </c>
      <c r="AH354" s="321">
        <f t="shared" si="75"/>
        <v>2</v>
      </c>
      <c r="AI354" s="319">
        <f t="shared" si="75"/>
        <v>3</v>
      </c>
      <c r="AJ354" s="320">
        <f t="shared" si="75"/>
        <v>0</v>
      </c>
      <c r="AK354" s="319">
        <f t="shared" si="75"/>
        <v>3</v>
      </c>
      <c r="AL354" s="320">
        <f t="shared" si="75"/>
        <v>0</v>
      </c>
      <c r="AM354" s="319">
        <f t="shared" si="75"/>
        <v>0</v>
      </c>
      <c r="AN354" s="321">
        <f t="shared" si="75"/>
        <v>0</v>
      </c>
      <c r="AO354" s="319">
        <f t="shared" si="75"/>
        <v>0</v>
      </c>
      <c r="AP354" s="320">
        <f t="shared" si="75"/>
        <v>0</v>
      </c>
      <c r="AQ354" s="417">
        <f t="shared" si="75"/>
        <v>6</v>
      </c>
      <c r="AR354" s="323">
        <f t="shared" si="75"/>
        <v>6</v>
      </c>
      <c r="AS354" s="433">
        <f t="shared" si="75"/>
        <v>3</v>
      </c>
      <c r="AT354" s="322">
        <f t="shared" si="75"/>
        <v>1</v>
      </c>
      <c r="AU354" s="422">
        <f t="shared" si="75"/>
        <v>3</v>
      </c>
      <c r="AV354" s="412">
        <f t="shared" si="75"/>
        <v>9</v>
      </c>
      <c r="AW354" s="746">
        <v>1.05</v>
      </c>
      <c r="AX354" s="744">
        <v>1.75</v>
      </c>
    </row>
    <row r="355" spans="1:50" ht="17.25" customHeight="1" thickBot="1">
      <c r="A355" s="131"/>
      <c r="B355" s="643"/>
      <c r="C355" s="643"/>
      <c r="D355" s="644"/>
      <c r="E355" s="324">
        <f>SUM(E343,E345,E347,E349,E351,E353)</f>
        <v>0</v>
      </c>
      <c r="F355" s="325">
        <f t="shared" ref="F355:AV355" si="76">SUM(F343,F345,F347,F349,F351,F353)</f>
        <v>0</v>
      </c>
      <c r="G355" s="324">
        <f t="shared" si="76"/>
        <v>0</v>
      </c>
      <c r="H355" s="325">
        <f t="shared" si="76"/>
        <v>0</v>
      </c>
      <c r="I355" s="324">
        <f t="shared" si="76"/>
        <v>0</v>
      </c>
      <c r="J355" s="326">
        <f t="shared" si="76"/>
        <v>0</v>
      </c>
      <c r="K355" s="324">
        <f t="shared" si="76"/>
        <v>0</v>
      </c>
      <c r="L355" s="325">
        <f t="shared" si="76"/>
        <v>1</v>
      </c>
      <c r="M355" s="324">
        <f t="shared" si="76"/>
        <v>0</v>
      </c>
      <c r="N355" s="325">
        <f t="shared" si="76"/>
        <v>0</v>
      </c>
      <c r="O355" s="324">
        <f t="shared" si="76"/>
        <v>0</v>
      </c>
      <c r="P355" s="326">
        <f t="shared" si="76"/>
        <v>4</v>
      </c>
      <c r="Q355" s="324">
        <f t="shared" si="76"/>
        <v>0</v>
      </c>
      <c r="R355" s="325">
        <f t="shared" si="76"/>
        <v>0</v>
      </c>
      <c r="S355" s="324">
        <f t="shared" si="76"/>
        <v>0</v>
      </c>
      <c r="T355" s="325">
        <f t="shared" si="76"/>
        <v>0</v>
      </c>
      <c r="U355" s="324">
        <f t="shared" si="76"/>
        <v>0</v>
      </c>
      <c r="V355" s="326">
        <f t="shared" si="76"/>
        <v>0</v>
      </c>
      <c r="W355" s="324">
        <f t="shared" si="76"/>
        <v>0</v>
      </c>
      <c r="X355" s="325">
        <f t="shared" si="76"/>
        <v>0</v>
      </c>
      <c r="Y355" s="324">
        <f t="shared" si="76"/>
        <v>0</v>
      </c>
      <c r="Z355" s="325">
        <f t="shared" si="76"/>
        <v>0</v>
      </c>
      <c r="AA355" s="324">
        <f t="shared" si="76"/>
        <v>0</v>
      </c>
      <c r="AB355" s="326">
        <f t="shared" si="76"/>
        <v>0</v>
      </c>
      <c r="AC355" s="324">
        <f t="shared" si="76"/>
        <v>0</v>
      </c>
      <c r="AD355" s="325">
        <f t="shared" si="76"/>
        <v>1</v>
      </c>
      <c r="AE355" s="324">
        <f t="shared" si="76"/>
        <v>0</v>
      </c>
      <c r="AF355" s="325">
        <f t="shared" si="76"/>
        <v>0</v>
      </c>
      <c r="AG355" s="324">
        <f t="shared" si="76"/>
        <v>0</v>
      </c>
      <c r="AH355" s="326">
        <f t="shared" si="76"/>
        <v>1</v>
      </c>
      <c r="AI355" s="324">
        <f t="shared" si="76"/>
        <v>0</v>
      </c>
      <c r="AJ355" s="325">
        <f t="shared" si="76"/>
        <v>0</v>
      </c>
      <c r="AK355" s="324">
        <f t="shared" si="76"/>
        <v>0</v>
      </c>
      <c r="AL355" s="325">
        <f t="shared" si="76"/>
        <v>0</v>
      </c>
      <c r="AM355" s="324">
        <f t="shared" si="76"/>
        <v>0</v>
      </c>
      <c r="AN355" s="326">
        <f t="shared" si="76"/>
        <v>0</v>
      </c>
      <c r="AO355" s="324">
        <f t="shared" si="76"/>
        <v>0</v>
      </c>
      <c r="AP355" s="325">
        <f t="shared" si="76"/>
        <v>0</v>
      </c>
      <c r="AQ355" s="418">
        <f t="shared" si="76"/>
        <v>0</v>
      </c>
      <c r="AR355" s="328">
        <f t="shared" si="76"/>
        <v>2</v>
      </c>
      <c r="AS355" s="434">
        <f t="shared" si="76"/>
        <v>0</v>
      </c>
      <c r="AT355" s="327">
        <f t="shared" si="76"/>
        <v>0</v>
      </c>
      <c r="AU355" s="423">
        <f t="shared" si="76"/>
        <v>0</v>
      </c>
      <c r="AV355" s="413">
        <f t="shared" si="76"/>
        <v>5</v>
      </c>
      <c r="AW355" s="747"/>
      <c r="AX355" s="745"/>
    </row>
    <row r="356" spans="1:50" ht="17.25" customHeight="1" thickTop="1">
      <c r="A356" s="129" t="s">
        <v>200</v>
      </c>
      <c r="B356" s="715" t="s">
        <v>339</v>
      </c>
      <c r="C356" s="693" t="s">
        <v>35</v>
      </c>
      <c r="D356" s="694"/>
      <c r="E356" s="105"/>
      <c r="F356" s="106"/>
      <c r="G356" s="105"/>
      <c r="H356" s="106"/>
      <c r="I356" s="105"/>
      <c r="J356" s="107"/>
      <c r="K356" s="105"/>
      <c r="L356" s="106"/>
      <c r="M356" s="105"/>
      <c r="N356" s="106"/>
      <c r="O356" s="105"/>
      <c r="P356" s="107"/>
      <c r="Q356" s="105"/>
      <c r="R356" s="106"/>
      <c r="S356" s="105"/>
      <c r="T356" s="106"/>
      <c r="U356" s="105"/>
      <c r="V356" s="107"/>
      <c r="W356" s="105">
        <v>4</v>
      </c>
      <c r="X356" s="106"/>
      <c r="Y356" s="105">
        <v>2</v>
      </c>
      <c r="Z356" s="106"/>
      <c r="AA356" s="105">
        <v>2</v>
      </c>
      <c r="AB356" s="107"/>
      <c r="AC356" s="105"/>
      <c r="AD356" s="106"/>
      <c r="AE356" s="105"/>
      <c r="AF356" s="106"/>
      <c r="AG356" s="105"/>
      <c r="AH356" s="107"/>
      <c r="AI356" s="105">
        <v>1</v>
      </c>
      <c r="AJ356" s="106"/>
      <c r="AK356" s="105"/>
      <c r="AL356" s="106"/>
      <c r="AM356" s="105">
        <v>1</v>
      </c>
      <c r="AN356" s="107"/>
      <c r="AO356" s="105"/>
      <c r="AP356" s="106"/>
      <c r="AQ356" s="416">
        <f t="shared" ref="AQ356:AQ389" si="77">AO356+AI356+AC356+W356+Q356+K356+E356</f>
        <v>5</v>
      </c>
      <c r="AR356" s="110">
        <f t="shared" ref="AR356:AR389" si="78">AP356+AJ356+AD356+X356+R356+L356+F356</f>
        <v>0</v>
      </c>
      <c r="AS356" s="432">
        <f t="shared" ref="AS356:AS389" si="79">AK356+AE356+Y356+S356+M356+G356</f>
        <v>2</v>
      </c>
      <c r="AT356" s="109">
        <f t="shared" ref="AT356:AT389" si="80">AL356+AF356+Z356+T356+N356+H356</f>
        <v>0</v>
      </c>
      <c r="AU356" s="429">
        <f t="shared" ref="AU356:AU389" si="81">AM356+AG356+AA356+U356+O356+I356</f>
        <v>3</v>
      </c>
      <c r="AV356" s="110">
        <f t="shared" ref="AV356:AV389" si="82">AN356+AH356+AB356+V356+P356+J356</f>
        <v>0</v>
      </c>
      <c r="AW356" s="756">
        <v>0.56999999999999995</v>
      </c>
      <c r="AX356" s="703"/>
    </row>
    <row r="357" spans="1:50" ht="17.25" customHeight="1">
      <c r="A357" s="130"/>
      <c r="B357" s="692"/>
      <c r="C357" s="695"/>
      <c r="D357" s="696"/>
      <c r="E357" s="111"/>
      <c r="F357" s="112"/>
      <c r="G357" s="111"/>
      <c r="H357" s="112"/>
      <c r="I357" s="111"/>
      <c r="J357" s="113"/>
      <c r="K357" s="111"/>
      <c r="L357" s="112"/>
      <c r="M357" s="111"/>
      <c r="N357" s="112"/>
      <c r="O357" s="111"/>
      <c r="P357" s="113"/>
      <c r="Q357" s="111"/>
      <c r="R357" s="112"/>
      <c r="S357" s="111"/>
      <c r="T357" s="112"/>
      <c r="U357" s="111"/>
      <c r="V357" s="113"/>
      <c r="W357" s="111">
        <v>1</v>
      </c>
      <c r="X357" s="112"/>
      <c r="Y357" s="111"/>
      <c r="Z357" s="112"/>
      <c r="AA357" s="111">
        <v>1</v>
      </c>
      <c r="AB357" s="113"/>
      <c r="AC357" s="111"/>
      <c r="AD357" s="112"/>
      <c r="AE357" s="111"/>
      <c r="AF357" s="112"/>
      <c r="AG357" s="111"/>
      <c r="AH357" s="113"/>
      <c r="AI357" s="111"/>
      <c r="AJ357" s="112"/>
      <c r="AK357" s="111"/>
      <c r="AL357" s="112"/>
      <c r="AM357" s="111"/>
      <c r="AN357" s="113"/>
      <c r="AO357" s="111"/>
      <c r="AP357" s="112"/>
      <c r="AQ357" s="415">
        <f t="shared" si="77"/>
        <v>1</v>
      </c>
      <c r="AR357" s="116">
        <f t="shared" si="78"/>
        <v>0</v>
      </c>
      <c r="AS357" s="431">
        <f t="shared" si="79"/>
        <v>0</v>
      </c>
      <c r="AT357" s="115">
        <f t="shared" si="80"/>
        <v>0</v>
      </c>
      <c r="AU357" s="428">
        <f t="shared" si="81"/>
        <v>1</v>
      </c>
      <c r="AV357" s="116">
        <f t="shared" si="82"/>
        <v>0</v>
      </c>
      <c r="AW357" s="698"/>
      <c r="AX357" s="725"/>
    </row>
    <row r="358" spans="1:50" ht="17.25" customHeight="1">
      <c r="A358" s="130"/>
      <c r="B358" s="715" t="s">
        <v>332</v>
      </c>
      <c r="C358" s="693" t="s">
        <v>36</v>
      </c>
      <c r="D358" s="694"/>
      <c r="E358" s="105"/>
      <c r="F358" s="106"/>
      <c r="G358" s="105"/>
      <c r="H358" s="106"/>
      <c r="I358" s="105"/>
      <c r="J358" s="107"/>
      <c r="K358" s="105"/>
      <c r="L358" s="106"/>
      <c r="M358" s="105"/>
      <c r="N358" s="106"/>
      <c r="O358" s="105"/>
      <c r="P358" s="107"/>
      <c r="Q358" s="105"/>
      <c r="R358" s="106"/>
      <c r="S358" s="105"/>
      <c r="T358" s="106"/>
      <c r="U358" s="105"/>
      <c r="V358" s="107"/>
      <c r="W358" s="105"/>
      <c r="X358" s="106"/>
      <c r="Y358" s="105"/>
      <c r="Z358" s="106"/>
      <c r="AA358" s="105"/>
      <c r="AB358" s="107"/>
      <c r="AC358" s="105"/>
      <c r="AD358" s="106"/>
      <c r="AE358" s="105"/>
      <c r="AF358" s="106"/>
      <c r="AG358" s="105"/>
      <c r="AH358" s="107"/>
      <c r="AI358" s="105"/>
      <c r="AJ358" s="106"/>
      <c r="AK358" s="105"/>
      <c r="AL358" s="106"/>
      <c r="AM358" s="105"/>
      <c r="AN358" s="107"/>
      <c r="AO358" s="105"/>
      <c r="AP358" s="106"/>
      <c r="AQ358" s="416">
        <f t="shared" si="77"/>
        <v>0</v>
      </c>
      <c r="AR358" s="110">
        <f t="shared" si="78"/>
        <v>0</v>
      </c>
      <c r="AS358" s="432">
        <f t="shared" si="79"/>
        <v>0</v>
      </c>
      <c r="AT358" s="109">
        <f t="shared" si="80"/>
        <v>0</v>
      </c>
      <c r="AU358" s="429">
        <f t="shared" si="81"/>
        <v>0</v>
      </c>
      <c r="AV358" s="110">
        <f t="shared" si="82"/>
        <v>0</v>
      </c>
      <c r="AW358" s="697"/>
      <c r="AX358" s="705"/>
    </row>
    <row r="359" spans="1:50" ht="17.25" customHeight="1">
      <c r="A359" s="130"/>
      <c r="B359" s="692"/>
      <c r="C359" s="695"/>
      <c r="D359" s="696"/>
      <c r="E359" s="111"/>
      <c r="F359" s="112"/>
      <c r="G359" s="111"/>
      <c r="H359" s="112"/>
      <c r="I359" s="111"/>
      <c r="J359" s="113"/>
      <c r="K359" s="111"/>
      <c r="L359" s="112"/>
      <c r="M359" s="111"/>
      <c r="N359" s="112"/>
      <c r="O359" s="111"/>
      <c r="P359" s="113"/>
      <c r="Q359" s="111"/>
      <c r="R359" s="112"/>
      <c r="S359" s="111"/>
      <c r="T359" s="112"/>
      <c r="U359" s="111"/>
      <c r="V359" s="113"/>
      <c r="W359" s="111"/>
      <c r="X359" s="112"/>
      <c r="Y359" s="111"/>
      <c r="Z359" s="112"/>
      <c r="AA359" s="111"/>
      <c r="AB359" s="113"/>
      <c r="AC359" s="111"/>
      <c r="AD359" s="112"/>
      <c r="AE359" s="111"/>
      <c r="AF359" s="112"/>
      <c r="AG359" s="111"/>
      <c r="AH359" s="113"/>
      <c r="AI359" s="111"/>
      <c r="AJ359" s="112"/>
      <c r="AK359" s="111"/>
      <c r="AL359" s="112"/>
      <c r="AM359" s="111"/>
      <c r="AN359" s="113"/>
      <c r="AO359" s="111"/>
      <c r="AP359" s="112"/>
      <c r="AQ359" s="415">
        <f t="shared" si="77"/>
        <v>0</v>
      </c>
      <c r="AR359" s="116">
        <f t="shared" si="78"/>
        <v>0</v>
      </c>
      <c r="AS359" s="431">
        <f t="shared" si="79"/>
        <v>0</v>
      </c>
      <c r="AT359" s="115">
        <f t="shared" si="80"/>
        <v>0</v>
      </c>
      <c r="AU359" s="428">
        <f t="shared" si="81"/>
        <v>0</v>
      </c>
      <c r="AV359" s="116">
        <f t="shared" si="82"/>
        <v>0</v>
      </c>
      <c r="AW359" s="698"/>
      <c r="AX359" s="725"/>
    </row>
    <row r="360" spans="1:50" ht="17.25" customHeight="1">
      <c r="A360" s="130"/>
      <c r="B360" s="691" t="s">
        <v>206</v>
      </c>
      <c r="C360" s="693" t="s">
        <v>37</v>
      </c>
      <c r="D360" s="694"/>
      <c r="E360" s="105"/>
      <c r="F360" s="106"/>
      <c r="G360" s="105"/>
      <c r="H360" s="106"/>
      <c r="I360" s="105"/>
      <c r="J360" s="107"/>
      <c r="K360" s="105"/>
      <c r="L360" s="106"/>
      <c r="M360" s="105"/>
      <c r="N360" s="106"/>
      <c r="O360" s="105"/>
      <c r="P360" s="107"/>
      <c r="Q360" s="105"/>
      <c r="R360" s="106"/>
      <c r="S360" s="105"/>
      <c r="T360" s="106"/>
      <c r="U360" s="105"/>
      <c r="V360" s="107"/>
      <c r="W360" s="105"/>
      <c r="X360" s="106"/>
      <c r="Y360" s="105"/>
      <c r="Z360" s="106"/>
      <c r="AA360" s="105"/>
      <c r="AB360" s="107"/>
      <c r="AC360" s="105"/>
      <c r="AD360" s="106"/>
      <c r="AE360" s="105"/>
      <c r="AF360" s="106"/>
      <c r="AG360" s="105"/>
      <c r="AH360" s="107"/>
      <c r="AI360" s="105"/>
      <c r="AJ360" s="106"/>
      <c r="AK360" s="105"/>
      <c r="AL360" s="106"/>
      <c r="AM360" s="105"/>
      <c r="AN360" s="107"/>
      <c r="AO360" s="105"/>
      <c r="AP360" s="106"/>
      <c r="AQ360" s="416">
        <f t="shared" si="77"/>
        <v>0</v>
      </c>
      <c r="AR360" s="110">
        <f t="shared" si="78"/>
        <v>0</v>
      </c>
      <c r="AS360" s="432">
        <f t="shared" si="79"/>
        <v>0</v>
      </c>
      <c r="AT360" s="109">
        <f t="shared" si="80"/>
        <v>0</v>
      </c>
      <c r="AU360" s="429">
        <f t="shared" si="81"/>
        <v>0</v>
      </c>
      <c r="AV360" s="110">
        <f t="shared" si="82"/>
        <v>0</v>
      </c>
      <c r="AW360" s="697"/>
      <c r="AX360" s="705"/>
    </row>
    <row r="361" spans="1:50" ht="17.25" customHeight="1">
      <c r="A361" s="130"/>
      <c r="B361" s="692"/>
      <c r="C361" s="695"/>
      <c r="D361" s="696"/>
      <c r="E361" s="111"/>
      <c r="F361" s="112"/>
      <c r="G361" s="111"/>
      <c r="H361" s="112"/>
      <c r="I361" s="111"/>
      <c r="J361" s="113"/>
      <c r="K361" s="111"/>
      <c r="L361" s="112"/>
      <c r="M361" s="111"/>
      <c r="N361" s="112"/>
      <c r="O361" s="111"/>
      <c r="P361" s="113"/>
      <c r="Q361" s="111"/>
      <c r="R361" s="112"/>
      <c r="S361" s="111"/>
      <c r="T361" s="112"/>
      <c r="U361" s="111"/>
      <c r="V361" s="113"/>
      <c r="W361" s="111"/>
      <c r="X361" s="112"/>
      <c r="Y361" s="111"/>
      <c r="Z361" s="112"/>
      <c r="AA361" s="111"/>
      <c r="AB361" s="113"/>
      <c r="AC361" s="111"/>
      <c r="AD361" s="112"/>
      <c r="AE361" s="111"/>
      <c r="AF361" s="112"/>
      <c r="AG361" s="111"/>
      <c r="AH361" s="113"/>
      <c r="AI361" s="111"/>
      <c r="AJ361" s="112"/>
      <c r="AK361" s="111"/>
      <c r="AL361" s="112"/>
      <c r="AM361" s="111"/>
      <c r="AN361" s="113"/>
      <c r="AO361" s="111"/>
      <c r="AP361" s="112"/>
      <c r="AQ361" s="415">
        <f t="shared" si="77"/>
        <v>0</v>
      </c>
      <c r="AR361" s="116">
        <f t="shared" si="78"/>
        <v>0</v>
      </c>
      <c r="AS361" s="431">
        <f t="shared" si="79"/>
        <v>0</v>
      </c>
      <c r="AT361" s="115">
        <f t="shared" si="80"/>
        <v>0</v>
      </c>
      <c r="AU361" s="428">
        <f t="shared" si="81"/>
        <v>0</v>
      </c>
      <c r="AV361" s="116">
        <f t="shared" si="82"/>
        <v>0</v>
      </c>
      <c r="AW361" s="698"/>
      <c r="AX361" s="725"/>
    </row>
    <row r="362" spans="1:50" ht="17.25" customHeight="1">
      <c r="A362" s="130"/>
      <c r="B362" s="691" t="s">
        <v>206</v>
      </c>
      <c r="C362" s="693" t="s">
        <v>38</v>
      </c>
      <c r="D362" s="694"/>
      <c r="E362" s="105"/>
      <c r="F362" s="106"/>
      <c r="G362" s="105"/>
      <c r="H362" s="106"/>
      <c r="I362" s="105"/>
      <c r="J362" s="107"/>
      <c r="K362" s="105"/>
      <c r="L362" s="106"/>
      <c r="M362" s="105"/>
      <c r="N362" s="106"/>
      <c r="O362" s="105"/>
      <c r="P362" s="107"/>
      <c r="Q362" s="105"/>
      <c r="R362" s="106"/>
      <c r="S362" s="105"/>
      <c r="T362" s="106"/>
      <c r="U362" s="105"/>
      <c r="V362" s="107"/>
      <c r="W362" s="105"/>
      <c r="X362" s="106"/>
      <c r="Y362" s="105"/>
      <c r="Z362" s="106"/>
      <c r="AA362" s="105"/>
      <c r="AB362" s="107"/>
      <c r="AC362" s="105"/>
      <c r="AD362" s="106"/>
      <c r="AE362" s="105"/>
      <c r="AF362" s="106"/>
      <c r="AG362" s="105"/>
      <c r="AH362" s="107"/>
      <c r="AI362" s="105"/>
      <c r="AJ362" s="106"/>
      <c r="AK362" s="105"/>
      <c r="AL362" s="106"/>
      <c r="AM362" s="105"/>
      <c r="AN362" s="107"/>
      <c r="AO362" s="105"/>
      <c r="AP362" s="106"/>
      <c r="AQ362" s="416">
        <f t="shared" si="77"/>
        <v>0</v>
      </c>
      <c r="AR362" s="110">
        <f t="shared" si="78"/>
        <v>0</v>
      </c>
      <c r="AS362" s="432">
        <f t="shared" si="79"/>
        <v>0</v>
      </c>
      <c r="AT362" s="109">
        <f t="shared" si="80"/>
        <v>0</v>
      </c>
      <c r="AU362" s="429">
        <f t="shared" si="81"/>
        <v>0</v>
      </c>
      <c r="AV362" s="110">
        <f t="shared" si="82"/>
        <v>0</v>
      </c>
      <c r="AW362" s="697"/>
      <c r="AX362" s="705"/>
    </row>
    <row r="363" spans="1:50" ht="17.25" customHeight="1">
      <c r="A363" s="130"/>
      <c r="B363" s="692"/>
      <c r="C363" s="695"/>
      <c r="D363" s="696"/>
      <c r="E363" s="111"/>
      <c r="F363" s="112"/>
      <c r="G363" s="111"/>
      <c r="H363" s="112"/>
      <c r="I363" s="111"/>
      <c r="J363" s="113"/>
      <c r="K363" s="111"/>
      <c r="L363" s="112"/>
      <c r="M363" s="111"/>
      <c r="N363" s="112"/>
      <c r="O363" s="111"/>
      <c r="P363" s="113"/>
      <c r="Q363" s="111"/>
      <c r="R363" s="112"/>
      <c r="S363" s="111"/>
      <c r="T363" s="112"/>
      <c r="U363" s="111"/>
      <c r="V363" s="113"/>
      <c r="W363" s="111"/>
      <c r="X363" s="112"/>
      <c r="Y363" s="111"/>
      <c r="Z363" s="112"/>
      <c r="AA363" s="111"/>
      <c r="AB363" s="113"/>
      <c r="AC363" s="111"/>
      <c r="AD363" s="112"/>
      <c r="AE363" s="111"/>
      <c r="AF363" s="112"/>
      <c r="AG363" s="111"/>
      <c r="AH363" s="113"/>
      <c r="AI363" s="111"/>
      <c r="AJ363" s="112"/>
      <c r="AK363" s="111"/>
      <c r="AL363" s="112"/>
      <c r="AM363" s="111"/>
      <c r="AN363" s="113"/>
      <c r="AO363" s="111"/>
      <c r="AP363" s="112"/>
      <c r="AQ363" s="415">
        <f t="shared" si="77"/>
        <v>0</v>
      </c>
      <c r="AR363" s="116">
        <f t="shared" si="78"/>
        <v>0</v>
      </c>
      <c r="AS363" s="431">
        <f t="shared" si="79"/>
        <v>0</v>
      </c>
      <c r="AT363" s="115">
        <f t="shared" si="80"/>
        <v>0</v>
      </c>
      <c r="AU363" s="428">
        <f t="shared" si="81"/>
        <v>0</v>
      </c>
      <c r="AV363" s="116">
        <f t="shared" si="82"/>
        <v>0</v>
      </c>
      <c r="AW363" s="698"/>
      <c r="AX363" s="725"/>
    </row>
    <row r="364" spans="1:50" ht="17.25" customHeight="1">
      <c r="A364" s="130"/>
      <c r="B364" s="691" t="s">
        <v>206</v>
      </c>
      <c r="C364" s="693" t="s">
        <v>39</v>
      </c>
      <c r="D364" s="694"/>
      <c r="E364" s="105"/>
      <c r="F364" s="106"/>
      <c r="G364" s="105"/>
      <c r="H364" s="106"/>
      <c r="I364" s="105"/>
      <c r="J364" s="107"/>
      <c r="K364" s="105"/>
      <c r="L364" s="106"/>
      <c r="M364" s="105"/>
      <c r="N364" s="106"/>
      <c r="O364" s="105"/>
      <c r="P364" s="107"/>
      <c r="Q364" s="105"/>
      <c r="R364" s="106"/>
      <c r="S364" s="105"/>
      <c r="T364" s="106"/>
      <c r="U364" s="105"/>
      <c r="V364" s="107"/>
      <c r="W364" s="105">
        <v>2</v>
      </c>
      <c r="X364" s="106"/>
      <c r="Y364" s="105"/>
      <c r="Z364" s="106"/>
      <c r="AA364" s="105"/>
      <c r="AB364" s="107"/>
      <c r="AC364" s="105"/>
      <c r="AD364" s="106"/>
      <c r="AE364" s="105"/>
      <c r="AF364" s="106"/>
      <c r="AG364" s="105"/>
      <c r="AH364" s="107"/>
      <c r="AI364" s="105"/>
      <c r="AJ364" s="106"/>
      <c r="AK364" s="105"/>
      <c r="AL364" s="106"/>
      <c r="AM364" s="105"/>
      <c r="AN364" s="107"/>
      <c r="AO364" s="105"/>
      <c r="AP364" s="106"/>
      <c r="AQ364" s="416">
        <f t="shared" si="77"/>
        <v>2</v>
      </c>
      <c r="AR364" s="110">
        <f t="shared" si="78"/>
        <v>0</v>
      </c>
      <c r="AS364" s="432">
        <f t="shared" si="79"/>
        <v>0</v>
      </c>
      <c r="AT364" s="109">
        <f t="shared" si="80"/>
        <v>0</v>
      </c>
      <c r="AU364" s="429">
        <f t="shared" si="81"/>
        <v>0</v>
      </c>
      <c r="AV364" s="110">
        <f t="shared" si="82"/>
        <v>0</v>
      </c>
      <c r="AW364" s="697">
        <v>2.0699999999999998</v>
      </c>
      <c r="AX364" s="705"/>
    </row>
    <row r="365" spans="1:50" ht="17.25" customHeight="1">
      <c r="A365" s="130"/>
      <c r="B365" s="692"/>
      <c r="C365" s="695"/>
      <c r="D365" s="696"/>
      <c r="E365" s="111"/>
      <c r="F365" s="112"/>
      <c r="G365" s="111"/>
      <c r="H365" s="112"/>
      <c r="I365" s="111"/>
      <c r="J365" s="113"/>
      <c r="K365" s="111"/>
      <c r="L365" s="112"/>
      <c r="M365" s="111"/>
      <c r="N365" s="112"/>
      <c r="O365" s="111"/>
      <c r="P365" s="113"/>
      <c r="Q365" s="111"/>
      <c r="R365" s="112"/>
      <c r="S365" s="111"/>
      <c r="T365" s="112"/>
      <c r="U365" s="111"/>
      <c r="V365" s="113"/>
      <c r="W365" s="111"/>
      <c r="X365" s="112"/>
      <c r="Y365" s="111"/>
      <c r="Z365" s="112"/>
      <c r="AA365" s="111"/>
      <c r="AB365" s="113"/>
      <c r="AC365" s="111"/>
      <c r="AD365" s="112"/>
      <c r="AE365" s="111"/>
      <c r="AF365" s="112"/>
      <c r="AG365" s="111"/>
      <c r="AH365" s="113"/>
      <c r="AI365" s="111"/>
      <c r="AJ365" s="112"/>
      <c r="AK365" s="111"/>
      <c r="AL365" s="112"/>
      <c r="AM365" s="111"/>
      <c r="AN365" s="113"/>
      <c r="AO365" s="111"/>
      <c r="AP365" s="112"/>
      <c r="AQ365" s="415">
        <f t="shared" si="77"/>
        <v>0</v>
      </c>
      <c r="AR365" s="116">
        <f t="shared" si="78"/>
        <v>0</v>
      </c>
      <c r="AS365" s="431">
        <f t="shared" si="79"/>
        <v>0</v>
      </c>
      <c r="AT365" s="115">
        <f t="shared" si="80"/>
        <v>0</v>
      </c>
      <c r="AU365" s="428">
        <f t="shared" si="81"/>
        <v>0</v>
      </c>
      <c r="AV365" s="116">
        <f t="shared" si="82"/>
        <v>0</v>
      </c>
      <c r="AW365" s="698"/>
      <c r="AX365" s="725"/>
    </row>
    <row r="366" spans="1:50" ht="17.25" customHeight="1">
      <c r="A366" s="130"/>
      <c r="B366" s="719" t="s">
        <v>206</v>
      </c>
      <c r="C366" s="693" t="s">
        <v>40</v>
      </c>
      <c r="D366" s="694"/>
      <c r="E366" s="105"/>
      <c r="F366" s="106"/>
      <c r="G366" s="105"/>
      <c r="H366" s="106"/>
      <c r="I366" s="105"/>
      <c r="J366" s="107"/>
      <c r="K366" s="105"/>
      <c r="L366" s="106"/>
      <c r="M366" s="105"/>
      <c r="N366" s="106"/>
      <c r="O366" s="105"/>
      <c r="P366" s="107"/>
      <c r="Q366" s="105"/>
      <c r="R366" s="106"/>
      <c r="S366" s="105"/>
      <c r="T366" s="106"/>
      <c r="U366" s="105"/>
      <c r="V366" s="107"/>
      <c r="W366" s="105">
        <v>3</v>
      </c>
      <c r="X366" s="106"/>
      <c r="Y366" s="105"/>
      <c r="Z366" s="106"/>
      <c r="AA366" s="105"/>
      <c r="AB366" s="107"/>
      <c r="AC366" s="105"/>
      <c r="AD366" s="106"/>
      <c r="AE366" s="105"/>
      <c r="AF366" s="106"/>
      <c r="AG366" s="105"/>
      <c r="AH366" s="107"/>
      <c r="AI366" s="105"/>
      <c r="AJ366" s="106"/>
      <c r="AK366" s="105"/>
      <c r="AL366" s="106"/>
      <c r="AM366" s="105"/>
      <c r="AN366" s="107"/>
      <c r="AO366" s="105"/>
      <c r="AP366" s="106"/>
      <c r="AQ366" s="416">
        <f t="shared" si="77"/>
        <v>3</v>
      </c>
      <c r="AR366" s="110">
        <f t="shared" si="78"/>
        <v>0</v>
      </c>
      <c r="AS366" s="432">
        <f t="shared" si="79"/>
        <v>0</v>
      </c>
      <c r="AT366" s="109">
        <f t="shared" si="80"/>
        <v>0</v>
      </c>
      <c r="AU366" s="429">
        <f t="shared" si="81"/>
        <v>0</v>
      </c>
      <c r="AV366" s="110">
        <f t="shared" si="82"/>
        <v>0</v>
      </c>
      <c r="AW366" s="697">
        <v>8.59</v>
      </c>
      <c r="AX366" s="705"/>
    </row>
    <row r="367" spans="1:50" ht="17.25" customHeight="1">
      <c r="A367" s="130"/>
      <c r="B367" s="735"/>
      <c r="C367" s="695"/>
      <c r="D367" s="696"/>
      <c r="E367" s="111"/>
      <c r="F367" s="112"/>
      <c r="G367" s="111"/>
      <c r="H367" s="112"/>
      <c r="I367" s="111"/>
      <c r="J367" s="113"/>
      <c r="K367" s="111"/>
      <c r="L367" s="112"/>
      <c r="M367" s="111"/>
      <c r="N367" s="112"/>
      <c r="O367" s="111"/>
      <c r="P367" s="113"/>
      <c r="Q367" s="111"/>
      <c r="R367" s="112"/>
      <c r="S367" s="111"/>
      <c r="T367" s="112"/>
      <c r="U367" s="111"/>
      <c r="V367" s="113"/>
      <c r="W367" s="111"/>
      <c r="X367" s="112"/>
      <c r="Y367" s="111"/>
      <c r="Z367" s="112"/>
      <c r="AA367" s="111"/>
      <c r="AB367" s="113"/>
      <c r="AC367" s="111"/>
      <c r="AD367" s="112"/>
      <c r="AE367" s="111"/>
      <c r="AF367" s="112"/>
      <c r="AG367" s="111"/>
      <c r="AH367" s="113"/>
      <c r="AI367" s="111"/>
      <c r="AJ367" s="112"/>
      <c r="AK367" s="111"/>
      <c r="AL367" s="112"/>
      <c r="AM367" s="111"/>
      <c r="AN367" s="113"/>
      <c r="AO367" s="111"/>
      <c r="AP367" s="112"/>
      <c r="AQ367" s="415">
        <f t="shared" si="77"/>
        <v>0</v>
      </c>
      <c r="AR367" s="116">
        <f t="shared" si="78"/>
        <v>0</v>
      </c>
      <c r="AS367" s="431">
        <f t="shared" si="79"/>
        <v>0</v>
      </c>
      <c r="AT367" s="115">
        <f t="shared" si="80"/>
        <v>0</v>
      </c>
      <c r="AU367" s="428">
        <f t="shared" si="81"/>
        <v>0</v>
      </c>
      <c r="AV367" s="116">
        <f t="shared" si="82"/>
        <v>0</v>
      </c>
      <c r="AW367" s="698"/>
      <c r="AX367" s="725"/>
    </row>
    <row r="368" spans="1:50" ht="17.25" customHeight="1">
      <c r="A368" s="130"/>
      <c r="B368" s="691" t="s">
        <v>206</v>
      </c>
      <c r="C368" s="693" t="s">
        <v>41</v>
      </c>
      <c r="D368" s="694"/>
      <c r="E368" s="105"/>
      <c r="F368" s="106"/>
      <c r="G368" s="105"/>
      <c r="H368" s="106"/>
      <c r="I368" s="105"/>
      <c r="J368" s="107"/>
      <c r="K368" s="105"/>
      <c r="L368" s="106"/>
      <c r="M368" s="105"/>
      <c r="N368" s="106"/>
      <c r="O368" s="105"/>
      <c r="P368" s="107"/>
      <c r="Q368" s="105"/>
      <c r="R368" s="106"/>
      <c r="S368" s="105"/>
      <c r="T368" s="106"/>
      <c r="U368" s="105"/>
      <c r="V368" s="107"/>
      <c r="W368" s="105"/>
      <c r="X368" s="106"/>
      <c r="Y368" s="105"/>
      <c r="Z368" s="106"/>
      <c r="AA368" s="105"/>
      <c r="AB368" s="107"/>
      <c r="AC368" s="105"/>
      <c r="AD368" s="106"/>
      <c r="AE368" s="105"/>
      <c r="AF368" s="106"/>
      <c r="AG368" s="105"/>
      <c r="AH368" s="107"/>
      <c r="AI368" s="105"/>
      <c r="AJ368" s="106"/>
      <c r="AK368" s="105"/>
      <c r="AL368" s="106"/>
      <c r="AM368" s="105"/>
      <c r="AN368" s="107"/>
      <c r="AO368" s="105"/>
      <c r="AP368" s="106"/>
      <c r="AQ368" s="416">
        <f t="shared" si="77"/>
        <v>0</v>
      </c>
      <c r="AR368" s="110">
        <f t="shared" si="78"/>
        <v>0</v>
      </c>
      <c r="AS368" s="432">
        <f t="shared" si="79"/>
        <v>0</v>
      </c>
      <c r="AT368" s="109">
        <f t="shared" si="80"/>
        <v>0</v>
      </c>
      <c r="AU368" s="429">
        <f t="shared" si="81"/>
        <v>0</v>
      </c>
      <c r="AV368" s="110">
        <f t="shared" si="82"/>
        <v>0</v>
      </c>
      <c r="AW368" s="697"/>
      <c r="AX368" s="705"/>
    </row>
    <row r="369" spans="1:50" ht="17.25" customHeight="1">
      <c r="A369" s="130"/>
      <c r="B369" s="692"/>
      <c r="C369" s="695"/>
      <c r="D369" s="696"/>
      <c r="E369" s="111"/>
      <c r="F369" s="112"/>
      <c r="G369" s="111"/>
      <c r="H369" s="112"/>
      <c r="I369" s="111"/>
      <c r="J369" s="113"/>
      <c r="K369" s="111"/>
      <c r="L369" s="112"/>
      <c r="M369" s="111"/>
      <c r="N369" s="112"/>
      <c r="O369" s="111"/>
      <c r="P369" s="113"/>
      <c r="Q369" s="111"/>
      <c r="R369" s="112"/>
      <c r="S369" s="111"/>
      <c r="T369" s="112"/>
      <c r="U369" s="111"/>
      <c r="V369" s="113"/>
      <c r="W369" s="111"/>
      <c r="X369" s="112"/>
      <c r="Y369" s="111"/>
      <c r="Z369" s="112"/>
      <c r="AA369" s="111"/>
      <c r="AB369" s="113"/>
      <c r="AC369" s="111"/>
      <c r="AD369" s="112"/>
      <c r="AE369" s="111"/>
      <c r="AF369" s="112"/>
      <c r="AG369" s="111"/>
      <c r="AH369" s="113"/>
      <c r="AI369" s="111"/>
      <c r="AJ369" s="112"/>
      <c r="AK369" s="111"/>
      <c r="AL369" s="112"/>
      <c r="AM369" s="111"/>
      <c r="AN369" s="113"/>
      <c r="AO369" s="111"/>
      <c r="AP369" s="112"/>
      <c r="AQ369" s="415">
        <f t="shared" si="77"/>
        <v>0</v>
      </c>
      <c r="AR369" s="116">
        <f t="shared" si="78"/>
        <v>0</v>
      </c>
      <c r="AS369" s="431">
        <f t="shared" si="79"/>
        <v>0</v>
      </c>
      <c r="AT369" s="115">
        <f t="shared" si="80"/>
        <v>0</v>
      </c>
      <c r="AU369" s="428">
        <f t="shared" si="81"/>
        <v>0</v>
      </c>
      <c r="AV369" s="116">
        <f t="shared" si="82"/>
        <v>0</v>
      </c>
      <c r="AW369" s="698"/>
      <c r="AX369" s="725"/>
    </row>
    <row r="370" spans="1:50" ht="17.25" customHeight="1">
      <c r="A370" s="130"/>
      <c r="B370" s="691" t="s">
        <v>206</v>
      </c>
      <c r="C370" s="693" t="s">
        <v>42</v>
      </c>
      <c r="D370" s="694"/>
      <c r="E370" s="105"/>
      <c r="F370" s="106"/>
      <c r="G370" s="105"/>
      <c r="H370" s="106"/>
      <c r="I370" s="105"/>
      <c r="J370" s="107"/>
      <c r="K370" s="105"/>
      <c r="L370" s="106"/>
      <c r="M370" s="105"/>
      <c r="N370" s="106"/>
      <c r="O370" s="105"/>
      <c r="P370" s="107"/>
      <c r="Q370" s="105"/>
      <c r="R370" s="106"/>
      <c r="S370" s="105"/>
      <c r="T370" s="106"/>
      <c r="U370" s="105"/>
      <c r="V370" s="107"/>
      <c r="W370" s="105">
        <v>1</v>
      </c>
      <c r="X370" s="106"/>
      <c r="Y370" s="105"/>
      <c r="Z370" s="106"/>
      <c r="AA370" s="105">
        <v>1</v>
      </c>
      <c r="AB370" s="107"/>
      <c r="AC370" s="105"/>
      <c r="AD370" s="106"/>
      <c r="AE370" s="105"/>
      <c r="AF370" s="106"/>
      <c r="AG370" s="105"/>
      <c r="AH370" s="107"/>
      <c r="AI370" s="105"/>
      <c r="AJ370" s="106"/>
      <c r="AK370" s="105"/>
      <c r="AL370" s="106"/>
      <c r="AM370" s="105"/>
      <c r="AN370" s="107"/>
      <c r="AO370" s="105"/>
      <c r="AP370" s="106"/>
      <c r="AQ370" s="416">
        <f t="shared" si="77"/>
        <v>1</v>
      </c>
      <c r="AR370" s="110">
        <f t="shared" si="78"/>
        <v>0</v>
      </c>
      <c r="AS370" s="432">
        <f t="shared" si="79"/>
        <v>0</v>
      </c>
      <c r="AT370" s="109">
        <f t="shared" si="80"/>
        <v>0</v>
      </c>
      <c r="AU370" s="429">
        <f t="shared" si="81"/>
        <v>1</v>
      </c>
      <c r="AV370" s="110">
        <f t="shared" si="82"/>
        <v>0</v>
      </c>
      <c r="AW370" s="697">
        <v>0.59</v>
      </c>
      <c r="AX370" s="705"/>
    </row>
    <row r="371" spans="1:50" ht="17.25" customHeight="1">
      <c r="A371" s="130"/>
      <c r="B371" s="692"/>
      <c r="C371" s="695"/>
      <c r="D371" s="696"/>
      <c r="E371" s="111"/>
      <c r="F371" s="112"/>
      <c r="G371" s="111"/>
      <c r="H371" s="112"/>
      <c r="I371" s="111"/>
      <c r="J371" s="113"/>
      <c r="K371" s="111"/>
      <c r="L371" s="112"/>
      <c r="M371" s="111"/>
      <c r="N371" s="112"/>
      <c r="O371" s="111"/>
      <c r="P371" s="113"/>
      <c r="Q371" s="111"/>
      <c r="R371" s="112"/>
      <c r="S371" s="111"/>
      <c r="T371" s="112"/>
      <c r="U371" s="111"/>
      <c r="V371" s="113"/>
      <c r="W371" s="111"/>
      <c r="X371" s="112"/>
      <c r="Y371" s="111"/>
      <c r="Z371" s="112"/>
      <c r="AA371" s="111"/>
      <c r="AB371" s="113"/>
      <c r="AC371" s="111"/>
      <c r="AD371" s="112"/>
      <c r="AE371" s="111"/>
      <c r="AF371" s="112"/>
      <c r="AG371" s="111"/>
      <c r="AH371" s="113"/>
      <c r="AI371" s="111"/>
      <c r="AJ371" s="112"/>
      <c r="AK371" s="111"/>
      <c r="AL371" s="112"/>
      <c r="AM371" s="111"/>
      <c r="AN371" s="113"/>
      <c r="AO371" s="111"/>
      <c r="AP371" s="112"/>
      <c r="AQ371" s="415">
        <f t="shared" si="77"/>
        <v>0</v>
      </c>
      <c r="AR371" s="116">
        <f t="shared" si="78"/>
        <v>0</v>
      </c>
      <c r="AS371" s="431">
        <f t="shared" si="79"/>
        <v>0</v>
      </c>
      <c r="AT371" s="115">
        <f t="shared" si="80"/>
        <v>0</v>
      </c>
      <c r="AU371" s="428">
        <f t="shared" si="81"/>
        <v>0</v>
      </c>
      <c r="AV371" s="116">
        <f t="shared" si="82"/>
        <v>0</v>
      </c>
      <c r="AW371" s="698"/>
      <c r="AX371" s="725"/>
    </row>
    <row r="372" spans="1:50" ht="17.25" customHeight="1">
      <c r="A372" s="130"/>
      <c r="B372" s="691" t="s">
        <v>206</v>
      </c>
      <c r="C372" s="693" t="s">
        <v>43</v>
      </c>
      <c r="D372" s="694"/>
      <c r="E372" s="105"/>
      <c r="F372" s="106"/>
      <c r="G372" s="105"/>
      <c r="H372" s="106"/>
      <c r="I372" s="105"/>
      <c r="J372" s="107"/>
      <c r="K372" s="105"/>
      <c r="L372" s="106"/>
      <c r="M372" s="105"/>
      <c r="N372" s="106"/>
      <c r="O372" s="105"/>
      <c r="P372" s="107"/>
      <c r="Q372" s="105"/>
      <c r="R372" s="106"/>
      <c r="S372" s="105"/>
      <c r="T372" s="106"/>
      <c r="U372" s="105"/>
      <c r="V372" s="107"/>
      <c r="W372" s="105"/>
      <c r="X372" s="106"/>
      <c r="Y372" s="105"/>
      <c r="Z372" s="106"/>
      <c r="AA372" s="105"/>
      <c r="AB372" s="107"/>
      <c r="AC372" s="105"/>
      <c r="AD372" s="106"/>
      <c r="AE372" s="105"/>
      <c r="AF372" s="106"/>
      <c r="AG372" s="105"/>
      <c r="AH372" s="107"/>
      <c r="AI372" s="105"/>
      <c r="AJ372" s="106"/>
      <c r="AK372" s="105"/>
      <c r="AL372" s="106"/>
      <c r="AM372" s="105"/>
      <c r="AN372" s="107"/>
      <c r="AO372" s="105"/>
      <c r="AP372" s="106"/>
      <c r="AQ372" s="416">
        <f t="shared" si="77"/>
        <v>0</v>
      </c>
      <c r="AR372" s="110">
        <f t="shared" si="78"/>
        <v>0</v>
      </c>
      <c r="AS372" s="432">
        <f t="shared" si="79"/>
        <v>0</v>
      </c>
      <c r="AT372" s="109">
        <f t="shared" si="80"/>
        <v>0</v>
      </c>
      <c r="AU372" s="429">
        <f t="shared" si="81"/>
        <v>0</v>
      </c>
      <c r="AV372" s="110">
        <f t="shared" si="82"/>
        <v>0</v>
      </c>
      <c r="AW372" s="697"/>
      <c r="AX372" s="705"/>
    </row>
    <row r="373" spans="1:50" ht="17.25" customHeight="1">
      <c r="A373" s="130"/>
      <c r="B373" s="692"/>
      <c r="C373" s="695"/>
      <c r="D373" s="696"/>
      <c r="E373" s="111"/>
      <c r="F373" s="112"/>
      <c r="G373" s="111"/>
      <c r="H373" s="112"/>
      <c r="I373" s="111"/>
      <c r="J373" s="113"/>
      <c r="K373" s="111"/>
      <c r="L373" s="112"/>
      <c r="M373" s="111"/>
      <c r="N373" s="112"/>
      <c r="O373" s="111"/>
      <c r="P373" s="113"/>
      <c r="Q373" s="111"/>
      <c r="R373" s="112"/>
      <c r="S373" s="111"/>
      <c r="T373" s="112"/>
      <c r="U373" s="111"/>
      <c r="V373" s="113"/>
      <c r="W373" s="111"/>
      <c r="X373" s="112"/>
      <c r="Y373" s="111"/>
      <c r="Z373" s="112"/>
      <c r="AA373" s="111"/>
      <c r="AB373" s="113"/>
      <c r="AC373" s="111"/>
      <c r="AD373" s="112"/>
      <c r="AE373" s="111"/>
      <c r="AF373" s="112"/>
      <c r="AG373" s="111"/>
      <c r="AH373" s="113"/>
      <c r="AI373" s="111"/>
      <c r="AJ373" s="112"/>
      <c r="AK373" s="111"/>
      <c r="AL373" s="112"/>
      <c r="AM373" s="111"/>
      <c r="AN373" s="113"/>
      <c r="AO373" s="111"/>
      <c r="AP373" s="112"/>
      <c r="AQ373" s="415">
        <f t="shared" si="77"/>
        <v>0</v>
      </c>
      <c r="AR373" s="116">
        <f t="shared" si="78"/>
        <v>0</v>
      </c>
      <c r="AS373" s="431">
        <f t="shared" si="79"/>
        <v>0</v>
      </c>
      <c r="AT373" s="115">
        <f t="shared" si="80"/>
        <v>0</v>
      </c>
      <c r="AU373" s="428">
        <f t="shared" si="81"/>
        <v>0</v>
      </c>
      <c r="AV373" s="116">
        <f t="shared" si="82"/>
        <v>0</v>
      </c>
      <c r="AW373" s="698"/>
      <c r="AX373" s="725"/>
    </row>
    <row r="374" spans="1:50" ht="17.25" customHeight="1">
      <c r="A374" s="130"/>
      <c r="B374" s="691" t="s">
        <v>206</v>
      </c>
      <c r="C374" s="693" t="s">
        <v>350</v>
      </c>
      <c r="D374" s="694"/>
      <c r="E374" s="105"/>
      <c r="F374" s="106"/>
      <c r="G374" s="105"/>
      <c r="H374" s="106"/>
      <c r="I374" s="105"/>
      <c r="J374" s="107"/>
      <c r="K374" s="105"/>
      <c r="L374" s="106"/>
      <c r="M374" s="105"/>
      <c r="N374" s="106"/>
      <c r="O374" s="105"/>
      <c r="P374" s="107"/>
      <c r="Q374" s="105"/>
      <c r="R374" s="106"/>
      <c r="S374" s="105"/>
      <c r="T374" s="106"/>
      <c r="U374" s="105"/>
      <c r="V374" s="107"/>
      <c r="W374" s="105"/>
      <c r="X374" s="106"/>
      <c r="Y374" s="105"/>
      <c r="Z374" s="106"/>
      <c r="AA374" s="105"/>
      <c r="AB374" s="107"/>
      <c r="AC374" s="105"/>
      <c r="AD374" s="106"/>
      <c r="AE374" s="105"/>
      <c r="AF374" s="106"/>
      <c r="AG374" s="105"/>
      <c r="AH374" s="107"/>
      <c r="AI374" s="105"/>
      <c r="AJ374" s="106"/>
      <c r="AK374" s="105"/>
      <c r="AL374" s="106"/>
      <c r="AM374" s="105"/>
      <c r="AN374" s="107"/>
      <c r="AO374" s="105"/>
      <c r="AP374" s="106"/>
      <c r="AQ374" s="416">
        <f t="shared" si="77"/>
        <v>0</v>
      </c>
      <c r="AR374" s="110">
        <f t="shared" si="78"/>
        <v>0</v>
      </c>
      <c r="AS374" s="432">
        <f t="shared" si="79"/>
        <v>0</v>
      </c>
      <c r="AT374" s="109">
        <f t="shared" si="80"/>
        <v>0</v>
      </c>
      <c r="AU374" s="429">
        <f t="shared" si="81"/>
        <v>0</v>
      </c>
      <c r="AV374" s="110">
        <f t="shared" si="82"/>
        <v>0</v>
      </c>
      <c r="AW374" s="697"/>
      <c r="AX374" s="705"/>
    </row>
    <row r="375" spans="1:50" ht="17.25" customHeight="1">
      <c r="A375" s="130"/>
      <c r="B375" s="692"/>
      <c r="C375" s="695"/>
      <c r="D375" s="696"/>
      <c r="E375" s="111"/>
      <c r="F375" s="112"/>
      <c r="G375" s="111"/>
      <c r="H375" s="112"/>
      <c r="I375" s="111"/>
      <c r="J375" s="113"/>
      <c r="K375" s="111"/>
      <c r="L375" s="112"/>
      <c r="M375" s="111"/>
      <c r="N375" s="112"/>
      <c r="O375" s="111"/>
      <c r="P375" s="113"/>
      <c r="Q375" s="111"/>
      <c r="R375" s="112"/>
      <c r="S375" s="111"/>
      <c r="T375" s="112"/>
      <c r="U375" s="111"/>
      <c r="V375" s="113"/>
      <c r="W375" s="111"/>
      <c r="X375" s="112"/>
      <c r="Y375" s="111"/>
      <c r="Z375" s="112"/>
      <c r="AA375" s="111"/>
      <c r="AB375" s="113"/>
      <c r="AC375" s="111"/>
      <c r="AD375" s="112"/>
      <c r="AE375" s="111"/>
      <c r="AF375" s="112"/>
      <c r="AG375" s="111"/>
      <c r="AH375" s="113"/>
      <c r="AI375" s="111"/>
      <c r="AJ375" s="112"/>
      <c r="AK375" s="111"/>
      <c r="AL375" s="112"/>
      <c r="AM375" s="111"/>
      <c r="AN375" s="113"/>
      <c r="AO375" s="111"/>
      <c r="AP375" s="112"/>
      <c r="AQ375" s="415">
        <f t="shared" si="77"/>
        <v>0</v>
      </c>
      <c r="AR375" s="116">
        <f t="shared" si="78"/>
        <v>0</v>
      </c>
      <c r="AS375" s="431">
        <f t="shared" si="79"/>
        <v>0</v>
      </c>
      <c r="AT375" s="115">
        <f t="shared" si="80"/>
        <v>0</v>
      </c>
      <c r="AU375" s="428">
        <f t="shared" si="81"/>
        <v>0</v>
      </c>
      <c r="AV375" s="116">
        <f t="shared" si="82"/>
        <v>0</v>
      </c>
      <c r="AW375" s="698"/>
      <c r="AX375" s="725"/>
    </row>
    <row r="376" spans="1:50" ht="17.25" customHeight="1">
      <c r="A376" s="130"/>
      <c r="B376" s="691" t="s">
        <v>208</v>
      </c>
      <c r="C376" s="693" t="s">
        <v>44</v>
      </c>
      <c r="D376" s="694"/>
      <c r="E376" s="105"/>
      <c r="F376" s="106"/>
      <c r="G376" s="105"/>
      <c r="H376" s="106"/>
      <c r="I376" s="105"/>
      <c r="J376" s="107"/>
      <c r="K376" s="105"/>
      <c r="L376" s="106"/>
      <c r="M376" s="105"/>
      <c r="N376" s="106"/>
      <c r="O376" s="105"/>
      <c r="P376" s="107"/>
      <c r="Q376" s="105"/>
      <c r="R376" s="106"/>
      <c r="S376" s="105"/>
      <c r="T376" s="106"/>
      <c r="U376" s="105"/>
      <c r="V376" s="107"/>
      <c r="W376" s="105"/>
      <c r="X376" s="106"/>
      <c r="Y376" s="105"/>
      <c r="Z376" s="106"/>
      <c r="AA376" s="105"/>
      <c r="AB376" s="107"/>
      <c r="AC376" s="105"/>
      <c r="AD376" s="106"/>
      <c r="AE376" s="105"/>
      <c r="AF376" s="106"/>
      <c r="AG376" s="105"/>
      <c r="AH376" s="107"/>
      <c r="AI376" s="105"/>
      <c r="AJ376" s="106"/>
      <c r="AK376" s="105"/>
      <c r="AL376" s="106"/>
      <c r="AM376" s="105"/>
      <c r="AN376" s="107"/>
      <c r="AO376" s="105"/>
      <c r="AP376" s="106"/>
      <c r="AQ376" s="416">
        <f t="shared" si="77"/>
        <v>0</v>
      </c>
      <c r="AR376" s="110">
        <f t="shared" si="78"/>
        <v>0</v>
      </c>
      <c r="AS376" s="432">
        <f t="shared" si="79"/>
        <v>0</v>
      </c>
      <c r="AT376" s="109">
        <f t="shared" si="80"/>
        <v>0</v>
      </c>
      <c r="AU376" s="429">
        <f t="shared" si="81"/>
        <v>0</v>
      </c>
      <c r="AV376" s="110">
        <f t="shared" si="82"/>
        <v>0</v>
      </c>
      <c r="AW376" s="697"/>
      <c r="AX376" s="705"/>
    </row>
    <row r="377" spans="1:50" ht="17.25" customHeight="1">
      <c r="A377" s="130"/>
      <c r="B377" s="692"/>
      <c r="C377" s="695"/>
      <c r="D377" s="696"/>
      <c r="E377" s="111"/>
      <c r="F377" s="112"/>
      <c r="G377" s="111"/>
      <c r="H377" s="112"/>
      <c r="I377" s="111"/>
      <c r="J377" s="113"/>
      <c r="K377" s="111"/>
      <c r="L377" s="112"/>
      <c r="M377" s="111"/>
      <c r="N377" s="112"/>
      <c r="O377" s="111"/>
      <c r="P377" s="113"/>
      <c r="Q377" s="111"/>
      <c r="R377" s="112"/>
      <c r="S377" s="111"/>
      <c r="T377" s="112"/>
      <c r="U377" s="111"/>
      <c r="V377" s="113"/>
      <c r="W377" s="111"/>
      <c r="X377" s="112"/>
      <c r="Y377" s="111"/>
      <c r="Z377" s="112"/>
      <c r="AA377" s="111"/>
      <c r="AB377" s="113"/>
      <c r="AC377" s="111"/>
      <c r="AD377" s="112"/>
      <c r="AE377" s="111"/>
      <c r="AF377" s="112"/>
      <c r="AG377" s="111"/>
      <c r="AH377" s="113"/>
      <c r="AI377" s="111"/>
      <c r="AJ377" s="112"/>
      <c r="AK377" s="111"/>
      <c r="AL377" s="112"/>
      <c r="AM377" s="111"/>
      <c r="AN377" s="113"/>
      <c r="AO377" s="111"/>
      <c r="AP377" s="112"/>
      <c r="AQ377" s="415">
        <f t="shared" si="77"/>
        <v>0</v>
      </c>
      <c r="AR377" s="116">
        <f t="shared" si="78"/>
        <v>0</v>
      </c>
      <c r="AS377" s="431">
        <f t="shared" si="79"/>
        <v>0</v>
      </c>
      <c r="AT377" s="115">
        <f t="shared" si="80"/>
        <v>0</v>
      </c>
      <c r="AU377" s="428">
        <f t="shared" si="81"/>
        <v>0</v>
      </c>
      <c r="AV377" s="116">
        <f t="shared" si="82"/>
        <v>0</v>
      </c>
      <c r="AW377" s="698"/>
      <c r="AX377" s="725"/>
    </row>
    <row r="378" spans="1:50" ht="17.25" customHeight="1">
      <c r="A378" s="130"/>
      <c r="B378" s="691" t="s">
        <v>206</v>
      </c>
      <c r="C378" s="693" t="s">
        <v>45</v>
      </c>
      <c r="D378" s="694"/>
      <c r="E378" s="105"/>
      <c r="F378" s="106"/>
      <c r="G378" s="105"/>
      <c r="H378" s="106"/>
      <c r="I378" s="105"/>
      <c r="J378" s="107"/>
      <c r="K378" s="105"/>
      <c r="L378" s="106"/>
      <c r="M378" s="105"/>
      <c r="N378" s="106"/>
      <c r="O378" s="105"/>
      <c r="P378" s="107"/>
      <c r="Q378" s="105"/>
      <c r="R378" s="106"/>
      <c r="S378" s="105"/>
      <c r="T378" s="106"/>
      <c r="U378" s="105"/>
      <c r="V378" s="107"/>
      <c r="W378" s="105"/>
      <c r="X378" s="106"/>
      <c r="Y378" s="105"/>
      <c r="Z378" s="106"/>
      <c r="AA378" s="105"/>
      <c r="AB378" s="107"/>
      <c r="AC378" s="105"/>
      <c r="AD378" s="106"/>
      <c r="AE378" s="105"/>
      <c r="AF378" s="106"/>
      <c r="AG378" s="105"/>
      <c r="AH378" s="107"/>
      <c r="AI378" s="105"/>
      <c r="AJ378" s="106"/>
      <c r="AK378" s="105"/>
      <c r="AL378" s="106"/>
      <c r="AM378" s="105"/>
      <c r="AN378" s="107"/>
      <c r="AO378" s="105"/>
      <c r="AP378" s="106"/>
      <c r="AQ378" s="416">
        <f t="shared" si="77"/>
        <v>0</v>
      </c>
      <c r="AR378" s="110">
        <f t="shared" si="78"/>
        <v>0</v>
      </c>
      <c r="AS378" s="432">
        <f t="shared" si="79"/>
        <v>0</v>
      </c>
      <c r="AT378" s="109">
        <f t="shared" si="80"/>
        <v>0</v>
      </c>
      <c r="AU378" s="429">
        <f t="shared" si="81"/>
        <v>0</v>
      </c>
      <c r="AV378" s="110">
        <f t="shared" si="82"/>
        <v>0</v>
      </c>
      <c r="AW378" s="697"/>
      <c r="AX378" s="705"/>
    </row>
    <row r="379" spans="1:50" ht="17.25" customHeight="1">
      <c r="A379" s="130"/>
      <c r="B379" s="692"/>
      <c r="C379" s="695"/>
      <c r="D379" s="696"/>
      <c r="E379" s="111"/>
      <c r="F379" s="112"/>
      <c r="G379" s="111"/>
      <c r="H379" s="112"/>
      <c r="I379" s="111"/>
      <c r="J379" s="113"/>
      <c r="K379" s="111"/>
      <c r="L379" s="112"/>
      <c r="M379" s="111"/>
      <c r="N379" s="112"/>
      <c r="O379" s="111"/>
      <c r="P379" s="113"/>
      <c r="Q379" s="111"/>
      <c r="R379" s="112"/>
      <c r="S379" s="111"/>
      <c r="T379" s="112"/>
      <c r="U379" s="111"/>
      <c r="V379" s="113"/>
      <c r="W379" s="111"/>
      <c r="X379" s="112"/>
      <c r="Y379" s="111"/>
      <c r="Z379" s="112"/>
      <c r="AA379" s="111"/>
      <c r="AB379" s="113"/>
      <c r="AC379" s="111"/>
      <c r="AD379" s="112"/>
      <c r="AE379" s="111"/>
      <c r="AF379" s="112"/>
      <c r="AG379" s="111"/>
      <c r="AH379" s="113"/>
      <c r="AI379" s="111"/>
      <c r="AJ379" s="112"/>
      <c r="AK379" s="111"/>
      <c r="AL379" s="112"/>
      <c r="AM379" s="111"/>
      <c r="AN379" s="113"/>
      <c r="AO379" s="111"/>
      <c r="AP379" s="112"/>
      <c r="AQ379" s="415">
        <f t="shared" si="77"/>
        <v>0</v>
      </c>
      <c r="AR379" s="116">
        <f t="shared" si="78"/>
        <v>0</v>
      </c>
      <c r="AS379" s="431">
        <f t="shared" si="79"/>
        <v>0</v>
      </c>
      <c r="AT379" s="115">
        <f t="shared" si="80"/>
        <v>0</v>
      </c>
      <c r="AU379" s="428">
        <f t="shared" si="81"/>
        <v>0</v>
      </c>
      <c r="AV379" s="116">
        <f t="shared" si="82"/>
        <v>0</v>
      </c>
      <c r="AW379" s="698"/>
      <c r="AX379" s="725"/>
    </row>
    <row r="380" spans="1:50" ht="17.25" customHeight="1">
      <c r="A380" s="130"/>
      <c r="B380" s="691" t="s">
        <v>206</v>
      </c>
      <c r="C380" s="693" t="s">
        <v>46</v>
      </c>
      <c r="D380" s="694"/>
      <c r="E380" s="105"/>
      <c r="F380" s="106"/>
      <c r="G380" s="105"/>
      <c r="H380" s="106"/>
      <c r="I380" s="105"/>
      <c r="J380" s="107"/>
      <c r="K380" s="105"/>
      <c r="L380" s="106"/>
      <c r="M380" s="105"/>
      <c r="N380" s="106"/>
      <c r="O380" s="105"/>
      <c r="P380" s="107"/>
      <c r="Q380" s="105"/>
      <c r="R380" s="106"/>
      <c r="S380" s="105"/>
      <c r="T380" s="106"/>
      <c r="U380" s="105"/>
      <c r="V380" s="107"/>
      <c r="W380" s="105"/>
      <c r="X380" s="106"/>
      <c r="Y380" s="105"/>
      <c r="Z380" s="106"/>
      <c r="AA380" s="105"/>
      <c r="AB380" s="107"/>
      <c r="AC380" s="105"/>
      <c r="AD380" s="106"/>
      <c r="AE380" s="105"/>
      <c r="AF380" s="106"/>
      <c r="AG380" s="105"/>
      <c r="AH380" s="107"/>
      <c r="AI380" s="105"/>
      <c r="AJ380" s="106"/>
      <c r="AK380" s="105"/>
      <c r="AL380" s="106"/>
      <c r="AM380" s="105"/>
      <c r="AN380" s="107"/>
      <c r="AO380" s="105"/>
      <c r="AP380" s="106"/>
      <c r="AQ380" s="416">
        <f t="shared" si="77"/>
        <v>0</v>
      </c>
      <c r="AR380" s="110">
        <f t="shared" si="78"/>
        <v>0</v>
      </c>
      <c r="AS380" s="432">
        <f t="shared" si="79"/>
        <v>0</v>
      </c>
      <c r="AT380" s="109">
        <f t="shared" si="80"/>
        <v>0</v>
      </c>
      <c r="AU380" s="429">
        <f t="shared" si="81"/>
        <v>0</v>
      </c>
      <c r="AV380" s="110">
        <f t="shared" si="82"/>
        <v>0</v>
      </c>
      <c r="AW380" s="697"/>
      <c r="AX380" s="705"/>
    </row>
    <row r="381" spans="1:50" ht="17.25" customHeight="1">
      <c r="A381" s="130"/>
      <c r="B381" s="692"/>
      <c r="C381" s="695"/>
      <c r="D381" s="696"/>
      <c r="E381" s="111"/>
      <c r="F381" s="112"/>
      <c r="G381" s="111"/>
      <c r="H381" s="112"/>
      <c r="I381" s="111"/>
      <c r="J381" s="113"/>
      <c r="K381" s="111"/>
      <c r="L381" s="112"/>
      <c r="M381" s="111"/>
      <c r="N381" s="112"/>
      <c r="O381" s="111"/>
      <c r="P381" s="113"/>
      <c r="Q381" s="111"/>
      <c r="R381" s="112"/>
      <c r="S381" s="111"/>
      <c r="T381" s="112"/>
      <c r="U381" s="111"/>
      <c r="V381" s="113"/>
      <c r="W381" s="111"/>
      <c r="X381" s="112"/>
      <c r="Y381" s="111"/>
      <c r="Z381" s="112"/>
      <c r="AA381" s="111"/>
      <c r="AB381" s="113"/>
      <c r="AC381" s="111"/>
      <c r="AD381" s="112"/>
      <c r="AE381" s="111"/>
      <c r="AF381" s="112"/>
      <c r="AG381" s="111"/>
      <c r="AH381" s="113"/>
      <c r="AI381" s="111"/>
      <c r="AJ381" s="112"/>
      <c r="AK381" s="111"/>
      <c r="AL381" s="112"/>
      <c r="AM381" s="111"/>
      <c r="AN381" s="113"/>
      <c r="AO381" s="111"/>
      <c r="AP381" s="112"/>
      <c r="AQ381" s="415">
        <f t="shared" si="77"/>
        <v>0</v>
      </c>
      <c r="AR381" s="116">
        <f t="shared" si="78"/>
        <v>0</v>
      </c>
      <c r="AS381" s="431">
        <f t="shared" si="79"/>
        <v>0</v>
      </c>
      <c r="AT381" s="115">
        <f t="shared" si="80"/>
        <v>0</v>
      </c>
      <c r="AU381" s="428">
        <f t="shared" si="81"/>
        <v>0</v>
      </c>
      <c r="AV381" s="116">
        <f t="shared" si="82"/>
        <v>0</v>
      </c>
      <c r="AW381" s="698"/>
      <c r="AX381" s="725"/>
    </row>
    <row r="382" spans="1:50" ht="17.25" customHeight="1">
      <c r="A382" s="130"/>
      <c r="B382" s="691" t="s">
        <v>334</v>
      </c>
      <c r="C382" s="693" t="s">
        <v>351</v>
      </c>
      <c r="D382" s="694"/>
      <c r="E382" s="105"/>
      <c r="F382" s="106"/>
      <c r="G382" s="105"/>
      <c r="H382" s="106"/>
      <c r="I382" s="105"/>
      <c r="J382" s="107"/>
      <c r="K382" s="105"/>
      <c r="L382" s="106"/>
      <c r="M382" s="105"/>
      <c r="N382" s="106"/>
      <c r="O382" s="105"/>
      <c r="P382" s="107"/>
      <c r="Q382" s="105"/>
      <c r="R382" s="106"/>
      <c r="S382" s="105"/>
      <c r="T382" s="106"/>
      <c r="U382" s="105"/>
      <c r="V382" s="107"/>
      <c r="W382" s="105">
        <v>1</v>
      </c>
      <c r="X382" s="106"/>
      <c r="Y382" s="105">
        <v>1</v>
      </c>
      <c r="Z382" s="106"/>
      <c r="AA382" s="105"/>
      <c r="AB382" s="107"/>
      <c r="AC382" s="105"/>
      <c r="AD382" s="106"/>
      <c r="AE382" s="105"/>
      <c r="AF382" s="106"/>
      <c r="AG382" s="105"/>
      <c r="AH382" s="107"/>
      <c r="AI382" s="105"/>
      <c r="AJ382" s="106"/>
      <c r="AK382" s="105"/>
      <c r="AL382" s="106"/>
      <c r="AM382" s="105"/>
      <c r="AN382" s="107"/>
      <c r="AO382" s="105"/>
      <c r="AP382" s="106"/>
      <c r="AQ382" s="416">
        <f t="shared" si="77"/>
        <v>1</v>
      </c>
      <c r="AR382" s="110">
        <f t="shared" si="78"/>
        <v>0</v>
      </c>
      <c r="AS382" s="432">
        <f t="shared" si="79"/>
        <v>1</v>
      </c>
      <c r="AT382" s="109">
        <f t="shared" si="80"/>
        <v>0</v>
      </c>
      <c r="AU382" s="429">
        <f t="shared" si="81"/>
        <v>0</v>
      </c>
      <c r="AV382" s="110">
        <f t="shared" si="82"/>
        <v>0</v>
      </c>
      <c r="AW382" s="697">
        <v>0.63</v>
      </c>
      <c r="AX382" s="705"/>
    </row>
    <row r="383" spans="1:50" ht="17.25" customHeight="1">
      <c r="A383" s="130"/>
      <c r="B383" s="692"/>
      <c r="C383" s="695" t="s">
        <v>48</v>
      </c>
      <c r="D383" s="696"/>
      <c r="E383" s="111"/>
      <c r="F383" s="112"/>
      <c r="G383" s="111"/>
      <c r="H383" s="112"/>
      <c r="I383" s="111"/>
      <c r="J383" s="113"/>
      <c r="K383" s="111"/>
      <c r="L383" s="112"/>
      <c r="M383" s="111"/>
      <c r="N383" s="112"/>
      <c r="O383" s="111"/>
      <c r="P383" s="113"/>
      <c r="Q383" s="111"/>
      <c r="R383" s="112"/>
      <c r="S383" s="111"/>
      <c r="T383" s="112"/>
      <c r="U383" s="111"/>
      <c r="V383" s="113"/>
      <c r="W383" s="111"/>
      <c r="X383" s="112"/>
      <c r="Y383" s="111"/>
      <c r="Z383" s="112"/>
      <c r="AA383" s="111"/>
      <c r="AB383" s="113"/>
      <c r="AC383" s="111"/>
      <c r="AD383" s="112"/>
      <c r="AE383" s="111"/>
      <c r="AF383" s="112"/>
      <c r="AG383" s="111"/>
      <c r="AH383" s="113"/>
      <c r="AI383" s="111"/>
      <c r="AJ383" s="112"/>
      <c r="AK383" s="111"/>
      <c r="AL383" s="112"/>
      <c r="AM383" s="111"/>
      <c r="AN383" s="113"/>
      <c r="AO383" s="111"/>
      <c r="AP383" s="112"/>
      <c r="AQ383" s="415">
        <f t="shared" si="77"/>
        <v>0</v>
      </c>
      <c r="AR383" s="116">
        <f t="shared" si="78"/>
        <v>0</v>
      </c>
      <c r="AS383" s="431">
        <f t="shared" si="79"/>
        <v>0</v>
      </c>
      <c r="AT383" s="115">
        <f t="shared" si="80"/>
        <v>0</v>
      </c>
      <c r="AU383" s="428">
        <f t="shared" si="81"/>
        <v>0</v>
      </c>
      <c r="AV383" s="116">
        <f t="shared" si="82"/>
        <v>0</v>
      </c>
      <c r="AW383" s="698"/>
      <c r="AX383" s="725"/>
    </row>
    <row r="384" spans="1:50" ht="17.25" customHeight="1">
      <c r="A384" s="130"/>
      <c r="B384" s="715" t="s">
        <v>335</v>
      </c>
      <c r="C384" s="693" t="s">
        <v>47</v>
      </c>
      <c r="D384" s="694"/>
      <c r="E384" s="105"/>
      <c r="F384" s="106"/>
      <c r="G384" s="105"/>
      <c r="H384" s="106"/>
      <c r="I384" s="105"/>
      <c r="J384" s="107"/>
      <c r="K384" s="105"/>
      <c r="L384" s="106"/>
      <c r="M384" s="105"/>
      <c r="N384" s="106"/>
      <c r="O384" s="105"/>
      <c r="P384" s="107"/>
      <c r="Q384" s="105"/>
      <c r="R384" s="106"/>
      <c r="S384" s="105"/>
      <c r="T384" s="106"/>
      <c r="U384" s="105"/>
      <c r="V384" s="107"/>
      <c r="W384" s="105"/>
      <c r="X384" s="106">
        <v>1</v>
      </c>
      <c r="Y384" s="105"/>
      <c r="Z384" s="106"/>
      <c r="AA384" s="105"/>
      <c r="AB384" s="107"/>
      <c r="AC384" s="105"/>
      <c r="AD384" s="106">
        <v>3</v>
      </c>
      <c r="AE384" s="105"/>
      <c r="AF384" s="106"/>
      <c r="AG384" s="105"/>
      <c r="AH384" s="107">
        <v>3</v>
      </c>
      <c r="AI384" s="105"/>
      <c r="AJ384" s="106"/>
      <c r="AK384" s="105"/>
      <c r="AL384" s="106"/>
      <c r="AM384" s="105"/>
      <c r="AN384" s="107"/>
      <c r="AO384" s="105"/>
      <c r="AP384" s="106"/>
      <c r="AQ384" s="416">
        <f t="shared" si="77"/>
        <v>0</v>
      </c>
      <c r="AR384" s="110">
        <f t="shared" si="78"/>
        <v>4</v>
      </c>
      <c r="AS384" s="432">
        <f t="shared" si="79"/>
        <v>0</v>
      </c>
      <c r="AT384" s="109">
        <f t="shared" si="80"/>
        <v>0</v>
      </c>
      <c r="AU384" s="429">
        <f t="shared" si="81"/>
        <v>0</v>
      </c>
      <c r="AV384" s="110">
        <f t="shared" si="82"/>
        <v>3</v>
      </c>
      <c r="AW384" s="697"/>
      <c r="AX384" s="705">
        <v>1.65</v>
      </c>
    </row>
    <row r="385" spans="1:50" ht="17.25" customHeight="1">
      <c r="A385" s="130"/>
      <c r="B385" s="692"/>
      <c r="C385" s="695" t="s">
        <v>48</v>
      </c>
      <c r="D385" s="696"/>
      <c r="E385" s="111"/>
      <c r="F385" s="112"/>
      <c r="G385" s="111"/>
      <c r="H385" s="112"/>
      <c r="I385" s="111"/>
      <c r="J385" s="113"/>
      <c r="K385" s="111"/>
      <c r="L385" s="112"/>
      <c r="M385" s="111"/>
      <c r="N385" s="112"/>
      <c r="O385" s="111"/>
      <c r="P385" s="113"/>
      <c r="Q385" s="111"/>
      <c r="R385" s="112"/>
      <c r="S385" s="111"/>
      <c r="T385" s="112"/>
      <c r="U385" s="111"/>
      <c r="V385" s="113"/>
      <c r="W385" s="111"/>
      <c r="X385" s="112"/>
      <c r="Y385" s="111"/>
      <c r="Z385" s="112"/>
      <c r="AA385" s="111"/>
      <c r="AB385" s="113"/>
      <c r="AC385" s="111"/>
      <c r="AD385" s="112"/>
      <c r="AE385" s="111"/>
      <c r="AF385" s="112"/>
      <c r="AG385" s="111"/>
      <c r="AH385" s="113"/>
      <c r="AI385" s="111"/>
      <c r="AJ385" s="112"/>
      <c r="AK385" s="111"/>
      <c r="AL385" s="112"/>
      <c r="AM385" s="111"/>
      <c r="AN385" s="113"/>
      <c r="AO385" s="111"/>
      <c r="AP385" s="112"/>
      <c r="AQ385" s="415">
        <f t="shared" si="77"/>
        <v>0</v>
      </c>
      <c r="AR385" s="116">
        <f t="shared" si="78"/>
        <v>0</v>
      </c>
      <c r="AS385" s="431">
        <f t="shared" si="79"/>
        <v>0</v>
      </c>
      <c r="AT385" s="115">
        <f t="shared" si="80"/>
        <v>0</v>
      </c>
      <c r="AU385" s="428">
        <f t="shared" si="81"/>
        <v>0</v>
      </c>
      <c r="AV385" s="116">
        <f t="shared" si="82"/>
        <v>0</v>
      </c>
      <c r="AW385" s="698"/>
      <c r="AX385" s="725"/>
    </row>
    <row r="386" spans="1:50" ht="17.25" customHeight="1">
      <c r="A386" s="130"/>
      <c r="B386" s="691" t="s">
        <v>209</v>
      </c>
      <c r="C386" s="693" t="s">
        <v>49</v>
      </c>
      <c r="D386" s="694"/>
      <c r="E386" s="105"/>
      <c r="F386" s="106"/>
      <c r="G386" s="105"/>
      <c r="H386" s="106"/>
      <c r="I386" s="105"/>
      <c r="J386" s="107"/>
      <c r="K386" s="105"/>
      <c r="L386" s="106">
        <v>1</v>
      </c>
      <c r="M386" s="105"/>
      <c r="N386" s="106"/>
      <c r="O386" s="105"/>
      <c r="P386" s="107"/>
      <c r="Q386" s="105"/>
      <c r="R386" s="106"/>
      <c r="S386" s="105"/>
      <c r="T386" s="106"/>
      <c r="U386" s="105"/>
      <c r="V386" s="107"/>
      <c r="W386" s="105"/>
      <c r="X386" s="106"/>
      <c r="Y386" s="105"/>
      <c r="Z386" s="106"/>
      <c r="AA386" s="105"/>
      <c r="AB386" s="107"/>
      <c r="AC386" s="105"/>
      <c r="AD386" s="106">
        <v>1</v>
      </c>
      <c r="AE386" s="105"/>
      <c r="AF386" s="106">
        <v>1</v>
      </c>
      <c r="AG386" s="105"/>
      <c r="AH386" s="107"/>
      <c r="AI386" s="105"/>
      <c r="AJ386" s="106">
        <v>1</v>
      </c>
      <c r="AK386" s="105"/>
      <c r="AL386" s="106"/>
      <c r="AM386" s="105"/>
      <c r="AN386" s="107">
        <v>1</v>
      </c>
      <c r="AO386" s="105"/>
      <c r="AP386" s="106"/>
      <c r="AQ386" s="416">
        <f t="shared" si="77"/>
        <v>0</v>
      </c>
      <c r="AR386" s="110">
        <f t="shared" si="78"/>
        <v>3</v>
      </c>
      <c r="AS386" s="432">
        <f t="shared" si="79"/>
        <v>0</v>
      </c>
      <c r="AT386" s="109">
        <f t="shared" si="80"/>
        <v>1</v>
      </c>
      <c r="AU386" s="429">
        <f t="shared" si="81"/>
        <v>0</v>
      </c>
      <c r="AV386" s="110">
        <f t="shared" si="82"/>
        <v>1</v>
      </c>
      <c r="AW386" s="697"/>
      <c r="AX386" s="705">
        <v>1.65</v>
      </c>
    </row>
    <row r="387" spans="1:50" ht="17.25" customHeight="1">
      <c r="A387" s="130"/>
      <c r="B387" s="692"/>
      <c r="C387" s="695" t="s">
        <v>48</v>
      </c>
      <c r="D387" s="696"/>
      <c r="E387" s="374"/>
      <c r="F387" s="373"/>
      <c r="G387" s="374"/>
      <c r="H387" s="373"/>
      <c r="I387" s="374"/>
      <c r="J387" s="375"/>
      <c r="K387" s="374"/>
      <c r="L387" s="373"/>
      <c r="M387" s="374"/>
      <c r="N387" s="373"/>
      <c r="O387" s="374"/>
      <c r="P387" s="375"/>
      <c r="Q387" s="374"/>
      <c r="R387" s="373"/>
      <c r="S387" s="374"/>
      <c r="T387" s="373"/>
      <c r="U387" s="374"/>
      <c r="V387" s="375"/>
      <c r="W387" s="374"/>
      <c r="X387" s="373"/>
      <c r="Y387" s="374"/>
      <c r="Z387" s="373"/>
      <c r="AA387" s="374"/>
      <c r="AB387" s="375"/>
      <c r="AC387" s="374"/>
      <c r="AD387" s="373"/>
      <c r="AE387" s="454"/>
      <c r="AF387" s="373"/>
      <c r="AG387" s="374"/>
      <c r="AH387" s="375"/>
      <c r="AI387" s="374"/>
      <c r="AJ387" s="373"/>
      <c r="AK387" s="374"/>
      <c r="AL387" s="373"/>
      <c r="AM387" s="374"/>
      <c r="AN387" s="375"/>
      <c r="AO387" s="374"/>
      <c r="AP387" s="373"/>
      <c r="AQ387" s="437">
        <f t="shared" si="77"/>
        <v>0</v>
      </c>
      <c r="AR387" s="426">
        <f t="shared" si="78"/>
        <v>0</v>
      </c>
      <c r="AS387" s="465">
        <f t="shared" si="79"/>
        <v>0</v>
      </c>
      <c r="AT387" s="466">
        <f t="shared" si="80"/>
        <v>0</v>
      </c>
      <c r="AU387" s="467">
        <f t="shared" si="81"/>
        <v>0</v>
      </c>
      <c r="AV387" s="426">
        <f t="shared" si="82"/>
        <v>0</v>
      </c>
      <c r="AW387" s="698"/>
      <c r="AX387" s="725"/>
    </row>
    <row r="388" spans="1:50" ht="17.25" customHeight="1">
      <c r="A388" s="130"/>
      <c r="B388" s="719" t="s">
        <v>209</v>
      </c>
      <c r="C388" s="736" t="s">
        <v>50</v>
      </c>
      <c r="D388" s="694"/>
      <c r="E388" s="105"/>
      <c r="F388" s="106"/>
      <c r="G388" s="105"/>
      <c r="H388" s="106"/>
      <c r="I388" s="105"/>
      <c r="J388" s="107"/>
      <c r="K388" s="105"/>
      <c r="L388" s="106">
        <v>2</v>
      </c>
      <c r="M388" s="105"/>
      <c r="N388" s="106"/>
      <c r="O388" s="105"/>
      <c r="P388" s="107"/>
      <c r="Q388" s="105"/>
      <c r="R388" s="106"/>
      <c r="S388" s="105"/>
      <c r="T388" s="106"/>
      <c r="U388" s="105"/>
      <c r="V388" s="107"/>
      <c r="W388" s="105"/>
      <c r="X388" s="106"/>
      <c r="Y388" s="105"/>
      <c r="Z388" s="106"/>
      <c r="AA388" s="105"/>
      <c r="AB388" s="107"/>
      <c r="AC388" s="105"/>
      <c r="AD388" s="106">
        <v>2</v>
      </c>
      <c r="AE388" s="464"/>
      <c r="AF388" s="398"/>
      <c r="AG388" s="105"/>
      <c r="AH388" s="107">
        <v>2</v>
      </c>
      <c r="AI388" s="105"/>
      <c r="AJ388" s="106"/>
      <c r="AK388" s="105"/>
      <c r="AL388" s="106"/>
      <c r="AM388" s="105"/>
      <c r="AN388" s="107"/>
      <c r="AO388" s="105"/>
      <c r="AP388" s="106"/>
      <c r="AQ388" s="416">
        <f t="shared" si="77"/>
        <v>0</v>
      </c>
      <c r="AR388" s="110">
        <f t="shared" si="78"/>
        <v>4</v>
      </c>
      <c r="AS388" s="432">
        <f t="shared" si="79"/>
        <v>0</v>
      </c>
      <c r="AT388" s="109">
        <f t="shared" si="80"/>
        <v>0</v>
      </c>
      <c r="AU388" s="429">
        <f t="shared" si="81"/>
        <v>0</v>
      </c>
      <c r="AV388" s="110">
        <f t="shared" si="82"/>
        <v>2</v>
      </c>
      <c r="AW388" s="726"/>
      <c r="AX388" s="760">
        <v>2.33</v>
      </c>
    </row>
    <row r="389" spans="1:50" ht="17.25" customHeight="1" thickBot="1">
      <c r="A389" s="130"/>
      <c r="B389" s="734"/>
      <c r="C389" s="737" t="s">
        <v>48</v>
      </c>
      <c r="D389" s="723"/>
      <c r="E389" s="453"/>
      <c r="F389" s="452"/>
      <c r="G389" s="453"/>
      <c r="H389" s="452"/>
      <c r="I389" s="457"/>
      <c r="J389" s="386"/>
      <c r="K389" s="457"/>
      <c r="L389" s="463"/>
      <c r="M389" s="457"/>
      <c r="N389" s="452"/>
      <c r="O389" s="457"/>
      <c r="P389" s="386"/>
      <c r="Q389" s="457"/>
      <c r="R389" s="452"/>
      <c r="S389" s="457"/>
      <c r="T389" s="463"/>
      <c r="U389" s="457"/>
      <c r="V389" s="386"/>
      <c r="W389" s="457"/>
      <c r="X389" s="463"/>
      <c r="Y389" s="457"/>
      <c r="Z389" s="399"/>
      <c r="AA389" s="457"/>
      <c r="AB389" s="386"/>
      <c r="AC389" s="383"/>
      <c r="AD389" s="384"/>
      <c r="AE389" s="455"/>
      <c r="AF389" s="399"/>
      <c r="AG389" s="457"/>
      <c r="AH389" s="386"/>
      <c r="AI389" s="383"/>
      <c r="AJ389" s="384"/>
      <c r="AK389" s="457"/>
      <c r="AL389" s="399"/>
      <c r="AM389" s="457"/>
      <c r="AN389" s="386"/>
      <c r="AO389" s="383"/>
      <c r="AP389" s="386"/>
      <c r="AQ389" s="442">
        <f t="shared" si="77"/>
        <v>0</v>
      </c>
      <c r="AR389" s="439">
        <f t="shared" si="78"/>
        <v>0</v>
      </c>
      <c r="AS389" s="440">
        <f t="shared" si="79"/>
        <v>0</v>
      </c>
      <c r="AT389" s="441">
        <f t="shared" si="80"/>
        <v>0</v>
      </c>
      <c r="AU389" s="442">
        <f t="shared" si="81"/>
        <v>0</v>
      </c>
      <c r="AV389" s="443">
        <f t="shared" si="82"/>
        <v>0</v>
      </c>
      <c r="AW389" s="743"/>
      <c r="AX389" s="742"/>
    </row>
    <row r="390" spans="1:50" ht="17.25" customHeight="1" thickTop="1">
      <c r="A390" s="459"/>
      <c r="B390" s="727" t="s">
        <v>201</v>
      </c>
      <c r="C390" s="641"/>
      <c r="D390" s="642"/>
      <c r="E390" s="382">
        <f>SUM(E356,E358,E360,E362,E364,E366,E368,E370,E372,E374,E376,E378,E380,E382,E384,E386,E388)</f>
        <v>0</v>
      </c>
      <c r="F390" s="320">
        <f t="shared" ref="F390:AV390" si="83">SUM(F356,F358,F360,F362,F364,F366,F368,F370,F372,F374,F376,F378,F380,F382,F384,F386,F388)</f>
        <v>0</v>
      </c>
      <c r="G390" s="382">
        <f t="shared" si="83"/>
        <v>0</v>
      </c>
      <c r="H390" s="320">
        <f t="shared" si="83"/>
        <v>0</v>
      </c>
      <c r="I390" s="382">
        <f t="shared" si="83"/>
        <v>0</v>
      </c>
      <c r="J390" s="358">
        <f t="shared" si="83"/>
        <v>0</v>
      </c>
      <c r="K390" s="382">
        <f t="shared" si="83"/>
        <v>0</v>
      </c>
      <c r="L390" s="320">
        <f t="shared" si="83"/>
        <v>3</v>
      </c>
      <c r="M390" s="382">
        <f t="shared" si="83"/>
        <v>0</v>
      </c>
      <c r="N390" s="357">
        <f t="shared" si="83"/>
        <v>0</v>
      </c>
      <c r="O390" s="382">
        <f t="shared" si="83"/>
        <v>0</v>
      </c>
      <c r="P390" s="358">
        <f t="shared" si="83"/>
        <v>0</v>
      </c>
      <c r="Q390" s="382">
        <f t="shared" si="83"/>
        <v>0</v>
      </c>
      <c r="R390" s="357">
        <f t="shared" si="83"/>
        <v>0</v>
      </c>
      <c r="S390" s="382">
        <f t="shared" si="83"/>
        <v>0</v>
      </c>
      <c r="T390" s="320">
        <f t="shared" si="83"/>
        <v>0</v>
      </c>
      <c r="U390" s="382">
        <f t="shared" si="83"/>
        <v>0</v>
      </c>
      <c r="V390" s="358">
        <f t="shared" si="83"/>
        <v>0</v>
      </c>
      <c r="W390" s="382">
        <f t="shared" si="83"/>
        <v>11</v>
      </c>
      <c r="X390" s="320">
        <f t="shared" si="83"/>
        <v>1</v>
      </c>
      <c r="Y390" s="382">
        <f t="shared" si="83"/>
        <v>3</v>
      </c>
      <c r="Z390" s="320">
        <f t="shared" si="83"/>
        <v>0</v>
      </c>
      <c r="AA390" s="382">
        <f t="shared" si="83"/>
        <v>3</v>
      </c>
      <c r="AB390" s="358">
        <f t="shared" si="83"/>
        <v>0</v>
      </c>
      <c r="AC390" s="382">
        <f t="shared" si="83"/>
        <v>0</v>
      </c>
      <c r="AD390" s="320">
        <f t="shared" si="83"/>
        <v>6</v>
      </c>
      <c r="AE390" s="382">
        <f t="shared" si="83"/>
        <v>0</v>
      </c>
      <c r="AF390" s="320">
        <f t="shared" si="83"/>
        <v>1</v>
      </c>
      <c r="AG390" s="382">
        <f t="shared" si="83"/>
        <v>0</v>
      </c>
      <c r="AH390" s="358">
        <f t="shared" si="83"/>
        <v>5</v>
      </c>
      <c r="AI390" s="382">
        <f t="shared" si="83"/>
        <v>1</v>
      </c>
      <c r="AJ390" s="320">
        <f t="shared" si="83"/>
        <v>1</v>
      </c>
      <c r="AK390" s="382">
        <f t="shared" si="83"/>
        <v>0</v>
      </c>
      <c r="AL390" s="320">
        <f t="shared" si="83"/>
        <v>0</v>
      </c>
      <c r="AM390" s="382">
        <f t="shared" si="83"/>
        <v>1</v>
      </c>
      <c r="AN390" s="358">
        <f t="shared" si="83"/>
        <v>1</v>
      </c>
      <c r="AO390" s="382">
        <f t="shared" si="83"/>
        <v>0</v>
      </c>
      <c r="AP390" s="358">
        <f t="shared" si="83"/>
        <v>0</v>
      </c>
      <c r="AQ390" s="382">
        <f t="shared" si="83"/>
        <v>12</v>
      </c>
      <c r="AR390" s="356">
        <f t="shared" si="83"/>
        <v>11</v>
      </c>
      <c r="AS390" s="377">
        <f t="shared" si="83"/>
        <v>3</v>
      </c>
      <c r="AT390" s="357">
        <f t="shared" si="83"/>
        <v>1</v>
      </c>
      <c r="AU390" s="382">
        <f t="shared" si="83"/>
        <v>4</v>
      </c>
      <c r="AV390" s="356">
        <f t="shared" si="83"/>
        <v>6</v>
      </c>
      <c r="AW390" s="772">
        <v>0.59</v>
      </c>
      <c r="AX390" s="744">
        <v>1.85</v>
      </c>
    </row>
    <row r="391" spans="1:50" ht="17.25" customHeight="1" thickBot="1">
      <c r="A391" s="480"/>
      <c r="B391" s="632"/>
      <c r="C391" s="633"/>
      <c r="D391" s="634"/>
      <c r="E391" s="478">
        <f>SUM(E357,E359,E361,E363,E365,E367,E369,E371,E373,E375,E377,E379,E381,E383,E385,E387,E389)</f>
        <v>0</v>
      </c>
      <c r="F391" s="468">
        <f t="shared" ref="F391:AV391" si="84">SUM(F357,F359,F361,F363,F365,F367,F369,F371,F373,F375,F377,F379,F381,F383,F385,F387,F389)</f>
        <v>0</v>
      </c>
      <c r="G391" s="479">
        <f t="shared" si="84"/>
        <v>0</v>
      </c>
      <c r="H391" s="468">
        <f t="shared" si="84"/>
        <v>0</v>
      </c>
      <c r="I391" s="479">
        <f t="shared" si="84"/>
        <v>0</v>
      </c>
      <c r="J391" s="470">
        <f t="shared" si="84"/>
        <v>0</v>
      </c>
      <c r="K391" s="479">
        <f t="shared" si="84"/>
        <v>0</v>
      </c>
      <c r="L391" s="468">
        <f t="shared" si="84"/>
        <v>0</v>
      </c>
      <c r="M391" s="479">
        <f t="shared" si="84"/>
        <v>0</v>
      </c>
      <c r="N391" s="468">
        <f t="shared" si="84"/>
        <v>0</v>
      </c>
      <c r="O391" s="479">
        <f t="shared" si="84"/>
        <v>0</v>
      </c>
      <c r="P391" s="470">
        <f t="shared" si="84"/>
        <v>0</v>
      </c>
      <c r="Q391" s="479">
        <f t="shared" si="84"/>
        <v>0</v>
      </c>
      <c r="R391" s="468">
        <f t="shared" si="84"/>
        <v>0</v>
      </c>
      <c r="S391" s="479">
        <f t="shared" si="84"/>
        <v>0</v>
      </c>
      <c r="T391" s="468">
        <f t="shared" si="84"/>
        <v>0</v>
      </c>
      <c r="U391" s="479">
        <f t="shared" si="84"/>
        <v>0</v>
      </c>
      <c r="V391" s="470">
        <f t="shared" si="84"/>
        <v>0</v>
      </c>
      <c r="W391" s="479">
        <f t="shared" si="84"/>
        <v>1</v>
      </c>
      <c r="X391" s="468">
        <f t="shared" si="84"/>
        <v>0</v>
      </c>
      <c r="Y391" s="479">
        <f t="shared" si="84"/>
        <v>0</v>
      </c>
      <c r="Z391" s="468">
        <f t="shared" si="84"/>
        <v>0</v>
      </c>
      <c r="AA391" s="479">
        <f t="shared" si="84"/>
        <v>1</v>
      </c>
      <c r="AB391" s="470">
        <f t="shared" si="84"/>
        <v>0</v>
      </c>
      <c r="AC391" s="479">
        <f t="shared" si="84"/>
        <v>0</v>
      </c>
      <c r="AD391" s="468">
        <f t="shared" si="84"/>
        <v>0</v>
      </c>
      <c r="AE391" s="479">
        <f t="shared" si="84"/>
        <v>0</v>
      </c>
      <c r="AF391" s="468">
        <f t="shared" si="84"/>
        <v>0</v>
      </c>
      <c r="AG391" s="479">
        <f t="shared" si="84"/>
        <v>0</v>
      </c>
      <c r="AH391" s="470">
        <f t="shared" si="84"/>
        <v>0</v>
      </c>
      <c r="AI391" s="479">
        <f t="shared" si="84"/>
        <v>0</v>
      </c>
      <c r="AJ391" s="468">
        <f t="shared" si="84"/>
        <v>0</v>
      </c>
      <c r="AK391" s="479">
        <f t="shared" si="84"/>
        <v>0</v>
      </c>
      <c r="AL391" s="468">
        <f t="shared" si="84"/>
        <v>0</v>
      </c>
      <c r="AM391" s="479">
        <f t="shared" si="84"/>
        <v>0</v>
      </c>
      <c r="AN391" s="470">
        <f t="shared" si="84"/>
        <v>0</v>
      </c>
      <c r="AO391" s="479">
        <f t="shared" si="84"/>
        <v>0</v>
      </c>
      <c r="AP391" s="470">
        <f t="shared" si="84"/>
        <v>0</v>
      </c>
      <c r="AQ391" s="479">
        <f t="shared" si="84"/>
        <v>1</v>
      </c>
      <c r="AR391" s="469">
        <f t="shared" si="84"/>
        <v>0</v>
      </c>
      <c r="AS391" s="481">
        <f t="shared" si="84"/>
        <v>0</v>
      </c>
      <c r="AT391" s="468">
        <f t="shared" si="84"/>
        <v>0</v>
      </c>
      <c r="AU391" s="479">
        <f t="shared" si="84"/>
        <v>1</v>
      </c>
      <c r="AV391" s="469">
        <f t="shared" si="84"/>
        <v>0</v>
      </c>
      <c r="AW391" s="773"/>
      <c r="AX391" s="761"/>
    </row>
    <row r="392" spans="1:50" ht="17.25" customHeight="1">
      <c r="A392" s="130" t="s">
        <v>236</v>
      </c>
      <c r="B392" s="732" t="s">
        <v>343</v>
      </c>
      <c r="C392" s="738" t="s">
        <v>51</v>
      </c>
      <c r="D392" s="739"/>
      <c r="E392" s="105"/>
      <c r="F392" s="106"/>
      <c r="G392" s="105"/>
      <c r="H392" s="106"/>
      <c r="I392" s="456"/>
      <c r="J392" s="458"/>
      <c r="K392" s="456"/>
      <c r="L392" s="398"/>
      <c r="M392" s="456"/>
      <c r="N392" s="106"/>
      <c r="O392" s="456"/>
      <c r="P392" s="107"/>
      <c r="Q392" s="456"/>
      <c r="R392" s="398"/>
      <c r="S392" s="456"/>
      <c r="T392" s="398"/>
      <c r="U392" s="456"/>
      <c r="V392" s="107"/>
      <c r="W392" s="456"/>
      <c r="X392" s="398"/>
      <c r="Y392" s="456"/>
      <c r="Z392" s="398"/>
      <c r="AA392" s="456"/>
      <c r="AB392" s="107"/>
      <c r="AC392" s="456"/>
      <c r="AD392" s="398"/>
      <c r="AE392" s="456"/>
      <c r="AF392" s="398"/>
      <c r="AG392" s="105"/>
      <c r="AH392" s="107"/>
      <c r="AI392" s="456"/>
      <c r="AJ392" s="398"/>
      <c r="AK392" s="456"/>
      <c r="AL392" s="398"/>
      <c r="AM392" s="456"/>
      <c r="AN392" s="107"/>
      <c r="AO392" s="456"/>
      <c r="AP392" s="107"/>
      <c r="AQ392" s="429">
        <f>AO392+AI392+AC392+W392+Q392+K392+E392</f>
        <v>0</v>
      </c>
      <c r="AR392" s="110">
        <f>AP392+AJ392+AD392+X392+R392+L392+F392</f>
        <v>0</v>
      </c>
      <c r="AS392" s="432">
        <f t="shared" ref="AS392:AV393" si="85">AK392+AE392+Y392+S392+M392+G392</f>
        <v>0</v>
      </c>
      <c r="AT392" s="109">
        <f t="shared" si="85"/>
        <v>0</v>
      </c>
      <c r="AU392" s="429">
        <f t="shared" si="85"/>
        <v>0</v>
      </c>
      <c r="AV392" s="110">
        <f t="shared" si="85"/>
        <v>0</v>
      </c>
      <c r="AW392" s="726"/>
      <c r="AX392" s="760"/>
    </row>
    <row r="393" spans="1:50" ht="17.25" customHeight="1" thickBot="1">
      <c r="A393" s="130"/>
      <c r="B393" s="733"/>
      <c r="C393" s="740" t="s">
        <v>48</v>
      </c>
      <c r="D393" s="741"/>
      <c r="E393" s="451"/>
      <c r="F393" s="452"/>
      <c r="G393" s="453"/>
      <c r="H393" s="452"/>
      <c r="I393" s="453"/>
      <c r="J393" s="386"/>
      <c r="K393" s="453"/>
      <c r="L393" s="452"/>
      <c r="M393" s="453"/>
      <c r="N393" s="452"/>
      <c r="O393" s="453"/>
      <c r="P393" s="386"/>
      <c r="Q393" s="453"/>
      <c r="R393" s="452"/>
      <c r="S393" s="453"/>
      <c r="T393" s="452"/>
      <c r="U393" s="453"/>
      <c r="V393" s="386"/>
      <c r="W393" s="453"/>
      <c r="X393" s="452"/>
      <c r="Y393" s="453"/>
      <c r="Z393" s="452"/>
      <c r="AA393" s="453"/>
      <c r="AB393" s="386"/>
      <c r="AC393" s="484"/>
      <c r="AD393" s="482"/>
      <c r="AE393" s="111"/>
      <c r="AF393" s="112"/>
      <c r="AG393" s="111"/>
      <c r="AH393" s="113"/>
      <c r="AI393" s="111"/>
      <c r="AJ393" s="112"/>
      <c r="AK393" s="111"/>
      <c r="AL393" s="112"/>
      <c r="AM393" s="111"/>
      <c r="AN393" s="113"/>
      <c r="AO393" s="111"/>
      <c r="AP393" s="112"/>
      <c r="AQ393" s="415">
        <f>AO393+AI393+AC393+W393+Q393+K393+E393</f>
        <v>0</v>
      </c>
      <c r="AR393" s="116">
        <f>AP393+AJ393+AD393+X393+R393+L393+F393</f>
        <v>0</v>
      </c>
      <c r="AS393" s="431">
        <f t="shared" si="85"/>
        <v>0</v>
      </c>
      <c r="AT393" s="115">
        <f t="shared" si="85"/>
        <v>0</v>
      </c>
      <c r="AU393" s="428">
        <f t="shared" si="85"/>
        <v>0</v>
      </c>
      <c r="AV393" s="116">
        <f t="shared" si="85"/>
        <v>0</v>
      </c>
      <c r="AW393" s="743"/>
      <c r="AX393" s="742"/>
    </row>
    <row r="394" spans="1:50" ht="17.25" customHeight="1" thickTop="1">
      <c r="A394" s="129"/>
      <c r="B394" s="629" t="s">
        <v>201</v>
      </c>
      <c r="C394" s="630"/>
      <c r="D394" s="631"/>
      <c r="E394" s="356">
        <f>SUM(E392)</f>
        <v>0</v>
      </c>
      <c r="F394" s="357">
        <f t="shared" ref="F394:P394" si="86">SUM(F392)</f>
        <v>0</v>
      </c>
      <c r="G394" s="356">
        <f t="shared" si="86"/>
        <v>0</v>
      </c>
      <c r="H394" s="357">
        <f t="shared" si="86"/>
        <v>0</v>
      </c>
      <c r="I394" s="356">
        <f t="shared" si="86"/>
        <v>0</v>
      </c>
      <c r="J394" s="358">
        <f t="shared" si="86"/>
        <v>0</v>
      </c>
      <c r="K394" s="356">
        <f t="shared" si="86"/>
        <v>0</v>
      </c>
      <c r="L394" s="357">
        <f t="shared" si="86"/>
        <v>0</v>
      </c>
      <c r="M394" s="356">
        <f t="shared" si="86"/>
        <v>0</v>
      </c>
      <c r="N394" s="357">
        <f t="shared" si="86"/>
        <v>0</v>
      </c>
      <c r="O394" s="356">
        <f>SUM(O392)</f>
        <v>0</v>
      </c>
      <c r="P394" s="358">
        <f t="shared" si="86"/>
        <v>0</v>
      </c>
      <c r="Q394" s="356">
        <f t="shared" ref="Q394:W394" si="87">SUM(Q392)</f>
        <v>0</v>
      </c>
      <c r="R394" s="320">
        <f t="shared" si="87"/>
        <v>0</v>
      </c>
      <c r="S394" s="377">
        <f t="shared" si="87"/>
        <v>0</v>
      </c>
      <c r="T394" s="320">
        <f t="shared" si="87"/>
        <v>0</v>
      </c>
      <c r="U394" s="377">
        <f t="shared" si="87"/>
        <v>0</v>
      </c>
      <c r="V394" s="321">
        <f t="shared" si="87"/>
        <v>0</v>
      </c>
      <c r="W394" s="356">
        <f t="shared" si="87"/>
        <v>0</v>
      </c>
      <c r="X394" s="320">
        <f t="shared" ref="X394:AV394" si="88">SUM(X392)</f>
        <v>0</v>
      </c>
      <c r="Y394" s="356">
        <f t="shared" si="88"/>
        <v>0</v>
      </c>
      <c r="Z394" s="357">
        <f t="shared" si="88"/>
        <v>0</v>
      </c>
      <c r="AA394" s="356">
        <f t="shared" si="88"/>
        <v>0</v>
      </c>
      <c r="AB394" s="358">
        <f t="shared" si="88"/>
        <v>0</v>
      </c>
      <c r="AC394" s="376">
        <f t="shared" si="88"/>
        <v>0</v>
      </c>
      <c r="AD394" s="337">
        <f t="shared" si="88"/>
        <v>0</v>
      </c>
      <c r="AE394" s="319">
        <f t="shared" si="88"/>
        <v>0</v>
      </c>
      <c r="AF394" s="320">
        <f t="shared" si="88"/>
        <v>0</v>
      </c>
      <c r="AG394" s="319">
        <f t="shared" si="88"/>
        <v>0</v>
      </c>
      <c r="AH394" s="321">
        <f t="shared" si="88"/>
        <v>0</v>
      </c>
      <c r="AI394" s="319">
        <f t="shared" si="88"/>
        <v>0</v>
      </c>
      <c r="AJ394" s="320">
        <f t="shared" si="88"/>
        <v>0</v>
      </c>
      <c r="AK394" s="319">
        <f t="shared" si="88"/>
        <v>0</v>
      </c>
      <c r="AL394" s="320">
        <f t="shared" si="88"/>
        <v>0</v>
      </c>
      <c r="AM394" s="319">
        <f t="shared" si="88"/>
        <v>0</v>
      </c>
      <c r="AN394" s="321">
        <f t="shared" si="88"/>
        <v>0</v>
      </c>
      <c r="AO394" s="319">
        <f t="shared" si="88"/>
        <v>0</v>
      </c>
      <c r="AP394" s="320">
        <f t="shared" si="88"/>
        <v>0</v>
      </c>
      <c r="AQ394" s="417">
        <f t="shared" si="88"/>
        <v>0</v>
      </c>
      <c r="AR394" s="323">
        <f t="shared" si="88"/>
        <v>0</v>
      </c>
      <c r="AS394" s="433">
        <f t="shared" si="88"/>
        <v>0</v>
      </c>
      <c r="AT394" s="322">
        <f t="shared" si="88"/>
        <v>0</v>
      </c>
      <c r="AU394" s="422">
        <f t="shared" si="88"/>
        <v>0</v>
      </c>
      <c r="AV394" s="412">
        <f t="shared" si="88"/>
        <v>0</v>
      </c>
      <c r="AW394" s="746"/>
      <c r="AX394" s="744"/>
    </row>
    <row r="395" spans="1:50" ht="17.25" customHeight="1" thickBot="1">
      <c r="A395" s="131"/>
      <c r="B395" s="632"/>
      <c r="C395" s="633"/>
      <c r="D395" s="634"/>
      <c r="E395" s="469">
        <f t="shared" ref="E395:P395" si="89">SUM(E393)</f>
        <v>0</v>
      </c>
      <c r="F395" s="468">
        <f t="shared" si="89"/>
        <v>0</v>
      </c>
      <c r="G395" s="469">
        <f t="shared" si="89"/>
        <v>0</v>
      </c>
      <c r="H395" s="468">
        <f t="shared" si="89"/>
        <v>0</v>
      </c>
      <c r="I395" s="469">
        <f t="shared" si="89"/>
        <v>0</v>
      </c>
      <c r="J395" s="470">
        <f t="shared" si="89"/>
        <v>0</v>
      </c>
      <c r="K395" s="469">
        <f t="shared" si="89"/>
        <v>0</v>
      </c>
      <c r="L395" s="468">
        <f t="shared" si="89"/>
        <v>0</v>
      </c>
      <c r="M395" s="469">
        <f t="shared" si="89"/>
        <v>0</v>
      </c>
      <c r="N395" s="468">
        <f t="shared" si="89"/>
        <v>0</v>
      </c>
      <c r="O395" s="469">
        <f t="shared" si="89"/>
        <v>0</v>
      </c>
      <c r="P395" s="470">
        <f t="shared" si="89"/>
        <v>0</v>
      </c>
      <c r="Q395" s="469">
        <f t="shared" ref="Q395:V395" si="90">SUM(Q393)</f>
        <v>0</v>
      </c>
      <c r="R395" s="502">
        <f t="shared" si="90"/>
        <v>0</v>
      </c>
      <c r="S395" s="481">
        <f t="shared" si="90"/>
        <v>0</v>
      </c>
      <c r="T395" s="502">
        <f t="shared" si="90"/>
        <v>0</v>
      </c>
      <c r="U395" s="481">
        <f t="shared" si="90"/>
        <v>0</v>
      </c>
      <c r="V395" s="503">
        <f t="shared" si="90"/>
        <v>0</v>
      </c>
      <c r="W395" s="469">
        <f t="shared" ref="W395:AV395" si="91">SUM(W393)</f>
        <v>0</v>
      </c>
      <c r="X395" s="468">
        <f t="shared" si="91"/>
        <v>0</v>
      </c>
      <c r="Y395" s="469">
        <f t="shared" si="91"/>
        <v>0</v>
      </c>
      <c r="Z395" s="468">
        <f t="shared" si="91"/>
        <v>0</v>
      </c>
      <c r="AA395" s="469">
        <f t="shared" si="91"/>
        <v>0</v>
      </c>
      <c r="AB395" s="470">
        <f t="shared" si="91"/>
        <v>0</v>
      </c>
      <c r="AC395" s="478">
        <f t="shared" si="91"/>
        <v>0</v>
      </c>
      <c r="AD395" s="471">
        <f t="shared" si="91"/>
        <v>0</v>
      </c>
      <c r="AE395" s="469">
        <f t="shared" si="91"/>
        <v>0</v>
      </c>
      <c r="AF395" s="468">
        <f t="shared" si="91"/>
        <v>0</v>
      </c>
      <c r="AG395" s="469">
        <f t="shared" si="91"/>
        <v>0</v>
      </c>
      <c r="AH395" s="470">
        <f t="shared" si="91"/>
        <v>0</v>
      </c>
      <c r="AI395" s="469">
        <f t="shared" si="91"/>
        <v>0</v>
      </c>
      <c r="AJ395" s="468">
        <f t="shared" si="91"/>
        <v>0</v>
      </c>
      <c r="AK395" s="469">
        <f t="shared" si="91"/>
        <v>0</v>
      </c>
      <c r="AL395" s="468">
        <f t="shared" si="91"/>
        <v>0</v>
      </c>
      <c r="AM395" s="469">
        <f t="shared" si="91"/>
        <v>0</v>
      </c>
      <c r="AN395" s="470">
        <f t="shared" si="91"/>
        <v>0</v>
      </c>
      <c r="AO395" s="469">
        <f t="shared" si="91"/>
        <v>0</v>
      </c>
      <c r="AP395" s="468">
        <f t="shared" si="91"/>
        <v>0</v>
      </c>
      <c r="AQ395" s="472">
        <f t="shared" si="91"/>
        <v>0</v>
      </c>
      <c r="AR395" s="473">
        <f t="shared" si="91"/>
        <v>0</v>
      </c>
      <c r="AS395" s="474">
        <f t="shared" si="91"/>
        <v>0</v>
      </c>
      <c r="AT395" s="475">
        <f t="shared" si="91"/>
        <v>0</v>
      </c>
      <c r="AU395" s="476">
        <f t="shared" si="91"/>
        <v>0</v>
      </c>
      <c r="AV395" s="477">
        <f t="shared" si="91"/>
        <v>0</v>
      </c>
      <c r="AW395" s="759"/>
      <c r="AX395" s="761"/>
    </row>
    <row r="396" spans="1:50" ht="17.25" customHeight="1">
      <c r="A396" s="101" t="s">
        <v>202</v>
      </c>
      <c r="B396" s="103"/>
      <c r="C396" s="103"/>
      <c r="D396" s="104" t="s">
        <v>331</v>
      </c>
      <c r="E396" s="356">
        <f t="shared" ref="E396:AV396" si="92">E16+E60+E88+E192+E250+E318+E340+E354+E390+E394</f>
        <v>0</v>
      </c>
      <c r="F396" s="357">
        <f t="shared" si="92"/>
        <v>2</v>
      </c>
      <c r="G396" s="356">
        <f t="shared" si="92"/>
        <v>0</v>
      </c>
      <c r="H396" s="357">
        <f t="shared" si="92"/>
        <v>0</v>
      </c>
      <c r="I396" s="356">
        <f t="shared" si="92"/>
        <v>0</v>
      </c>
      <c r="J396" s="358">
        <f t="shared" si="92"/>
        <v>1</v>
      </c>
      <c r="K396" s="356">
        <f t="shared" si="92"/>
        <v>5</v>
      </c>
      <c r="L396" s="357">
        <f t="shared" si="92"/>
        <v>6</v>
      </c>
      <c r="M396" s="356">
        <f t="shared" si="92"/>
        <v>0</v>
      </c>
      <c r="N396" s="357">
        <f t="shared" si="92"/>
        <v>0</v>
      </c>
      <c r="O396" s="356">
        <f t="shared" si="92"/>
        <v>74</v>
      </c>
      <c r="P396" s="358">
        <f t="shared" si="92"/>
        <v>14</v>
      </c>
      <c r="Q396" s="356">
        <f t="shared" si="92"/>
        <v>0</v>
      </c>
      <c r="R396" s="357">
        <f t="shared" si="92"/>
        <v>0</v>
      </c>
      <c r="S396" s="356">
        <f t="shared" si="92"/>
        <v>0</v>
      </c>
      <c r="T396" s="357">
        <f t="shared" si="92"/>
        <v>0</v>
      </c>
      <c r="U396" s="356">
        <f t="shared" si="92"/>
        <v>0</v>
      </c>
      <c r="V396" s="358">
        <f t="shared" si="92"/>
        <v>0</v>
      </c>
      <c r="W396" s="356">
        <f t="shared" si="92"/>
        <v>152</v>
      </c>
      <c r="X396" s="357">
        <f t="shared" si="92"/>
        <v>5</v>
      </c>
      <c r="Y396" s="356">
        <f t="shared" si="92"/>
        <v>63</v>
      </c>
      <c r="Z396" s="357">
        <f t="shared" si="92"/>
        <v>0</v>
      </c>
      <c r="AA396" s="356">
        <f t="shared" si="92"/>
        <v>49</v>
      </c>
      <c r="AB396" s="358">
        <f t="shared" si="92"/>
        <v>3</v>
      </c>
      <c r="AC396" s="356">
        <f t="shared" si="92"/>
        <v>6</v>
      </c>
      <c r="AD396" s="357">
        <f t="shared" si="92"/>
        <v>56</v>
      </c>
      <c r="AE396" s="356">
        <f t="shared" si="92"/>
        <v>0</v>
      </c>
      <c r="AF396" s="357">
        <f t="shared" si="92"/>
        <v>2</v>
      </c>
      <c r="AG396" s="356">
        <f t="shared" si="92"/>
        <v>1</v>
      </c>
      <c r="AH396" s="358">
        <f t="shared" si="92"/>
        <v>20</v>
      </c>
      <c r="AI396" s="356">
        <f t="shared" si="92"/>
        <v>202</v>
      </c>
      <c r="AJ396" s="357">
        <f t="shared" si="92"/>
        <v>3</v>
      </c>
      <c r="AK396" s="356">
        <f t="shared" si="92"/>
        <v>70</v>
      </c>
      <c r="AL396" s="357">
        <f t="shared" si="92"/>
        <v>0</v>
      </c>
      <c r="AM396" s="356">
        <f t="shared" si="92"/>
        <v>132</v>
      </c>
      <c r="AN396" s="358">
        <f t="shared" si="92"/>
        <v>3</v>
      </c>
      <c r="AO396" s="356">
        <f t="shared" si="92"/>
        <v>0</v>
      </c>
      <c r="AP396" s="357">
        <f t="shared" si="92"/>
        <v>0</v>
      </c>
      <c r="AQ396" s="419">
        <f t="shared" si="92"/>
        <v>365</v>
      </c>
      <c r="AR396" s="360">
        <f t="shared" si="92"/>
        <v>72</v>
      </c>
      <c r="AS396" s="435">
        <f t="shared" si="92"/>
        <v>133</v>
      </c>
      <c r="AT396" s="359">
        <f t="shared" si="92"/>
        <v>2</v>
      </c>
      <c r="AU396" s="424">
        <f t="shared" si="92"/>
        <v>256</v>
      </c>
      <c r="AV396" s="420">
        <f t="shared" si="92"/>
        <v>41</v>
      </c>
      <c r="AW396" s="726">
        <v>0.67</v>
      </c>
      <c r="AX396" s="760">
        <v>2.96</v>
      </c>
    </row>
    <row r="397" spans="1:50" ht="17.25" customHeight="1" thickBot="1">
      <c r="A397" s="407"/>
      <c r="B397" s="408"/>
      <c r="C397" s="408"/>
      <c r="D397" s="409" t="s">
        <v>331</v>
      </c>
      <c r="E397" s="469">
        <f t="shared" ref="E397:AV397" si="93">E17+E61+E89+E193+E251+E319+E341+E355+E391+E395</f>
        <v>0</v>
      </c>
      <c r="F397" s="468">
        <f t="shared" si="93"/>
        <v>1</v>
      </c>
      <c r="G397" s="469">
        <f t="shared" si="93"/>
        <v>0</v>
      </c>
      <c r="H397" s="468">
        <f t="shared" si="93"/>
        <v>0</v>
      </c>
      <c r="I397" s="469">
        <f t="shared" si="93"/>
        <v>0</v>
      </c>
      <c r="J397" s="470">
        <f t="shared" si="93"/>
        <v>1</v>
      </c>
      <c r="K397" s="469">
        <f t="shared" si="93"/>
        <v>2</v>
      </c>
      <c r="L397" s="468">
        <f t="shared" si="93"/>
        <v>2</v>
      </c>
      <c r="M397" s="469">
        <f t="shared" si="93"/>
        <v>0</v>
      </c>
      <c r="N397" s="468">
        <f t="shared" si="93"/>
        <v>0</v>
      </c>
      <c r="O397" s="469">
        <f t="shared" si="93"/>
        <v>70</v>
      </c>
      <c r="P397" s="470">
        <f t="shared" si="93"/>
        <v>11</v>
      </c>
      <c r="Q397" s="469">
        <f t="shared" si="93"/>
        <v>0</v>
      </c>
      <c r="R397" s="468">
        <f t="shared" si="93"/>
        <v>0</v>
      </c>
      <c r="S397" s="469">
        <f t="shared" si="93"/>
        <v>0</v>
      </c>
      <c r="T397" s="468">
        <f t="shared" si="93"/>
        <v>0</v>
      </c>
      <c r="U397" s="469">
        <f t="shared" si="93"/>
        <v>0</v>
      </c>
      <c r="V397" s="470">
        <f t="shared" si="93"/>
        <v>0</v>
      </c>
      <c r="W397" s="469">
        <f t="shared" si="93"/>
        <v>5</v>
      </c>
      <c r="X397" s="468">
        <f t="shared" si="93"/>
        <v>0</v>
      </c>
      <c r="Y397" s="469">
        <f t="shared" si="93"/>
        <v>0</v>
      </c>
      <c r="Z397" s="468">
        <f t="shared" si="93"/>
        <v>0</v>
      </c>
      <c r="AA397" s="469">
        <f t="shared" si="93"/>
        <v>8</v>
      </c>
      <c r="AB397" s="470">
        <f t="shared" si="93"/>
        <v>0</v>
      </c>
      <c r="AC397" s="469">
        <f t="shared" si="93"/>
        <v>0</v>
      </c>
      <c r="AD397" s="468">
        <f t="shared" si="93"/>
        <v>5</v>
      </c>
      <c r="AE397" s="469">
        <f t="shared" si="93"/>
        <v>0</v>
      </c>
      <c r="AF397" s="468">
        <f t="shared" si="93"/>
        <v>0</v>
      </c>
      <c r="AG397" s="469">
        <f t="shared" si="93"/>
        <v>0</v>
      </c>
      <c r="AH397" s="470">
        <f t="shared" si="93"/>
        <v>6</v>
      </c>
      <c r="AI397" s="469">
        <f t="shared" si="93"/>
        <v>0</v>
      </c>
      <c r="AJ397" s="468">
        <f t="shared" si="93"/>
        <v>0</v>
      </c>
      <c r="AK397" s="469">
        <f t="shared" si="93"/>
        <v>0</v>
      </c>
      <c r="AL397" s="468">
        <f t="shared" si="93"/>
        <v>0</v>
      </c>
      <c r="AM397" s="469">
        <f t="shared" si="93"/>
        <v>0</v>
      </c>
      <c r="AN397" s="470">
        <f t="shared" si="93"/>
        <v>0</v>
      </c>
      <c r="AO397" s="469">
        <f t="shared" si="93"/>
        <v>0</v>
      </c>
      <c r="AP397" s="468">
        <f t="shared" si="93"/>
        <v>0</v>
      </c>
      <c r="AQ397" s="472">
        <f t="shared" si="93"/>
        <v>7</v>
      </c>
      <c r="AR397" s="473">
        <f t="shared" si="93"/>
        <v>8</v>
      </c>
      <c r="AS397" s="444">
        <f t="shared" si="93"/>
        <v>0</v>
      </c>
      <c r="AT397" s="445">
        <f t="shared" si="93"/>
        <v>0</v>
      </c>
      <c r="AU397" s="446">
        <f t="shared" si="93"/>
        <v>78</v>
      </c>
      <c r="AV397" s="477">
        <f t="shared" si="93"/>
        <v>18</v>
      </c>
      <c r="AW397" s="759"/>
      <c r="AX397" s="761"/>
    </row>
    <row r="398" spans="1:50">
      <c r="A398" s="35" t="s">
        <v>276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50">
      <c r="A399" s="35" t="s">
        <v>34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50">
      <c r="A400" s="1" t="s">
        <v>308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3">
      <c r="A401" s="1" t="s">
        <v>277</v>
      </c>
      <c r="B401" s="1"/>
      <c r="C401" s="1"/>
    </row>
  </sheetData>
  <mergeCells count="817">
    <mergeCell ref="Q3:V3"/>
    <mergeCell ref="W3:AB3"/>
    <mergeCell ref="AC3:AH3"/>
    <mergeCell ref="AI3:AN3"/>
    <mergeCell ref="AO3:AP3"/>
    <mergeCell ref="AW18:AW19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  <mergeCell ref="B394:D395"/>
    <mergeCell ref="AW394:AW395"/>
    <mergeCell ref="AX394:AX395"/>
    <mergeCell ref="AX380:AX381"/>
    <mergeCell ref="AW392:AW393"/>
    <mergeCell ref="AX392:AX393"/>
    <mergeCell ref="AX390:AX391"/>
    <mergeCell ref="AW390:AW391"/>
    <mergeCell ref="AW388:AW389"/>
    <mergeCell ref="AX388:AX389"/>
    <mergeCell ref="AX382:AX383"/>
    <mergeCell ref="AW386:AW387"/>
    <mergeCell ref="AX386:AX387"/>
    <mergeCell ref="AW384:AW385"/>
    <mergeCell ref="AX384:AX385"/>
    <mergeCell ref="AW382:AW383"/>
    <mergeCell ref="B390:D391"/>
    <mergeCell ref="C380:D381"/>
    <mergeCell ref="C384:D385"/>
    <mergeCell ref="C386:D387"/>
    <mergeCell ref="AX318:AX319"/>
    <mergeCell ref="AW318:AW319"/>
    <mergeCell ref="AW320:AW321"/>
    <mergeCell ref="AW378:AW379"/>
    <mergeCell ref="AX378:AX379"/>
    <mergeCell ref="AW380:AW381"/>
    <mergeCell ref="AW376:AW377"/>
    <mergeCell ref="B370:B371"/>
    <mergeCell ref="C376:D377"/>
    <mergeCell ref="C374:D375"/>
    <mergeCell ref="C372:D373"/>
    <mergeCell ref="AW368:AW369"/>
    <mergeCell ref="AX368:AX369"/>
    <mergeCell ref="AW370:AW371"/>
    <mergeCell ref="AX370:AX371"/>
    <mergeCell ref="AX376:AX377"/>
    <mergeCell ref="AW372:AW373"/>
    <mergeCell ref="AX372:AX373"/>
    <mergeCell ref="AW374:AW375"/>
    <mergeCell ref="AX374:AX375"/>
    <mergeCell ref="AX320:AX321"/>
    <mergeCell ref="AX328:AX329"/>
    <mergeCell ref="AW330:AW331"/>
    <mergeCell ref="AX330:AX331"/>
    <mergeCell ref="AX360:AX361"/>
    <mergeCell ref="AW362:AW363"/>
    <mergeCell ref="AX362:AX363"/>
    <mergeCell ref="AX326:AX327"/>
    <mergeCell ref="AW328:AW329"/>
    <mergeCell ref="AW364:AW365"/>
    <mergeCell ref="AX366:AX367"/>
    <mergeCell ref="AX364:AX365"/>
    <mergeCell ref="AW358:AW359"/>
    <mergeCell ref="AX358:AX359"/>
    <mergeCell ref="AW332:AW333"/>
    <mergeCell ref="AW336:AW337"/>
    <mergeCell ref="AX336:AX337"/>
    <mergeCell ref="AW350:AW351"/>
    <mergeCell ref="AX346:AX347"/>
    <mergeCell ref="AW348:AW349"/>
    <mergeCell ref="AX348:AX349"/>
    <mergeCell ref="AW352:AW353"/>
    <mergeCell ref="AX352:AX353"/>
    <mergeCell ref="AX350:AX351"/>
    <mergeCell ref="AX342:AX343"/>
    <mergeCell ref="AW366:AW367"/>
    <mergeCell ref="AW360:AW361"/>
    <mergeCell ref="C56:D57"/>
    <mergeCell ref="B66:B67"/>
    <mergeCell ref="B68:B69"/>
    <mergeCell ref="B62:B63"/>
    <mergeCell ref="AW74:AW75"/>
    <mergeCell ref="AX74:AX75"/>
    <mergeCell ref="AW76:AW77"/>
    <mergeCell ref="AX76:AX77"/>
    <mergeCell ref="B168:B169"/>
    <mergeCell ref="C166:D167"/>
    <mergeCell ref="C168:D169"/>
    <mergeCell ref="B166:B167"/>
    <mergeCell ref="C124:D125"/>
    <mergeCell ref="C126:D127"/>
    <mergeCell ref="B158:B159"/>
    <mergeCell ref="B152:B153"/>
    <mergeCell ref="B124:B125"/>
    <mergeCell ref="C102:D103"/>
    <mergeCell ref="C106:D107"/>
    <mergeCell ref="AX160:AX161"/>
    <mergeCell ref="AX158:AX159"/>
    <mergeCell ref="C156:D157"/>
    <mergeCell ref="AX162:AX163"/>
    <mergeCell ref="C164:D165"/>
    <mergeCell ref="C72:D73"/>
    <mergeCell ref="AX86:AX87"/>
    <mergeCell ref="B86:B87"/>
    <mergeCell ref="C86:D87"/>
    <mergeCell ref="AW86:AW87"/>
    <mergeCell ref="B70:B71"/>
    <mergeCell ref="B72:B73"/>
    <mergeCell ref="C68:D69"/>
    <mergeCell ref="C70:D71"/>
    <mergeCell ref="AW84:AW85"/>
    <mergeCell ref="AX84:AX85"/>
    <mergeCell ref="AW80:AW81"/>
    <mergeCell ref="AX80:AX81"/>
    <mergeCell ref="AW82:AW83"/>
    <mergeCell ref="AX82:AX83"/>
    <mergeCell ref="AW78:AW79"/>
    <mergeCell ref="AX78:AX79"/>
    <mergeCell ref="AW68:AW69"/>
    <mergeCell ref="AX68:AX69"/>
    <mergeCell ref="AW70:AW71"/>
    <mergeCell ref="AX70:AX71"/>
    <mergeCell ref="AW72:AW73"/>
    <mergeCell ref="AX72:AX73"/>
    <mergeCell ref="B82:B83"/>
    <mergeCell ref="E8:F8"/>
    <mergeCell ref="G8:H8"/>
    <mergeCell ref="K8:L8"/>
    <mergeCell ref="M8:N8"/>
    <mergeCell ref="C22:D23"/>
    <mergeCell ref="C18:D19"/>
    <mergeCell ref="C20:D21"/>
    <mergeCell ref="B16:D17"/>
    <mergeCell ref="C12:D13"/>
    <mergeCell ref="C9:D9"/>
    <mergeCell ref="I7:J8"/>
    <mergeCell ref="C10:D11"/>
    <mergeCell ref="B12:B13"/>
    <mergeCell ref="B14:B15"/>
    <mergeCell ref="C14:D15"/>
    <mergeCell ref="O7:P8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G6:H6"/>
    <mergeCell ref="I6:J6"/>
    <mergeCell ref="M6:N6"/>
    <mergeCell ref="O6:P6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AW396:AW397"/>
    <mergeCell ref="AX396:AX397"/>
    <mergeCell ref="AW354:AW355"/>
    <mergeCell ref="AX354:AX355"/>
    <mergeCell ref="AX356:AX357"/>
    <mergeCell ref="AW356:AW357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38:AW339"/>
    <mergeCell ref="AX338:AX339"/>
    <mergeCell ref="AX340:AX341"/>
    <mergeCell ref="AW340:AW341"/>
    <mergeCell ref="AW324:AW325"/>
    <mergeCell ref="AX324:AX325"/>
    <mergeCell ref="AW326:AW327"/>
    <mergeCell ref="AW316:AW317"/>
    <mergeCell ref="AX316:AX317"/>
    <mergeCell ref="AW312:AW313"/>
    <mergeCell ref="AX312:AX313"/>
    <mergeCell ref="AW314:AW315"/>
    <mergeCell ref="AX314:AX315"/>
    <mergeCell ref="AW308:AW309"/>
    <mergeCell ref="AX308:AX309"/>
    <mergeCell ref="AW310:AW311"/>
    <mergeCell ref="AX310:AX311"/>
    <mergeCell ref="AW304:AW305"/>
    <mergeCell ref="AX304:AX305"/>
    <mergeCell ref="AW306:AW307"/>
    <mergeCell ref="AX306:AX307"/>
    <mergeCell ref="AW302:AW303"/>
    <mergeCell ref="AX302:AX303"/>
    <mergeCell ref="AW298:AW299"/>
    <mergeCell ref="AX298:AX299"/>
    <mergeCell ref="AW300:AW301"/>
    <mergeCell ref="AX300:AX301"/>
    <mergeCell ref="AX296:AX297"/>
    <mergeCell ref="AW290:AW291"/>
    <mergeCell ref="AX290:AX291"/>
    <mergeCell ref="AW292:AW293"/>
    <mergeCell ref="AX292:AX293"/>
    <mergeCell ref="AW286:AW287"/>
    <mergeCell ref="AX286:AX287"/>
    <mergeCell ref="AW288:AW289"/>
    <mergeCell ref="AX288:AX289"/>
    <mergeCell ref="AW294:AW295"/>
    <mergeCell ref="AX294:AX295"/>
    <mergeCell ref="AW296:AW297"/>
    <mergeCell ref="AX282:AX283"/>
    <mergeCell ref="AW284:AW285"/>
    <mergeCell ref="AX284:AX285"/>
    <mergeCell ref="AW280:AW281"/>
    <mergeCell ref="AX280:AX281"/>
    <mergeCell ref="AW276:AW277"/>
    <mergeCell ref="AX276:AX277"/>
    <mergeCell ref="AW278:AW279"/>
    <mergeCell ref="AX278:AX279"/>
    <mergeCell ref="AX272:AX273"/>
    <mergeCell ref="AW274:AW275"/>
    <mergeCell ref="AX274:AX275"/>
    <mergeCell ref="AW268:AW269"/>
    <mergeCell ref="AX268:AX269"/>
    <mergeCell ref="AW270:AW271"/>
    <mergeCell ref="AX270:AX271"/>
    <mergeCell ref="AW264:AW265"/>
    <mergeCell ref="AX264:AX265"/>
    <mergeCell ref="AW266:AW267"/>
    <mergeCell ref="AX266:AX267"/>
    <mergeCell ref="AX260:AX261"/>
    <mergeCell ref="AW262:AW263"/>
    <mergeCell ref="AX262:AX263"/>
    <mergeCell ref="AW248:AW249"/>
    <mergeCell ref="AX248:AX249"/>
    <mergeCell ref="AW256:AW257"/>
    <mergeCell ref="AX256:AX257"/>
    <mergeCell ref="AW258:AW259"/>
    <mergeCell ref="AX258:AX259"/>
    <mergeCell ref="AW252:AW253"/>
    <mergeCell ref="AX252:AX253"/>
    <mergeCell ref="AX254:AX255"/>
    <mergeCell ref="AW254:AW255"/>
    <mergeCell ref="AX226:AX227"/>
    <mergeCell ref="AW228:AW229"/>
    <mergeCell ref="AX228:AX229"/>
    <mergeCell ref="AX250:AX251"/>
    <mergeCell ref="AW250:AW251"/>
    <mergeCell ref="AW238:AW239"/>
    <mergeCell ref="AX238:AX239"/>
    <mergeCell ref="AW240:AW241"/>
    <mergeCell ref="AX240:AX241"/>
    <mergeCell ref="AW232:AW233"/>
    <mergeCell ref="AX232:AX233"/>
    <mergeCell ref="AW234:AW235"/>
    <mergeCell ref="AX234:AX235"/>
    <mergeCell ref="AW230:AW231"/>
    <mergeCell ref="AX230:AX231"/>
    <mergeCell ref="AX244:AX245"/>
    <mergeCell ref="AW226:AW227"/>
    <mergeCell ref="AW218:AW219"/>
    <mergeCell ref="AX218:AX219"/>
    <mergeCell ref="AW224:AW225"/>
    <mergeCell ref="AX224:AX225"/>
    <mergeCell ref="AW220:AW221"/>
    <mergeCell ref="AX220:AX221"/>
    <mergeCell ref="AW222:AW223"/>
    <mergeCell ref="AX222:AX223"/>
    <mergeCell ref="AW214:AW215"/>
    <mergeCell ref="AX214:AX215"/>
    <mergeCell ref="AW216:AW217"/>
    <mergeCell ref="AX216:AX217"/>
    <mergeCell ref="AW210:AW211"/>
    <mergeCell ref="AX210:AX211"/>
    <mergeCell ref="AW212:AW213"/>
    <mergeCell ref="AX212:AX213"/>
    <mergeCell ref="AW206:AW207"/>
    <mergeCell ref="AX206:AX207"/>
    <mergeCell ref="AW208:AW209"/>
    <mergeCell ref="AX208:AX209"/>
    <mergeCell ref="AW202:AW203"/>
    <mergeCell ref="AX202:AX203"/>
    <mergeCell ref="AW204:AW205"/>
    <mergeCell ref="AX204:AX205"/>
    <mergeCell ref="AX196:AX197"/>
    <mergeCell ref="AW198:AW199"/>
    <mergeCell ref="AX198:AX199"/>
    <mergeCell ref="AW200:AW201"/>
    <mergeCell ref="AX200:AX201"/>
    <mergeCell ref="AX194:AX195"/>
    <mergeCell ref="AW194:AW195"/>
    <mergeCell ref="AW196:AW197"/>
    <mergeCell ref="AW192:AW193"/>
    <mergeCell ref="AX192:AX193"/>
    <mergeCell ref="AX190:AX191"/>
    <mergeCell ref="AW188:AW189"/>
    <mergeCell ref="AX184:AX185"/>
    <mergeCell ref="AX88:AX89"/>
    <mergeCell ref="AW88:AW89"/>
    <mergeCell ref="AX176:AX177"/>
    <mergeCell ref="AX178:AX179"/>
    <mergeCell ref="AX182:AX183"/>
    <mergeCell ref="AX174:AX175"/>
    <mergeCell ref="AX172:AX173"/>
    <mergeCell ref="AX168:AX169"/>
    <mergeCell ref="AW164:AW165"/>
    <mergeCell ref="AW168:AW169"/>
    <mergeCell ref="AX170:AX171"/>
    <mergeCell ref="AX166:AX167"/>
    <mergeCell ref="AW166:AW167"/>
    <mergeCell ref="AX164:AX165"/>
    <mergeCell ref="AW154:AW155"/>
    <mergeCell ref="AX154:AX155"/>
    <mergeCell ref="AX156:AX157"/>
    <mergeCell ref="AW190:AW191"/>
    <mergeCell ref="AW160:AW161"/>
    <mergeCell ref="AW158:AW159"/>
    <mergeCell ref="AW116:AW117"/>
    <mergeCell ref="AX52:AX53"/>
    <mergeCell ref="AX54:AX55"/>
    <mergeCell ref="AX56:AX57"/>
    <mergeCell ref="AX58:AX59"/>
    <mergeCell ref="AX60:AX61"/>
    <mergeCell ref="AX188:AX189"/>
    <mergeCell ref="AW186:AW187"/>
    <mergeCell ref="AX186:AX187"/>
    <mergeCell ref="AW184:AW185"/>
    <mergeCell ref="AW58:AW59"/>
    <mergeCell ref="AW56:AW57"/>
    <mergeCell ref="AW60:AW61"/>
    <mergeCell ref="AW52:AW53"/>
    <mergeCell ref="AW54:AW55"/>
    <mergeCell ref="AW66:AW67"/>
    <mergeCell ref="AX66:AX67"/>
    <mergeCell ref="AW64:AW65"/>
    <mergeCell ref="AX134:AX135"/>
    <mergeCell ref="AW150:AW151"/>
    <mergeCell ref="AX150:AX151"/>
    <mergeCell ref="AX152:AX153"/>
    <mergeCell ref="AW152:AW153"/>
    <mergeCell ref="AW156:AW157"/>
    <mergeCell ref="AW170:AW171"/>
    <mergeCell ref="AX16:AX17"/>
    <mergeCell ref="AW16:AW17"/>
    <mergeCell ref="AW20:AW21"/>
    <mergeCell ref="AW22:AW23"/>
    <mergeCell ref="AW24:AW25"/>
    <mergeCell ref="AW26:AW27"/>
    <mergeCell ref="AX46:AX47"/>
    <mergeCell ref="AX48:AX49"/>
    <mergeCell ref="AX50:AX51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X10:AX11"/>
    <mergeCell ref="AX12:AX13"/>
    <mergeCell ref="AX14:AX15"/>
    <mergeCell ref="AW62:AW63"/>
    <mergeCell ref="AX62:AX63"/>
    <mergeCell ref="C300:D301"/>
    <mergeCell ref="C314:D315"/>
    <mergeCell ref="C282:D283"/>
    <mergeCell ref="B250:D251"/>
    <mergeCell ref="B292:B293"/>
    <mergeCell ref="B286:B287"/>
    <mergeCell ref="B280:B281"/>
    <mergeCell ref="B282:B283"/>
    <mergeCell ref="B284:B285"/>
    <mergeCell ref="B276:B277"/>
    <mergeCell ref="B278:B279"/>
    <mergeCell ref="B302:B303"/>
    <mergeCell ref="B298:B299"/>
    <mergeCell ref="B288:B289"/>
    <mergeCell ref="B300:B301"/>
    <mergeCell ref="AX64:AX65"/>
    <mergeCell ref="AW14:AW15"/>
    <mergeCell ref="AW12:AW13"/>
    <mergeCell ref="B212:B213"/>
    <mergeCell ref="B382:B383"/>
    <mergeCell ref="C382:D383"/>
    <mergeCell ref="B362:B363"/>
    <mergeCell ref="B392:B393"/>
    <mergeCell ref="B386:B387"/>
    <mergeCell ref="B388:B389"/>
    <mergeCell ref="B368:B369"/>
    <mergeCell ref="B384:B385"/>
    <mergeCell ref="B378:B379"/>
    <mergeCell ref="B380:B381"/>
    <mergeCell ref="B374:B375"/>
    <mergeCell ref="B376:B377"/>
    <mergeCell ref="B372:B373"/>
    <mergeCell ref="B364:B365"/>
    <mergeCell ref="B366:B367"/>
    <mergeCell ref="C388:D389"/>
    <mergeCell ref="C392:D393"/>
    <mergeCell ref="C378:D379"/>
    <mergeCell ref="A252:A319"/>
    <mergeCell ref="B312:B313"/>
    <mergeCell ref="B314:B315"/>
    <mergeCell ref="B308:B309"/>
    <mergeCell ref="B310:B311"/>
    <mergeCell ref="B352:B353"/>
    <mergeCell ref="B350:B351"/>
    <mergeCell ref="B328:B329"/>
    <mergeCell ref="B330:B331"/>
    <mergeCell ref="B344:B345"/>
    <mergeCell ref="B324:B325"/>
    <mergeCell ref="B326:B327"/>
    <mergeCell ref="B342:B343"/>
    <mergeCell ref="B348:B349"/>
    <mergeCell ref="B320:B321"/>
    <mergeCell ref="B322:B323"/>
    <mergeCell ref="B336:B337"/>
    <mergeCell ref="B338:B339"/>
    <mergeCell ref="B332:B333"/>
    <mergeCell ref="B334:B335"/>
    <mergeCell ref="B296:B297"/>
    <mergeCell ref="B304:B305"/>
    <mergeCell ref="B306:B307"/>
    <mergeCell ref="B290:B291"/>
    <mergeCell ref="B216:B217"/>
    <mergeCell ref="B162:B163"/>
    <mergeCell ref="B294:B295"/>
    <mergeCell ref="B272:B273"/>
    <mergeCell ref="B274:B275"/>
    <mergeCell ref="B268:B269"/>
    <mergeCell ref="B270:B271"/>
    <mergeCell ref="B264:B265"/>
    <mergeCell ref="B266:B267"/>
    <mergeCell ref="B260:B261"/>
    <mergeCell ref="B262:B263"/>
    <mergeCell ref="B192:D193"/>
    <mergeCell ref="C186:D187"/>
    <mergeCell ref="C248:D249"/>
    <mergeCell ref="C256:D257"/>
    <mergeCell ref="C258:D259"/>
    <mergeCell ref="C218:D219"/>
    <mergeCell ref="C260:D261"/>
    <mergeCell ref="C270:D271"/>
    <mergeCell ref="C222:D223"/>
    <mergeCell ref="C230:D231"/>
    <mergeCell ref="C234:D235"/>
    <mergeCell ref="C236:D237"/>
    <mergeCell ref="C276:D277"/>
    <mergeCell ref="B76:B77"/>
    <mergeCell ref="B78:B79"/>
    <mergeCell ref="B208:B209"/>
    <mergeCell ref="B96:B97"/>
    <mergeCell ref="B132:B133"/>
    <mergeCell ref="B106:B107"/>
    <mergeCell ref="B164:B165"/>
    <mergeCell ref="B84:B85"/>
    <mergeCell ref="C356:D357"/>
    <mergeCell ref="C284:D285"/>
    <mergeCell ref="C298:D299"/>
    <mergeCell ref="C286:D287"/>
    <mergeCell ref="C288:D289"/>
    <mergeCell ref="C292:D293"/>
    <mergeCell ref="C346:D347"/>
    <mergeCell ref="C308:D309"/>
    <mergeCell ref="C310:D311"/>
    <mergeCell ref="C312:D313"/>
    <mergeCell ref="C200:D201"/>
    <mergeCell ref="C302:D303"/>
    <mergeCell ref="C226:D227"/>
    <mergeCell ref="C224:D225"/>
    <mergeCell ref="C228:D229"/>
    <mergeCell ref="C268:D269"/>
    <mergeCell ref="C358:D359"/>
    <mergeCell ref="C364:D365"/>
    <mergeCell ref="C366:D367"/>
    <mergeCell ref="C368:D369"/>
    <mergeCell ref="C370:D371"/>
    <mergeCell ref="C360:D361"/>
    <mergeCell ref="C362:D363"/>
    <mergeCell ref="C306:D307"/>
    <mergeCell ref="C352:D353"/>
    <mergeCell ref="B318:D319"/>
    <mergeCell ref="B340:D341"/>
    <mergeCell ref="B354:D355"/>
    <mergeCell ref="B356:B357"/>
    <mergeCell ref="B358:B359"/>
    <mergeCell ref="B360:B361"/>
    <mergeCell ref="B316:B317"/>
    <mergeCell ref="C348:D349"/>
    <mergeCell ref="C342:D343"/>
    <mergeCell ref="C336:D337"/>
    <mergeCell ref="C338:D339"/>
    <mergeCell ref="C344:D345"/>
    <mergeCell ref="C316:D317"/>
    <mergeCell ref="C350:D351"/>
    <mergeCell ref="C328:D329"/>
    <mergeCell ref="C322:D323"/>
    <mergeCell ref="C324:D325"/>
    <mergeCell ref="C326:D327"/>
    <mergeCell ref="C332:D333"/>
    <mergeCell ref="AW344:AW345"/>
    <mergeCell ref="AX344:AX345"/>
    <mergeCell ref="C330:D331"/>
    <mergeCell ref="AX332:AX333"/>
    <mergeCell ref="AW334:AW335"/>
    <mergeCell ref="AX334:AX335"/>
    <mergeCell ref="AW342:AW343"/>
    <mergeCell ref="C334:D335"/>
    <mergeCell ref="AX322:AX323"/>
    <mergeCell ref="AW322:AW323"/>
    <mergeCell ref="C320:D321"/>
    <mergeCell ref="AW236:AW237"/>
    <mergeCell ref="B346:B347"/>
    <mergeCell ref="AW346:AW347"/>
    <mergeCell ref="C252:D253"/>
    <mergeCell ref="C264:D265"/>
    <mergeCell ref="C272:D273"/>
    <mergeCell ref="C266:D267"/>
    <mergeCell ref="B258:B259"/>
    <mergeCell ref="B252:B253"/>
    <mergeCell ref="B254:B255"/>
    <mergeCell ref="B248:B249"/>
    <mergeCell ref="B240:B241"/>
    <mergeCell ref="B256:B257"/>
    <mergeCell ref="AW260:AW261"/>
    <mergeCell ref="AW272:AW273"/>
    <mergeCell ref="AW282:AW283"/>
    <mergeCell ref="C240:D241"/>
    <mergeCell ref="C304:D305"/>
    <mergeCell ref="C290:D291"/>
    <mergeCell ref="C296:D297"/>
    <mergeCell ref="C254:D255"/>
    <mergeCell ref="C294:D295"/>
    <mergeCell ref="C274:D275"/>
    <mergeCell ref="C92:D93"/>
    <mergeCell ref="C94:D95"/>
    <mergeCell ref="C278:D279"/>
    <mergeCell ref="C280:D281"/>
    <mergeCell ref="C182:D183"/>
    <mergeCell ref="C212:D213"/>
    <mergeCell ref="C214:D215"/>
    <mergeCell ref="C262:D263"/>
    <mergeCell ref="C216:D217"/>
    <mergeCell ref="C158:D159"/>
    <mergeCell ref="C108:D109"/>
    <mergeCell ref="C210:D211"/>
    <mergeCell ref="C98:D99"/>
    <mergeCell ref="C100:D101"/>
    <mergeCell ref="C232:D233"/>
    <mergeCell ref="C220:D221"/>
    <mergeCell ref="C134:D135"/>
    <mergeCell ref="C208:D209"/>
    <mergeCell ref="C160:D161"/>
    <mergeCell ref="C162:D163"/>
    <mergeCell ref="C150:D151"/>
    <mergeCell ref="C152:D153"/>
    <mergeCell ref="C170:D171"/>
    <mergeCell ref="C154:D155"/>
    <mergeCell ref="B180:B181"/>
    <mergeCell ref="C172:D173"/>
    <mergeCell ref="C178:D179"/>
    <mergeCell ref="B174:B175"/>
    <mergeCell ref="B176:B177"/>
    <mergeCell ref="B178:B179"/>
    <mergeCell ref="AW182:AW183"/>
    <mergeCell ref="C174:D175"/>
    <mergeCell ref="C176:D177"/>
    <mergeCell ref="AW178:AW179"/>
    <mergeCell ref="AW172:AW173"/>
    <mergeCell ref="AW176:AW177"/>
    <mergeCell ref="C132:D133"/>
    <mergeCell ref="AX114:AX115"/>
    <mergeCell ref="AX112:AX113"/>
    <mergeCell ref="AW148:AW149"/>
    <mergeCell ref="B104:B105"/>
    <mergeCell ref="B102:B103"/>
    <mergeCell ref="B108:B109"/>
    <mergeCell ref="B130:B131"/>
    <mergeCell ref="C130:D131"/>
    <mergeCell ref="B112:B113"/>
    <mergeCell ref="C114:D115"/>
    <mergeCell ref="AW110:AW111"/>
    <mergeCell ref="AW104:AW105"/>
    <mergeCell ref="C112:D113"/>
    <mergeCell ref="C104:D105"/>
    <mergeCell ref="AX136:AX137"/>
    <mergeCell ref="AX138:AX139"/>
    <mergeCell ref="AX140:AX141"/>
    <mergeCell ref="AX142:AX143"/>
    <mergeCell ref="AX146:AX147"/>
    <mergeCell ref="AX144:AX145"/>
    <mergeCell ref="AX148:AX149"/>
    <mergeCell ref="AW130:AW131"/>
    <mergeCell ref="B98:B99"/>
    <mergeCell ref="B148:B149"/>
    <mergeCell ref="AW142:AW143"/>
    <mergeCell ref="B88:D89"/>
    <mergeCell ref="B116:B117"/>
    <mergeCell ref="B114:B115"/>
    <mergeCell ref="C110:D111"/>
    <mergeCell ref="AW134:AW135"/>
    <mergeCell ref="C118:D119"/>
    <mergeCell ref="C120:D121"/>
    <mergeCell ref="AW120:AW121"/>
    <mergeCell ref="B120:B121"/>
    <mergeCell ref="B100:B101"/>
    <mergeCell ref="C96:D97"/>
    <mergeCell ref="C146:D147"/>
    <mergeCell ref="C136:D137"/>
    <mergeCell ref="C142:D143"/>
    <mergeCell ref="AW146:AW147"/>
    <mergeCell ref="AW140:AW141"/>
    <mergeCell ref="AW138:AW139"/>
    <mergeCell ref="C138:D139"/>
    <mergeCell ref="C140:D141"/>
    <mergeCell ref="C148:D149"/>
    <mergeCell ref="AW112:AW113"/>
    <mergeCell ref="B184:B185"/>
    <mergeCell ref="B186:B187"/>
    <mergeCell ref="B190:B191"/>
    <mergeCell ref="C206:D207"/>
    <mergeCell ref="B200:B201"/>
    <mergeCell ref="B188:B189"/>
    <mergeCell ref="B204:B205"/>
    <mergeCell ref="B196:B197"/>
    <mergeCell ref="C184:D185"/>
    <mergeCell ref="B194:B195"/>
    <mergeCell ref="B202:B203"/>
    <mergeCell ref="B206:B207"/>
    <mergeCell ref="B198:B199"/>
    <mergeCell ref="C190:D191"/>
    <mergeCell ref="C188:D189"/>
    <mergeCell ref="C194:D195"/>
    <mergeCell ref="C196:D197"/>
    <mergeCell ref="B160:B161"/>
    <mergeCell ref="C144:D145"/>
    <mergeCell ref="AW144:AW145"/>
    <mergeCell ref="B136:B137"/>
    <mergeCell ref="AW136:AW137"/>
    <mergeCell ref="B142:B143"/>
    <mergeCell ref="B146:B147"/>
    <mergeCell ref="B150:B151"/>
    <mergeCell ref="B140:B141"/>
    <mergeCell ref="B126:B127"/>
    <mergeCell ref="C128:D129"/>
    <mergeCell ref="C116:D117"/>
    <mergeCell ref="B122:B123"/>
    <mergeCell ref="B118:B119"/>
    <mergeCell ref="AW118:AW119"/>
    <mergeCell ref="AW128:AW129"/>
    <mergeCell ref="AW126:AW127"/>
    <mergeCell ref="AW122:AW123"/>
    <mergeCell ref="C122:D123"/>
    <mergeCell ref="B128:B129"/>
    <mergeCell ref="AW114:AW115"/>
    <mergeCell ref="AW124:AW125"/>
    <mergeCell ref="AW132:AW133"/>
    <mergeCell ref="AX110:AX111"/>
    <mergeCell ref="AX102:AX103"/>
    <mergeCell ref="AX98:AX99"/>
    <mergeCell ref="AW98:AW99"/>
    <mergeCell ref="AW102:AW103"/>
    <mergeCell ref="AW108:AW109"/>
    <mergeCell ref="AX132:AX133"/>
    <mergeCell ref="AX128:AX129"/>
    <mergeCell ref="AX126:AX127"/>
    <mergeCell ref="AX122:AX123"/>
    <mergeCell ref="AX116:AX117"/>
    <mergeCell ref="AX120:AX121"/>
    <mergeCell ref="AX124:AX125"/>
    <mergeCell ref="AX118:AX119"/>
    <mergeCell ref="C26:D27"/>
    <mergeCell ref="C28:D29"/>
    <mergeCell ref="C30:D31"/>
    <mergeCell ref="B10:B11"/>
    <mergeCell ref="C52:D53"/>
    <mergeCell ref="C36:D37"/>
    <mergeCell ref="C48:D49"/>
    <mergeCell ref="C24:D25"/>
    <mergeCell ref="B230:B231"/>
    <mergeCell ref="B92:B93"/>
    <mergeCell ref="B228:B229"/>
    <mergeCell ref="B226:B227"/>
    <mergeCell ref="B224:B225"/>
    <mergeCell ref="B110:B111"/>
    <mergeCell ref="B214:B215"/>
    <mergeCell ref="B144:B145"/>
    <mergeCell ref="B94:B95"/>
    <mergeCell ref="B154:B155"/>
    <mergeCell ref="B222:B223"/>
    <mergeCell ref="B134:B135"/>
    <mergeCell ref="B172:B173"/>
    <mergeCell ref="B182:B183"/>
    <mergeCell ref="B170:B171"/>
    <mergeCell ref="B218:B219"/>
    <mergeCell ref="C40:D41"/>
    <mergeCell ref="C42:D43"/>
    <mergeCell ref="C50:D51"/>
    <mergeCell ref="C90:D91"/>
    <mergeCell ref="B64:B65"/>
    <mergeCell ref="C32:D33"/>
    <mergeCell ref="C34:D35"/>
    <mergeCell ref="C38:D39"/>
    <mergeCell ref="C44:D45"/>
    <mergeCell ref="B90:B91"/>
    <mergeCell ref="C64:D65"/>
    <mergeCell ref="C66:D67"/>
    <mergeCell ref="C62:D63"/>
    <mergeCell ref="C46:D47"/>
    <mergeCell ref="C74:D75"/>
    <mergeCell ref="C76:D77"/>
    <mergeCell ref="C78:D79"/>
    <mergeCell ref="C54:D55"/>
    <mergeCell ref="C58:D59"/>
    <mergeCell ref="C82:D83"/>
    <mergeCell ref="C80:D81"/>
    <mergeCell ref="C84:D85"/>
    <mergeCell ref="B74:B75"/>
    <mergeCell ref="B80:B81"/>
    <mergeCell ref="AX94:AX95"/>
    <mergeCell ref="AX90:AX91"/>
    <mergeCell ref="AW90:AW91"/>
    <mergeCell ref="AW92:AW93"/>
    <mergeCell ref="AX92:AX93"/>
    <mergeCell ref="AW94:AW95"/>
    <mergeCell ref="AW100:AW101"/>
    <mergeCell ref="AX100:AX101"/>
    <mergeCell ref="AW106:AW107"/>
    <mergeCell ref="AX104:AX105"/>
    <mergeCell ref="AX106:AX107"/>
    <mergeCell ref="B232:B233"/>
    <mergeCell ref="AW96:AW97"/>
    <mergeCell ref="AX96:AX97"/>
    <mergeCell ref="B242:B243"/>
    <mergeCell ref="C242:D243"/>
    <mergeCell ref="AW242:AW243"/>
    <mergeCell ref="AX242:AX243"/>
    <mergeCell ref="B236:B237"/>
    <mergeCell ref="B238:B239"/>
    <mergeCell ref="C238:D239"/>
    <mergeCell ref="AX236:AX237"/>
    <mergeCell ref="B234:B235"/>
    <mergeCell ref="AW162:AW163"/>
    <mergeCell ref="B210:B211"/>
    <mergeCell ref="AW174:AW175"/>
    <mergeCell ref="C180:D181"/>
    <mergeCell ref="C198:D199"/>
    <mergeCell ref="C202:D203"/>
    <mergeCell ref="C204:D205"/>
    <mergeCell ref="AX180:AX181"/>
    <mergeCell ref="B156:B157"/>
    <mergeCell ref="B138:B139"/>
    <mergeCell ref="AX108:AX109"/>
    <mergeCell ref="AX130:AX131"/>
    <mergeCell ref="A10:A17"/>
    <mergeCell ref="B246:B247"/>
    <mergeCell ref="C246:D247"/>
    <mergeCell ref="AW246:AW247"/>
    <mergeCell ref="AX246:AX247"/>
    <mergeCell ref="B220:B221"/>
    <mergeCell ref="AW180:AW181"/>
    <mergeCell ref="B244:B245"/>
    <mergeCell ref="C244:D245"/>
    <mergeCell ref="AW244:AW245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AX44:AX45"/>
  </mergeCells>
  <phoneticPr fontId="2"/>
  <pageMargins left="0.78740157480314965" right="0.78740157480314965" top="0.82677165354330717" bottom="0.6692913385826772" header="0.51181102362204722" footer="0.51181102362204722"/>
  <pageSetup paperSize="8" scale="59" fitToHeight="9" orientation="landscape" r:id="rId1"/>
  <headerFooter alignWithMargins="0">
    <oddHeader>&amp;C（19）運転事故調査票　　（その&amp;P）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16"/>
  <sheetViews>
    <sheetView tabSelected="1" topLeftCell="P1" zoomScale="70" zoomScaleNormal="70" zoomScaleSheetLayoutView="45" workbookViewId="0">
      <selection activeCell="AW110" sqref="AW110"/>
    </sheetView>
  </sheetViews>
  <sheetFormatPr defaultRowHeight="13.5"/>
  <cols>
    <col min="1" max="3" width="8.5" style="243" customWidth="1"/>
    <col min="4" max="4" width="10.625" style="243" customWidth="1"/>
    <col min="5" max="48" width="6.125" style="243" customWidth="1"/>
    <col min="49" max="50" width="7.625" style="300" customWidth="1"/>
    <col min="51" max="16384" width="9" style="243"/>
  </cols>
  <sheetData>
    <row r="1" spans="1:50" ht="17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9"/>
      <c r="AX1" s="79"/>
    </row>
    <row r="2" spans="1:50" ht="18" thickBot="1">
      <c r="A2" s="246" t="s">
        <v>210</v>
      </c>
      <c r="B2" s="246"/>
      <c r="C2" s="24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 t="s">
        <v>33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247"/>
      <c r="AX2" s="248"/>
    </row>
    <row r="3" spans="1:50" ht="17.25">
      <c r="A3" s="566"/>
      <c r="B3" s="567"/>
      <c r="C3" s="568"/>
      <c r="D3" s="80"/>
      <c r="E3" s="685" t="s">
        <v>3</v>
      </c>
      <c r="F3" s="686"/>
      <c r="G3" s="686"/>
      <c r="H3" s="686"/>
      <c r="I3" s="686"/>
      <c r="J3" s="687"/>
      <c r="K3" s="685" t="s">
        <v>311</v>
      </c>
      <c r="L3" s="686"/>
      <c r="M3" s="686"/>
      <c r="N3" s="686"/>
      <c r="O3" s="686"/>
      <c r="P3" s="687"/>
      <c r="Q3" s="685" t="s">
        <v>312</v>
      </c>
      <c r="R3" s="686"/>
      <c r="S3" s="686"/>
      <c r="T3" s="686"/>
      <c r="U3" s="686"/>
      <c r="V3" s="687"/>
      <c r="W3" s="685" t="s">
        <v>313</v>
      </c>
      <c r="X3" s="686"/>
      <c r="Y3" s="686"/>
      <c r="Z3" s="686"/>
      <c r="AA3" s="686"/>
      <c r="AB3" s="687"/>
      <c r="AC3" s="685" t="s">
        <v>314</v>
      </c>
      <c r="AD3" s="686"/>
      <c r="AE3" s="686"/>
      <c r="AF3" s="686"/>
      <c r="AG3" s="686"/>
      <c r="AH3" s="687"/>
      <c r="AI3" s="685" t="s">
        <v>315</v>
      </c>
      <c r="AJ3" s="686"/>
      <c r="AK3" s="686"/>
      <c r="AL3" s="686"/>
      <c r="AM3" s="686"/>
      <c r="AN3" s="687"/>
      <c r="AO3" s="685" t="s">
        <v>316</v>
      </c>
      <c r="AP3" s="687"/>
      <c r="AQ3" s="81" t="s">
        <v>4</v>
      </c>
      <c r="AR3" s="82"/>
      <c r="AS3" s="82" t="s">
        <v>5</v>
      </c>
      <c r="AT3" s="82"/>
      <c r="AU3" s="82"/>
      <c r="AV3" s="83"/>
      <c r="AW3" s="42" t="s">
        <v>6</v>
      </c>
      <c r="AX3" s="43" t="s">
        <v>301</v>
      </c>
    </row>
    <row r="4" spans="1:50" ht="18">
      <c r="A4" s="85"/>
      <c r="B4" s="94"/>
      <c r="C4" s="571" t="s">
        <v>305</v>
      </c>
      <c r="D4" s="84"/>
      <c r="E4" s="796" t="s">
        <v>263</v>
      </c>
      <c r="F4" s="794"/>
      <c r="G4" s="792" t="s">
        <v>264</v>
      </c>
      <c r="H4" s="794"/>
      <c r="I4" s="792" t="s">
        <v>11</v>
      </c>
      <c r="J4" s="793"/>
      <c r="K4" s="795" t="s">
        <v>12</v>
      </c>
      <c r="L4" s="794"/>
      <c r="M4" s="792" t="s">
        <v>13</v>
      </c>
      <c r="N4" s="794"/>
      <c r="O4" s="792" t="s">
        <v>11</v>
      </c>
      <c r="P4" s="793"/>
      <c r="Q4" s="795" t="s">
        <v>12</v>
      </c>
      <c r="R4" s="794"/>
      <c r="S4" s="792" t="s">
        <v>13</v>
      </c>
      <c r="T4" s="794"/>
      <c r="U4" s="792" t="s">
        <v>11</v>
      </c>
      <c r="V4" s="793"/>
      <c r="W4" s="795" t="s">
        <v>12</v>
      </c>
      <c r="X4" s="794"/>
      <c r="Y4" s="792" t="s">
        <v>13</v>
      </c>
      <c r="Z4" s="794"/>
      <c r="AA4" s="792" t="s">
        <v>11</v>
      </c>
      <c r="AB4" s="793"/>
      <c r="AC4" s="795" t="s">
        <v>12</v>
      </c>
      <c r="AD4" s="794"/>
      <c r="AE4" s="792" t="s">
        <v>13</v>
      </c>
      <c r="AF4" s="794"/>
      <c r="AG4" s="792" t="s">
        <v>11</v>
      </c>
      <c r="AH4" s="793"/>
      <c r="AI4" s="795" t="s">
        <v>12</v>
      </c>
      <c r="AJ4" s="794"/>
      <c r="AK4" s="792" t="s">
        <v>13</v>
      </c>
      <c r="AL4" s="794"/>
      <c r="AM4" s="792" t="s">
        <v>11</v>
      </c>
      <c r="AN4" s="793"/>
      <c r="AO4" s="795" t="s">
        <v>12</v>
      </c>
      <c r="AP4" s="794"/>
      <c r="AQ4" s="795" t="s">
        <v>12</v>
      </c>
      <c r="AR4" s="794"/>
      <c r="AS4" s="792" t="s">
        <v>13</v>
      </c>
      <c r="AT4" s="794"/>
      <c r="AU4" s="792" t="s">
        <v>11</v>
      </c>
      <c r="AV4" s="793"/>
      <c r="AW4" s="44" t="s">
        <v>14</v>
      </c>
      <c r="AX4" s="45" t="s">
        <v>300</v>
      </c>
    </row>
    <row r="5" spans="1:50" ht="17.25">
      <c r="A5" s="85"/>
      <c r="B5" s="94"/>
      <c r="C5" s="246"/>
      <c r="D5" s="84"/>
      <c r="E5" s="94"/>
      <c r="F5" s="86"/>
      <c r="G5" s="87"/>
      <c r="H5" s="86"/>
      <c r="I5" s="783" t="s">
        <v>16</v>
      </c>
      <c r="J5" s="785"/>
      <c r="K5" s="85"/>
      <c r="L5" s="86"/>
      <c r="M5" s="87"/>
      <c r="N5" s="86"/>
      <c r="O5" s="783" t="s">
        <v>16</v>
      </c>
      <c r="P5" s="785"/>
      <c r="Q5" s="85"/>
      <c r="R5" s="86"/>
      <c r="S5" s="87"/>
      <c r="T5" s="86"/>
      <c r="U5" s="783" t="s">
        <v>16</v>
      </c>
      <c r="V5" s="785"/>
      <c r="W5" s="85"/>
      <c r="X5" s="86"/>
      <c r="Y5" s="87"/>
      <c r="Z5" s="86"/>
      <c r="AA5" s="783" t="s">
        <v>16</v>
      </c>
      <c r="AB5" s="785"/>
      <c r="AC5" s="85"/>
      <c r="AD5" s="86"/>
      <c r="AE5" s="87"/>
      <c r="AF5" s="86"/>
      <c r="AG5" s="783" t="s">
        <v>16</v>
      </c>
      <c r="AH5" s="785"/>
      <c r="AI5" s="85"/>
      <c r="AJ5" s="86"/>
      <c r="AK5" s="87"/>
      <c r="AL5" s="86"/>
      <c r="AM5" s="783" t="s">
        <v>16</v>
      </c>
      <c r="AN5" s="785"/>
      <c r="AO5" s="85"/>
      <c r="AP5" s="86"/>
      <c r="AQ5" s="85"/>
      <c r="AR5" s="86"/>
      <c r="AS5" s="87"/>
      <c r="AT5" s="86"/>
      <c r="AU5" s="783" t="s">
        <v>16</v>
      </c>
      <c r="AV5" s="785"/>
      <c r="AW5" s="44" t="s">
        <v>293</v>
      </c>
      <c r="AX5" s="45" t="s">
        <v>299</v>
      </c>
    </row>
    <row r="6" spans="1:50" ht="17.25">
      <c r="A6" s="562"/>
      <c r="B6" s="563"/>
      <c r="C6" s="565"/>
      <c r="D6" s="88"/>
      <c r="E6" s="94"/>
      <c r="F6" s="86"/>
      <c r="G6" s="783" t="s">
        <v>265</v>
      </c>
      <c r="H6" s="782"/>
      <c r="I6" s="783" t="s">
        <v>265</v>
      </c>
      <c r="J6" s="785"/>
      <c r="K6" s="85"/>
      <c r="L6" s="86"/>
      <c r="M6" s="783" t="s">
        <v>265</v>
      </c>
      <c r="N6" s="782"/>
      <c r="O6" s="783" t="s">
        <v>265</v>
      </c>
      <c r="P6" s="785"/>
      <c r="Q6" s="85"/>
      <c r="R6" s="86"/>
      <c r="S6" s="783" t="s">
        <v>265</v>
      </c>
      <c r="T6" s="782"/>
      <c r="U6" s="783" t="s">
        <v>265</v>
      </c>
      <c r="V6" s="785"/>
      <c r="W6" s="85"/>
      <c r="X6" s="86"/>
      <c r="Y6" s="783" t="s">
        <v>265</v>
      </c>
      <c r="Z6" s="782"/>
      <c r="AA6" s="783" t="s">
        <v>265</v>
      </c>
      <c r="AB6" s="785"/>
      <c r="AC6" s="85"/>
      <c r="AD6" s="86"/>
      <c r="AE6" s="783" t="s">
        <v>265</v>
      </c>
      <c r="AF6" s="782"/>
      <c r="AG6" s="783" t="s">
        <v>265</v>
      </c>
      <c r="AH6" s="785"/>
      <c r="AI6" s="85"/>
      <c r="AJ6" s="86"/>
      <c r="AK6" s="783" t="s">
        <v>265</v>
      </c>
      <c r="AL6" s="782"/>
      <c r="AM6" s="783" t="s">
        <v>265</v>
      </c>
      <c r="AN6" s="785"/>
      <c r="AO6" s="85"/>
      <c r="AP6" s="86"/>
      <c r="AQ6" s="85"/>
      <c r="AR6" s="86"/>
      <c r="AS6" s="783" t="s">
        <v>265</v>
      </c>
      <c r="AT6" s="782"/>
      <c r="AU6" s="783" t="s">
        <v>265</v>
      </c>
      <c r="AV6" s="785"/>
      <c r="AW6" s="44" t="s">
        <v>294</v>
      </c>
      <c r="AX6" s="45" t="s">
        <v>302</v>
      </c>
    </row>
    <row r="7" spans="1:50" ht="17.25">
      <c r="A7" s="562"/>
      <c r="B7" s="563"/>
      <c r="C7" s="565"/>
      <c r="D7" s="88"/>
      <c r="E7" s="94"/>
      <c r="F7" s="86"/>
      <c r="G7" s="87"/>
      <c r="H7" s="86"/>
      <c r="I7" s="783" t="s">
        <v>266</v>
      </c>
      <c r="J7" s="785"/>
      <c r="K7" s="85"/>
      <c r="L7" s="86"/>
      <c r="M7" s="87"/>
      <c r="N7" s="86"/>
      <c r="O7" s="783" t="s">
        <v>266</v>
      </c>
      <c r="P7" s="785"/>
      <c r="Q7" s="85"/>
      <c r="R7" s="86"/>
      <c r="S7" s="87"/>
      <c r="T7" s="86"/>
      <c r="U7" s="783" t="s">
        <v>266</v>
      </c>
      <c r="V7" s="785"/>
      <c r="W7" s="85"/>
      <c r="X7" s="86"/>
      <c r="Y7" s="87"/>
      <c r="Z7" s="86"/>
      <c r="AA7" s="783" t="s">
        <v>266</v>
      </c>
      <c r="AB7" s="785"/>
      <c r="AC7" s="85"/>
      <c r="AD7" s="86"/>
      <c r="AE7" s="87"/>
      <c r="AF7" s="86"/>
      <c r="AG7" s="783" t="s">
        <v>266</v>
      </c>
      <c r="AH7" s="785"/>
      <c r="AI7" s="85"/>
      <c r="AJ7" s="86"/>
      <c r="AK7" s="87"/>
      <c r="AL7" s="86"/>
      <c r="AM7" s="783" t="s">
        <v>266</v>
      </c>
      <c r="AN7" s="785"/>
      <c r="AO7" s="85"/>
      <c r="AP7" s="86"/>
      <c r="AQ7" s="85"/>
      <c r="AR7" s="86"/>
      <c r="AS7" s="87"/>
      <c r="AT7" s="86"/>
      <c r="AU7" s="783" t="s">
        <v>266</v>
      </c>
      <c r="AV7" s="785"/>
      <c r="AW7" s="44" t="s">
        <v>295</v>
      </c>
      <c r="AX7" s="45" t="s">
        <v>298</v>
      </c>
    </row>
    <row r="8" spans="1:50" ht="18">
      <c r="A8" s="570" t="s">
        <v>304</v>
      </c>
      <c r="B8" s="94"/>
      <c r="C8" s="565"/>
      <c r="D8" s="89"/>
      <c r="E8" s="781" t="s">
        <v>267</v>
      </c>
      <c r="F8" s="782"/>
      <c r="G8" s="783" t="s">
        <v>267</v>
      </c>
      <c r="H8" s="782"/>
      <c r="I8" s="783"/>
      <c r="J8" s="785"/>
      <c r="K8" s="784" t="s">
        <v>267</v>
      </c>
      <c r="L8" s="782"/>
      <c r="M8" s="783" t="s">
        <v>267</v>
      </c>
      <c r="N8" s="782"/>
      <c r="O8" s="783"/>
      <c r="P8" s="785"/>
      <c r="Q8" s="784" t="s">
        <v>267</v>
      </c>
      <c r="R8" s="782"/>
      <c r="S8" s="783" t="s">
        <v>267</v>
      </c>
      <c r="T8" s="782"/>
      <c r="U8" s="783"/>
      <c r="V8" s="785"/>
      <c r="W8" s="784" t="s">
        <v>267</v>
      </c>
      <c r="X8" s="782"/>
      <c r="Y8" s="783" t="s">
        <v>267</v>
      </c>
      <c r="Z8" s="782"/>
      <c r="AA8" s="783"/>
      <c r="AB8" s="785"/>
      <c r="AC8" s="784" t="s">
        <v>267</v>
      </c>
      <c r="AD8" s="782"/>
      <c r="AE8" s="783" t="s">
        <v>267</v>
      </c>
      <c r="AF8" s="782"/>
      <c r="AG8" s="783"/>
      <c r="AH8" s="785"/>
      <c r="AI8" s="784" t="s">
        <v>267</v>
      </c>
      <c r="AJ8" s="782"/>
      <c r="AK8" s="783" t="s">
        <v>267</v>
      </c>
      <c r="AL8" s="782"/>
      <c r="AM8" s="783"/>
      <c r="AN8" s="785"/>
      <c r="AO8" s="784" t="s">
        <v>267</v>
      </c>
      <c r="AP8" s="782"/>
      <c r="AQ8" s="784" t="s">
        <v>267</v>
      </c>
      <c r="AR8" s="782"/>
      <c r="AS8" s="783" t="s">
        <v>267</v>
      </c>
      <c r="AT8" s="782"/>
      <c r="AU8" s="783"/>
      <c r="AV8" s="785"/>
      <c r="AW8" s="44" t="s">
        <v>296</v>
      </c>
      <c r="AX8" s="45" t="s">
        <v>30</v>
      </c>
    </row>
    <row r="9" spans="1:50" ht="18" thickBot="1">
      <c r="A9" s="90"/>
      <c r="B9" s="569"/>
      <c r="C9" s="775"/>
      <c r="D9" s="776"/>
      <c r="E9" s="564"/>
      <c r="F9" s="91"/>
      <c r="G9" s="92"/>
      <c r="H9" s="91"/>
      <c r="I9" s="92"/>
      <c r="J9" s="93"/>
      <c r="K9" s="90"/>
      <c r="L9" s="91"/>
      <c r="M9" s="92"/>
      <c r="N9" s="91"/>
      <c r="O9" s="92"/>
      <c r="P9" s="93"/>
      <c r="Q9" s="90"/>
      <c r="R9" s="91"/>
      <c r="S9" s="92"/>
      <c r="T9" s="91"/>
      <c r="U9" s="92"/>
      <c r="V9" s="93"/>
      <c r="W9" s="90"/>
      <c r="X9" s="91"/>
      <c r="Y9" s="92"/>
      <c r="Z9" s="91"/>
      <c r="AA9" s="92"/>
      <c r="AB9" s="93"/>
      <c r="AC9" s="90"/>
      <c r="AD9" s="91"/>
      <c r="AE9" s="92"/>
      <c r="AF9" s="91"/>
      <c r="AG9" s="92"/>
      <c r="AH9" s="93"/>
      <c r="AI9" s="90"/>
      <c r="AJ9" s="91"/>
      <c r="AK9" s="92"/>
      <c r="AL9" s="91"/>
      <c r="AM9" s="92"/>
      <c r="AN9" s="93"/>
      <c r="AO9" s="90"/>
      <c r="AP9" s="91"/>
      <c r="AQ9" s="90"/>
      <c r="AR9" s="91"/>
      <c r="AS9" s="92"/>
      <c r="AT9" s="91"/>
      <c r="AU9" s="92"/>
      <c r="AV9" s="93"/>
      <c r="AW9" s="46" t="s">
        <v>297</v>
      </c>
      <c r="AX9" s="47" t="s">
        <v>224</v>
      </c>
    </row>
    <row r="10" spans="1:50" ht="17.25" customHeight="1" thickTop="1">
      <c r="A10" s="786" t="s">
        <v>212</v>
      </c>
      <c r="B10" s="787"/>
      <c r="C10" s="787"/>
      <c r="D10" s="788"/>
      <c r="E10" s="249">
        <f>ＪＲ!E14</f>
        <v>0</v>
      </c>
      <c r="F10" s="250">
        <f>ＪＲ!F14</f>
        <v>0</v>
      </c>
      <c r="G10" s="251">
        <f>ＪＲ!G14</f>
        <v>0</v>
      </c>
      <c r="H10" s="250">
        <f>ＪＲ!H14</f>
        <v>0</v>
      </c>
      <c r="I10" s="251">
        <f>ＪＲ!I14</f>
        <v>0</v>
      </c>
      <c r="J10" s="252">
        <f>ＪＲ!J14</f>
        <v>0</v>
      </c>
      <c r="K10" s="251">
        <f>ＪＲ!K14</f>
        <v>2</v>
      </c>
      <c r="L10" s="250">
        <f>ＪＲ!L14</f>
        <v>0</v>
      </c>
      <c r="M10" s="251">
        <f>ＪＲ!M14</f>
        <v>0</v>
      </c>
      <c r="N10" s="250">
        <f>ＪＲ!N14</f>
        <v>0</v>
      </c>
      <c r="O10" s="251">
        <f>ＪＲ!O14</f>
        <v>0</v>
      </c>
      <c r="P10" s="252">
        <f>ＪＲ!P14</f>
        <v>0</v>
      </c>
      <c r="Q10" s="251">
        <f>ＪＲ!Q14</f>
        <v>0</v>
      </c>
      <c r="R10" s="250">
        <f>ＪＲ!R14</f>
        <v>0</v>
      </c>
      <c r="S10" s="251">
        <f>ＪＲ!S14</f>
        <v>0</v>
      </c>
      <c r="T10" s="250">
        <f>ＪＲ!T14</f>
        <v>0</v>
      </c>
      <c r="U10" s="251">
        <f>ＪＲ!U14</f>
        <v>0</v>
      </c>
      <c r="V10" s="252">
        <f>ＪＲ!V14</f>
        <v>0</v>
      </c>
      <c r="W10" s="251">
        <f>ＪＲ!W14</f>
        <v>7</v>
      </c>
      <c r="X10" s="250">
        <f>ＪＲ!X14</f>
        <v>0</v>
      </c>
      <c r="Y10" s="251">
        <f>ＪＲ!Y14</f>
        <v>2</v>
      </c>
      <c r="Z10" s="250">
        <f>ＪＲ!Z14</f>
        <v>0</v>
      </c>
      <c r="AA10" s="251">
        <f>ＪＲ!AA14</f>
        <v>5</v>
      </c>
      <c r="AB10" s="252">
        <f>ＪＲ!AB14</f>
        <v>0</v>
      </c>
      <c r="AC10" s="251">
        <f>ＪＲ!AC14</f>
        <v>0</v>
      </c>
      <c r="AD10" s="250">
        <f>ＪＲ!AD14</f>
        <v>0</v>
      </c>
      <c r="AE10" s="251">
        <f>ＪＲ!AE14</f>
        <v>0</v>
      </c>
      <c r="AF10" s="250">
        <f>ＪＲ!AF14</f>
        <v>0</v>
      </c>
      <c r="AG10" s="251">
        <f>ＪＲ!AG14</f>
        <v>0</v>
      </c>
      <c r="AH10" s="252">
        <f>ＪＲ!AH14</f>
        <v>0</v>
      </c>
      <c r="AI10" s="251">
        <f>ＪＲ!AI14</f>
        <v>4</v>
      </c>
      <c r="AJ10" s="250">
        <f>ＪＲ!AJ14</f>
        <v>0</v>
      </c>
      <c r="AK10" s="251">
        <f>ＪＲ!AK14</f>
        <v>4</v>
      </c>
      <c r="AL10" s="250">
        <f>ＪＲ!AL14</f>
        <v>0</v>
      </c>
      <c r="AM10" s="251">
        <f>ＪＲ!AM14</f>
        <v>0</v>
      </c>
      <c r="AN10" s="252">
        <f>ＪＲ!AN14</f>
        <v>0</v>
      </c>
      <c r="AO10" s="251">
        <f>ＪＲ!AO14</f>
        <v>1</v>
      </c>
      <c r="AP10" s="250">
        <f>ＪＲ!AP14</f>
        <v>0</v>
      </c>
      <c r="AQ10" s="253">
        <f>ＪＲ!AQ14</f>
        <v>14</v>
      </c>
      <c r="AR10" s="254">
        <f>ＪＲ!AR14</f>
        <v>0</v>
      </c>
      <c r="AS10" s="255">
        <f>ＪＲ!AS14</f>
        <v>6</v>
      </c>
      <c r="AT10" s="254">
        <f>ＪＲ!AT14</f>
        <v>0</v>
      </c>
      <c r="AU10" s="255">
        <f>ＪＲ!AU14</f>
        <v>5</v>
      </c>
      <c r="AV10" s="254">
        <f>ＪＲ!AV14</f>
        <v>0</v>
      </c>
      <c r="AW10" s="777">
        <v>0.31</v>
      </c>
      <c r="AX10" s="779"/>
    </row>
    <row r="11" spans="1:50" ht="17.25" customHeight="1">
      <c r="A11" s="789"/>
      <c r="B11" s="790"/>
      <c r="C11" s="790"/>
      <c r="D11" s="791"/>
      <c r="E11" s="256">
        <f>ＪＲ!E15</f>
        <v>0</v>
      </c>
      <c r="F11" s="257">
        <f>ＪＲ!F15</f>
        <v>0</v>
      </c>
      <c r="G11" s="258">
        <f>ＪＲ!G15</f>
        <v>0</v>
      </c>
      <c r="H11" s="257">
        <f>ＪＲ!H15</f>
        <v>0</v>
      </c>
      <c r="I11" s="258">
        <f>ＪＲ!I15</f>
        <v>0</v>
      </c>
      <c r="J11" s="259">
        <f>ＪＲ!J15</f>
        <v>0</v>
      </c>
      <c r="K11" s="258">
        <f>ＪＲ!K15</f>
        <v>0</v>
      </c>
      <c r="L11" s="257">
        <f>ＪＲ!L15</f>
        <v>0</v>
      </c>
      <c r="M11" s="258">
        <f>ＪＲ!M15</f>
        <v>0</v>
      </c>
      <c r="N11" s="257">
        <f>ＪＲ!N15</f>
        <v>0</v>
      </c>
      <c r="O11" s="258">
        <f>ＪＲ!O15</f>
        <v>0</v>
      </c>
      <c r="P11" s="259">
        <f>ＪＲ!P15</f>
        <v>0</v>
      </c>
      <c r="Q11" s="258">
        <f>ＪＲ!Q15</f>
        <v>0</v>
      </c>
      <c r="R11" s="257">
        <f>ＪＲ!R15</f>
        <v>0</v>
      </c>
      <c r="S11" s="258">
        <f>ＪＲ!S15</f>
        <v>0</v>
      </c>
      <c r="T11" s="257">
        <f>ＪＲ!T15</f>
        <v>0</v>
      </c>
      <c r="U11" s="258">
        <f>ＪＲ!U15</f>
        <v>0</v>
      </c>
      <c r="V11" s="259">
        <f>ＪＲ!V15</f>
        <v>0</v>
      </c>
      <c r="W11" s="258">
        <f>ＪＲ!W15</f>
        <v>1</v>
      </c>
      <c r="X11" s="257">
        <f>ＪＲ!X15</f>
        <v>0</v>
      </c>
      <c r="Y11" s="258">
        <f>ＪＲ!Y15</f>
        <v>0</v>
      </c>
      <c r="Z11" s="257">
        <f>ＪＲ!Z15</f>
        <v>0</v>
      </c>
      <c r="AA11" s="258">
        <f>ＪＲ!AA15</f>
        <v>3</v>
      </c>
      <c r="AB11" s="259">
        <f>ＪＲ!AB15</f>
        <v>0</v>
      </c>
      <c r="AC11" s="258">
        <f>ＪＲ!AC15</f>
        <v>0</v>
      </c>
      <c r="AD11" s="257">
        <f>ＪＲ!AD15</f>
        <v>0</v>
      </c>
      <c r="AE11" s="258">
        <f>ＪＲ!AE15</f>
        <v>0</v>
      </c>
      <c r="AF11" s="257">
        <f>ＪＲ!AF15</f>
        <v>0</v>
      </c>
      <c r="AG11" s="258">
        <f>ＪＲ!AG15</f>
        <v>0</v>
      </c>
      <c r="AH11" s="259">
        <f>ＪＲ!AH15</f>
        <v>0</v>
      </c>
      <c r="AI11" s="258">
        <f>ＪＲ!AI15</f>
        <v>0</v>
      </c>
      <c r="AJ11" s="257">
        <f>ＪＲ!AJ15</f>
        <v>0</v>
      </c>
      <c r="AK11" s="258">
        <f>ＪＲ!AK15</f>
        <v>0</v>
      </c>
      <c r="AL11" s="257">
        <f>ＪＲ!AL15</f>
        <v>0</v>
      </c>
      <c r="AM11" s="258">
        <f>ＪＲ!AM15</f>
        <v>0</v>
      </c>
      <c r="AN11" s="259">
        <f>ＪＲ!AN15</f>
        <v>0</v>
      </c>
      <c r="AO11" s="258">
        <f>ＪＲ!AO15</f>
        <v>0</v>
      </c>
      <c r="AP11" s="257">
        <f>ＪＲ!AP15</f>
        <v>0</v>
      </c>
      <c r="AQ11" s="260">
        <f>ＪＲ!AQ15</f>
        <v>1</v>
      </c>
      <c r="AR11" s="261">
        <f>ＪＲ!AR15</f>
        <v>0</v>
      </c>
      <c r="AS11" s="262">
        <f>ＪＲ!AS15</f>
        <v>0</v>
      </c>
      <c r="AT11" s="261">
        <f>ＪＲ!AT15</f>
        <v>0</v>
      </c>
      <c r="AU11" s="262">
        <f>ＪＲ!AU15</f>
        <v>3</v>
      </c>
      <c r="AV11" s="261">
        <f>ＪＲ!AV15</f>
        <v>0</v>
      </c>
      <c r="AW11" s="778"/>
      <c r="AX11" s="780"/>
    </row>
    <row r="12" spans="1:50" ht="17.25" customHeight="1">
      <c r="A12" s="789" t="s">
        <v>213</v>
      </c>
      <c r="B12" s="790"/>
      <c r="C12" s="790"/>
      <c r="D12" s="791"/>
      <c r="E12" s="263">
        <f>ＪＲ!E22</f>
        <v>0</v>
      </c>
      <c r="F12" s="264">
        <f>ＪＲ!F22</f>
        <v>0</v>
      </c>
      <c r="G12" s="265">
        <f>ＪＲ!G22</f>
        <v>0</v>
      </c>
      <c r="H12" s="264">
        <f>ＪＲ!H22</f>
        <v>0</v>
      </c>
      <c r="I12" s="265">
        <f>ＪＲ!I22</f>
        <v>0</v>
      </c>
      <c r="J12" s="266">
        <f>ＪＲ!J22</f>
        <v>0</v>
      </c>
      <c r="K12" s="265">
        <f>ＪＲ!K22</f>
        <v>2</v>
      </c>
      <c r="L12" s="264">
        <f>ＪＲ!L22</f>
        <v>0</v>
      </c>
      <c r="M12" s="265">
        <f>ＪＲ!M22</f>
        <v>0</v>
      </c>
      <c r="N12" s="264">
        <f>ＪＲ!N22</f>
        <v>0</v>
      </c>
      <c r="O12" s="265">
        <f>ＪＲ!O22</f>
        <v>0</v>
      </c>
      <c r="P12" s="266">
        <f>ＪＲ!P22</f>
        <v>0</v>
      </c>
      <c r="Q12" s="265">
        <f>ＪＲ!Q22</f>
        <v>0</v>
      </c>
      <c r="R12" s="264">
        <f>ＪＲ!R22</f>
        <v>0</v>
      </c>
      <c r="S12" s="265">
        <f>ＪＲ!S22</f>
        <v>0</v>
      </c>
      <c r="T12" s="264">
        <f>ＪＲ!T22</f>
        <v>0</v>
      </c>
      <c r="U12" s="265">
        <f>ＪＲ!U22</f>
        <v>0</v>
      </c>
      <c r="V12" s="266">
        <f>ＪＲ!V22</f>
        <v>0</v>
      </c>
      <c r="W12" s="265">
        <f>ＪＲ!W22</f>
        <v>16</v>
      </c>
      <c r="X12" s="264">
        <f>ＪＲ!X22</f>
        <v>0</v>
      </c>
      <c r="Y12" s="265">
        <f>ＪＲ!Y22</f>
        <v>3</v>
      </c>
      <c r="Z12" s="264">
        <f>ＪＲ!Z22</f>
        <v>0</v>
      </c>
      <c r="AA12" s="265">
        <f>ＪＲ!AA22</f>
        <v>4</v>
      </c>
      <c r="AB12" s="266">
        <f>ＪＲ!AB22</f>
        <v>0</v>
      </c>
      <c r="AC12" s="265">
        <f>ＪＲ!AC22</f>
        <v>0</v>
      </c>
      <c r="AD12" s="264">
        <f>ＪＲ!AD22</f>
        <v>0</v>
      </c>
      <c r="AE12" s="265">
        <f>ＪＲ!AE22</f>
        <v>0</v>
      </c>
      <c r="AF12" s="264">
        <f>ＪＲ!AF22</f>
        <v>0</v>
      </c>
      <c r="AG12" s="265">
        <f>ＪＲ!AG22</f>
        <v>0</v>
      </c>
      <c r="AH12" s="266">
        <f>ＪＲ!AH22</f>
        <v>0</v>
      </c>
      <c r="AI12" s="265">
        <f>ＪＲ!AI22</f>
        <v>15</v>
      </c>
      <c r="AJ12" s="264">
        <f>ＪＲ!AJ22</f>
        <v>0</v>
      </c>
      <c r="AK12" s="265">
        <f>ＪＲ!AK22</f>
        <v>9</v>
      </c>
      <c r="AL12" s="264">
        <f>ＪＲ!AL22</f>
        <v>0</v>
      </c>
      <c r="AM12" s="265">
        <f>ＪＲ!AM22</f>
        <v>6</v>
      </c>
      <c r="AN12" s="266">
        <f>ＪＲ!AN22</f>
        <v>0</v>
      </c>
      <c r="AO12" s="265">
        <f>ＪＲ!AO22</f>
        <v>0</v>
      </c>
      <c r="AP12" s="264">
        <f>ＪＲ!AP22</f>
        <v>0</v>
      </c>
      <c r="AQ12" s="267">
        <f>ＪＲ!AQ22</f>
        <v>33</v>
      </c>
      <c r="AR12" s="268">
        <f>ＪＲ!AR22</f>
        <v>0</v>
      </c>
      <c r="AS12" s="269">
        <f>ＪＲ!AS22</f>
        <v>12</v>
      </c>
      <c r="AT12" s="268">
        <f>ＪＲ!AT22</f>
        <v>0</v>
      </c>
      <c r="AU12" s="269">
        <f>ＪＲ!AU22</f>
        <v>10</v>
      </c>
      <c r="AV12" s="268">
        <f>ＪＲ!AV22</f>
        <v>0</v>
      </c>
      <c r="AW12" s="778">
        <v>0.48</v>
      </c>
      <c r="AX12" s="780"/>
    </row>
    <row r="13" spans="1:50" ht="17.25" customHeight="1">
      <c r="A13" s="789"/>
      <c r="B13" s="790"/>
      <c r="C13" s="790"/>
      <c r="D13" s="791"/>
      <c r="E13" s="256">
        <f>ＪＲ!E23</f>
        <v>0</v>
      </c>
      <c r="F13" s="257">
        <f>ＪＲ!F23</f>
        <v>0</v>
      </c>
      <c r="G13" s="258">
        <f>ＪＲ!G23</f>
        <v>0</v>
      </c>
      <c r="H13" s="257">
        <f>ＪＲ!H23</f>
        <v>0</v>
      </c>
      <c r="I13" s="258">
        <f>ＪＲ!I23</f>
        <v>0</v>
      </c>
      <c r="J13" s="259">
        <f>ＪＲ!J23</f>
        <v>0</v>
      </c>
      <c r="K13" s="258">
        <f>ＪＲ!K23</f>
        <v>0</v>
      </c>
      <c r="L13" s="257">
        <f>ＪＲ!L23</f>
        <v>0</v>
      </c>
      <c r="M13" s="258">
        <f>ＪＲ!M23</f>
        <v>0</v>
      </c>
      <c r="N13" s="257">
        <f>ＪＲ!N23</f>
        <v>0</v>
      </c>
      <c r="O13" s="258">
        <f>ＪＲ!O23</f>
        <v>0</v>
      </c>
      <c r="P13" s="259">
        <f>ＪＲ!P23</f>
        <v>0</v>
      </c>
      <c r="Q13" s="258">
        <f>ＪＲ!Q23</f>
        <v>0</v>
      </c>
      <c r="R13" s="257">
        <f>ＪＲ!R23</f>
        <v>0</v>
      </c>
      <c r="S13" s="258">
        <f>ＪＲ!S23</f>
        <v>0</v>
      </c>
      <c r="T13" s="257">
        <f>ＪＲ!T23</f>
        <v>0</v>
      </c>
      <c r="U13" s="258">
        <f>ＪＲ!U23</f>
        <v>0</v>
      </c>
      <c r="V13" s="259">
        <f>ＪＲ!V23</f>
        <v>0</v>
      </c>
      <c r="W13" s="258">
        <f>ＪＲ!W23</f>
        <v>0</v>
      </c>
      <c r="X13" s="257">
        <f>ＪＲ!X23</f>
        <v>0</v>
      </c>
      <c r="Y13" s="258">
        <f>ＪＲ!Y23</f>
        <v>0</v>
      </c>
      <c r="Z13" s="257">
        <f>ＪＲ!Z23</f>
        <v>0</v>
      </c>
      <c r="AA13" s="258">
        <f>ＪＲ!AA23</f>
        <v>0</v>
      </c>
      <c r="AB13" s="259">
        <f>ＪＲ!AB23</f>
        <v>0</v>
      </c>
      <c r="AC13" s="258">
        <f>ＪＲ!AC23</f>
        <v>0</v>
      </c>
      <c r="AD13" s="257">
        <f>ＪＲ!AD23</f>
        <v>0</v>
      </c>
      <c r="AE13" s="258">
        <f>ＪＲ!AE23</f>
        <v>0</v>
      </c>
      <c r="AF13" s="257">
        <f>ＪＲ!AF23</f>
        <v>0</v>
      </c>
      <c r="AG13" s="258">
        <f>ＪＲ!AG23</f>
        <v>0</v>
      </c>
      <c r="AH13" s="259">
        <f>ＪＲ!AH23</f>
        <v>0</v>
      </c>
      <c r="AI13" s="258">
        <f>ＪＲ!AI23</f>
        <v>0</v>
      </c>
      <c r="AJ13" s="257">
        <f>ＪＲ!AJ23</f>
        <v>0</v>
      </c>
      <c r="AK13" s="258">
        <f>ＪＲ!AK23</f>
        <v>0</v>
      </c>
      <c r="AL13" s="257">
        <f>ＪＲ!AL23</f>
        <v>0</v>
      </c>
      <c r="AM13" s="258">
        <f>ＪＲ!AM23</f>
        <v>0</v>
      </c>
      <c r="AN13" s="259">
        <f>ＪＲ!AN23</f>
        <v>0</v>
      </c>
      <c r="AO13" s="258">
        <f>ＪＲ!AO23</f>
        <v>0</v>
      </c>
      <c r="AP13" s="257">
        <f>ＪＲ!AP23</f>
        <v>0</v>
      </c>
      <c r="AQ13" s="260">
        <f>ＪＲ!AQ23</f>
        <v>0</v>
      </c>
      <c r="AR13" s="261">
        <f>ＪＲ!AR23</f>
        <v>0</v>
      </c>
      <c r="AS13" s="262">
        <f>ＪＲ!AS23</f>
        <v>0</v>
      </c>
      <c r="AT13" s="261">
        <f>ＪＲ!AT23</f>
        <v>0</v>
      </c>
      <c r="AU13" s="262">
        <f>ＪＲ!AU23</f>
        <v>0</v>
      </c>
      <c r="AV13" s="261">
        <f>ＪＲ!AV23</f>
        <v>0</v>
      </c>
      <c r="AW13" s="778"/>
      <c r="AX13" s="780"/>
    </row>
    <row r="14" spans="1:50" ht="17.25" customHeight="1">
      <c r="A14" s="789" t="s">
        <v>223</v>
      </c>
      <c r="B14" s="790"/>
      <c r="C14" s="790"/>
      <c r="D14" s="791"/>
      <c r="E14" s="263">
        <f>ＪＲ!E32</f>
        <v>0</v>
      </c>
      <c r="F14" s="264">
        <f>ＪＲ!F32</f>
        <v>0</v>
      </c>
      <c r="G14" s="265">
        <f>ＪＲ!G32</f>
        <v>0</v>
      </c>
      <c r="H14" s="264">
        <f>ＪＲ!H32</f>
        <v>0</v>
      </c>
      <c r="I14" s="265">
        <f>ＪＲ!I32</f>
        <v>0</v>
      </c>
      <c r="J14" s="266">
        <f>ＪＲ!J32</f>
        <v>0</v>
      </c>
      <c r="K14" s="265">
        <f>ＪＲ!K32</f>
        <v>0</v>
      </c>
      <c r="L14" s="264">
        <f>ＪＲ!L32</f>
        <v>0</v>
      </c>
      <c r="M14" s="265">
        <f>ＪＲ!M32</f>
        <v>0</v>
      </c>
      <c r="N14" s="264">
        <f>ＪＲ!N32</f>
        <v>0</v>
      </c>
      <c r="O14" s="265">
        <f>ＪＲ!O32</f>
        <v>0</v>
      </c>
      <c r="P14" s="266">
        <f>ＪＲ!P32</f>
        <v>0</v>
      </c>
      <c r="Q14" s="265">
        <f>ＪＲ!Q32</f>
        <v>1</v>
      </c>
      <c r="R14" s="264">
        <f>ＪＲ!R32</f>
        <v>0</v>
      </c>
      <c r="S14" s="265">
        <f>ＪＲ!S32</f>
        <v>0</v>
      </c>
      <c r="T14" s="264">
        <f>ＪＲ!T32</f>
        <v>0</v>
      </c>
      <c r="U14" s="265">
        <f>ＪＲ!U32</f>
        <v>0</v>
      </c>
      <c r="V14" s="266">
        <f>ＪＲ!V32</f>
        <v>0</v>
      </c>
      <c r="W14" s="265">
        <f>ＪＲ!W32</f>
        <v>11</v>
      </c>
      <c r="X14" s="264">
        <f>ＪＲ!X32</f>
        <v>0</v>
      </c>
      <c r="Y14" s="265">
        <f>ＪＲ!Y32</f>
        <v>1</v>
      </c>
      <c r="Z14" s="264">
        <f>ＪＲ!Z32</f>
        <v>0</v>
      </c>
      <c r="AA14" s="265">
        <f>ＪＲ!AA32</f>
        <v>1</v>
      </c>
      <c r="AB14" s="266">
        <f>ＪＲ!AB32</f>
        <v>0</v>
      </c>
      <c r="AC14" s="265">
        <f>ＪＲ!AC32</f>
        <v>0</v>
      </c>
      <c r="AD14" s="264">
        <f>ＪＲ!AD32</f>
        <v>0</v>
      </c>
      <c r="AE14" s="265">
        <f>ＪＲ!AE32</f>
        <v>0</v>
      </c>
      <c r="AF14" s="264">
        <f>ＪＲ!AF32</f>
        <v>0</v>
      </c>
      <c r="AG14" s="265">
        <f>ＪＲ!AG32</f>
        <v>0</v>
      </c>
      <c r="AH14" s="266">
        <f>ＪＲ!AH32</f>
        <v>0</v>
      </c>
      <c r="AI14" s="265">
        <f>ＪＲ!AI32</f>
        <v>7</v>
      </c>
      <c r="AJ14" s="264">
        <f>ＪＲ!AJ32</f>
        <v>0</v>
      </c>
      <c r="AK14" s="265">
        <f>ＪＲ!AK32</f>
        <v>6</v>
      </c>
      <c r="AL14" s="264">
        <f>ＪＲ!AL32</f>
        <v>0</v>
      </c>
      <c r="AM14" s="265">
        <f>ＪＲ!AM32</f>
        <v>1</v>
      </c>
      <c r="AN14" s="266">
        <f>ＪＲ!AN32</f>
        <v>0</v>
      </c>
      <c r="AO14" s="265">
        <f>ＪＲ!AO32</f>
        <v>1</v>
      </c>
      <c r="AP14" s="264">
        <f>ＪＲ!AP32</f>
        <v>0</v>
      </c>
      <c r="AQ14" s="267">
        <f>ＪＲ!AQ32</f>
        <v>20</v>
      </c>
      <c r="AR14" s="268">
        <f>ＪＲ!AR32</f>
        <v>0</v>
      </c>
      <c r="AS14" s="269">
        <f>ＪＲ!AS32</f>
        <v>7</v>
      </c>
      <c r="AT14" s="268">
        <f>ＪＲ!AT32</f>
        <v>0</v>
      </c>
      <c r="AU14" s="269">
        <f>ＪＲ!AU32</f>
        <v>2</v>
      </c>
      <c r="AV14" s="268">
        <f>ＪＲ!AV32</f>
        <v>0</v>
      </c>
      <c r="AW14" s="778">
        <v>0.45</v>
      </c>
      <c r="AX14" s="780"/>
    </row>
    <row r="15" spans="1:50" ht="17.25" customHeight="1">
      <c r="A15" s="789"/>
      <c r="B15" s="790"/>
      <c r="C15" s="790"/>
      <c r="D15" s="791"/>
      <c r="E15" s="256">
        <f>ＪＲ!E33</f>
        <v>0</v>
      </c>
      <c r="F15" s="257">
        <f>ＪＲ!F33</f>
        <v>0</v>
      </c>
      <c r="G15" s="258">
        <f>ＪＲ!G33</f>
        <v>0</v>
      </c>
      <c r="H15" s="257">
        <f>ＪＲ!H33</f>
        <v>0</v>
      </c>
      <c r="I15" s="258">
        <f>ＪＲ!I33</f>
        <v>0</v>
      </c>
      <c r="J15" s="259">
        <f>ＪＲ!J33</f>
        <v>0</v>
      </c>
      <c r="K15" s="258">
        <f>ＪＲ!K33</f>
        <v>0</v>
      </c>
      <c r="L15" s="257">
        <f>ＪＲ!L33</f>
        <v>0</v>
      </c>
      <c r="M15" s="258">
        <f>ＪＲ!M33</f>
        <v>0</v>
      </c>
      <c r="N15" s="257">
        <f>ＪＲ!N33</f>
        <v>0</v>
      </c>
      <c r="O15" s="258">
        <f>ＪＲ!O33</f>
        <v>0</v>
      </c>
      <c r="P15" s="259">
        <f>ＪＲ!P33</f>
        <v>0</v>
      </c>
      <c r="Q15" s="258">
        <f>ＪＲ!Q33</f>
        <v>0</v>
      </c>
      <c r="R15" s="257">
        <f>ＪＲ!R33</f>
        <v>0</v>
      </c>
      <c r="S15" s="258">
        <f>ＪＲ!S33</f>
        <v>0</v>
      </c>
      <c r="T15" s="257">
        <f>ＪＲ!T33</f>
        <v>0</v>
      </c>
      <c r="U15" s="258">
        <f>ＪＲ!U33</f>
        <v>0</v>
      </c>
      <c r="V15" s="259">
        <f>ＪＲ!V33</f>
        <v>0</v>
      </c>
      <c r="W15" s="258">
        <f>ＪＲ!W33</f>
        <v>0</v>
      </c>
      <c r="X15" s="257">
        <f>ＪＲ!X33</f>
        <v>0</v>
      </c>
      <c r="Y15" s="258">
        <f>ＪＲ!Y33</f>
        <v>0</v>
      </c>
      <c r="Z15" s="257">
        <f>ＪＲ!Z33</f>
        <v>0</v>
      </c>
      <c r="AA15" s="258">
        <f>ＪＲ!AA33</f>
        <v>0</v>
      </c>
      <c r="AB15" s="259">
        <f>ＪＲ!AB33</f>
        <v>0</v>
      </c>
      <c r="AC15" s="258">
        <f>ＪＲ!AC33</f>
        <v>0</v>
      </c>
      <c r="AD15" s="257">
        <f>ＪＲ!AD33</f>
        <v>0</v>
      </c>
      <c r="AE15" s="258">
        <f>ＪＲ!AE33</f>
        <v>0</v>
      </c>
      <c r="AF15" s="257">
        <f>ＪＲ!AF33</f>
        <v>0</v>
      </c>
      <c r="AG15" s="258">
        <f>ＪＲ!AG33</f>
        <v>0</v>
      </c>
      <c r="AH15" s="259">
        <f>ＪＲ!AH33</f>
        <v>0</v>
      </c>
      <c r="AI15" s="258">
        <f>ＪＲ!AI33</f>
        <v>0</v>
      </c>
      <c r="AJ15" s="257">
        <f>ＪＲ!AJ33</f>
        <v>0</v>
      </c>
      <c r="AK15" s="258">
        <f>ＪＲ!AK33</f>
        <v>0</v>
      </c>
      <c r="AL15" s="257">
        <f>ＪＲ!AL33</f>
        <v>0</v>
      </c>
      <c r="AM15" s="258">
        <f>ＪＲ!AM33</f>
        <v>0</v>
      </c>
      <c r="AN15" s="259">
        <f>ＪＲ!AN33</f>
        <v>0</v>
      </c>
      <c r="AO15" s="258">
        <f>ＪＲ!AO33</f>
        <v>0</v>
      </c>
      <c r="AP15" s="257">
        <f>ＪＲ!AP33</f>
        <v>0</v>
      </c>
      <c r="AQ15" s="260">
        <f>ＪＲ!AQ33</f>
        <v>0</v>
      </c>
      <c r="AR15" s="261">
        <f>ＪＲ!AR33</f>
        <v>0</v>
      </c>
      <c r="AS15" s="262">
        <f>ＪＲ!AS33</f>
        <v>0</v>
      </c>
      <c r="AT15" s="261">
        <f>ＪＲ!AT33</f>
        <v>0</v>
      </c>
      <c r="AU15" s="262">
        <f>ＪＲ!AU33</f>
        <v>0</v>
      </c>
      <c r="AV15" s="261">
        <f>ＪＲ!AV33</f>
        <v>0</v>
      </c>
      <c r="AW15" s="778"/>
      <c r="AX15" s="780"/>
    </row>
    <row r="16" spans="1:50" ht="17.25" customHeight="1">
      <c r="A16" s="789" t="s">
        <v>214</v>
      </c>
      <c r="B16" s="790"/>
      <c r="C16" s="790"/>
      <c r="D16" s="791"/>
      <c r="E16" s="263">
        <f>ＪＲ!E40</f>
        <v>0</v>
      </c>
      <c r="F16" s="264">
        <f>ＪＲ!F40</f>
        <v>0</v>
      </c>
      <c r="G16" s="265">
        <f>ＪＲ!G40</f>
        <v>0</v>
      </c>
      <c r="H16" s="264">
        <f>ＪＲ!H40</f>
        <v>0</v>
      </c>
      <c r="I16" s="265">
        <f>ＪＲ!I40</f>
        <v>0</v>
      </c>
      <c r="J16" s="266">
        <f>ＪＲ!J40</f>
        <v>0</v>
      </c>
      <c r="K16" s="265">
        <f>ＪＲ!K40</f>
        <v>0</v>
      </c>
      <c r="L16" s="264">
        <f>ＪＲ!L40</f>
        <v>0</v>
      </c>
      <c r="M16" s="265">
        <f>ＪＲ!M40</f>
        <v>0</v>
      </c>
      <c r="N16" s="264">
        <f>ＪＲ!N40</f>
        <v>0</v>
      </c>
      <c r="O16" s="265">
        <f>ＪＲ!O40</f>
        <v>0</v>
      </c>
      <c r="P16" s="266">
        <f>ＪＲ!P40</f>
        <v>0</v>
      </c>
      <c r="Q16" s="265">
        <f>ＪＲ!Q40</f>
        <v>1</v>
      </c>
      <c r="R16" s="264">
        <f>ＪＲ!R40</f>
        <v>0</v>
      </c>
      <c r="S16" s="265">
        <f>ＪＲ!S40</f>
        <v>0</v>
      </c>
      <c r="T16" s="264">
        <f>ＪＲ!T40</f>
        <v>0</v>
      </c>
      <c r="U16" s="265">
        <f>ＪＲ!U40</f>
        <v>0</v>
      </c>
      <c r="V16" s="266">
        <f>ＪＲ!V40</f>
        <v>0</v>
      </c>
      <c r="W16" s="265">
        <f>ＪＲ!W40</f>
        <v>19</v>
      </c>
      <c r="X16" s="264">
        <f>ＪＲ!X40</f>
        <v>0</v>
      </c>
      <c r="Y16" s="265">
        <f>ＪＲ!Y40</f>
        <v>11</v>
      </c>
      <c r="Z16" s="264">
        <f>ＪＲ!Z40</f>
        <v>0</v>
      </c>
      <c r="AA16" s="265">
        <f>ＪＲ!AA40</f>
        <v>2</v>
      </c>
      <c r="AB16" s="266">
        <f>ＪＲ!AB40</f>
        <v>0</v>
      </c>
      <c r="AC16" s="265">
        <f>ＪＲ!AC40</f>
        <v>0</v>
      </c>
      <c r="AD16" s="264">
        <f>ＪＲ!AD40</f>
        <v>0</v>
      </c>
      <c r="AE16" s="265">
        <f>ＪＲ!AE40</f>
        <v>0</v>
      </c>
      <c r="AF16" s="264">
        <f>ＪＲ!AF40</f>
        <v>0</v>
      </c>
      <c r="AG16" s="265">
        <f>ＪＲ!AG40</f>
        <v>0</v>
      </c>
      <c r="AH16" s="266">
        <f>ＪＲ!AH40</f>
        <v>0</v>
      </c>
      <c r="AI16" s="265">
        <f>ＪＲ!AI40</f>
        <v>105</v>
      </c>
      <c r="AJ16" s="264">
        <f>ＪＲ!AJ40</f>
        <v>0</v>
      </c>
      <c r="AK16" s="265">
        <f>ＪＲ!AK40</f>
        <v>23</v>
      </c>
      <c r="AL16" s="264">
        <f>ＪＲ!AL40</f>
        <v>0</v>
      </c>
      <c r="AM16" s="265">
        <f>ＪＲ!AM40</f>
        <v>82</v>
      </c>
      <c r="AN16" s="266">
        <f>ＪＲ!AN40</f>
        <v>0</v>
      </c>
      <c r="AO16" s="265">
        <f>ＪＲ!AO40</f>
        <v>1</v>
      </c>
      <c r="AP16" s="264">
        <f>ＪＲ!AP40</f>
        <v>0</v>
      </c>
      <c r="AQ16" s="267">
        <f>ＪＲ!AQ40</f>
        <v>126</v>
      </c>
      <c r="AR16" s="268">
        <f>ＪＲ!AR40</f>
        <v>0</v>
      </c>
      <c r="AS16" s="269">
        <f>ＪＲ!AS40</f>
        <v>34</v>
      </c>
      <c r="AT16" s="268">
        <f>ＪＲ!AT40</f>
        <v>0</v>
      </c>
      <c r="AU16" s="269">
        <f>ＪＲ!AU40</f>
        <v>84</v>
      </c>
      <c r="AV16" s="268">
        <f>ＪＲ!AV40</f>
        <v>0</v>
      </c>
      <c r="AW16" s="778">
        <v>0.61</v>
      </c>
      <c r="AX16" s="780"/>
    </row>
    <row r="17" spans="1:50" ht="17.25" customHeight="1">
      <c r="A17" s="789"/>
      <c r="B17" s="790"/>
      <c r="C17" s="790"/>
      <c r="D17" s="791"/>
      <c r="E17" s="256">
        <f>ＪＲ!E41</f>
        <v>0</v>
      </c>
      <c r="F17" s="257">
        <f>ＪＲ!F41</f>
        <v>0</v>
      </c>
      <c r="G17" s="258">
        <f>ＪＲ!G41</f>
        <v>0</v>
      </c>
      <c r="H17" s="257">
        <f>ＪＲ!H41</f>
        <v>0</v>
      </c>
      <c r="I17" s="258">
        <f>ＪＲ!I41</f>
        <v>0</v>
      </c>
      <c r="J17" s="259">
        <f>ＪＲ!J41</f>
        <v>0</v>
      </c>
      <c r="K17" s="258">
        <f>ＪＲ!K41</f>
        <v>0</v>
      </c>
      <c r="L17" s="257">
        <f>ＪＲ!L41</f>
        <v>0</v>
      </c>
      <c r="M17" s="258">
        <f>ＪＲ!M41</f>
        <v>0</v>
      </c>
      <c r="N17" s="257">
        <f>ＪＲ!N41</f>
        <v>0</v>
      </c>
      <c r="O17" s="258">
        <f>ＪＲ!O41</f>
        <v>0</v>
      </c>
      <c r="P17" s="259">
        <f>ＪＲ!P41</f>
        <v>0</v>
      </c>
      <c r="Q17" s="258">
        <f>ＪＲ!Q41</f>
        <v>0</v>
      </c>
      <c r="R17" s="257">
        <f>ＪＲ!R41</f>
        <v>0</v>
      </c>
      <c r="S17" s="258">
        <f>ＪＲ!S41</f>
        <v>0</v>
      </c>
      <c r="T17" s="257">
        <f>ＪＲ!T41</f>
        <v>0</v>
      </c>
      <c r="U17" s="258">
        <f>ＪＲ!U41</f>
        <v>0</v>
      </c>
      <c r="V17" s="259">
        <f>ＪＲ!V41</f>
        <v>0</v>
      </c>
      <c r="W17" s="258">
        <f>ＪＲ!W41</f>
        <v>0</v>
      </c>
      <c r="X17" s="257">
        <f>ＪＲ!X41</f>
        <v>0</v>
      </c>
      <c r="Y17" s="258">
        <f>ＪＲ!Y41</f>
        <v>0</v>
      </c>
      <c r="Z17" s="257">
        <f>ＪＲ!Z41</f>
        <v>0</v>
      </c>
      <c r="AA17" s="258">
        <f>ＪＲ!AA41</f>
        <v>0</v>
      </c>
      <c r="AB17" s="259">
        <f>ＪＲ!AB41</f>
        <v>0</v>
      </c>
      <c r="AC17" s="258">
        <f>ＪＲ!AC41</f>
        <v>0</v>
      </c>
      <c r="AD17" s="257">
        <f>ＪＲ!AD41</f>
        <v>0</v>
      </c>
      <c r="AE17" s="258">
        <f>ＪＲ!AE41</f>
        <v>0</v>
      </c>
      <c r="AF17" s="257">
        <f>ＪＲ!AF41</f>
        <v>0</v>
      </c>
      <c r="AG17" s="258">
        <f>ＪＲ!AG41</f>
        <v>0</v>
      </c>
      <c r="AH17" s="259">
        <f>ＪＲ!AH41</f>
        <v>0</v>
      </c>
      <c r="AI17" s="258">
        <f>ＪＲ!AI41</f>
        <v>0</v>
      </c>
      <c r="AJ17" s="257">
        <f>ＪＲ!AJ41</f>
        <v>0</v>
      </c>
      <c r="AK17" s="258">
        <f>ＪＲ!AK41</f>
        <v>0</v>
      </c>
      <c r="AL17" s="257">
        <f>ＪＲ!AL41</f>
        <v>0</v>
      </c>
      <c r="AM17" s="258">
        <f>ＪＲ!AM41</f>
        <v>0</v>
      </c>
      <c r="AN17" s="259">
        <f>ＪＲ!AN41</f>
        <v>0</v>
      </c>
      <c r="AO17" s="258">
        <f>ＪＲ!AO41</f>
        <v>0</v>
      </c>
      <c r="AP17" s="257">
        <f>ＪＲ!AP41</f>
        <v>0</v>
      </c>
      <c r="AQ17" s="260">
        <f>ＪＲ!AQ41</f>
        <v>0</v>
      </c>
      <c r="AR17" s="261">
        <f>ＪＲ!AR41</f>
        <v>0</v>
      </c>
      <c r="AS17" s="262">
        <f>ＪＲ!AS41</f>
        <v>0</v>
      </c>
      <c r="AT17" s="261">
        <f>ＪＲ!AT41</f>
        <v>0</v>
      </c>
      <c r="AU17" s="262">
        <f>ＪＲ!AU41</f>
        <v>0</v>
      </c>
      <c r="AV17" s="261">
        <f>ＪＲ!AV41</f>
        <v>0</v>
      </c>
      <c r="AW17" s="778"/>
      <c r="AX17" s="780"/>
    </row>
    <row r="18" spans="1:50" ht="17.25" customHeight="1">
      <c r="A18" s="789" t="s">
        <v>215</v>
      </c>
      <c r="B18" s="790"/>
      <c r="C18" s="790"/>
      <c r="D18" s="791"/>
      <c r="E18" s="263">
        <f>ＪＲ!E50</f>
        <v>0</v>
      </c>
      <c r="F18" s="264">
        <f>ＪＲ!F50</f>
        <v>0</v>
      </c>
      <c r="G18" s="265">
        <f>ＪＲ!G50</f>
        <v>0</v>
      </c>
      <c r="H18" s="264">
        <f>ＪＲ!H50</f>
        <v>0</v>
      </c>
      <c r="I18" s="265">
        <f>ＪＲ!I50</f>
        <v>0</v>
      </c>
      <c r="J18" s="266">
        <f>ＪＲ!J50</f>
        <v>0</v>
      </c>
      <c r="K18" s="265">
        <f>ＪＲ!K50</f>
        <v>0</v>
      </c>
      <c r="L18" s="264">
        <f>ＪＲ!L50</f>
        <v>0</v>
      </c>
      <c r="M18" s="265">
        <f>ＪＲ!M50</f>
        <v>0</v>
      </c>
      <c r="N18" s="264">
        <f>ＪＲ!N50</f>
        <v>0</v>
      </c>
      <c r="O18" s="265">
        <f>ＪＲ!O50</f>
        <v>0</v>
      </c>
      <c r="P18" s="266">
        <f>ＪＲ!P50</f>
        <v>0</v>
      </c>
      <c r="Q18" s="265">
        <f>ＪＲ!Q50</f>
        <v>0</v>
      </c>
      <c r="R18" s="264">
        <f>ＪＲ!R50</f>
        <v>0</v>
      </c>
      <c r="S18" s="265">
        <f>ＪＲ!S50</f>
        <v>0</v>
      </c>
      <c r="T18" s="264">
        <f>ＪＲ!T50</f>
        <v>0</v>
      </c>
      <c r="U18" s="265">
        <f>ＪＲ!U50</f>
        <v>0</v>
      </c>
      <c r="V18" s="266">
        <f>ＪＲ!V50</f>
        <v>0</v>
      </c>
      <c r="W18" s="265">
        <f>ＪＲ!W50</f>
        <v>10</v>
      </c>
      <c r="X18" s="264">
        <f>ＪＲ!X50</f>
        <v>0</v>
      </c>
      <c r="Y18" s="265">
        <f>ＪＲ!Y50</f>
        <v>5</v>
      </c>
      <c r="Z18" s="264">
        <f>ＪＲ!Z50</f>
        <v>0</v>
      </c>
      <c r="AA18" s="265">
        <f>ＪＲ!AA50</f>
        <v>1</v>
      </c>
      <c r="AB18" s="266">
        <f>ＪＲ!AB50</f>
        <v>0</v>
      </c>
      <c r="AC18" s="265">
        <f>ＪＲ!AC50</f>
        <v>0</v>
      </c>
      <c r="AD18" s="264">
        <f>ＪＲ!AD50</f>
        <v>0</v>
      </c>
      <c r="AE18" s="265">
        <f>ＪＲ!AE50</f>
        <v>0</v>
      </c>
      <c r="AF18" s="264">
        <f>ＪＲ!AF50</f>
        <v>0</v>
      </c>
      <c r="AG18" s="265">
        <f>ＪＲ!AG50</f>
        <v>0</v>
      </c>
      <c r="AH18" s="266">
        <f>ＪＲ!AH50</f>
        <v>0</v>
      </c>
      <c r="AI18" s="265">
        <f>ＪＲ!AI50</f>
        <v>16</v>
      </c>
      <c r="AJ18" s="264">
        <f>ＪＲ!AJ50</f>
        <v>0</v>
      </c>
      <c r="AK18" s="265">
        <f>ＪＲ!AK50</f>
        <v>9</v>
      </c>
      <c r="AL18" s="264">
        <f>ＪＲ!AL50</f>
        <v>0</v>
      </c>
      <c r="AM18" s="265">
        <f>ＪＲ!AM50</f>
        <v>7</v>
      </c>
      <c r="AN18" s="266">
        <f>ＪＲ!AN50</f>
        <v>0</v>
      </c>
      <c r="AO18" s="265">
        <f>ＪＲ!AO50</f>
        <v>0</v>
      </c>
      <c r="AP18" s="264">
        <f>ＪＲ!AP50</f>
        <v>0</v>
      </c>
      <c r="AQ18" s="267">
        <f>ＪＲ!AQ50</f>
        <v>26</v>
      </c>
      <c r="AR18" s="268">
        <f>ＪＲ!AR50</f>
        <v>0</v>
      </c>
      <c r="AS18" s="269">
        <f>ＪＲ!AS50</f>
        <v>14</v>
      </c>
      <c r="AT18" s="268">
        <f>ＪＲ!AT50</f>
        <v>0</v>
      </c>
      <c r="AU18" s="269">
        <f>ＪＲ!AU50</f>
        <v>8</v>
      </c>
      <c r="AV18" s="268">
        <f>ＪＲ!AV50</f>
        <v>0</v>
      </c>
      <c r="AW18" s="778">
        <v>0.27</v>
      </c>
      <c r="AX18" s="780"/>
    </row>
    <row r="19" spans="1:50" ht="17.25" customHeight="1">
      <c r="A19" s="789"/>
      <c r="B19" s="790"/>
      <c r="C19" s="790"/>
      <c r="D19" s="791"/>
      <c r="E19" s="256">
        <f>ＪＲ!E51</f>
        <v>0</v>
      </c>
      <c r="F19" s="257">
        <f>ＪＲ!F51</f>
        <v>0</v>
      </c>
      <c r="G19" s="258">
        <f>ＪＲ!G51</f>
        <v>0</v>
      </c>
      <c r="H19" s="257">
        <f>ＪＲ!H51</f>
        <v>0</v>
      </c>
      <c r="I19" s="258">
        <f>ＪＲ!I51</f>
        <v>0</v>
      </c>
      <c r="J19" s="259">
        <f>ＪＲ!J51</f>
        <v>0</v>
      </c>
      <c r="K19" s="258">
        <f>ＪＲ!K51</f>
        <v>0</v>
      </c>
      <c r="L19" s="257">
        <f>ＪＲ!L51</f>
        <v>0</v>
      </c>
      <c r="M19" s="258">
        <f>ＪＲ!M51</f>
        <v>0</v>
      </c>
      <c r="N19" s="257">
        <f>ＪＲ!N51</f>
        <v>0</v>
      </c>
      <c r="O19" s="258">
        <f>ＪＲ!O51</f>
        <v>0</v>
      </c>
      <c r="P19" s="259">
        <f>ＪＲ!P51</f>
        <v>0</v>
      </c>
      <c r="Q19" s="258">
        <f>ＪＲ!Q51</f>
        <v>0</v>
      </c>
      <c r="R19" s="257">
        <f>ＪＲ!R51</f>
        <v>0</v>
      </c>
      <c r="S19" s="258">
        <f>ＪＲ!S51</f>
        <v>0</v>
      </c>
      <c r="T19" s="257">
        <f>ＪＲ!T51</f>
        <v>0</v>
      </c>
      <c r="U19" s="258">
        <f>ＪＲ!U51</f>
        <v>0</v>
      </c>
      <c r="V19" s="259">
        <f>ＪＲ!V51</f>
        <v>0</v>
      </c>
      <c r="W19" s="258">
        <f>ＪＲ!W51</f>
        <v>0</v>
      </c>
      <c r="X19" s="257">
        <f>ＪＲ!X51</f>
        <v>0</v>
      </c>
      <c r="Y19" s="258">
        <f>ＪＲ!Y51</f>
        <v>0</v>
      </c>
      <c r="Z19" s="257">
        <f>ＪＲ!Z51</f>
        <v>0</v>
      </c>
      <c r="AA19" s="258">
        <f>ＪＲ!AA51</f>
        <v>0</v>
      </c>
      <c r="AB19" s="259">
        <f>ＪＲ!AB51</f>
        <v>0</v>
      </c>
      <c r="AC19" s="258">
        <f>ＪＲ!AC51</f>
        <v>0</v>
      </c>
      <c r="AD19" s="257">
        <f>ＪＲ!AD51</f>
        <v>0</v>
      </c>
      <c r="AE19" s="258">
        <f>ＪＲ!AE51</f>
        <v>0</v>
      </c>
      <c r="AF19" s="257">
        <f>ＪＲ!AF51</f>
        <v>0</v>
      </c>
      <c r="AG19" s="258">
        <f>ＪＲ!AG51</f>
        <v>0</v>
      </c>
      <c r="AH19" s="259">
        <f>ＪＲ!AH51</f>
        <v>0</v>
      </c>
      <c r="AI19" s="258">
        <f>ＪＲ!AI51</f>
        <v>0</v>
      </c>
      <c r="AJ19" s="257">
        <f>ＪＲ!AJ51</f>
        <v>0</v>
      </c>
      <c r="AK19" s="258">
        <f>ＪＲ!AK51</f>
        <v>0</v>
      </c>
      <c r="AL19" s="257">
        <f>ＪＲ!AL51</f>
        <v>0</v>
      </c>
      <c r="AM19" s="258">
        <f>ＪＲ!AM51</f>
        <v>0</v>
      </c>
      <c r="AN19" s="259">
        <f>ＪＲ!AN51</f>
        <v>0</v>
      </c>
      <c r="AO19" s="258">
        <f>ＪＲ!AO51</f>
        <v>0</v>
      </c>
      <c r="AP19" s="257">
        <f>ＪＲ!AP51</f>
        <v>0</v>
      </c>
      <c r="AQ19" s="260">
        <f>ＪＲ!AQ51</f>
        <v>0</v>
      </c>
      <c r="AR19" s="261">
        <f>ＪＲ!AR51</f>
        <v>0</v>
      </c>
      <c r="AS19" s="262">
        <f>ＪＲ!AS51</f>
        <v>0</v>
      </c>
      <c r="AT19" s="261">
        <f>ＪＲ!AT51</f>
        <v>0</v>
      </c>
      <c r="AU19" s="262">
        <f>ＪＲ!AU51</f>
        <v>0</v>
      </c>
      <c r="AV19" s="261">
        <f>ＪＲ!AV51</f>
        <v>0</v>
      </c>
      <c r="AW19" s="778"/>
      <c r="AX19" s="780"/>
    </row>
    <row r="20" spans="1:50" ht="17.25" customHeight="1">
      <c r="A20" s="789" t="s">
        <v>216</v>
      </c>
      <c r="B20" s="790"/>
      <c r="C20" s="790"/>
      <c r="D20" s="791"/>
      <c r="E20" s="263">
        <f>ＪＲ!E58</f>
        <v>0</v>
      </c>
      <c r="F20" s="264">
        <f>ＪＲ!F58</f>
        <v>0</v>
      </c>
      <c r="G20" s="265">
        <f>ＪＲ!G58</f>
        <v>0</v>
      </c>
      <c r="H20" s="264">
        <f>ＪＲ!H58</f>
        <v>0</v>
      </c>
      <c r="I20" s="265">
        <f>ＪＲ!I58</f>
        <v>0</v>
      </c>
      <c r="J20" s="266">
        <f>ＪＲ!J58</f>
        <v>0</v>
      </c>
      <c r="K20" s="265">
        <f>ＪＲ!K58</f>
        <v>0</v>
      </c>
      <c r="L20" s="264">
        <f>ＪＲ!L58</f>
        <v>0</v>
      </c>
      <c r="M20" s="265">
        <f>ＪＲ!M58</f>
        <v>0</v>
      </c>
      <c r="N20" s="264">
        <f>ＪＲ!N58</f>
        <v>0</v>
      </c>
      <c r="O20" s="265">
        <f>ＪＲ!O58</f>
        <v>0</v>
      </c>
      <c r="P20" s="266">
        <f>ＪＲ!P58</f>
        <v>0</v>
      </c>
      <c r="Q20" s="265">
        <f>ＪＲ!Q58</f>
        <v>0</v>
      </c>
      <c r="R20" s="264">
        <f>ＪＲ!R58</f>
        <v>0</v>
      </c>
      <c r="S20" s="265">
        <f>ＪＲ!S58</f>
        <v>0</v>
      </c>
      <c r="T20" s="264">
        <f>ＪＲ!T58</f>
        <v>0</v>
      </c>
      <c r="U20" s="265">
        <f>ＪＲ!U58</f>
        <v>0</v>
      </c>
      <c r="V20" s="266">
        <f>ＪＲ!V58</f>
        <v>0</v>
      </c>
      <c r="W20" s="265">
        <f>ＪＲ!W58</f>
        <v>20</v>
      </c>
      <c r="X20" s="264">
        <f>ＪＲ!X58</f>
        <v>0</v>
      </c>
      <c r="Y20" s="265">
        <f>ＪＲ!Y58</f>
        <v>12</v>
      </c>
      <c r="Z20" s="264">
        <f>ＪＲ!Z58</f>
        <v>0</v>
      </c>
      <c r="AA20" s="265">
        <f>ＪＲ!AA58</f>
        <v>5</v>
      </c>
      <c r="AB20" s="266">
        <f>ＪＲ!AB58</f>
        <v>0</v>
      </c>
      <c r="AC20" s="265">
        <f>ＪＲ!AC58</f>
        <v>0</v>
      </c>
      <c r="AD20" s="264">
        <f>ＪＲ!AD58</f>
        <v>0</v>
      </c>
      <c r="AE20" s="265">
        <f>ＪＲ!AE58</f>
        <v>0</v>
      </c>
      <c r="AF20" s="264">
        <f>ＪＲ!AF58</f>
        <v>0</v>
      </c>
      <c r="AG20" s="265">
        <f>ＪＲ!AG58</f>
        <v>0</v>
      </c>
      <c r="AH20" s="266">
        <f>ＪＲ!AH58</f>
        <v>0</v>
      </c>
      <c r="AI20" s="265">
        <f>ＪＲ!AI58</f>
        <v>25</v>
      </c>
      <c r="AJ20" s="264">
        <f>ＪＲ!AJ58</f>
        <v>0</v>
      </c>
      <c r="AK20" s="265">
        <f>ＪＲ!AK58</f>
        <v>13</v>
      </c>
      <c r="AL20" s="264">
        <f>ＪＲ!AL58</f>
        <v>0</v>
      </c>
      <c r="AM20" s="265">
        <f>ＪＲ!AM58</f>
        <v>13</v>
      </c>
      <c r="AN20" s="266">
        <f>ＪＲ!AN58</f>
        <v>0</v>
      </c>
      <c r="AO20" s="265">
        <f>ＪＲ!AO58</f>
        <v>1</v>
      </c>
      <c r="AP20" s="264">
        <f>ＪＲ!AP58</f>
        <v>0</v>
      </c>
      <c r="AQ20" s="267">
        <f>ＪＲ!AQ58</f>
        <v>46</v>
      </c>
      <c r="AR20" s="268">
        <f>ＪＲ!AR58</f>
        <v>0</v>
      </c>
      <c r="AS20" s="269">
        <f>ＪＲ!AS58</f>
        <v>25</v>
      </c>
      <c r="AT20" s="268">
        <f>ＪＲ!AT58</f>
        <v>0</v>
      </c>
      <c r="AU20" s="269">
        <f>ＪＲ!AU58</f>
        <v>18</v>
      </c>
      <c r="AV20" s="268">
        <f>ＪＲ!AV58</f>
        <v>0</v>
      </c>
      <c r="AW20" s="778">
        <v>0.39</v>
      </c>
      <c r="AX20" s="780"/>
    </row>
    <row r="21" spans="1:50" ht="17.25" customHeight="1">
      <c r="A21" s="789"/>
      <c r="B21" s="790"/>
      <c r="C21" s="790"/>
      <c r="D21" s="791"/>
      <c r="E21" s="256">
        <f>ＪＲ!E59</f>
        <v>0</v>
      </c>
      <c r="F21" s="257">
        <f>ＪＲ!F59</f>
        <v>0</v>
      </c>
      <c r="G21" s="258">
        <f>ＪＲ!G59</f>
        <v>0</v>
      </c>
      <c r="H21" s="257">
        <f>ＪＲ!H59</f>
        <v>0</v>
      </c>
      <c r="I21" s="258">
        <f>ＪＲ!I59</f>
        <v>0</v>
      </c>
      <c r="J21" s="259">
        <f>ＪＲ!J59</f>
        <v>0</v>
      </c>
      <c r="K21" s="258">
        <f>ＪＲ!K59</f>
        <v>0</v>
      </c>
      <c r="L21" s="257">
        <f>ＪＲ!L59</f>
        <v>0</v>
      </c>
      <c r="M21" s="258">
        <f>ＪＲ!M59</f>
        <v>0</v>
      </c>
      <c r="N21" s="257">
        <f>ＪＲ!N59</f>
        <v>0</v>
      </c>
      <c r="O21" s="258">
        <f>ＪＲ!O59</f>
        <v>0</v>
      </c>
      <c r="P21" s="259">
        <f>ＪＲ!P59</f>
        <v>0</v>
      </c>
      <c r="Q21" s="258">
        <f>ＪＲ!Q59</f>
        <v>0</v>
      </c>
      <c r="R21" s="257">
        <f>ＪＲ!R59</f>
        <v>0</v>
      </c>
      <c r="S21" s="258">
        <f>ＪＲ!S59</f>
        <v>0</v>
      </c>
      <c r="T21" s="257">
        <f>ＪＲ!T59</f>
        <v>0</v>
      </c>
      <c r="U21" s="258">
        <f>ＪＲ!U59</f>
        <v>0</v>
      </c>
      <c r="V21" s="259">
        <f>ＪＲ!V59</f>
        <v>0</v>
      </c>
      <c r="W21" s="258">
        <f>ＪＲ!W59</f>
        <v>1</v>
      </c>
      <c r="X21" s="257">
        <f>ＪＲ!X59</f>
        <v>0</v>
      </c>
      <c r="Y21" s="258">
        <f>ＪＲ!Y59</f>
        <v>0</v>
      </c>
      <c r="Z21" s="257">
        <f>ＪＲ!Z59</f>
        <v>0</v>
      </c>
      <c r="AA21" s="258">
        <f>ＪＲ!AA59</f>
        <v>1</v>
      </c>
      <c r="AB21" s="259">
        <f>ＪＲ!AB59</f>
        <v>0</v>
      </c>
      <c r="AC21" s="258">
        <f>ＪＲ!AC59</f>
        <v>0</v>
      </c>
      <c r="AD21" s="257">
        <f>ＪＲ!AD59</f>
        <v>0</v>
      </c>
      <c r="AE21" s="258">
        <f>ＪＲ!AE59</f>
        <v>0</v>
      </c>
      <c r="AF21" s="257">
        <f>ＪＲ!AF59</f>
        <v>0</v>
      </c>
      <c r="AG21" s="258">
        <f>ＪＲ!AG59</f>
        <v>0</v>
      </c>
      <c r="AH21" s="259">
        <f>ＪＲ!AH59</f>
        <v>0</v>
      </c>
      <c r="AI21" s="258">
        <f>ＪＲ!AI59</f>
        <v>0</v>
      </c>
      <c r="AJ21" s="257">
        <f>ＪＲ!AJ59</f>
        <v>0</v>
      </c>
      <c r="AK21" s="258">
        <f>ＪＲ!AK59</f>
        <v>0</v>
      </c>
      <c r="AL21" s="257">
        <f>ＪＲ!AL59</f>
        <v>0</v>
      </c>
      <c r="AM21" s="258">
        <f>ＪＲ!AM59</f>
        <v>0</v>
      </c>
      <c r="AN21" s="259">
        <f>ＪＲ!AN59</f>
        <v>0</v>
      </c>
      <c r="AO21" s="258">
        <f>ＪＲ!AO59</f>
        <v>0</v>
      </c>
      <c r="AP21" s="257">
        <f>ＪＲ!AP59</f>
        <v>0</v>
      </c>
      <c r="AQ21" s="260">
        <f>ＪＲ!AQ59</f>
        <v>1</v>
      </c>
      <c r="AR21" s="261">
        <f>ＪＲ!AR59</f>
        <v>0</v>
      </c>
      <c r="AS21" s="262">
        <f>ＪＲ!AS59</f>
        <v>0</v>
      </c>
      <c r="AT21" s="261">
        <f>ＪＲ!AT59</f>
        <v>0</v>
      </c>
      <c r="AU21" s="262">
        <f>ＪＲ!AU59</f>
        <v>1</v>
      </c>
      <c r="AV21" s="261">
        <f>ＪＲ!AV59</f>
        <v>0</v>
      </c>
      <c r="AW21" s="778"/>
      <c r="AX21" s="780"/>
    </row>
    <row r="22" spans="1:50" ht="17.25" customHeight="1">
      <c r="A22" s="789" t="s">
        <v>217</v>
      </c>
      <c r="B22" s="790"/>
      <c r="C22" s="790"/>
      <c r="D22" s="791"/>
      <c r="E22" s="263">
        <f>ＪＲ!E68</f>
        <v>0</v>
      </c>
      <c r="F22" s="264">
        <f>ＪＲ!F68</f>
        <v>0</v>
      </c>
      <c r="G22" s="265">
        <f>ＪＲ!G68</f>
        <v>0</v>
      </c>
      <c r="H22" s="264">
        <f>ＪＲ!H68</f>
        <v>0</v>
      </c>
      <c r="I22" s="265">
        <f>ＪＲ!I68</f>
        <v>0</v>
      </c>
      <c r="J22" s="266">
        <f>ＪＲ!J68</f>
        <v>0</v>
      </c>
      <c r="K22" s="265">
        <f>ＪＲ!K68</f>
        <v>0</v>
      </c>
      <c r="L22" s="264">
        <f>ＪＲ!L68</f>
        <v>0</v>
      </c>
      <c r="M22" s="265">
        <f>ＪＲ!M68</f>
        <v>0</v>
      </c>
      <c r="N22" s="264">
        <f>ＪＲ!N68</f>
        <v>0</v>
      </c>
      <c r="O22" s="265">
        <f>ＪＲ!O68</f>
        <v>0</v>
      </c>
      <c r="P22" s="266">
        <f>ＪＲ!P68</f>
        <v>0</v>
      </c>
      <c r="Q22" s="265">
        <f>ＪＲ!Q68</f>
        <v>0</v>
      </c>
      <c r="R22" s="264">
        <f>ＪＲ!R68</f>
        <v>0</v>
      </c>
      <c r="S22" s="265">
        <f>ＪＲ!S68</f>
        <v>0</v>
      </c>
      <c r="T22" s="264">
        <f>ＪＲ!T68</f>
        <v>0</v>
      </c>
      <c r="U22" s="265">
        <f>ＪＲ!U68</f>
        <v>0</v>
      </c>
      <c r="V22" s="266">
        <f>ＪＲ!V68</f>
        <v>0</v>
      </c>
      <c r="W22" s="265">
        <f>ＪＲ!W68</f>
        <v>17</v>
      </c>
      <c r="X22" s="264">
        <f>ＪＲ!X68</f>
        <v>0</v>
      </c>
      <c r="Y22" s="265">
        <f>ＪＲ!Y68</f>
        <v>11</v>
      </c>
      <c r="Z22" s="264">
        <f>ＪＲ!Z68</f>
        <v>0</v>
      </c>
      <c r="AA22" s="265">
        <f>ＪＲ!AA68</f>
        <v>2</v>
      </c>
      <c r="AB22" s="266">
        <f>ＪＲ!AB68</f>
        <v>0</v>
      </c>
      <c r="AC22" s="265">
        <f>ＪＲ!AC68</f>
        <v>0</v>
      </c>
      <c r="AD22" s="264">
        <f>ＪＲ!AD68</f>
        <v>0</v>
      </c>
      <c r="AE22" s="265">
        <f>ＪＲ!AE68</f>
        <v>0</v>
      </c>
      <c r="AF22" s="264">
        <f>ＪＲ!AF68</f>
        <v>0</v>
      </c>
      <c r="AG22" s="265">
        <f>ＪＲ!AG68</f>
        <v>0</v>
      </c>
      <c r="AH22" s="266">
        <f>ＪＲ!AH68</f>
        <v>0</v>
      </c>
      <c r="AI22" s="265">
        <f>ＪＲ!AI68</f>
        <v>20</v>
      </c>
      <c r="AJ22" s="264">
        <f>ＪＲ!AJ68</f>
        <v>0</v>
      </c>
      <c r="AK22" s="265">
        <f>ＪＲ!AK68</f>
        <v>17</v>
      </c>
      <c r="AL22" s="264">
        <f>ＪＲ!AL68</f>
        <v>0</v>
      </c>
      <c r="AM22" s="265">
        <f>ＪＲ!AM68</f>
        <v>3</v>
      </c>
      <c r="AN22" s="266">
        <f>ＪＲ!AN68</f>
        <v>0</v>
      </c>
      <c r="AO22" s="265">
        <f>ＪＲ!AO68</f>
        <v>0</v>
      </c>
      <c r="AP22" s="264">
        <f>ＪＲ!AP68</f>
        <v>0</v>
      </c>
      <c r="AQ22" s="267">
        <f>ＪＲ!AQ68</f>
        <v>37</v>
      </c>
      <c r="AR22" s="268">
        <f>ＪＲ!AR68</f>
        <v>0</v>
      </c>
      <c r="AS22" s="269">
        <f>ＪＲ!AS68</f>
        <v>28</v>
      </c>
      <c r="AT22" s="268">
        <f>ＪＲ!AT68</f>
        <v>0</v>
      </c>
      <c r="AU22" s="269">
        <f>ＪＲ!AU68</f>
        <v>5</v>
      </c>
      <c r="AV22" s="268">
        <f>ＪＲ!AV68</f>
        <v>0</v>
      </c>
      <c r="AW22" s="778">
        <v>0.46</v>
      </c>
      <c r="AX22" s="780"/>
    </row>
    <row r="23" spans="1:50" ht="17.25" customHeight="1">
      <c r="A23" s="789"/>
      <c r="B23" s="790"/>
      <c r="C23" s="790"/>
      <c r="D23" s="791"/>
      <c r="E23" s="256">
        <f>ＪＲ!E69</f>
        <v>0</v>
      </c>
      <c r="F23" s="257">
        <f>ＪＲ!F69</f>
        <v>0</v>
      </c>
      <c r="G23" s="258">
        <f>ＪＲ!G69</f>
        <v>0</v>
      </c>
      <c r="H23" s="257">
        <f>ＪＲ!H69</f>
        <v>0</v>
      </c>
      <c r="I23" s="258">
        <f>ＪＲ!I69</f>
        <v>0</v>
      </c>
      <c r="J23" s="259">
        <f>ＪＲ!J69</f>
        <v>0</v>
      </c>
      <c r="K23" s="258">
        <f>ＪＲ!K69</f>
        <v>0</v>
      </c>
      <c r="L23" s="257">
        <f>ＪＲ!L69</f>
        <v>0</v>
      </c>
      <c r="M23" s="258">
        <f>ＪＲ!M69</f>
        <v>0</v>
      </c>
      <c r="N23" s="257">
        <f>ＪＲ!N69</f>
        <v>0</v>
      </c>
      <c r="O23" s="258">
        <f>ＪＲ!O69</f>
        <v>0</v>
      </c>
      <c r="P23" s="259">
        <f>ＪＲ!P69</f>
        <v>0</v>
      </c>
      <c r="Q23" s="258">
        <f>ＪＲ!Q69</f>
        <v>0</v>
      </c>
      <c r="R23" s="257">
        <f>ＪＲ!R69</f>
        <v>0</v>
      </c>
      <c r="S23" s="258">
        <f>ＪＲ!S69</f>
        <v>0</v>
      </c>
      <c r="T23" s="257">
        <f>ＪＲ!T69</f>
        <v>0</v>
      </c>
      <c r="U23" s="258">
        <f>ＪＲ!U69</f>
        <v>0</v>
      </c>
      <c r="V23" s="259">
        <f>ＪＲ!V69</f>
        <v>0</v>
      </c>
      <c r="W23" s="258">
        <f>ＪＲ!W69</f>
        <v>0</v>
      </c>
      <c r="X23" s="257">
        <f>ＪＲ!X69</f>
        <v>0</v>
      </c>
      <c r="Y23" s="258">
        <f>ＪＲ!Y69</f>
        <v>0</v>
      </c>
      <c r="Z23" s="257">
        <f>ＪＲ!Z69</f>
        <v>0</v>
      </c>
      <c r="AA23" s="258">
        <f>ＪＲ!AA69</f>
        <v>0</v>
      </c>
      <c r="AB23" s="259">
        <f>ＪＲ!AB69</f>
        <v>0</v>
      </c>
      <c r="AC23" s="258">
        <f>ＪＲ!AC69</f>
        <v>0</v>
      </c>
      <c r="AD23" s="257">
        <f>ＪＲ!AD69</f>
        <v>0</v>
      </c>
      <c r="AE23" s="258">
        <f>ＪＲ!AE69</f>
        <v>0</v>
      </c>
      <c r="AF23" s="257">
        <f>ＪＲ!AF69</f>
        <v>0</v>
      </c>
      <c r="AG23" s="258">
        <f>ＪＲ!AG69</f>
        <v>0</v>
      </c>
      <c r="AH23" s="259">
        <f>ＪＲ!AH69</f>
        <v>0</v>
      </c>
      <c r="AI23" s="258">
        <f>ＪＲ!AI69</f>
        <v>0</v>
      </c>
      <c r="AJ23" s="257">
        <f>ＪＲ!AJ69</f>
        <v>0</v>
      </c>
      <c r="AK23" s="258">
        <f>ＪＲ!AK69</f>
        <v>0</v>
      </c>
      <c r="AL23" s="257">
        <f>ＪＲ!AL69</f>
        <v>0</v>
      </c>
      <c r="AM23" s="258">
        <f>ＪＲ!AM69</f>
        <v>0</v>
      </c>
      <c r="AN23" s="259">
        <f>ＪＲ!AN69</f>
        <v>0</v>
      </c>
      <c r="AO23" s="258">
        <f>ＪＲ!AO69</f>
        <v>0</v>
      </c>
      <c r="AP23" s="257">
        <f>ＪＲ!AP69</f>
        <v>0</v>
      </c>
      <c r="AQ23" s="260">
        <f>ＪＲ!AQ69</f>
        <v>0</v>
      </c>
      <c r="AR23" s="261">
        <f>ＪＲ!AR69</f>
        <v>0</v>
      </c>
      <c r="AS23" s="262">
        <f>ＪＲ!AS69</f>
        <v>0</v>
      </c>
      <c r="AT23" s="261">
        <f>ＪＲ!AT69</f>
        <v>0</v>
      </c>
      <c r="AU23" s="262">
        <f>ＪＲ!AU69</f>
        <v>0</v>
      </c>
      <c r="AV23" s="261">
        <f>ＪＲ!AV69</f>
        <v>0</v>
      </c>
      <c r="AW23" s="778"/>
      <c r="AX23" s="780"/>
    </row>
    <row r="24" spans="1:50" ht="17.25" customHeight="1">
      <c r="A24" s="789" t="s">
        <v>218</v>
      </c>
      <c r="B24" s="790"/>
      <c r="C24" s="790"/>
      <c r="D24" s="791"/>
      <c r="E24" s="263">
        <f>ＪＲ!E74</f>
        <v>0</v>
      </c>
      <c r="F24" s="264">
        <f>ＪＲ!F74</f>
        <v>0</v>
      </c>
      <c r="G24" s="265">
        <f>ＪＲ!G74</f>
        <v>0</v>
      </c>
      <c r="H24" s="264">
        <f>ＪＲ!H74</f>
        <v>0</v>
      </c>
      <c r="I24" s="265">
        <f>ＪＲ!I74</f>
        <v>0</v>
      </c>
      <c r="J24" s="266">
        <f>ＪＲ!J74</f>
        <v>0</v>
      </c>
      <c r="K24" s="265">
        <f>ＪＲ!K74</f>
        <v>1</v>
      </c>
      <c r="L24" s="264">
        <f>ＪＲ!L74</f>
        <v>0</v>
      </c>
      <c r="M24" s="265">
        <f>ＪＲ!M74</f>
        <v>0</v>
      </c>
      <c r="N24" s="264">
        <f>ＪＲ!N74</f>
        <v>0</v>
      </c>
      <c r="O24" s="265">
        <f>ＪＲ!O74</f>
        <v>0</v>
      </c>
      <c r="P24" s="266">
        <f>ＪＲ!P74</f>
        <v>0</v>
      </c>
      <c r="Q24" s="265">
        <f>ＪＲ!Q74</f>
        <v>0</v>
      </c>
      <c r="R24" s="264">
        <f>ＪＲ!R74</f>
        <v>0</v>
      </c>
      <c r="S24" s="265">
        <f>ＪＲ!S74</f>
        <v>0</v>
      </c>
      <c r="T24" s="264">
        <f>ＪＲ!T74</f>
        <v>0</v>
      </c>
      <c r="U24" s="265">
        <f>ＪＲ!U74</f>
        <v>0</v>
      </c>
      <c r="V24" s="266">
        <f>ＪＲ!V74</f>
        <v>0</v>
      </c>
      <c r="W24" s="265">
        <f>ＪＲ!W74</f>
        <v>16</v>
      </c>
      <c r="X24" s="264">
        <f>ＪＲ!X74</f>
        <v>0</v>
      </c>
      <c r="Y24" s="265">
        <f>ＪＲ!Y74</f>
        <v>5</v>
      </c>
      <c r="Z24" s="264">
        <f>ＪＲ!Z74</f>
        <v>0</v>
      </c>
      <c r="AA24" s="265">
        <f>ＪＲ!AA74</f>
        <v>2</v>
      </c>
      <c r="AB24" s="266">
        <f>ＪＲ!AB74</f>
        <v>0</v>
      </c>
      <c r="AC24" s="265">
        <f>ＪＲ!AC74</f>
        <v>0</v>
      </c>
      <c r="AD24" s="264">
        <f>ＪＲ!AD74</f>
        <v>0</v>
      </c>
      <c r="AE24" s="265">
        <f>ＪＲ!AE74</f>
        <v>0</v>
      </c>
      <c r="AF24" s="264">
        <f>ＪＲ!AF74</f>
        <v>0</v>
      </c>
      <c r="AG24" s="265">
        <f>ＪＲ!AG74</f>
        <v>0</v>
      </c>
      <c r="AH24" s="266">
        <f>ＪＲ!AH74</f>
        <v>0</v>
      </c>
      <c r="AI24" s="265">
        <f>ＪＲ!AI74</f>
        <v>10</v>
      </c>
      <c r="AJ24" s="264">
        <f>ＪＲ!AJ74</f>
        <v>0</v>
      </c>
      <c r="AK24" s="265">
        <f>ＪＲ!AK74</f>
        <v>8</v>
      </c>
      <c r="AL24" s="264">
        <f>ＪＲ!AL74</f>
        <v>0</v>
      </c>
      <c r="AM24" s="265">
        <f>ＪＲ!AM74</f>
        <v>3</v>
      </c>
      <c r="AN24" s="266">
        <f>ＪＲ!AN74</f>
        <v>0</v>
      </c>
      <c r="AO24" s="265">
        <f>ＪＲ!AO74</f>
        <v>0</v>
      </c>
      <c r="AP24" s="264">
        <f>ＪＲ!AP74</f>
        <v>0</v>
      </c>
      <c r="AQ24" s="267">
        <f>ＪＲ!AQ74</f>
        <v>27</v>
      </c>
      <c r="AR24" s="268">
        <f>ＪＲ!AR74</f>
        <v>0</v>
      </c>
      <c r="AS24" s="269">
        <f>ＪＲ!AS74</f>
        <v>13</v>
      </c>
      <c r="AT24" s="268">
        <f>ＪＲ!AT74</f>
        <v>0</v>
      </c>
      <c r="AU24" s="269">
        <f>ＪＲ!AU74</f>
        <v>5</v>
      </c>
      <c r="AV24" s="268">
        <f>ＪＲ!AV74</f>
        <v>0</v>
      </c>
      <c r="AW24" s="778">
        <v>1.24</v>
      </c>
      <c r="AX24" s="780"/>
    </row>
    <row r="25" spans="1:50" ht="17.25" customHeight="1">
      <c r="A25" s="789"/>
      <c r="B25" s="790"/>
      <c r="C25" s="790"/>
      <c r="D25" s="791"/>
      <c r="E25" s="256">
        <f>ＪＲ!E75</f>
        <v>0</v>
      </c>
      <c r="F25" s="257">
        <f>ＪＲ!F75</f>
        <v>0</v>
      </c>
      <c r="G25" s="258">
        <f>ＪＲ!G75</f>
        <v>0</v>
      </c>
      <c r="H25" s="257">
        <f>ＪＲ!H75</f>
        <v>0</v>
      </c>
      <c r="I25" s="258">
        <f>ＪＲ!I75</f>
        <v>0</v>
      </c>
      <c r="J25" s="259">
        <f>ＪＲ!J75</f>
        <v>0</v>
      </c>
      <c r="K25" s="258">
        <f>ＪＲ!K75</f>
        <v>0</v>
      </c>
      <c r="L25" s="257">
        <f>ＪＲ!L75</f>
        <v>0</v>
      </c>
      <c r="M25" s="258">
        <f>ＪＲ!M75</f>
        <v>0</v>
      </c>
      <c r="N25" s="257">
        <f>ＪＲ!N75</f>
        <v>0</v>
      </c>
      <c r="O25" s="258">
        <f>ＪＲ!O75</f>
        <v>0</v>
      </c>
      <c r="P25" s="259">
        <f>ＪＲ!P75</f>
        <v>0</v>
      </c>
      <c r="Q25" s="258">
        <f>ＪＲ!Q75</f>
        <v>0</v>
      </c>
      <c r="R25" s="257">
        <f>ＪＲ!R75</f>
        <v>0</v>
      </c>
      <c r="S25" s="258">
        <f>ＪＲ!S75</f>
        <v>0</v>
      </c>
      <c r="T25" s="257">
        <f>ＪＲ!T75</f>
        <v>0</v>
      </c>
      <c r="U25" s="258">
        <f>ＪＲ!U75</f>
        <v>0</v>
      </c>
      <c r="V25" s="259">
        <f>ＪＲ!V75</f>
        <v>0</v>
      </c>
      <c r="W25" s="258">
        <f>ＪＲ!W75</f>
        <v>0</v>
      </c>
      <c r="X25" s="257">
        <f>ＪＲ!X75</f>
        <v>0</v>
      </c>
      <c r="Y25" s="258">
        <f>ＪＲ!Y75</f>
        <v>0</v>
      </c>
      <c r="Z25" s="257">
        <f>ＪＲ!Z75</f>
        <v>0</v>
      </c>
      <c r="AA25" s="258">
        <f>ＪＲ!AA75</f>
        <v>0</v>
      </c>
      <c r="AB25" s="259">
        <f>ＪＲ!AB75</f>
        <v>0</v>
      </c>
      <c r="AC25" s="258">
        <f>ＪＲ!AC75</f>
        <v>0</v>
      </c>
      <c r="AD25" s="257">
        <f>ＪＲ!AD75</f>
        <v>0</v>
      </c>
      <c r="AE25" s="258">
        <f>ＪＲ!AE75</f>
        <v>0</v>
      </c>
      <c r="AF25" s="257">
        <f>ＪＲ!AF75</f>
        <v>0</v>
      </c>
      <c r="AG25" s="258">
        <f>ＪＲ!AG75</f>
        <v>0</v>
      </c>
      <c r="AH25" s="259">
        <f>ＪＲ!AH75</f>
        <v>0</v>
      </c>
      <c r="AI25" s="258">
        <f>ＪＲ!AI75</f>
        <v>1</v>
      </c>
      <c r="AJ25" s="257">
        <f>ＪＲ!AJ75</f>
        <v>0</v>
      </c>
      <c r="AK25" s="258">
        <f>ＪＲ!AK75</f>
        <v>0</v>
      </c>
      <c r="AL25" s="257">
        <f>ＪＲ!AL75</f>
        <v>0</v>
      </c>
      <c r="AM25" s="258">
        <f>ＪＲ!AM75</f>
        <v>2</v>
      </c>
      <c r="AN25" s="259">
        <f>ＪＲ!AN75</f>
        <v>0</v>
      </c>
      <c r="AO25" s="258">
        <f>ＪＲ!AO75</f>
        <v>0</v>
      </c>
      <c r="AP25" s="257">
        <f>ＪＲ!AP75</f>
        <v>0</v>
      </c>
      <c r="AQ25" s="260">
        <f>ＪＲ!AQ75</f>
        <v>1</v>
      </c>
      <c r="AR25" s="261">
        <f>ＪＲ!AR75</f>
        <v>0</v>
      </c>
      <c r="AS25" s="262">
        <f>ＪＲ!AS75</f>
        <v>0</v>
      </c>
      <c r="AT25" s="261">
        <f>ＪＲ!AT75</f>
        <v>0</v>
      </c>
      <c r="AU25" s="262">
        <f>ＪＲ!AU75</f>
        <v>2</v>
      </c>
      <c r="AV25" s="261">
        <f>ＪＲ!AV75</f>
        <v>0</v>
      </c>
      <c r="AW25" s="778"/>
      <c r="AX25" s="780"/>
    </row>
    <row r="26" spans="1:50" ht="17.25" customHeight="1">
      <c r="A26" s="789" t="s">
        <v>219</v>
      </c>
      <c r="B26" s="790"/>
      <c r="C26" s="790"/>
      <c r="D26" s="791"/>
      <c r="E26" s="263">
        <f>ＪＲ!E82</f>
        <v>0</v>
      </c>
      <c r="F26" s="264">
        <f>ＪＲ!F82</f>
        <v>0</v>
      </c>
      <c r="G26" s="265">
        <f>ＪＲ!G82</f>
        <v>0</v>
      </c>
      <c r="H26" s="264">
        <f>ＪＲ!H82</f>
        <v>0</v>
      </c>
      <c r="I26" s="265">
        <f>ＪＲ!I82</f>
        <v>0</v>
      </c>
      <c r="J26" s="266">
        <f>ＪＲ!J82</f>
        <v>0</v>
      </c>
      <c r="K26" s="265">
        <f>ＪＲ!K82</f>
        <v>2</v>
      </c>
      <c r="L26" s="264">
        <f>ＪＲ!L82</f>
        <v>0</v>
      </c>
      <c r="M26" s="265">
        <f>ＪＲ!M82</f>
        <v>0</v>
      </c>
      <c r="N26" s="264">
        <f>ＪＲ!N82</f>
        <v>0</v>
      </c>
      <c r="O26" s="265">
        <f>ＪＲ!O82</f>
        <v>0</v>
      </c>
      <c r="P26" s="266">
        <f>ＪＲ!P82</f>
        <v>0</v>
      </c>
      <c r="Q26" s="265">
        <f>ＪＲ!Q82</f>
        <v>0</v>
      </c>
      <c r="R26" s="264">
        <f>ＪＲ!R82</f>
        <v>0</v>
      </c>
      <c r="S26" s="265">
        <f>ＪＲ!S82</f>
        <v>0</v>
      </c>
      <c r="T26" s="264">
        <f>ＪＲ!T82</f>
        <v>0</v>
      </c>
      <c r="U26" s="265">
        <f>ＪＲ!U82</f>
        <v>0</v>
      </c>
      <c r="V26" s="266">
        <f>ＪＲ!V82</f>
        <v>0</v>
      </c>
      <c r="W26" s="265">
        <f>ＪＲ!W82</f>
        <v>21</v>
      </c>
      <c r="X26" s="264">
        <f>ＪＲ!X82</f>
        <v>0</v>
      </c>
      <c r="Y26" s="265">
        <f>ＪＲ!Y82</f>
        <v>8</v>
      </c>
      <c r="Z26" s="264">
        <f>ＪＲ!Z82</f>
        <v>0</v>
      </c>
      <c r="AA26" s="265">
        <f>ＪＲ!AA82</f>
        <v>7</v>
      </c>
      <c r="AB26" s="266">
        <f>ＪＲ!AB82</f>
        <v>0</v>
      </c>
      <c r="AC26" s="265">
        <f>ＪＲ!AC82</f>
        <v>0</v>
      </c>
      <c r="AD26" s="264">
        <f>ＪＲ!AD82</f>
        <v>0</v>
      </c>
      <c r="AE26" s="265">
        <f>ＪＲ!AE82</f>
        <v>0</v>
      </c>
      <c r="AF26" s="264">
        <f>ＪＲ!AF82</f>
        <v>0</v>
      </c>
      <c r="AG26" s="265">
        <f>ＪＲ!AG82</f>
        <v>0</v>
      </c>
      <c r="AH26" s="266">
        <f>ＪＲ!AH82</f>
        <v>0</v>
      </c>
      <c r="AI26" s="265">
        <f>ＪＲ!AI82</f>
        <v>22</v>
      </c>
      <c r="AJ26" s="264">
        <f>ＪＲ!AJ82</f>
        <v>0</v>
      </c>
      <c r="AK26" s="265">
        <f>ＪＲ!AK82</f>
        <v>14</v>
      </c>
      <c r="AL26" s="264">
        <f>ＪＲ!AL82</f>
        <v>0</v>
      </c>
      <c r="AM26" s="265">
        <f>ＪＲ!AM82</f>
        <v>9</v>
      </c>
      <c r="AN26" s="266">
        <f>ＪＲ!AN82</f>
        <v>0</v>
      </c>
      <c r="AO26" s="265">
        <f>ＪＲ!AO82</f>
        <v>0</v>
      </c>
      <c r="AP26" s="264">
        <f>ＪＲ!AP82</f>
        <v>0</v>
      </c>
      <c r="AQ26" s="267">
        <f>ＪＲ!AQ82</f>
        <v>45</v>
      </c>
      <c r="AR26" s="268">
        <f>ＪＲ!AR82</f>
        <v>0</v>
      </c>
      <c r="AS26" s="269">
        <f>ＪＲ!AS82</f>
        <v>22</v>
      </c>
      <c r="AT26" s="268">
        <f>ＪＲ!AT82</f>
        <v>0</v>
      </c>
      <c r="AU26" s="269">
        <f>ＪＲ!AU82</f>
        <v>16</v>
      </c>
      <c r="AV26" s="268">
        <f>ＪＲ!AV82</f>
        <v>0</v>
      </c>
      <c r="AW26" s="778">
        <v>0.56000000000000005</v>
      </c>
      <c r="AX26" s="780"/>
    </row>
    <row r="27" spans="1:50" ht="17.25" customHeight="1">
      <c r="A27" s="811"/>
      <c r="B27" s="812"/>
      <c r="C27" s="812"/>
      <c r="D27" s="813"/>
      <c r="E27" s="270">
        <f>ＪＲ!E83</f>
        <v>0</v>
      </c>
      <c r="F27" s="271">
        <f>ＪＲ!F83</f>
        <v>0</v>
      </c>
      <c r="G27" s="272">
        <f>ＪＲ!G83</f>
        <v>0</v>
      </c>
      <c r="H27" s="271">
        <f>ＪＲ!H83</f>
        <v>0</v>
      </c>
      <c r="I27" s="272">
        <f>ＪＲ!I83</f>
        <v>0</v>
      </c>
      <c r="J27" s="273">
        <f>ＪＲ!J83</f>
        <v>0</v>
      </c>
      <c r="K27" s="272">
        <f>ＪＲ!K83</f>
        <v>0</v>
      </c>
      <c r="L27" s="271">
        <f>ＪＲ!L83</f>
        <v>0</v>
      </c>
      <c r="M27" s="272">
        <f>ＪＲ!M83</f>
        <v>0</v>
      </c>
      <c r="N27" s="271">
        <f>ＪＲ!N83</f>
        <v>0</v>
      </c>
      <c r="O27" s="272">
        <f>ＪＲ!O83</f>
        <v>0</v>
      </c>
      <c r="P27" s="273">
        <f>ＪＲ!P83</f>
        <v>0</v>
      </c>
      <c r="Q27" s="272">
        <f>ＪＲ!Q83</f>
        <v>0</v>
      </c>
      <c r="R27" s="271">
        <f>ＪＲ!R83</f>
        <v>0</v>
      </c>
      <c r="S27" s="272">
        <f>ＪＲ!S83</f>
        <v>0</v>
      </c>
      <c r="T27" s="271">
        <f>ＪＲ!T83</f>
        <v>0</v>
      </c>
      <c r="U27" s="272">
        <f>ＪＲ!U83</f>
        <v>0</v>
      </c>
      <c r="V27" s="273">
        <f>ＪＲ!V83</f>
        <v>0</v>
      </c>
      <c r="W27" s="272">
        <f>ＪＲ!W83</f>
        <v>0</v>
      </c>
      <c r="X27" s="271">
        <f>ＪＲ!X83</f>
        <v>0</v>
      </c>
      <c r="Y27" s="272">
        <f>ＪＲ!Y83</f>
        <v>0</v>
      </c>
      <c r="Z27" s="271">
        <f>ＪＲ!Z83</f>
        <v>0</v>
      </c>
      <c r="AA27" s="272">
        <f>ＪＲ!AA83</f>
        <v>0</v>
      </c>
      <c r="AB27" s="273">
        <f>ＪＲ!AB83</f>
        <v>0</v>
      </c>
      <c r="AC27" s="272">
        <f>ＪＲ!AC83</f>
        <v>0</v>
      </c>
      <c r="AD27" s="271">
        <f>ＪＲ!AD83</f>
        <v>0</v>
      </c>
      <c r="AE27" s="272">
        <f>ＪＲ!AE83</f>
        <v>0</v>
      </c>
      <c r="AF27" s="271">
        <f>ＪＲ!AF83</f>
        <v>0</v>
      </c>
      <c r="AG27" s="272">
        <f>ＪＲ!AG83</f>
        <v>0</v>
      </c>
      <c r="AH27" s="273">
        <f>ＪＲ!AH83</f>
        <v>0</v>
      </c>
      <c r="AI27" s="272">
        <f>ＪＲ!AI83</f>
        <v>0</v>
      </c>
      <c r="AJ27" s="271">
        <f>ＪＲ!AJ83</f>
        <v>0</v>
      </c>
      <c r="AK27" s="272">
        <f>ＪＲ!AK83</f>
        <v>0</v>
      </c>
      <c r="AL27" s="271">
        <f>ＪＲ!AL83</f>
        <v>0</v>
      </c>
      <c r="AM27" s="272">
        <f>ＪＲ!AM83</f>
        <v>0</v>
      </c>
      <c r="AN27" s="273">
        <f>ＪＲ!AN83</f>
        <v>0</v>
      </c>
      <c r="AO27" s="272">
        <f>ＪＲ!AO83</f>
        <v>0</v>
      </c>
      <c r="AP27" s="271">
        <f>ＪＲ!AP83</f>
        <v>0</v>
      </c>
      <c r="AQ27" s="274">
        <f>ＪＲ!AQ83</f>
        <v>0</v>
      </c>
      <c r="AR27" s="275">
        <f>ＪＲ!AR83</f>
        <v>0</v>
      </c>
      <c r="AS27" s="276">
        <f>ＪＲ!AS83</f>
        <v>0</v>
      </c>
      <c r="AT27" s="275">
        <f>ＪＲ!AT83</f>
        <v>0</v>
      </c>
      <c r="AU27" s="276">
        <f>ＪＲ!AU83</f>
        <v>0</v>
      </c>
      <c r="AV27" s="275">
        <f>ＪＲ!AV83</f>
        <v>0</v>
      </c>
      <c r="AW27" s="814"/>
      <c r="AX27" s="803"/>
    </row>
    <row r="28" spans="1:50" ht="17.25" customHeight="1">
      <c r="A28" s="789" t="s">
        <v>237</v>
      </c>
      <c r="B28" s="790"/>
      <c r="C28" s="790"/>
      <c r="D28" s="791"/>
      <c r="E28" s="263"/>
      <c r="F28" s="264"/>
      <c r="G28" s="265"/>
      <c r="H28" s="264"/>
      <c r="I28" s="265"/>
      <c r="J28" s="266"/>
      <c r="K28" s="265"/>
      <c r="L28" s="264"/>
      <c r="M28" s="265"/>
      <c r="N28" s="264"/>
      <c r="O28" s="265"/>
      <c r="P28" s="266"/>
      <c r="Q28" s="265"/>
      <c r="R28" s="264"/>
      <c r="S28" s="265"/>
      <c r="T28" s="264"/>
      <c r="U28" s="265"/>
      <c r="V28" s="266"/>
      <c r="W28" s="265"/>
      <c r="X28" s="264"/>
      <c r="Y28" s="265"/>
      <c r="Z28" s="264"/>
      <c r="AA28" s="265"/>
      <c r="AB28" s="266"/>
      <c r="AC28" s="265"/>
      <c r="AD28" s="264"/>
      <c r="AE28" s="265"/>
      <c r="AF28" s="264"/>
      <c r="AG28" s="265"/>
      <c r="AH28" s="266"/>
      <c r="AI28" s="265"/>
      <c r="AJ28" s="264"/>
      <c r="AK28" s="265"/>
      <c r="AL28" s="264"/>
      <c r="AM28" s="265"/>
      <c r="AN28" s="266"/>
      <c r="AO28" s="265"/>
      <c r="AP28" s="264"/>
      <c r="AQ28" s="267"/>
      <c r="AR28" s="268"/>
      <c r="AS28" s="269"/>
      <c r="AT28" s="268"/>
      <c r="AU28" s="269"/>
      <c r="AV28" s="268"/>
      <c r="AW28" s="778"/>
      <c r="AX28" s="780"/>
    </row>
    <row r="29" spans="1:50" ht="17.25" customHeight="1" thickBot="1">
      <c r="A29" s="804"/>
      <c r="B29" s="805"/>
      <c r="C29" s="805"/>
      <c r="D29" s="806"/>
      <c r="E29" s="277"/>
      <c r="F29" s="278"/>
      <c r="G29" s="279"/>
      <c r="H29" s="278"/>
      <c r="I29" s="279"/>
      <c r="J29" s="280"/>
      <c r="K29" s="279"/>
      <c r="L29" s="278"/>
      <c r="M29" s="279"/>
      <c r="N29" s="278"/>
      <c r="O29" s="279"/>
      <c r="P29" s="280"/>
      <c r="Q29" s="279"/>
      <c r="R29" s="278"/>
      <c r="S29" s="279"/>
      <c r="T29" s="278"/>
      <c r="U29" s="279"/>
      <c r="V29" s="280"/>
      <c r="W29" s="279"/>
      <c r="X29" s="278"/>
      <c r="Y29" s="279"/>
      <c r="Z29" s="278"/>
      <c r="AA29" s="279"/>
      <c r="AB29" s="280"/>
      <c r="AC29" s="279"/>
      <c r="AD29" s="278"/>
      <c r="AE29" s="279"/>
      <c r="AF29" s="278"/>
      <c r="AG29" s="279"/>
      <c r="AH29" s="280"/>
      <c r="AI29" s="279"/>
      <c r="AJ29" s="278"/>
      <c r="AK29" s="279"/>
      <c r="AL29" s="278"/>
      <c r="AM29" s="279"/>
      <c r="AN29" s="280"/>
      <c r="AO29" s="279"/>
      <c r="AP29" s="278"/>
      <c r="AQ29" s="281"/>
      <c r="AR29" s="282"/>
      <c r="AS29" s="283"/>
      <c r="AT29" s="282"/>
      <c r="AU29" s="283"/>
      <c r="AV29" s="282"/>
      <c r="AW29" s="807"/>
      <c r="AX29" s="808"/>
    </row>
    <row r="30" spans="1:50" ht="17.25" customHeight="1">
      <c r="A30" s="797" t="s">
        <v>202</v>
      </c>
      <c r="B30" s="798"/>
      <c r="C30" s="798"/>
      <c r="D30" s="799"/>
      <c r="E30" s="284">
        <f>E10+E12+E14+E16+E18+E20+E22+E24+E26</f>
        <v>0</v>
      </c>
      <c r="F30" s="285">
        <f t="shared" ref="F30:AV30" si="0">F10+F12+F14+F16+F18+F20+F22+F24+F26</f>
        <v>0</v>
      </c>
      <c r="G30" s="286">
        <f t="shared" si="0"/>
        <v>0</v>
      </c>
      <c r="H30" s="285">
        <f t="shared" si="0"/>
        <v>0</v>
      </c>
      <c r="I30" s="286">
        <f t="shared" si="0"/>
        <v>0</v>
      </c>
      <c r="J30" s="287">
        <f t="shared" si="0"/>
        <v>0</v>
      </c>
      <c r="K30" s="286">
        <f t="shared" si="0"/>
        <v>7</v>
      </c>
      <c r="L30" s="285">
        <f t="shared" si="0"/>
        <v>0</v>
      </c>
      <c r="M30" s="286">
        <f t="shared" si="0"/>
        <v>0</v>
      </c>
      <c r="N30" s="285">
        <f t="shared" si="0"/>
        <v>0</v>
      </c>
      <c r="O30" s="286">
        <f t="shared" si="0"/>
        <v>0</v>
      </c>
      <c r="P30" s="287">
        <f t="shared" si="0"/>
        <v>0</v>
      </c>
      <c r="Q30" s="286">
        <f t="shared" si="0"/>
        <v>2</v>
      </c>
      <c r="R30" s="285">
        <f t="shared" si="0"/>
        <v>0</v>
      </c>
      <c r="S30" s="286">
        <f t="shared" si="0"/>
        <v>0</v>
      </c>
      <c r="T30" s="285">
        <f t="shared" si="0"/>
        <v>0</v>
      </c>
      <c r="U30" s="286">
        <f t="shared" si="0"/>
        <v>0</v>
      </c>
      <c r="V30" s="287">
        <f t="shared" si="0"/>
        <v>0</v>
      </c>
      <c r="W30" s="286">
        <f t="shared" si="0"/>
        <v>137</v>
      </c>
      <c r="X30" s="285">
        <f t="shared" si="0"/>
        <v>0</v>
      </c>
      <c r="Y30" s="286">
        <f t="shared" si="0"/>
        <v>58</v>
      </c>
      <c r="Z30" s="285">
        <f t="shared" si="0"/>
        <v>0</v>
      </c>
      <c r="AA30" s="286">
        <f t="shared" si="0"/>
        <v>29</v>
      </c>
      <c r="AB30" s="287">
        <f t="shared" si="0"/>
        <v>0</v>
      </c>
      <c r="AC30" s="286">
        <f t="shared" si="0"/>
        <v>0</v>
      </c>
      <c r="AD30" s="285">
        <f t="shared" si="0"/>
        <v>0</v>
      </c>
      <c r="AE30" s="286">
        <f t="shared" si="0"/>
        <v>0</v>
      </c>
      <c r="AF30" s="285">
        <f t="shared" si="0"/>
        <v>0</v>
      </c>
      <c r="AG30" s="286">
        <f t="shared" si="0"/>
        <v>0</v>
      </c>
      <c r="AH30" s="287">
        <f t="shared" si="0"/>
        <v>0</v>
      </c>
      <c r="AI30" s="286">
        <f t="shared" si="0"/>
        <v>224</v>
      </c>
      <c r="AJ30" s="285">
        <f t="shared" si="0"/>
        <v>0</v>
      </c>
      <c r="AK30" s="286">
        <f t="shared" si="0"/>
        <v>103</v>
      </c>
      <c r="AL30" s="285">
        <f t="shared" si="0"/>
        <v>0</v>
      </c>
      <c r="AM30" s="286">
        <f t="shared" si="0"/>
        <v>124</v>
      </c>
      <c r="AN30" s="287">
        <f t="shared" si="0"/>
        <v>0</v>
      </c>
      <c r="AO30" s="286">
        <f t="shared" si="0"/>
        <v>4</v>
      </c>
      <c r="AP30" s="285">
        <f t="shared" si="0"/>
        <v>0</v>
      </c>
      <c r="AQ30" s="288">
        <f t="shared" si="0"/>
        <v>374</v>
      </c>
      <c r="AR30" s="289">
        <f t="shared" si="0"/>
        <v>0</v>
      </c>
      <c r="AS30" s="290">
        <f t="shared" si="0"/>
        <v>161</v>
      </c>
      <c r="AT30" s="289">
        <f t="shared" si="0"/>
        <v>0</v>
      </c>
      <c r="AU30" s="290">
        <f t="shared" si="0"/>
        <v>153</v>
      </c>
      <c r="AV30" s="291">
        <f t="shared" si="0"/>
        <v>0</v>
      </c>
      <c r="AW30" s="815">
        <v>0.49</v>
      </c>
      <c r="AX30" s="809"/>
    </row>
    <row r="31" spans="1:50" ht="17.25" customHeight="1" thickBot="1">
      <c r="A31" s="800"/>
      <c r="B31" s="801"/>
      <c r="C31" s="801"/>
      <c r="D31" s="802"/>
      <c r="E31" s="292">
        <f t="shared" ref="E31:AV31" si="1">E11+E13+E15+E17+E19+E21+E23+E25+E27</f>
        <v>0</v>
      </c>
      <c r="F31" s="293">
        <f t="shared" si="1"/>
        <v>0</v>
      </c>
      <c r="G31" s="294">
        <f t="shared" si="1"/>
        <v>0</v>
      </c>
      <c r="H31" s="293">
        <f t="shared" si="1"/>
        <v>0</v>
      </c>
      <c r="I31" s="294">
        <f t="shared" si="1"/>
        <v>0</v>
      </c>
      <c r="J31" s="295">
        <f t="shared" si="1"/>
        <v>0</v>
      </c>
      <c r="K31" s="294">
        <f t="shared" si="1"/>
        <v>0</v>
      </c>
      <c r="L31" s="293">
        <f t="shared" si="1"/>
        <v>0</v>
      </c>
      <c r="M31" s="294">
        <f t="shared" si="1"/>
        <v>0</v>
      </c>
      <c r="N31" s="293">
        <f t="shared" si="1"/>
        <v>0</v>
      </c>
      <c r="O31" s="294">
        <f t="shared" si="1"/>
        <v>0</v>
      </c>
      <c r="P31" s="295">
        <f t="shared" si="1"/>
        <v>0</v>
      </c>
      <c r="Q31" s="294">
        <f t="shared" si="1"/>
        <v>0</v>
      </c>
      <c r="R31" s="293">
        <f t="shared" si="1"/>
        <v>0</v>
      </c>
      <c r="S31" s="294">
        <f t="shared" si="1"/>
        <v>0</v>
      </c>
      <c r="T31" s="293">
        <f t="shared" si="1"/>
        <v>0</v>
      </c>
      <c r="U31" s="294">
        <f t="shared" si="1"/>
        <v>0</v>
      </c>
      <c r="V31" s="295">
        <f t="shared" si="1"/>
        <v>0</v>
      </c>
      <c r="W31" s="294">
        <f t="shared" si="1"/>
        <v>2</v>
      </c>
      <c r="X31" s="293">
        <f t="shared" si="1"/>
        <v>0</v>
      </c>
      <c r="Y31" s="294">
        <f t="shared" si="1"/>
        <v>0</v>
      </c>
      <c r="Z31" s="293">
        <f t="shared" si="1"/>
        <v>0</v>
      </c>
      <c r="AA31" s="294">
        <f t="shared" si="1"/>
        <v>4</v>
      </c>
      <c r="AB31" s="295">
        <f t="shared" si="1"/>
        <v>0</v>
      </c>
      <c r="AC31" s="294">
        <f t="shared" si="1"/>
        <v>0</v>
      </c>
      <c r="AD31" s="293">
        <f t="shared" si="1"/>
        <v>0</v>
      </c>
      <c r="AE31" s="294">
        <f t="shared" si="1"/>
        <v>0</v>
      </c>
      <c r="AF31" s="293">
        <f t="shared" si="1"/>
        <v>0</v>
      </c>
      <c r="AG31" s="294">
        <f t="shared" si="1"/>
        <v>0</v>
      </c>
      <c r="AH31" s="295">
        <f t="shared" si="1"/>
        <v>0</v>
      </c>
      <c r="AI31" s="294">
        <f t="shared" si="1"/>
        <v>1</v>
      </c>
      <c r="AJ31" s="293">
        <f t="shared" si="1"/>
        <v>0</v>
      </c>
      <c r="AK31" s="294">
        <f t="shared" si="1"/>
        <v>0</v>
      </c>
      <c r="AL31" s="293">
        <f t="shared" si="1"/>
        <v>0</v>
      </c>
      <c r="AM31" s="294">
        <f t="shared" si="1"/>
        <v>2</v>
      </c>
      <c r="AN31" s="295">
        <f t="shared" si="1"/>
        <v>0</v>
      </c>
      <c r="AO31" s="294">
        <f t="shared" si="1"/>
        <v>0</v>
      </c>
      <c r="AP31" s="293">
        <f t="shared" si="1"/>
        <v>0</v>
      </c>
      <c r="AQ31" s="296">
        <f t="shared" si="1"/>
        <v>3</v>
      </c>
      <c r="AR31" s="297">
        <f t="shared" si="1"/>
        <v>0</v>
      </c>
      <c r="AS31" s="298">
        <f t="shared" si="1"/>
        <v>0</v>
      </c>
      <c r="AT31" s="297">
        <f t="shared" si="1"/>
        <v>0</v>
      </c>
      <c r="AU31" s="298">
        <f t="shared" si="1"/>
        <v>6</v>
      </c>
      <c r="AV31" s="299">
        <f t="shared" si="1"/>
        <v>0</v>
      </c>
      <c r="AW31" s="816"/>
      <c r="AX31" s="810"/>
    </row>
    <row r="32" spans="1:50" ht="17.25">
      <c r="A32" s="35" t="s">
        <v>306</v>
      </c>
      <c r="B32" s="78"/>
      <c r="C32" s="94"/>
      <c r="D32" s="94"/>
      <c r="E32" s="94"/>
      <c r="F32" s="94"/>
      <c r="G32" s="78"/>
      <c r="H32" s="78"/>
      <c r="I32" s="78"/>
      <c r="J32" s="78"/>
      <c r="K32" s="78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50" ht="17.25">
      <c r="A33" s="1" t="s">
        <v>307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50" ht="17.25">
      <c r="A34" s="35"/>
      <c r="B34" s="78"/>
      <c r="C34" s="94"/>
      <c r="D34" s="94"/>
      <c r="E34" s="94"/>
      <c r="F34" s="94"/>
      <c r="G34" s="94"/>
      <c r="H34" s="94"/>
      <c r="I34" s="78"/>
      <c r="J34" s="78"/>
      <c r="K34" s="78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50" ht="17.25">
      <c r="A35" s="1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50" ht="17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50" ht="17.25">
      <c r="A37" s="78"/>
      <c r="B37" s="78"/>
      <c r="C37" s="78"/>
    </row>
    <row r="38" spans="1:50" ht="17.25">
      <c r="A38" s="78"/>
      <c r="B38" s="78"/>
      <c r="C38" s="78"/>
    </row>
    <row r="39" spans="1:50" ht="17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79"/>
    </row>
    <row r="40" spans="1:50" ht="17.25">
      <c r="A40" s="78" t="s">
        <v>269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94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94"/>
      <c r="AA40" s="78"/>
      <c r="AB40" s="94"/>
      <c r="AC40" s="78"/>
      <c r="AD40" s="94"/>
      <c r="AE40" s="78"/>
      <c r="AF40" s="94"/>
      <c r="AG40" s="78"/>
      <c r="AH40" s="78"/>
      <c r="AI40" s="244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9"/>
      <c r="AX40" s="79"/>
    </row>
    <row r="41" spans="1:50" ht="18" thickBot="1">
      <c r="A41" s="245" t="s">
        <v>211</v>
      </c>
      <c r="B41" s="246"/>
      <c r="C41" s="246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 t="s">
        <v>269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247"/>
      <c r="AX41" s="248"/>
    </row>
    <row r="42" spans="1:50" ht="17.25">
      <c r="A42" s="566"/>
      <c r="B42" s="567"/>
      <c r="C42" s="568"/>
      <c r="D42" s="80"/>
      <c r="E42" s="685" t="s">
        <v>3</v>
      </c>
      <c r="F42" s="686"/>
      <c r="G42" s="686"/>
      <c r="H42" s="686"/>
      <c r="I42" s="686"/>
      <c r="J42" s="687"/>
      <c r="K42" s="685" t="s">
        <v>311</v>
      </c>
      <c r="L42" s="686"/>
      <c r="M42" s="686"/>
      <c r="N42" s="686"/>
      <c r="O42" s="686"/>
      <c r="P42" s="687"/>
      <c r="Q42" s="685" t="s">
        <v>312</v>
      </c>
      <c r="R42" s="686"/>
      <c r="S42" s="686"/>
      <c r="T42" s="686"/>
      <c r="U42" s="686"/>
      <c r="V42" s="687"/>
      <c r="W42" s="685" t="s">
        <v>313</v>
      </c>
      <c r="X42" s="686"/>
      <c r="Y42" s="686"/>
      <c r="Z42" s="686"/>
      <c r="AA42" s="686"/>
      <c r="AB42" s="687"/>
      <c r="AC42" s="685" t="s">
        <v>314</v>
      </c>
      <c r="AD42" s="686"/>
      <c r="AE42" s="686"/>
      <c r="AF42" s="686"/>
      <c r="AG42" s="686"/>
      <c r="AH42" s="687"/>
      <c r="AI42" s="685" t="s">
        <v>315</v>
      </c>
      <c r="AJ42" s="686"/>
      <c r="AK42" s="686"/>
      <c r="AL42" s="686"/>
      <c r="AM42" s="686"/>
      <c r="AN42" s="687"/>
      <c r="AO42" s="685" t="s">
        <v>316</v>
      </c>
      <c r="AP42" s="687"/>
      <c r="AQ42" s="81" t="s">
        <v>4</v>
      </c>
      <c r="AR42" s="82"/>
      <c r="AS42" s="82" t="s">
        <v>5</v>
      </c>
      <c r="AT42" s="82"/>
      <c r="AU42" s="82"/>
      <c r="AV42" s="83"/>
      <c r="AW42" s="95" t="s">
        <v>6</v>
      </c>
      <c r="AX42" s="96" t="s">
        <v>7</v>
      </c>
    </row>
    <row r="43" spans="1:50" ht="18">
      <c r="A43" s="85"/>
      <c r="B43" s="94"/>
      <c r="C43" s="571" t="s">
        <v>305</v>
      </c>
      <c r="D43" s="84"/>
      <c r="E43" s="795" t="s">
        <v>263</v>
      </c>
      <c r="F43" s="794"/>
      <c r="G43" s="792" t="s">
        <v>264</v>
      </c>
      <c r="H43" s="794"/>
      <c r="I43" s="792" t="s">
        <v>11</v>
      </c>
      <c r="J43" s="793"/>
      <c r="K43" s="795" t="s">
        <v>12</v>
      </c>
      <c r="L43" s="794"/>
      <c r="M43" s="792" t="s">
        <v>13</v>
      </c>
      <c r="N43" s="794"/>
      <c r="O43" s="792" t="s">
        <v>11</v>
      </c>
      <c r="P43" s="793"/>
      <c r="Q43" s="795" t="s">
        <v>12</v>
      </c>
      <c r="R43" s="794"/>
      <c r="S43" s="792" t="s">
        <v>13</v>
      </c>
      <c r="T43" s="794"/>
      <c r="U43" s="792" t="s">
        <v>11</v>
      </c>
      <c r="V43" s="793"/>
      <c r="W43" s="795" t="s">
        <v>12</v>
      </c>
      <c r="X43" s="794"/>
      <c r="Y43" s="792" t="s">
        <v>13</v>
      </c>
      <c r="Z43" s="794"/>
      <c r="AA43" s="792" t="s">
        <v>11</v>
      </c>
      <c r="AB43" s="793"/>
      <c r="AC43" s="795" t="s">
        <v>12</v>
      </c>
      <c r="AD43" s="794"/>
      <c r="AE43" s="792" t="s">
        <v>13</v>
      </c>
      <c r="AF43" s="794"/>
      <c r="AG43" s="792" t="s">
        <v>11</v>
      </c>
      <c r="AH43" s="793"/>
      <c r="AI43" s="795" t="s">
        <v>12</v>
      </c>
      <c r="AJ43" s="794"/>
      <c r="AK43" s="792" t="s">
        <v>13</v>
      </c>
      <c r="AL43" s="794"/>
      <c r="AM43" s="792" t="s">
        <v>11</v>
      </c>
      <c r="AN43" s="793"/>
      <c r="AO43" s="795" t="s">
        <v>12</v>
      </c>
      <c r="AP43" s="794"/>
      <c r="AQ43" s="795" t="s">
        <v>12</v>
      </c>
      <c r="AR43" s="794"/>
      <c r="AS43" s="792" t="s">
        <v>13</v>
      </c>
      <c r="AT43" s="794"/>
      <c r="AU43" s="792" t="s">
        <v>11</v>
      </c>
      <c r="AV43" s="793"/>
      <c r="AW43" s="97" t="s">
        <v>14</v>
      </c>
      <c r="AX43" s="98" t="s">
        <v>15</v>
      </c>
    </row>
    <row r="44" spans="1:50" ht="17.25">
      <c r="A44" s="85"/>
      <c r="B44" s="94"/>
      <c r="C44" s="246"/>
      <c r="D44" s="84"/>
      <c r="E44" s="85"/>
      <c r="F44" s="86"/>
      <c r="G44" s="87"/>
      <c r="H44" s="86"/>
      <c r="I44" s="783" t="s">
        <v>16</v>
      </c>
      <c r="J44" s="785"/>
      <c r="K44" s="85"/>
      <c r="L44" s="86"/>
      <c r="M44" s="87"/>
      <c r="N44" s="86"/>
      <c r="O44" s="783" t="s">
        <v>16</v>
      </c>
      <c r="P44" s="785"/>
      <c r="Q44" s="85"/>
      <c r="R44" s="86"/>
      <c r="S44" s="87"/>
      <c r="T44" s="86"/>
      <c r="U44" s="783" t="s">
        <v>16</v>
      </c>
      <c r="V44" s="785"/>
      <c r="W44" s="85"/>
      <c r="X44" s="86"/>
      <c r="Y44" s="87"/>
      <c r="Z44" s="86"/>
      <c r="AA44" s="783" t="s">
        <v>16</v>
      </c>
      <c r="AB44" s="785"/>
      <c r="AC44" s="85"/>
      <c r="AD44" s="86"/>
      <c r="AE44" s="87"/>
      <c r="AF44" s="86"/>
      <c r="AG44" s="783" t="s">
        <v>16</v>
      </c>
      <c r="AH44" s="785"/>
      <c r="AI44" s="85"/>
      <c r="AJ44" s="86"/>
      <c r="AK44" s="87"/>
      <c r="AL44" s="86"/>
      <c r="AM44" s="783" t="s">
        <v>16</v>
      </c>
      <c r="AN44" s="785"/>
      <c r="AO44" s="85"/>
      <c r="AP44" s="86"/>
      <c r="AQ44" s="85"/>
      <c r="AR44" s="86"/>
      <c r="AS44" s="87"/>
      <c r="AT44" s="86"/>
      <c r="AU44" s="783" t="s">
        <v>16</v>
      </c>
      <c r="AV44" s="785"/>
      <c r="AW44" s="97" t="s">
        <v>17</v>
      </c>
      <c r="AX44" s="98" t="s">
        <v>18</v>
      </c>
    </row>
    <row r="45" spans="1:50" ht="17.25">
      <c r="A45" s="562"/>
      <c r="B45" s="563"/>
      <c r="C45" s="565"/>
      <c r="D45" s="88"/>
      <c r="E45" s="85"/>
      <c r="F45" s="86"/>
      <c r="G45" s="783" t="s">
        <v>265</v>
      </c>
      <c r="H45" s="782"/>
      <c r="I45" s="783" t="s">
        <v>265</v>
      </c>
      <c r="J45" s="785"/>
      <c r="K45" s="85"/>
      <c r="L45" s="86"/>
      <c r="M45" s="783" t="s">
        <v>265</v>
      </c>
      <c r="N45" s="782"/>
      <c r="O45" s="783" t="s">
        <v>265</v>
      </c>
      <c r="P45" s="785"/>
      <c r="Q45" s="85"/>
      <c r="R45" s="86"/>
      <c r="S45" s="783" t="s">
        <v>265</v>
      </c>
      <c r="T45" s="782"/>
      <c r="U45" s="783" t="s">
        <v>265</v>
      </c>
      <c r="V45" s="785"/>
      <c r="W45" s="85"/>
      <c r="X45" s="86"/>
      <c r="Y45" s="783" t="s">
        <v>265</v>
      </c>
      <c r="Z45" s="782"/>
      <c r="AA45" s="783" t="s">
        <v>265</v>
      </c>
      <c r="AB45" s="785"/>
      <c r="AC45" s="85"/>
      <c r="AD45" s="86"/>
      <c r="AE45" s="783" t="s">
        <v>265</v>
      </c>
      <c r="AF45" s="782"/>
      <c r="AG45" s="783" t="s">
        <v>265</v>
      </c>
      <c r="AH45" s="785"/>
      <c r="AI45" s="85"/>
      <c r="AJ45" s="86"/>
      <c r="AK45" s="783" t="s">
        <v>265</v>
      </c>
      <c r="AL45" s="782"/>
      <c r="AM45" s="783" t="s">
        <v>265</v>
      </c>
      <c r="AN45" s="785"/>
      <c r="AO45" s="85"/>
      <c r="AP45" s="86"/>
      <c r="AQ45" s="85"/>
      <c r="AR45" s="86"/>
      <c r="AS45" s="783" t="s">
        <v>265</v>
      </c>
      <c r="AT45" s="782"/>
      <c r="AU45" s="783" t="s">
        <v>265</v>
      </c>
      <c r="AV45" s="785"/>
      <c r="AW45" s="97" t="s">
        <v>23</v>
      </c>
      <c r="AX45" s="98" t="s">
        <v>24</v>
      </c>
    </row>
    <row r="46" spans="1:50" ht="17.25">
      <c r="A46" s="562"/>
      <c r="B46" s="563"/>
      <c r="C46" s="565"/>
      <c r="D46" s="88"/>
      <c r="E46" s="85"/>
      <c r="F46" s="86"/>
      <c r="G46" s="87"/>
      <c r="H46" s="86"/>
      <c r="I46" s="783" t="s">
        <v>266</v>
      </c>
      <c r="J46" s="785"/>
      <c r="K46" s="85"/>
      <c r="L46" s="86"/>
      <c r="M46" s="87"/>
      <c r="N46" s="86"/>
      <c r="O46" s="783" t="s">
        <v>266</v>
      </c>
      <c r="P46" s="785"/>
      <c r="Q46" s="85"/>
      <c r="R46" s="86"/>
      <c r="S46" s="87"/>
      <c r="T46" s="86"/>
      <c r="U46" s="783" t="s">
        <v>266</v>
      </c>
      <c r="V46" s="785"/>
      <c r="W46" s="85"/>
      <c r="X46" s="86"/>
      <c r="Y46" s="87"/>
      <c r="Z46" s="86"/>
      <c r="AA46" s="783" t="s">
        <v>266</v>
      </c>
      <c r="AB46" s="785"/>
      <c r="AC46" s="85"/>
      <c r="AD46" s="86"/>
      <c r="AE46" s="87"/>
      <c r="AF46" s="86"/>
      <c r="AG46" s="783" t="s">
        <v>266</v>
      </c>
      <c r="AH46" s="785"/>
      <c r="AI46" s="85"/>
      <c r="AJ46" s="86"/>
      <c r="AK46" s="87"/>
      <c r="AL46" s="86"/>
      <c r="AM46" s="783" t="s">
        <v>266</v>
      </c>
      <c r="AN46" s="785"/>
      <c r="AO46" s="85"/>
      <c r="AP46" s="86"/>
      <c r="AQ46" s="85"/>
      <c r="AR46" s="86"/>
      <c r="AS46" s="87"/>
      <c r="AT46" s="86"/>
      <c r="AU46" s="783" t="s">
        <v>266</v>
      </c>
      <c r="AV46" s="785"/>
      <c r="AW46" s="97"/>
      <c r="AX46" s="98"/>
    </row>
    <row r="47" spans="1:50" ht="18">
      <c r="A47" s="570" t="s">
        <v>304</v>
      </c>
      <c r="B47" s="94"/>
      <c r="C47" s="565"/>
      <c r="D47" s="89"/>
      <c r="E47" s="784" t="s">
        <v>267</v>
      </c>
      <c r="F47" s="782"/>
      <c r="G47" s="783" t="s">
        <v>267</v>
      </c>
      <c r="H47" s="782"/>
      <c r="I47" s="783"/>
      <c r="J47" s="785"/>
      <c r="K47" s="784" t="s">
        <v>267</v>
      </c>
      <c r="L47" s="782"/>
      <c r="M47" s="783" t="s">
        <v>267</v>
      </c>
      <c r="N47" s="782"/>
      <c r="O47" s="783"/>
      <c r="P47" s="785"/>
      <c r="Q47" s="784" t="s">
        <v>267</v>
      </c>
      <c r="R47" s="782"/>
      <c r="S47" s="783" t="s">
        <v>267</v>
      </c>
      <c r="T47" s="782"/>
      <c r="U47" s="783"/>
      <c r="V47" s="785"/>
      <c r="W47" s="784" t="s">
        <v>267</v>
      </c>
      <c r="X47" s="782"/>
      <c r="Y47" s="783" t="s">
        <v>267</v>
      </c>
      <c r="Z47" s="782"/>
      <c r="AA47" s="783"/>
      <c r="AB47" s="785"/>
      <c r="AC47" s="784" t="s">
        <v>267</v>
      </c>
      <c r="AD47" s="782"/>
      <c r="AE47" s="783" t="s">
        <v>267</v>
      </c>
      <c r="AF47" s="782"/>
      <c r="AG47" s="783"/>
      <c r="AH47" s="785"/>
      <c r="AI47" s="784" t="s">
        <v>267</v>
      </c>
      <c r="AJ47" s="782"/>
      <c r="AK47" s="783" t="s">
        <v>267</v>
      </c>
      <c r="AL47" s="782"/>
      <c r="AM47" s="783"/>
      <c r="AN47" s="785"/>
      <c r="AO47" s="784" t="s">
        <v>267</v>
      </c>
      <c r="AP47" s="782"/>
      <c r="AQ47" s="784" t="s">
        <v>267</v>
      </c>
      <c r="AR47" s="782"/>
      <c r="AS47" s="783" t="s">
        <v>267</v>
      </c>
      <c r="AT47" s="782"/>
      <c r="AU47" s="783"/>
      <c r="AV47" s="785"/>
      <c r="AW47" s="97" t="s">
        <v>29</v>
      </c>
      <c r="AX47" s="98" t="s">
        <v>30</v>
      </c>
    </row>
    <row r="48" spans="1:50" ht="18" thickBot="1">
      <c r="A48" s="90"/>
      <c r="B48" s="569"/>
      <c r="C48" s="775"/>
      <c r="D48" s="776"/>
      <c r="E48" s="90"/>
      <c r="F48" s="91"/>
      <c r="G48" s="92"/>
      <c r="H48" s="91"/>
      <c r="I48" s="92"/>
      <c r="J48" s="93"/>
      <c r="K48" s="90"/>
      <c r="L48" s="91"/>
      <c r="M48" s="92"/>
      <c r="N48" s="91"/>
      <c r="O48" s="92"/>
      <c r="P48" s="93"/>
      <c r="Q48" s="90"/>
      <c r="R48" s="91"/>
      <c r="S48" s="92"/>
      <c r="T48" s="91"/>
      <c r="U48" s="92"/>
      <c r="V48" s="93"/>
      <c r="W48" s="90"/>
      <c r="X48" s="91"/>
      <c r="Y48" s="92"/>
      <c r="Z48" s="91"/>
      <c r="AA48" s="92"/>
      <c r="AB48" s="93"/>
      <c r="AC48" s="90"/>
      <c r="AD48" s="91"/>
      <c r="AE48" s="92"/>
      <c r="AF48" s="91"/>
      <c r="AG48" s="92"/>
      <c r="AH48" s="93"/>
      <c r="AI48" s="90"/>
      <c r="AJ48" s="91"/>
      <c r="AK48" s="92"/>
      <c r="AL48" s="91"/>
      <c r="AM48" s="92"/>
      <c r="AN48" s="93"/>
      <c r="AO48" s="90"/>
      <c r="AP48" s="91"/>
      <c r="AQ48" s="90"/>
      <c r="AR48" s="91"/>
      <c r="AS48" s="92"/>
      <c r="AT48" s="91"/>
      <c r="AU48" s="92"/>
      <c r="AV48" s="93"/>
      <c r="AW48" s="99" t="s">
        <v>268</v>
      </c>
      <c r="AX48" s="100" t="s">
        <v>268</v>
      </c>
    </row>
    <row r="49" spans="1:50" ht="17.25" customHeight="1">
      <c r="A49" s="819" t="s">
        <v>212</v>
      </c>
      <c r="B49" s="820"/>
      <c r="C49" s="820"/>
      <c r="D49" s="821"/>
      <c r="E49" s="493">
        <f>民鉄!E16</f>
        <v>0</v>
      </c>
      <c r="F49" s="141">
        <f>民鉄!F16</f>
        <v>1</v>
      </c>
      <c r="G49" s="140">
        <f>民鉄!G16</f>
        <v>0</v>
      </c>
      <c r="H49" s="141">
        <f>民鉄!H16</f>
        <v>0</v>
      </c>
      <c r="I49" s="140">
        <f>民鉄!I16</f>
        <v>0</v>
      </c>
      <c r="J49" s="494">
        <f>民鉄!J16</f>
        <v>1</v>
      </c>
      <c r="K49" s="140">
        <f>民鉄!K16</f>
        <v>0</v>
      </c>
      <c r="L49" s="141">
        <f>民鉄!L16</f>
        <v>0</v>
      </c>
      <c r="M49" s="140">
        <f>民鉄!M16</f>
        <v>0</v>
      </c>
      <c r="N49" s="141">
        <f>民鉄!N16</f>
        <v>0</v>
      </c>
      <c r="O49" s="140">
        <f>民鉄!O16</f>
        <v>0</v>
      </c>
      <c r="P49" s="494">
        <f>民鉄!P16</f>
        <v>0</v>
      </c>
      <c r="Q49" s="140">
        <f>民鉄!Q16</f>
        <v>0</v>
      </c>
      <c r="R49" s="141">
        <f>民鉄!R16</f>
        <v>0</v>
      </c>
      <c r="S49" s="140">
        <f>民鉄!S16</f>
        <v>0</v>
      </c>
      <c r="T49" s="141">
        <f>民鉄!T16</f>
        <v>0</v>
      </c>
      <c r="U49" s="140">
        <f>民鉄!U16</f>
        <v>0</v>
      </c>
      <c r="V49" s="494">
        <f>民鉄!V16</f>
        <v>0</v>
      </c>
      <c r="W49" s="140">
        <f>民鉄!W16</f>
        <v>0</v>
      </c>
      <c r="X49" s="141">
        <f>民鉄!X16</f>
        <v>0</v>
      </c>
      <c r="Y49" s="140">
        <f>民鉄!Y16</f>
        <v>0</v>
      </c>
      <c r="Z49" s="141">
        <f>民鉄!Z16</f>
        <v>0</v>
      </c>
      <c r="AA49" s="140">
        <f>民鉄!AA16</f>
        <v>0</v>
      </c>
      <c r="AB49" s="494">
        <f>民鉄!AB16</f>
        <v>0</v>
      </c>
      <c r="AC49" s="140">
        <f>民鉄!AC16</f>
        <v>0</v>
      </c>
      <c r="AD49" s="141">
        <f>民鉄!AD16</f>
        <v>0</v>
      </c>
      <c r="AE49" s="140">
        <f>民鉄!AE16</f>
        <v>0</v>
      </c>
      <c r="AF49" s="141">
        <f>民鉄!AF16</f>
        <v>0</v>
      </c>
      <c r="AG49" s="140">
        <f>民鉄!AG16</f>
        <v>0</v>
      </c>
      <c r="AH49" s="494">
        <f>民鉄!AH16</f>
        <v>0</v>
      </c>
      <c r="AI49" s="140">
        <f>民鉄!AI16</f>
        <v>0</v>
      </c>
      <c r="AJ49" s="141">
        <f>民鉄!AJ16</f>
        <v>0</v>
      </c>
      <c r="AK49" s="140">
        <f>民鉄!AK16</f>
        <v>0</v>
      </c>
      <c r="AL49" s="141">
        <f>民鉄!AL16</f>
        <v>0</v>
      </c>
      <c r="AM49" s="140">
        <f>民鉄!AM16</f>
        <v>0</v>
      </c>
      <c r="AN49" s="494">
        <f>民鉄!AN16</f>
        <v>0</v>
      </c>
      <c r="AO49" s="140">
        <f>民鉄!AO16</f>
        <v>0</v>
      </c>
      <c r="AP49" s="141">
        <f>民鉄!AP16</f>
        <v>0</v>
      </c>
      <c r="AQ49" s="495">
        <f>民鉄!AQ16</f>
        <v>0</v>
      </c>
      <c r="AR49" s="496">
        <f>民鉄!AR16</f>
        <v>1</v>
      </c>
      <c r="AS49" s="497">
        <f>民鉄!AS16</f>
        <v>0</v>
      </c>
      <c r="AT49" s="496">
        <f>民鉄!AT16</f>
        <v>0</v>
      </c>
      <c r="AU49" s="497">
        <f>民鉄!AU16</f>
        <v>0</v>
      </c>
      <c r="AV49" s="496">
        <f>民鉄!AV16</f>
        <v>1</v>
      </c>
      <c r="AW49" s="817"/>
      <c r="AX49" s="818">
        <v>0.48</v>
      </c>
    </row>
    <row r="50" spans="1:50" ht="17.25" customHeight="1">
      <c r="A50" s="789"/>
      <c r="B50" s="790"/>
      <c r="C50" s="790"/>
      <c r="D50" s="791"/>
      <c r="E50" s="256">
        <f>民鉄!E17</f>
        <v>0</v>
      </c>
      <c r="F50" s="257">
        <f>民鉄!F17</f>
        <v>1</v>
      </c>
      <c r="G50" s="258">
        <f>民鉄!G17</f>
        <v>0</v>
      </c>
      <c r="H50" s="257">
        <f>民鉄!H17</f>
        <v>0</v>
      </c>
      <c r="I50" s="258">
        <f>民鉄!I17</f>
        <v>0</v>
      </c>
      <c r="J50" s="259">
        <f>民鉄!J17</f>
        <v>1</v>
      </c>
      <c r="K50" s="258">
        <f>民鉄!K17</f>
        <v>0</v>
      </c>
      <c r="L50" s="257">
        <f>民鉄!L17</f>
        <v>0</v>
      </c>
      <c r="M50" s="258">
        <f>民鉄!M17</f>
        <v>0</v>
      </c>
      <c r="N50" s="257">
        <f>民鉄!N17</f>
        <v>0</v>
      </c>
      <c r="O50" s="258">
        <f>民鉄!O17</f>
        <v>0</v>
      </c>
      <c r="P50" s="259">
        <f>民鉄!P17</f>
        <v>0</v>
      </c>
      <c r="Q50" s="258">
        <f>民鉄!Q17</f>
        <v>0</v>
      </c>
      <c r="R50" s="257">
        <f>民鉄!R17</f>
        <v>0</v>
      </c>
      <c r="S50" s="258">
        <f>民鉄!S17</f>
        <v>0</v>
      </c>
      <c r="T50" s="257">
        <f>民鉄!T17</f>
        <v>0</v>
      </c>
      <c r="U50" s="258">
        <f>民鉄!U17</f>
        <v>0</v>
      </c>
      <c r="V50" s="259">
        <f>民鉄!V17</f>
        <v>0</v>
      </c>
      <c r="W50" s="258">
        <f>民鉄!W17</f>
        <v>0</v>
      </c>
      <c r="X50" s="257">
        <f>民鉄!X17</f>
        <v>0</v>
      </c>
      <c r="Y50" s="258">
        <f>民鉄!Y17</f>
        <v>0</v>
      </c>
      <c r="Z50" s="257">
        <f>民鉄!Z17</f>
        <v>0</v>
      </c>
      <c r="AA50" s="258">
        <f>民鉄!AA17</f>
        <v>0</v>
      </c>
      <c r="AB50" s="259">
        <f>民鉄!AB17</f>
        <v>0</v>
      </c>
      <c r="AC50" s="258">
        <f>民鉄!AC17</f>
        <v>0</v>
      </c>
      <c r="AD50" s="257">
        <f>民鉄!AD17</f>
        <v>0</v>
      </c>
      <c r="AE50" s="258">
        <f>民鉄!AE17</f>
        <v>0</v>
      </c>
      <c r="AF50" s="257">
        <f>民鉄!AF17</f>
        <v>0</v>
      </c>
      <c r="AG50" s="258">
        <f>民鉄!AG17</f>
        <v>0</v>
      </c>
      <c r="AH50" s="259">
        <f>民鉄!AH17</f>
        <v>0</v>
      </c>
      <c r="AI50" s="258">
        <f>民鉄!AI17</f>
        <v>0</v>
      </c>
      <c r="AJ50" s="257">
        <f>民鉄!AJ17</f>
        <v>0</v>
      </c>
      <c r="AK50" s="258">
        <f>民鉄!AK17</f>
        <v>0</v>
      </c>
      <c r="AL50" s="257">
        <f>民鉄!AL17</f>
        <v>0</v>
      </c>
      <c r="AM50" s="258">
        <f>民鉄!AM17</f>
        <v>0</v>
      </c>
      <c r="AN50" s="259">
        <f>民鉄!AN17</f>
        <v>0</v>
      </c>
      <c r="AO50" s="258">
        <f>民鉄!AO17</f>
        <v>0</v>
      </c>
      <c r="AP50" s="257">
        <f>民鉄!AP17</f>
        <v>0</v>
      </c>
      <c r="AQ50" s="260">
        <f>民鉄!AQ17</f>
        <v>0</v>
      </c>
      <c r="AR50" s="261">
        <f>民鉄!AR17</f>
        <v>1</v>
      </c>
      <c r="AS50" s="262">
        <f>民鉄!AS17</f>
        <v>0</v>
      </c>
      <c r="AT50" s="261">
        <f>民鉄!AT17</f>
        <v>0</v>
      </c>
      <c r="AU50" s="262">
        <f>民鉄!AU17</f>
        <v>0</v>
      </c>
      <c r="AV50" s="261">
        <f>民鉄!AV17</f>
        <v>1</v>
      </c>
      <c r="AW50" s="778"/>
      <c r="AX50" s="780"/>
    </row>
    <row r="51" spans="1:50" ht="17.25" customHeight="1">
      <c r="A51" s="789" t="s">
        <v>213</v>
      </c>
      <c r="B51" s="790"/>
      <c r="C51" s="790"/>
      <c r="D51" s="791"/>
      <c r="E51" s="263">
        <f>民鉄!E60</f>
        <v>0</v>
      </c>
      <c r="F51" s="264">
        <f>民鉄!F60</f>
        <v>0</v>
      </c>
      <c r="G51" s="265">
        <f>民鉄!G60</f>
        <v>0</v>
      </c>
      <c r="H51" s="264">
        <f>民鉄!H60</f>
        <v>0</v>
      </c>
      <c r="I51" s="265">
        <f>民鉄!I60</f>
        <v>0</v>
      </c>
      <c r="J51" s="266">
        <f>民鉄!J60</f>
        <v>0</v>
      </c>
      <c r="K51" s="265">
        <f>民鉄!K60</f>
        <v>0</v>
      </c>
      <c r="L51" s="264">
        <f>民鉄!L60</f>
        <v>0</v>
      </c>
      <c r="M51" s="265">
        <f>民鉄!M60</f>
        <v>0</v>
      </c>
      <c r="N51" s="264">
        <f>民鉄!N60</f>
        <v>0</v>
      </c>
      <c r="O51" s="265">
        <f>民鉄!O60</f>
        <v>0</v>
      </c>
      <c r="P51" s="266">
        <f>民鉄!P60</f>
        <v>0</v>
      </c>
      <c r="Q51" s="265">
        <f>民鉄!Q60</f>
        <v>0</v>
      </c>
      <c r="R51" s="264">
        <f>民鉄!R60</f>
        <v>0</v>
      </c>
      <c r="S51" s="265">
        <f>民鉄!S60</f>
        <v>0</v>
      </c>
      <c r="T51" s="264">
        <f>民鉄!T60</f>
        <v>0</v>
      </c>
      <c r="U51" s="265">
        <f>民鉄!U60</f>
        <v>0</v>
      </c>
      <c r="V51" s="266">
        <f>民鉄!V60</f>
        <v>0</v>
      </c>
      <c r="W51" s="265">
        <f>民鉄!W60</f>
        <v>3</v>
      </c>
      <c r="X51" s="264">
        <f>民鉄!X60</f>
        <v>0</v>
      </c>
      <c r="Y51" s="265">
        <f>民鉄!Y60</f>
        <v>0</v>
      </c>
      <c r="Z51" s="264">
        <f>民鉄!Z60</f>
        <v>0</v>
      </c>
      <c r="AA51" s="265">
        <f>民鉄!AA60</f>
        <v>0</v>
      </c>
      <c r="AB51" s="266">
        <f>民鉄!AB60</f>
        <v>0</v>
      </c>
      <c r="AC51" s="265">
        <f>民鉄!AC60</f>
        <v>0</v>
      </c>
      <c r="AD51" s="264">
        <f>民鉄!AD60</f>
        <v>0</v>
      </c>
      <c r="AE51" s="265">
        <f>民鉄!AE60</f>
        <v>0</v>
      </c>
      <c r="AF51" s="264">
        <f>民鉄!AF60</f>
        <v>0</v>
      </c>
      <c r="AG51" s="265">
        <f>民鉄!AG60</f>
        <v>0</v>
      </c>
      <c r="AH51" s="266">
        <f>民鉄!AH60</f>
        <v>0</v>
      </c>
      <c r="AI51" s="265">
        <f>民鉄!AI60</f>
        <v>4</v>
      </c>
      <c r="AJ51" s="264">
        <f>民鉄!AJ60</f>
        <v>0</v>
      </c>
      <c r="AK51" s="265">
        <f>民鉄!AK60</f>
        <v>3</v>
      </c>
      <c r="AL51" s="264">
        <f>民鉄!AL60</f>
        <v>0</v>
      </c>
      <c r="AM51" s="265">
        <f>民鉄!AM60</f>
        <v>1</v>
      </c>
      <c r="AN51" s="266">
        <f>民鉄!AN60</f>
        <v>0</v>
      </c>
      <c r="AO51" s="265">
        <f>民鉄!AO60</f>
        <v>0</v>
      </c>
      <c r="AP51" s="264">
        <f>民鉄!AP60</f>
        <v>0</v>
      </c>
      <c r="AQ51" s="267">
        <f>民鉄!AQ60</f>
        <v>7</v>
      </c>
      <c r="AR51" s="268">
        <f>民鉄!AR60</f>
        <v>0</v>
      </c>
      <c r="AS51" s="269">
        <f>民鉄!AS60</f>
        <v>3</v>
      </c>
      <c r="AT51" s="268">
        <f>民鉄!AT60</f>
        <v>0</v>
      </c>
      <c r="AU51" s="269">
        <f>民鉄!AU60</f>
        <v>1</v>
      </c>
      <c r="AV51" s="268">
        <f>民鉄!AV60</f>
        <v>0</v>
      </c>
      <c r="AW51" s="778">
        <v>0.73</v>
      </c>
      <c r="AX51" s="780"/>
    </row>
    <row r="52" spans="1:50" ht="17.25" customHeight="1">
      <c r="A52" s="789"/>
      <c r="B52" s="790"/>
      <c r="C52" s="790"/>
      <c r="D52" s="791"/>
      <c r="E52" s="256">
        <f>民鉄!E61</f>
        <v>0</v>
      </c>
      <c r="F52" s="257">
        <f>民鉄!F61</f>
        <v>0</v>
      </c>
      <c r="G52" s="258">
        <f>民鉄!G61</f>
        <v>0</v>
      </c>
      <c r="H52" s="257">
        <f>民鉄!H61</f>
        <v>0</v>
      </c>
      <c r="I52" s="258">
        <f>民鉄!I61</f>
        <v>0</v>
      </c>
      <c r="J52" s="259">
        <f>民鉄!J61</f>
        <v>0</v>
      </c>
      <c r="K52" s="258">
        <f>民鉄!K61</f>
        <v>0</v>
      </c>
      <c r="L52" s="257">
        <f>民鉄!L61</f>
        <v>0</v>
      </c>
      <c r="M52" s="258">
        <f>民鉄!M61</f>
        <v>0</v>
      </c>
      <c r="N52" s="257">
        <f>民鉄!N61</f>
        <v>0</v>
      </c>
      <c r="O52" s="258">
        <f>民鉄!O61</f>
        <v>0</v>
      </c>
      <c r="P52" s="259">
        <f>民鉄!P61</f>
        <v>0</v>
      </c>
      <c r="Q52" s="258">
        <f>民鉄!Q61</f>
        <v>0</v>
      </c>
      <c r="R52" s="257">
        <f>民鉄!R61</f>
        <v>0</v>
      </c>
      <c r="S52" s="258">
        <f>民鉄!S61</f>
        <v>0</v>
      </c>
      <c r="T52" s="257">
        <f>民鉄!T61</f>
        <v>0</v>
      </c>
      <c r="U52" s="258">
        <f>民鉄!U61</f>
        <v>0</v>
      </c>
      <c r="V52" s="259">
        <f>民鉄!V61</f>
        <v>0</v>
      </c>
      <c r="W52" s="258">
        <f>民鉄!W61</f>
        <v>0</v>
      </c>
      <c r="X52" s="257">
        <f>民鉄!X61</f>
        <v>0</v>
      </c>
      <c r="Y52" s="258">
        <f>民鉄!Y61</f>
        <v>0</v>
      </c>
      <c r="Z52" s="257">
        <f>民鉄!Z61</f>
        <v>0</v>
      </c>
      <c r="AA52" s="258">
        <f>民鉄!AA61</f>
        <v>0</v>
      </c>
      <c r="AB52" s="259">
        <f>民鉄!AB61</f>
        <v>0</v>
      </c>
      <c r="AC52" s="258">
        <f>民鉄!AC61</f>
        <v>0</v>
      </c>
      <c r="AD52" s="257">
        <f>民鉄!AD61</f>
        <v>0</v>
      </c>
      <c r="AE52" s="258">
        <f>民鉄!AE61</f>
        <v>0</v>
      </c>
      <c r="AF52" s="257">
        <f>民鉄!AF61</f>
        <v>0</v>
      </c>
      <c r="AG52" s="258">
        <f>民鉄!AG61</f>
        <v>0</v>
      </c>
      <c r="AH52" s="259">
        <f>民鉄!AH61</f>
        <v>0</v>
      </c>
      <c r="AI52" s="258">
        <f>民鉄!AI61</f>
        <v>0</v>
      </c>
      <c r="AJ52" s="257">
        <f>民鉄!AJ61</f>
        <v>0</v>
      </c>
      <c r="AK52" s="258">
        <f>民鉄!AK61</f>
        <v>0</v>
      </c>
      <c r="AL52" s="257">
        <f>民鉄!AL61</f>
        <v>0</v>
      </c>
      <c r="AM52" s="258">
        <f>民鉄!AM61</f>
        <v>0</v>
      </c>
      <c r="AN52" s="259">
        <f>民鉄!AN61</f>
        <v>0</v>
      </c>
      <c r="AO52" s="258">
        <f>民鉄!AO61</f>
        <v>0</v>
      </c>
      <c r="AP52" s="257">
        <f>民鉄!AP61</f>
        <v>0</v>
      </c>
      <c r="AQ52" s="260">
        <f>民鉄!AQ61</f>
        <v>0</v>
      </c>
      <c r="AR52" s="261">
        <f>民鉄!AR61</f>
        <v>0</v>
      </c>
      <c r="AS52" s="262">
        <f>民鉄!AS61</f>
        <v>0</v>
      </c>
      <c r="AT52" s="261">
        <f>民鉄!AT61</f>
        <v>0</v>
      </c>
      <c r="AU52" s="262">
        <f>民鉄!AU61</f>
        <v>0</v>
      </c>
      <c r="AV52" s="261">
        <f>民鉄!AV61</f>
        <v>0</v>
      </c>
      <c r="AW52" s="778"/>
      <c r="AX52" s="780"/>
    </row>
    <row r="53" spans="1:50" ht="17.25" customHeight="1">
      <c r="A53" s="789" t="s">
        <v>223</v>
      </c>
      <c r="B53" s="790"/>
      <c r="C53" s="790"/>
      <c r="D53" s="791"/>
      <c r="E53" s="263">
        <f>民鉄!E88</f>
        <v>0</v>
      </c>
      <c r="F53" s="264">
        <f>民鉄!F88</f>
        <v>0</v>
      </c>
      <c r="G53" s="265">
        <f>民鉄!G88</f>
        <v>0</v>
      </c>
      <c r="H53" s="264">
        <f>民鉄!H88</f>
        <v>0</v>
      </c>
      <c r="I53" s="265">
        <f>民鉄!I88</f>
        <v>0</v>
      </c>
      <c r="J53" s="266">
        <f>民鉄!J88</f>
        <v>0</v>
      </c>
      <c r="K53" s="265">
        <f>民鉄!K88</f>
        <v>1</v>
      </c>
      <c r="L53" s="264">
        <f>民鉄!L88</f>
        <v>0</v>
      </c>
      <c r="M53" s="265">
        <f>民鉄!M88</f>
        <v>0</v>
      </c>
      <c r="N53" s="264">
        <f>民鉄!N88</f>
        <v>0</v>
      </c>
      <c r="O53" s="265">
        <f>民鉄!O88</f>
        <v>0</v>
      </c>
      <c r="P53" s="266">
        <f>民鉄!P88</f>
        <v>0</v>
      </c>
      <c r="Q53" s="265">
        <f>民鉄!Q88</f>
        <v>0</v>
      </c>
      <c r="R53" s="264">
        <f>民鉄!R88</f>
        <v>0</v>
      </c>
      <c r="S53" s="265">
        <f>民鉄!S88</f>
        <v>0</v>
      </c>
      <c r="T53" s="264">
        <f>民鉄!T88</f>
        <v>0</v>
      </c>
      <c r="U53" s="265">
        <f>民鉄!U88</f>
        <v>0</v>
      </c>
      <c r="V53" s="266">
        <f>民鉄!V88</f>
        <v>0</v>
      </c>
      <c r="W53" s="265">
        <f>民鉄!W88</f>
        <v>2</v>
      </c>
      <c r="X53" s="264">
        <f>民鉄!X88</f>
        <v>0</v>
      </c>
      <c r="Y53" s="265">
        <f>民鉄!Y88</f>
        <v>0</v>
      </c>
      <c r="Z53" s="264">
        <f>民鉄!Z88</f>
        <v>0</v>
      </c>
      <c r="AA53" s="265">
        <f>民鉄!AA88</f>
        <v>0</v>
      </c>
      <c r="AB53" s="266">
        <f>民鉄!AB88</f>
        <v>0</v>
      </c>
      <c r="AC53" s="265">
        <f>民鉄!AC88</f>
        <v>0</v>
      </c>
      <c r="AD53" s="264">
        <f>民鉄!AD88</f>
        <v>21</v>
      </c>
      <c r="AE53" s="265">
        <f>民鉄!AE88</f>
        <v>0</v>
      </c>
      <c r="AF53" s="264">
        <f>民鉄!AF88</f>
        <v>0</v>
      </c>
      <c r="AG53" s="265">
        <f>民鉄!AG88</f>
        <v>0</v>
      </c>
      <c r="AH53" s="266">
        <f>民鉄!AH88</f>
        <v>2</v>
      </c>
      <c r="AI53" s="265">
        <f>民鉄!AI88</f>
        <v>1</v>
      </c>
      <c r="AJ53" s="264">
        <f>民鉄!AJ88</f>
        <v>0</v>
      </c>
      <c r="AK53" s="265">
        <f>民鉄!AK88</f>
        <v>1</v>
      </c>
      <c r="AL53" s="264">
        <f>民鉄!AL88</f>
        <v>0</v>
      </c>
      <c r="AM53" s="265">
        <f>民鉄!AM88</f>
        <v>0</v>
      </c>
      <c r="AN53" s="266">
        <f>民鉄!AN88</f>
        <v>0</v>
      </c>
      <c r="AO53" s="265">
        <f>民鉄!AO88</f>
        <v>0</v>
      </c>
      <c r="AP53" s="264">
        <f>民鉄!AP88</f>
        <v>0</v>
      </c>
      <c r="AQ53" s="267">
        <f>民鉄!AQ88</f>
        <v>4</v>
      </c>
      <c r="AR53" s="268">
        <f>民鉄!AR88</f>
        <v>21</v>
      </c>
      <c r="AS53" s="269">
        <f>民鉄!AS88</f>
        <v>1</v>
      </c>
      <c r="AT53" s="268">
        <f>民鉄!AT88</f>
        <v>0</v>
      </c>
      <c r="AU53" s="269">
        <f>民鉄!AU88</f>
        <v>0</v>
      </c>
      <c r="AV53" s="268">
        <f>民鉄!AV88</f>
        <v>2</v>
      </c>
      <c r="AW53" s="778">
        <v>0.47</v>
      </c>
      <c r="AX53" s="780">
        <v>14.48</v>
      </c>
    </row>
    <row r="54" spans="1:50" ht="17.25" customHeight="1">
      <c r="A54" s="789"/>
      <c r="B54" s="790"/>
      <c r="C54" s="790"/>
      <c r="D54" s="791"/>
      <c r="E54" s="256">
        <f>民鉄!E89</f>
        <v>0</v>
      </c>
      <c r="F54" s="257">
        <f>民鉄!F89</f>
        <v>0</v>
      </c>
      <c r="G54" s="258">
        <f>民鉄!G89</f>
        <v>0</v>
      </c>
      <c r="H54" s="257">
        <f>民鉄!H89</f>
        <v>0</v>
      </c>
      <c r="I54" s="258">
        <f>民鉄!I89</f>
        <v>0</v>
      </c>
      <c r="J54" s="259">
        <f>民鉄!J89</f>
        <v>0</v>
      </c>
      <c r="K54" s="258">
        <f>民鉄!K89</f>
        <v>0</v>
      </c>
      <c r="L54" s="257">
        <f>民鉄!L89</f>
        <v>0</v>
      </c>
      <c r="M54" s="258">
        <f>民鉄!M89</f>
        <v>0</v>
      </c>
      <c r="N54" s="257">
        <f>民鉄!N89</f>
        <v>0</v>
      </c>
      <c r="O54" s="258">
        <f>民鉄!O89</f>
        <v>0</v>
      </c>
      <c r="P54" s="259">
        <f>民鉄!P89</f>
        <v>0</v>
      </c>
      <c r="Q54" s="258">
        <f>民鉄!Q89</f>
        <v>0</v>
      </c>
      <c r="R54" s="257">
        <f>民鉄!R89</f>
        <v>0</v>
      </c>
      <c r="S54" s="258">
        <f>民鉄!S89</f>
        <v>0</v>
      </c>
      <c r="T54" s="257">
        <f>民鉄!T89</f>
        <v>0</v>
      </c>
      <c r="U54" s="258">
        <f>民鉄!U89</f>
        <v>0</v>
      </c>
      <c r="V54" s="259">
        <f>民鉄!V89</f>
        <v>0</v>
      </c>
      <c r="W54" s="258">
        <f>民鉄!W89</f>
        <v>0</v>
      </c>
      <c r="X54" s="257">
        <f>民鉄!X89</f>
        <v>0</v>
      </c>
      <c r="Y54" s="258">
        <f>民鉄!Y89</f>
        <v>0</v>
      </c>
      <c r="Z54" s="257">
        <f>民鉄!Z89</f>
        <v>0</v>
      </c>
      <c r="AA54" s="258">
        <f>民鉄!AA89</f>
        <v>0</v>
      </c>
      <c r="AB54" s="259">
        <f>民鉄!AB89</f>
        <v>0</v>
      </c>
      <c r="AC54" s="258">
        <f>民鉄!AC89</f>
        <v>0</v>
      </c>
      <c r="AD54" s="257">
        <f>民鉄!AD89</f>
        <v>1</v>
      </c>
      <c r="AE54" s="258">
        <f>民鉄!AE89</f>
        <v>0</v>
      </c>
      <c r="AF54" s="257">
        <f>民鉄!AF89</f>
        <v>0</v>
      </c>
      <c r="AG54" s="258">
        <f>民鉄!AG89</f>
        <v>0</v>
      </c>
      <c r="AH54" s="259">
        <f>民鉄!AH89</f>
        <v>1</v>
      </c>
      <c r="AI54" s="258">
        <f>民鉄!AI89</f>
        <v>0</v>
      </c>
      <c r="AJ54" s="257">
        <f>民鉄!AJ89</f>
        <v>0</v>
      </c>
      <c r="AK54" s="258">
        <f>民鉄!AK89</f>
        <v>0</v>
      </c>
      <c r="AL54" s="257">
        <f>民鉄!AL89</f>
        <v>0</v>
      </c>
      <c r="AM54" s="258">
        <f>民鉄!AM89</f>
        <v>0</v>
      </c>
      <c r="AN54" s="259">
        <f>民鉄!AN89</f>
        <v>0</v>
      </c>
      <c r="AO54" s="258">
        <f>民鉄!AO89</f>
        <v>0</v>
      </c>
      <c r="AP54" s="257">
        <f>民鉄!AP89</f>
        <v>0</v>
      </c>
      <c r="AQ54" s="260">
        <f>民鉄!AQ89</f>
        <v>0</v>
      </c>
      <c r="AR54" s="261">
        <f>民鉄!AR89</f>
        <v>1</v>
      </c>
      <c r="AS54" s="262">
        <f>民鉄!AS89</f>
        <v>0</v>
      </c>
      <c r="AT54" s="261">
        <f>民鉄!AT89</f>
        <v>0</v>
      </c>
      <c r="AU54" s="262">
        <f>民鉄!AU89</f>
        <v>0</v>
      </c>
      <c r="AV54" s="261">
        <f>民鉄!AV89</f>
        <v>1</v>
      </c>
      <c r="AW54" s="778"/>
      <c r="AX54" s="780"/>
    </row>
    <row r="55" spans="1:50" ht="17.25" customHeight="1">
      <c r="A55" s="789" t="s">
        <v>214</v>
      </c>
      <c r="B55" s="790"/>
      <c r="C55" s="790"/>
      <c r="D55" s="791"/>
      <c r="E55" s="263">
        <f>民鉄!E192</f>
        <v>0</v>
      </c>
      <c r="F55" s="264">
        <f>民鉄!F192</f>
        <v>0</v>
      </c>
      <c r="G55" s="265">
        <f>民鉄!G192</f>
        <v>0</v>
      </c>
      <c r="H55" s="264">
        <f>民鉄!H192</f>
        <v>0</v>
      </c>
      <c r="I55" s="265">
        <f>民鉄!I192</f>
        <v>0</v>
      </c>
      <c r="J55" s="266">
        <f>民鉄!J192</f>
        <v>0</v>
      </c>
      <c r="K55" s="265">
        <f>民鉄!K192</f>
        <v>2</v>
      </c>
      <c r="L55" s="264">
        <f>民鉄!L192</f>
        <v>0</v>
      </c>
      <c r="M55" s="265">
        <f>民鉄!M192</f>
        <v>0</v>
      </c>
      <c r="N55" s="264">
        <f>民鉄!N192</f>
        <v>0</v>
      </c>
      <c r="O55" s="265">
        <f>民鉄!O192</f>
        <v>56</v>
      </c>
      <c r="P55" s="266">
        <f>民鉄!P192</f>
        <v>0</v>
      </c>
      <c r="Q55" s="265">
        <f>民鉄!Q192</f>
        <v>0</v>
      </c>
      <c r="R55" s="264">
        <f>民鉄!R192</f>
        <v>0</v>
      </c>
      <c r="S55" s="265">
        <f>民鉄!S192</f>
        <v>0</v>
      </c>
      <c r="T55" s="264">
        <f>民鉄!T192</f>
        <v>0</v>
      </c>
      <c r="U55" s="265">
        <f>民鉄!U192</f>
        <v>0</v>
      </c>
      <c r="V55" s="266">
        <f>民鉄!V192</f>
        <v>0</v>
      </c>
      <c r="W55" s="265">
        <f>民鉄!W192</f>
        <v>53</v>
      </c>
      <c r="X55" s="264">
        <f>民鉄!X192</f>
        <v>2</v>
      </c>
      <c r="Y55" s="265">
        <f>民鉄!Y192</f>
        <v>18</v>
      </c>
      <c r="Z55" s="264">
        <f>民鉄!Z192</f>
        <v>0</v>
      </c>
      <c r="AA55" s="265">
        <f>民鉄!AA192</f>
        <v>17</v>
      </c>
      <c r="AB55" s="266">
        <f>民鉄!AB192</f>
        <v>2</v>
      </c>
      <c r="AC55" s="265">
        <f>民鉄!AC192</f>
        <v>6</v>
      </c>
      <c r="AD55" s="264">
        <f>民鉄!AD192</f>
        <v>3</v>
      </c>
      <c r="AE55" s="265">
        <f>民鉄!AE192</f>
        <v>0</v>
      </c>
      <c r="AF55" s="264">
        <f>民鉄!AF192</f>
        <v>0</v>
      </c>
      <c r="AG55" s="265">
        <f>民鉄!AG192</f>
        <v>1</v>
      </c>
      <c r="AH55" s="266">
        <f>民鉄!AH192</f>
        <v>2</v>
      </c>
      <c r="AI55" s="265">
        <f>民鉄!AI192</f>
        <v>101</v>
      </c>
      <c r="AJ55" s="264">
        <f>民鉄!AJ192</f>
        <v>1</v>
      </c>
      <c r="AK55" s="265">
        <f>民鉄!AK192</f>
        <v>19</v>
      </c>
      <c r="AL55" s="264">
        <f>民鉄!AL192</f>
        <v>0</v>
      </c>
      <c r="AM55" s="265">
        <f>民鉄!AM192</f>
        <v>82</v>
      </c>
      <c r="AN55" s="266">
        <f>民鉄!AN192</f>
        <v>1</v>
      </c>
      <c r="AO55" s="265">
        <f>民鉄!AO192</f>
        <v>0</v>
      </c>
      <c r="AP55" s="264">
        <f>民鉄!AP192</f>
        <v>0</v>
      </c>
      <c r="AQ55" s="267">
        <f>民鉄!AQ192</f>
        <v>162</v>
      </c>
      <c r="AR55" s="268">
        <f>民鉄!AR192</f>
        <v>6</v>
      </c>
      <c r="AS55" s="269">
        <f>民鉄!AS192</f>
        <v>37</v>
      </c>
      <c r="AT55" s="268">
        <f>民鉄!AT192</f>
        <v>0</v>
      </c>
      <c r="AU55" s="269">
        <f>民鉄!AU192</f>
        <v>156</v>
      </c>
      <c r="AV55" s="268">
        <f>民鉄!AV192</f>
        <v>5</v>
      </c>
      <c r="AW55" s="778">
        <v>0.66</v>
      </c>
      <c r="AX55" s="780">
        <v>2.69</v>
      </c>
    </row>
    <row r="56" spans="1:50" ht="17.25" customHeight="1">
      <c r="A56" s="789"/>
      <c r="B56" s="790"/>
      <c r="C56" s="790"/>
      <c r="D56" s="791"/>
      <c r="E56" s="256">
        <f>民鉄!E193</f>
        <v>0</v>
      </c>
      <c r="F56" s="257">
        <f>民鉄!F193</f>
        <v>0</v>
      </c>
      <c r="G56" s="258">
        <f>民鉄!G193</f>
        <v>0</v>
      </c>
      <c r="H56" s="257">
        <f>民鉄!H193</f>
        <v>0</v>
      </c>
      <c r="I56" s="258">
        <f>民鉄!I193</f>
        <v>0</v>
      </c>
      <c r="J56" s="259">
        <f>民鉄!J193</f>
        <v>0</v>
      </c>
      <c r="K56" s="258">
        <f>民鉄!K193</f>
        <v>1</v>
      </c>
      <c r="L56" s="257">
        <f>民鉄!L193</f>
        <v>0</v>
      </c>
      <c r="M56" s="258">
        <f>民鉄!M193</f>
        <v>0</v>
      </c>
      <c r="N56" s="257">
        <f>民鉄!N193</f>
        <v>0</v>
      </c>
      <c r="O56" s="258">
        <f>民鉄!O193</f>
        <v>55</v>
      </c>
      <c r="P56" s="259">
        <f>民鉄!P193</f>
        <v>0</v>
      </c>
      <c r="Q56" s="258">
        <f>民鉄!Q193</f>
        <v>0</v>
      </c>
      <c r="R56" s="257">
        <f>民鉄!R193</f>
        <v>0</v>
      </c>
      <c r="S56" s="258">
        <f>民鉄!S193</f>
        <v>0</v>
      </c>
      <c r="T56" s="257">
        <f>民鉄!T193</f>
        <v>0</v>
      </c>
      <c r="U56" s="258">
        <f>民鉄!U193</f>
        <v>0</v>
      </c>
      <c r="V56" s="259">
        <f>民鉄!V193</f>
        <v>0</v>
      </c>
      <c r="W56" s="258">
        <f>民鉄!W193</f>
        <v>2</v>
      </c>
      <c r="X56" s="257">
        <f>民鉄!X193</f>
        <v>0</v>
      </c>
      <c r="Y56" s="258">
        <f>民鉄!Y193</f>
        <v>0</v>
      </c>
      <c r="Z56" s="257">
        <f>民鉄!Z193</f>
        <v>0</v>
      </c>
      <c r="AA56" s="258">
        <f>民鉄!AA193</f>
        <v>5</v>
      </c>
      <c r="AB56" s="259">
        <f>民鉄!AB193</f>
        <v>0</v>
      </c>
      <c r="AC56" s="258">
        <f>民鉄!AC193</f>
        <v>0</v>
      </c>
      <c r="AD56" s="257">
        <f>民鉄!AD193</f>
        <v>0</v>
      </c>
      <c r="AE56" s="258">
        <f>民鉄!AE193</f>
        <v>0</v>
      </c>
      <c r="AF56" s="257">
        <f>民鉄!AF193</f>
        <v>0</v>
      </c>
      <c r="AG56" s="258">
        <f>民鉄!AG193</f>
        <v>0</v>
      </c>
      <c r="AH56" s="259">
        <f>民鉄!AH193</f>
        <v>0</v>
      </c>
      <c r="AI56" s="258">
        <f>民鉄!AI193</f>
        <v>0</v>
      </c>
      <c r="AJ56" s="257">
        <f>民鉄!AJ193</f>
        <v>0</v>
      </c>
      <c r="AK56" s="258">
        <f>民鉄!AK193</f>
        <v>0</v>
      </c>
      <c r="AL56" s="257">
        <f>民鉄!AL193</f>
        <v>0</v>
      </c>
      <c r="AM56" s="258">
        <f>民鉄!AM193</f>
        <v>0</v>
      </c>
      <c r="AN56" s="259">
        <f>民鉄!AN193</f>
        <v>0</v>
      </c>
      <c r="AO56" s="258">
        <f>民鉄!AO193</f>
        <v>0</v>
      </c>
      <c r="AP56" s="257">
        <f>民鉄!AP193</f>
        <v>0</v>
      </c>
      <c r="AQ56" s="260">
        <f>民鉄!AQ193</f>
        <v>3</v>
      </c>
      <c r="AR56" s="261">
        <f>民鉄!AR193</f>
        <v>0</v>
      </c>
      <c r="AS56" s="262">
        <f>民鉄!AS193</f>
        <v>0</v>
      </c>
      <c r="AT56" s="261">
        <f>民鉄!AT193</f>
        <v>0</v>
      </c>
      <c r="AU56" s="262">
        <f>民鉄!AU193</f>
        <v>60</v>
      </c>
      <c r="AV56" s="261">
        <f>民鉄!AV193</f>
        <v>0</v>
      </c>
      <c r="AW56" s="778"/>
      <c r="AX56" s="780"/>
    </row>
    <row r="57" spans="1:50" ht="17.25" customHeight="1">
      <c r="A57" s="789" t="s">
        <v>215</v>
      </c>
      <c r="B57" s="790"/>
      <c r="C57" s="790"/>
      <c r="D57" s="791"/>
      <c r="E57" s="263">
        <f>民鉄!E250</f>
        <v>0</v>
      </c>
      <c r="F57" s="264">
        <f>民鉄!F250</f>
        <v>0</v>
      </c>
      <c r="G57" s="265">
        <f>民鉄!G250</f>
        <v>0</v>
      </c>
      <c r="H57" s="264">
        <f>民鉄!H250</f>
        <v>0</v>
      </c>
      <c r="I57" s="265">
        <f>民鉄!I250</f>
        <v>0</v>
      </c>
      <c r="J57" s="266">
        <f>民鉄!J250</f>
        <v>0</v>
      </c>
      <c r="K57" s="265">
        <f>民鉄!K250</f>
        <v>1</v>
      </c>
      <c r="L57" s="264">
        <f>民鉄!L250</f>
        <v>0</v>
      </c>
      <c r="M57" s="265">
        <f>民鉄!M250</f>
        <v>0</v>
      </c>
      <c r="N57" s="264">
        <f>民鉄!N250</f>
        <v>0</v>
      </c>
      <c r="O57" s="265">
        <f>民鉄!O250</f>
        <v>0</v>
      </c>
      <c r="P57" s="266">
        <f>民鉄!P250</f>
        <v>0</v>
      </c>
      <c r="Q57" s="265">
        <f>民鉄!Q250</f>
        <v>0</v>
      </c>
      <c r="R57" s="264">
        <f>民鉄!R250</f>
        <v>0</v>
      </c>
      <c r="S57" s="265">
        <f>民鉄!S250</f>
        <v>0</v>
      </c>
      <c r="T57" s="264">
        <f>民鉄!T250</f>
        <v>0</v>
      </c>
      <c r="U57" s="265">
        <f>民鉄!U250</f>
        <v>0</v>
      </c>
      <c r="V57" s="266">
        <f>民鉄!V250</f>
        <v>0</v>
      </c>
      <c r="W57" s="265">
        <f>民鉄!W250</f>
        <v>37</v>
      </c>
      <c r="X57" s="264">
        <f>民鉄!X250</f>
        <v>0</v>
      </c>
      <c r="Y57" s="265">
        <f>民鉄!Y250</f>
        <v>14</v>
      </c>
      <c r="Z57" s="264">
        <f>民鉄!Z250</f>
        <v>0</v>
      </c>
      <c r="AA57" s="265">
        <f>民鉄!AA250</f>
        <v>13</v>
      </c>
      <c r="AB57" s="266">
        <f>民鉄!AB250</f>
        <v>0</v>
      </c>
      <c r="AC57" s="265">
        <f>民鉄!AC250</f>
        <v>0</v>
      </c>
      <c r="AD57" s="264">
        <f>民鉄!AD250</f>
        <v>15</v>
      </c>
      <c r="AE57" s="265">
        <f>民鉄!AE250</f>
        <v>0</v>
      </c>
      <c r="AF57" s="264">
        <f>民鉄!AF250</f>
        <v>0</v>
      </c>
      <c r="AG57" s="265">
        <f>民鉄!AG250</f>
        <v>0</v>
      </c>
      <c r="AH57" s="266">
        <f>民鉄!AH250</f>
        <v>0</v>
      </c>
      <c r="AI57" s="265">
        <f>民鉄!AI250</f>
        <v>24</v>
      </c>
      <c r="AJ57" s="264">
        <f>民鉄!AJ250</f>
        <v>0</v>
      </c>
      <c r="AK57" s="265">
        <f>民鉄!AK250</f>
        <v>11</v>
      </c>
      <c r="AL57" s="264">
        <f>民鉄!AL250</f>
        <v>0</v>
      </c>
      <c r="AM57" s="265">
        <f>民鉄!AM250</f>
        <v>13</v>
      </c>
      <c r="AN57" s="266">
        <f>民鉄!AN250</f>
        <v>0</v>
      </c>
      <c r="AO57" s="265">
        <f>民鉄!AO250</f>
        <v>0</v>
      </c>
      <c r="AP57" s="264">
        <f>民鉄!AP250</f>
        <v>0</v>
      </c>
      <c r="AQ57" s="267">
        <f>民鉄!AQ250</f>
        <v>62</v>
      </c>
      <c r="AR57" s="268">
        <f>民鉄!AR250</f>
        <v>15</v>
      </c>
      <c r="AS57" s="269">
        <f>民鉄!AS250</f>
        <v>25</v>
      </c>
      <c r="AT57" s="268">
        <f>民鉄!AT250</f>
        <v>0</v>
      </c>
      <c r="AU57" s="269">
        <f>民鉄!AU250</f>
        <v>26</v>
      </c>
      <c r="AV57" s="268">
        <f>民鉄!AV250</f>
        <v>0</v>
      </c>
      <c r="AW57" s="778">
        <v>0.65</v>
      </c>
      <c r="AX57" s="780">
        <v>11.81</v>
      </c>
    </row>
    <row r="58" spans="1:50" ht="17.25" customHeight="1">
      <c r="A58" s="789"/>
      <c r="B58" s="790"/>
      <c r="C58" s="790"/>
      <c r="D58" s="791"/>
      <c r="E58" s="256">
        <f>民鉄!E251</f>
        <v>0</v>
      </c>
      <c r="F58" s="257">
        <f>民鉄!F251</f>
        <v>0</v>
      </c>
      <c r="G58" s="258">
        <f>民鉄!G251</f>
        <v>0</v>
      </c>
      <c r="H58" s="257">
        <f>民鉄!H251</f>
        <v>0</v>
      </c>
      <c r="I58" s="258">
        <f>民鉄!I251</f>
        <v>0</v>
      </c>
      <c r="J58" s="259">
        <f>民鉄!J251</f>
        <v>0</v>
      </c>
      <c r="K58" s="258">
        <f>民鉄!K251</f>
        <v>0</v>
      </c>
      <c r="L58" s="257">
        <f>民鉄!L251</f>
        <v>0</v>
      </c>
      <c r="M58" s="258">
        <f>民鉄!M251</f>
        <v>0</v>
      </c>
      <c r="N58" s="257">
        <f>民鉄!N251</f>
        <v>0</v>
      </c>
      <c r="O58" s="258">
        <f>民鉄!O251</f>
        <v>0</v>
      </c>
      <c r="P58" s="259">
        <f>民鉄!P251</f>
        <v>0</v>
      </c>
      <c r="Q58" s="258">
        <f>民鉄!Q251</f>
        <v>0</v>
      </c>
      <c r="R58" s="257">
        <f>民鉄!R251</f>
        <v>0</v>
      </c>
      <c r="S58" s="258">
        <f>民鉄!S251</f>
        <v>0</v>
      </c>
      <c r="T58" s="257">
        <f>民鉄!T251</f>
        <v>0</v>
      </c>
      <c r="U58" s="258">
        <f>民鉄!U251</f>
        <v>0</v>
      </c>
      <c r="V58" s="259">
        <f>民鉄!V251</f>
        <v>0</v>
      </c>
      <c r="W58" s="258">
        <f>民鉄!W251</f>
        <v>0</v>
      </c>
      <c r="X58" s="257">
        <f>民鉄!X251</f>
        <v>0</v>
      </c>
      <c r="Y58" s="258">
        <f>民鉄!Y251</f>
        <v>0</v>
      </c>
      <c r="Z58" s="257">
        <f>民鉄!Z251</f>
        <v>0</v>
      </c>
      <c r="AA58" s="258">
        <f>民鉄!AA251</f>
        <v>0</v>
      </c>
      <c r="AB58" s="259">
        <f>民鉄!AB251</f>
        <v>0</v>
      </c>
      <c r="AC58" s="258">
        <f>民鉄!AC251</f>
        <v>0</v>
      </c>
      <c r="AD58" s="257">
        <f>民鉄!AD251</f>
        <v>0</v>
      </c>
      <c r="AE58" s="258">
        <f>民鉄!AE251</f>
        <v>0</v>
      </c>
      <c r="AF58" s="257">
        <f>民鉄!AF251</f>
        <v>0</v>
      </c>
      <c r="AG58" s="258">
        <f>民鉄!AG251</f>
        <v>0</v>
      </c>
      <c r="AH58" s="259">
        <f>民鉄!AH251</f>
        <v>0</v>
      </c>
      <c r="AI58" s="258">
        <f>民鉄!AI251</f>
        <v>0</v>
      </c>
      <c r="AJ58" s="257">
        <f>民鉄!AJ251</f>
        <v>0</v>
      </c>
      <c r="AK58" s="258">
        <f>民鉄!AK251</f>
        <v>0</v>
      </c>
      <c r="AL58" s="257">
        <f>民鉄!AL251</f>
        <v>0</v>
      </c>
      <c r="AM58" s="258">
        <f>民鉄!AM251</f>
        <v>0</v>
      </c>
      <c r="AN58" s="259">
        <f>民鉄!AN251</f>
        <v>0</v>
      </c>
      <c r="AO58" s="258">
        <f>民鉄!AO251</f>
        <v>0</v>
      </c>
      <c r="AP58" s="257">
        <f>民鉄!AP251</f>
        <v>0</v>
      </c>
      <c r="AQ58" s="260">
        <f>民鉄!AQ251</f>
        <v>0</v>
      </c>
      <c r="AR58" s="261">
        <f>民鉄!AR251</f>
        <v>0</v>
      </c>
      <c r="AS58" s="262">
        <f>民鉄!AS251</f>
        <v>0</v>
      </c>
      <c r="AT58" s="261">
        <f>民鉄!AT251</f>
        <v>0</v>
      </c>
      <c r="AU58" s="262">
        <f>民鉄!AU251</f>
        <v>0</v>
      </c>
      <c r="AV58" s="261">
        <f>民鉄!AV251</f>
        <v>0</v>
      </c>
      <c r="AW58" s="778"/>
      <c r="AX58" s="780"/>
    </row>
    <row r="59" spans="1:50" ht="17.25" customHeight="1">
      <c r="A59" s="789" t="s">
        <v>216</v>
      </c>
      <c r="B59" s="790"/>
      <c r="C59" s="790"/>
      <c r="D59" s="791"/>
      <c r="E59" s="263">
        <f>民鉄!E318</f>
        <v>0</v>
      </c>
      <c r="F59" s="264">
        <f>民鉄!F318</f>
        <v>0</v>
      </c>
      <c r="G59" s="265">
        <f>民鉄!G318</f>
        <v>0</v>
      </c>
      <c r="H59" s="264">
        <f>民鉄!H318</f>
        <v>0</v>
      </c>
      <c r="I59" s="265">
        <f>民鉄!I318</f>
        <v>0</v>
      </c>
      <c r="J59" s="266">
        <f>民鉄!J318</f>
        <v>0</v>
      </c>
      <c r="K59" s="265">
        <f>民鉄!K318</f>
        <v>1</v>
      </c>
      <c r="L59" s="264">
        <f>民鉄!L318</f>
        <v>1</v>
      </c>
      <c r="M59" s="265">
        <f>民鉄!M318</f>
        <v>0</v>
      </c>
      <c r="N59" s="264">
        <f>民鉄!N318</f>
        <v>0</v>
      </c>
      <c r="O59" s="265">
        <f>民鉄!O318</f>
        <v>18</v>
      </c>
      <c r="P59" s="266">
        <f>民鉄!P318</f>
        <v>0</v>
      </c>
      <c r="Q59" s="265">
        <f>民鉄!Q318</f>
        <v>0</v>
      </c>
      <c r="R59" s="264">
        <f>民鉄!R318</f>
        <v>0</v>
      </c>
      <c r="S59" s="265">
        <f>民鉄!S318</f>
        <v>0</v>
      </c>
      <c r="T59" s="264">
        <f>民鉄!T318</f>
        <v>0</v>
      </c>
      <c r="U59" s="265">
        <f>民鉄!U318</f>
        <v>0</v>
      </c>
      <c r="V59" s="266">
        <f>民鉄!V318</f>
        <v>0</v>
      </c>
      <c r="W59" s="265">
        <f>民鉄!W318</f>
        <v>40</v>
      </c>
      <c r="X59" s="264">
        <f>民鉄!X318</f>
        <v>1</v>
      </c>
      <c r="Y59" s="265">
        <f>民鉄!Y318</f>
        <v>28</v>
      </c>
      <c r="Z59" s="264">
        <f>民鉄!Z318</f>
        <v>0</v>
      </c>
      <c r="AA59" s="265">
        <f>民鉄!AA318</f>
        <v>11</v>
      </c>
      <c r="AB59" s="266">
        <f>民鉄!AB318</f>
        <v>0</v>
      </c>
      <c r="AC59" s="265">
        <f>民鉄!AC318</f>
        <v>0</v>
      </c>
      <c r="AD59" s="264">
        <f>民鉄!AD318</f>
        <v>3</v>
      </c>
      <c r="AE59" s="265">
        <f>民鉄!AE318</f>
        <v>0</v>
      </c>
      <c r="AF59" s="264">
        <f>民鉄!AF318</f>
        <v>0</v>
      </c>
      <c r="AG59" s="265">
        <f>民鉄!AG318</f>
        <v>0</v>
      </c>
      <c r="AH59" s="266">
        <f>民鉄!AH318</f>
        <v>3</v>
      </c>
      <c r="AI59" s="265">
        <f>民鉄!AI318</f>
        <v>66</v>
      </c>
      <c r="AJ59" s="264">
        <f>民鉄!AJ318</f>
        <v>0</v>
      </c>
      <c r="AK59" s="265">
        <f>民鉄!AK318</f>
        <v>32</v>
      </c>
      <c r="AL59" s="264">
        <f>民鉄!AL318</f>
        <v>0</v>
      </c>
      <c r="AM59" s="265">
        <f>民鉄!AM318</f>
        <v>34</v>
      </c>
      <c r="AN59" s="266">
        <f>民鉄!AN318</f>
        <v>0</v>
      </c>
      <c r="AO59" s="265">
        <f>民鉄!AO318</f>
        <v>0</v>
      </c>
      <c r="AP59" s="264">
        <f>民鉄!AP318</f>
        <v>0</v>
      </c>
      <c r="AQ59" s="267">
        <f>民鉄!AQ318</f>
        <v>107</v>
      </c>
      <c r="AR59" s="268">
        <f>民鉄!AR318</f>
        <v>5</v>
      </c>
      <c r="AS59" s="269">
        <f>民鉄!AS318</f>
        <v>60</v>
      </c>
      <c r="AT59" s="268">
        <f>民鉄!AT318</f>
        <v>0</v>
      </c>
      <c r="AU59" s="269">
        <f>民鉄!AU318</f>
        <v>63</v>
      </c>
      <c r="AV59" s="268">
        <f>民鉄!AV318</f>
        <v>3</v>
      </c>
      <c r="AW59" s="778">
        <v>0.72</v>
      </c>
      <c r="AX59" s="780">
        <v>1.2</v>
      </c>
    </row>
    <row r="60" spans="1:50" ht="17.25" customHeight="1">
      <c r="A60" s="789"/>
      <c r="B60" s="790"/>
      <c r="C60" s="790"/>
      <c r="D60" s="791"/>
      <c r="E60" s="256">
        <f>民鉄!E319</f>
        <v>0</v>
      </c>
      <c r="F60" s="257">
        <f>民鉄!F319</f>
        <v>0</v>
      </c>
      <c r="G60" s="258">
        <f>民鉄!G319</f>
        <v>0</v>
      </c>
      <c r="H60" s="257">
        <f>民鉄!H319</f>
        <v>0</v>
      </c>
      <c r="I60" s="258">
        <f>民鉄!I319</f>
        <v>0</v>
      </c>
      <c r="J60" s="259">
        <f>民鉄!J319</f>
        <v>0</v>
      </c>
      <c r="K60" s="258">
        <f>民鉄!K319</f>
        <v>1</v>
      </c>
      <c r="L60" s="257">
        <f>民鉄!L319</f>
        <v>0</v>
      </c>
      <c r="M60" s="258">
        <f>民鉄!M319</f>
        <v>0</v>
      </c>
      <c r="N60" s="257">
        <f>民鉄!N319</f>
        <v>0</v>
      </c>
      <c r="O60" s="258">
        <f>民鉄!O319</f>
        <v>15</v>
      </c>
      <c r="P60" s="259">
        <f>民鉄!P319</f>
        <v>0</v>
      </c>
      <c r="Q60" s="258">
        <f>民鉄!Q319</f>
        <v>0</v>
      </c>
      <c r="R60" s="257">
        <f>民鉄!R319</f>
        <v>0</v>
      </c>
      <c r="S60" s="258">
        <f>民鉄!S319</f>
        <v>0</v>
      </c>
      <c r="T60" s="257">
        <f>民鉄!T319</f>
        <v>0</v>
      </c>
      <c r="U60" s="258">
        <f>民鉄!U319</f>
        <v>0</v>
      </c>
      <c r="V60" s="259">
        <f>民鉄!V319</f>
        <v>0</v>
      </c>
      <c r="W60" s="258">
        <f>民鉄!W319</f>
        <v>2</v>
      </c>
      <c r="X60" s="257">
        <f>民鉄!X319</f>
        <v>0</v>
      </c>
      <c r="Y60" s="258">
        <f>民鉄!Y319</f>
        <v>0</v>
      </c>
      <c r="Z60" s="257">
        <f>民鉄!Z319</f>
        <v>0</v>
      </c>
      <c r="AA60" s="258">
        <f>民鉄!AA319</f>
        <v>2</v>
      </c>
      <c r="AB60" s="259">
        <f>民鉄!AB319</f>
        <v>0</v>
      </c>
      <c r="AC60" s="258">
        <f>民鉄!AC319</f>
        <v>0</v>
      </c>
      <c r="AD60" s="257">
        <f>民鉄!AD319</f>
        <v>1</v>
      </c>
      <c r="AE60" s="258">
        <f>民鉄!AE319</f>
        <v>0</v>
      </c>
      <c r="AF60" s="257">
        <f>民鉄!AF319</f>
        <v>0</v>
      </c>
      <c r="AG60" s="258">
        <f>民鉄!AG319</f>
        <v>0</v>
      </c>
      <c r="AH60" s="259">
        <f>民鉄!AH319</f>
        <v>1</v>
      </c>
      <c r="AI60" s="258">
        <f>民鉄!AI319</f>
        <v>0</v>
      </c>
      <c r="AJ60" s="257">
        <f>民鉄!AJ319</f>
        <v>0</v>
      </c>
      <c r="AK60" s="258">
        <f>民鉄!AK319</f>
        <v>0</v>
      </c>
      <c r="AL60" s="257">
        <f>民鉄!AL319</f>
        <v>0</v>
      </c>
      <c r="AM60" s="258">
        <f>民鉄!AM319</f>
        <v>0</v>
      </c>
      <c r="AN60" s="259">
        <f>民鉄!AN319</f>
        <v>0</v>
      </c>
      <c r="AO60" s="258">
        <f>民鉄!AO319</f>
        <v>0</v>
      </c>
      <c r="AP60" s="257">
        <f>民鉄!AP319</f>
        <v>0</v>
      </c>
      <c r="AQ60" s="260">
        <f>民鉄!AQ319</f>
        <v>3</v>
      </c>
      <c r="AR60" s="261">
        <f>民鉄!AR319</f>
        <v>1</v>
      </c>
      <c r="AS60" s="262">
        <f>民鉄!AS319</f>
        <v>0</v>
      </c>
      <c r="AT60" s="261">
        <f>民鉄!AT319</f>
        <v>0</v>
      </c>
      <c r="AU60" s="262">
        <f>民鉄!AU319</f>
        <v>17</v>
      </c>
      <c r="AV60" s="261">
        <f>民鉄!AV319</f>
        <v>1</v>
      </c>
      <c r="AW60" s="778"/>
      <c r="AX60" s="780"/>
    </row>
    <row r="61" spans="1:50" ht="17.25" customHeight="1">
      <c r="A61" s="789" t="s">
        <v>217</v>
      </c>
      <c r="B61" s="790"/>
      <c r="C61" s="790"/>
      <c r="D61" s="791"/>
      <c r="E61" s="263">
        <f>民鉄!E340</f>
        <v>0</v>
      </c>
      <c r="F61" s="264">
        <f>民鉄!F340</f>
        <v>0</v>
      </c>
      <c r="G61" s="265">
        <f>民鉄!G340</f>
        <v>0</v>
      </c>
      <c r="H61" s="264">
        <f>民鉄!H340</f>
        <v>0</v>
      </c>
      <c r="I61" s="265">
        <f>民鉄!I340</f>
        <v>0</v>
      </c>
      <c r="J61" s="266">
        <f>民鉄!J340</f>
        <v>0</v>
      </c>
      <c r="K61" s="265">
        <f>民鉄!K340</f>
        <v>0</v>
      </c>
      <c r="L61" s="264">
        <f>民鉄!L340</f>
        <v>1</v>
      </c>
      <c r="M61" s="265">
        <f>民鉄!M340</f>
        <v>0</v>
      </c>
      <c r="N61" s="264">
        <f>民鉄!N340</f>
        <v>0</v>
      </c>
      <c r="O61" s="265">
        <f>民鉄!O340</f>
        <v>0</v>
      </c>
      <c r="P61" s="266">
        <f>民鉄!P340</f>
        <v>8</v>
      </c>
      <c r="Q61" s="265">
        <f>民鉄!Q340</f>
        <v>0</v>
      </c>
      <c r="R61" s="264">
        <f>民鉄!R340</f>
        <v>0</v>
      </c>
      <c r="S61" s="265">
        <f>民鉄!S340</f>
        <v>0</v>
      </c>
      <c r="T61" s="264">
        <f>民鉄!T340</f>
        <v>0</v>
      </c>
      <c r="U61" s="265">
        <f>民鉄!U340</f>
        <v>0</v>
      </c>
      <c r="V61" s="266">
        <f>民鉄!V340</f>
        <v>0</v>
      </c>
      <c r="W61" s="265">
        <f>民鉄!W340</f>
        <v>3</v>
      </c>
      <c r="X61" s="264">
        <f>民鉄!X340</f>
        <v>0</v>
      </c>
      <c r="Y61" s="265">
        <f>民鉄!Y340</f>
        <v>0</v>
      </c>
      <c r="Z61" s="264">
        <f>民鉄!Z340</f>
        <v>0</v>
      </c>
      <c r="AA61" s="265">
        <f>民鉄!AA340</f>
        <v>2</v>
      </c>
      <c r="AB61" s="266">
        <f>民鉄!AB340</f>
        <v>0</v>
      </c>
      <c r="AC61" s="265">
        <f>民鉄!AC340</f>
        <v>0</v>
      </c>
      <c r="AD61" s="264">
        <f>民鉄!AD340</f>
        <v>5</v>
      </c>
      <c r="AE61" s="265">
        <f>民鉄!AE340</f>
        <v>0</v>
      </c>
      <c r="AF61" s="264">
        <f>民鉄!AF340</f>
        <v>0</v>
      </c>
      <c r="AG61" s="265">
        <f>民鉄!AG340</f>
        <v>0</v>
      </c>
      <c r="AH61" s="266">
        <f>民鉄!AH340</f>
        <v>6</v>
      </c>
      <c r="AI61" s="265">
        <f>民鉄!AI340</f>
        <v>2</v>
      </c>
      <c r="AJ61" s="264">
        <f>民鉄!AJ340</f>
        <v>1</v>
      </c>
      <c r="AK61" s="265">
        <f>民鉄!AK340</f>
        <v>1</v>
      </c>
      <c r="AL61" s="264">
        <f>民鉄!AL340</f>
        <v>0</v>
      </c>
      <c r="AM61" s="265">
        <f>民鉄!AM340</f>
        <v>1</v>
      </c>
      <c r="AN61" s="266">
        <f>民鉄!AN340</f>
        <v>1</v>
      </c>
      <c r="AO61" s="265">
        <f>民鉄!AO340</f>
        <v>0</v>
      </c>
      <c r="AP61" s="264">
        <f>民鉄!AP340</f>
        <v>0</v>
      </c>
      <c r="AQ61" s="267">
        <f>民鉄!AQ340</f>
        <v>5</v>
      </c>
      <c r="AR61" s="268">
        <f>民鉄!AR340</f>
        <v>7</v>
      </c>
      <c r="AS61" s="269">
        <f>民鉄!AS340</f>
        <v>1</v>
      </c>
      <c r="AT61" s="268">
        <f>民鉄!AT340</f>
        <v>0</v>
      </c>
      <c r="AU61" s="269">
        <f>民鉄!AU340</f>
        <v>3</v>
      </c>
      <c r="AV61" s="268">
        <f>民鉄!AV340</f>
        <v>15</v>
      </c>
      <c r="AW61" s="778">
        <v>0.84</v>
      </c>
      <c r="AX61" s="780">
        <v>1.84</v>
      </c>
    </row>
    <row r="62" spans="1:50" ht="17.25" customHeight="1">
      <c r="A62" s="789"/>
      <c r="B62" s="790"/>
      <c r="C62" s="790"/>
      <c r="D62" s="791"/>
      <c r="E62" s="256">
        <f>民鉄!E341</f>
        <v>0</v>
      </c>
      <c r="F62" s="257">
        <f>民鉄!F341</f>
        <v>0</v>
      </c>
      <c r="G62" s="258">
        <f>民鉄!G341</f>
        <v>0</v>
      </c>
      <c r="H62" s="257">
        <f>民鉄!H341</f>
        <v>0</v>
      </c>
      <c r="I62" s="258">
        <f>民鉄!I341</f>
        <v>0</v>
      </c>
      <c r="J62" s="259">
        <f>民鉄!J341</f>
        <v>0</v>
      </c>
      <c r="K62" s="258">
        <f>民鉄!K341</f>
        <v>0</v>
      </c>
      <c r="L62" s="257">
        <f>民鉄!L341</f>
        <v>1</v>
      </c>
      <c r="M62" s="258">
        <f>民鉄!M341</f>
        <v>0</v>
      </c>
      <c r="N62" s="257">
        <f>民鉄!N341</f>
        <v>0</v>
      </c>
      <c r="O62" s="258">
        <f>民鉄!O341</f>
        <v>0</v>
      </c>
      <c r="P62" s="259">
        <f>民鉄!P341</f>
        <v>7</v>
      </c>
      <c r="Q62" s="258">
        <f>民鉄!Q341</f>
        <v>0</v>
      </c>
      <c r="R62" s="257">
        <f>民鉄!R341</f>
        <v>0</v>
      </c>
      <c r="S62" s="258">
        <f>民鉄!S341</f>
        <v>0</v>
      </c>
      <c r="T62" s="257">
        <f>民鉄!T341</f>
        <v>0</v>
      </c>
      <c r="U62" s="258">
        <f>民鉄!U341</f>
        <v>0</v>
      </c>
      <c r="V62" s="259">
        <f>民鉄!V341</f>
        <v>0</v>
      </c>
      <c r="W62" s="258">
        <f>民鉄!W341</f>
        <v>0</v>
      </c>
      <c r="X62" s="257">
        <f>民鉄!X341</f>
        <v>0</v>
      </c>
      <c r="Y62" s="258">
        <f>民鉄!Y341</f>
        <v>0</v>
      </c>
      <c r="Z62" s="257">
        <f>民鉄!Z341</f>
        <v>0</v>
      </c>
      <c r="AA62" s="258">
        <f>民鉄!AA341</f>
        <v>0</v>
      </c>
      <c r="AB62" s="259">
        <f>民鉄!AB341</f>
        <v>0</v>
      </c>
      <c r="AC62" s="258">
        <f>民鉄!AC341</f>
        <v>0</v>
      </c>
      <c r="AD62" s="257">
        <f>民鉄!AD341</f>
        <v>2</v>
      </c>
      <c r="AE62" s="258">
        <f>民鉄!AE341</f>
        <v>0</v>
      </c>
      <c r="AF62" s="257">
        <f>民鉄!AF341</f>
        <v>0</v>
      </c>
      <c r="AG62" s="258">
        <f>民鉄!AG341</f>
        <v>0</v>
      </c>
      <c r="AH62" s="259">
        <f>民鉄!AH341</f>
        <v>3</v>
      </c>
      <c r="AI62" s="258">
        <f>民鉄!AI341</f>
        <v>0</v>
      </c>
      <c r="AJ62" s="257">
        <f>民鉄!AJ341</f>
        <v>0</v>
      </c>
      <c r="AK62" s="258">
        <f>民鉄!AK341</f>
        <v>0</v>
      </c>
      <c r="AL62" s="257">
        <f>民鉄!AL341</f>
        <v>0</v>
      </c>
      <c r="AM62" s="258">
        <f>民鉄!AM341</f>
        <v>0</v>
      </c>
      <c r="AN62" s="259">
        <f>民鉄!AN341</f>
        <v>0</v>
      </c>
      <c r="AO62" s="258">
        <f>民鉄!AO341</f>
        <v>0</v>
      </c>
      <c r="AP62" s="257">
        <f>民鉄!AP341</f>
        <v>0</v>
      </c>
      <c r="AQ62" s="260">
        <f>民鉄!AQ341</f>
        <v>0</v>
      </c>
      <c r="AR62" s="261">
        <f>民鉄!AR341</f>
        <v>3</v>
      </c>
      <c r="AS62" s="262">
        <f>民鉄!AS341</f>
        <v>0</v>
      </c>
      <c r="AT62" s="261">
        <f>民鉄!AT341</f>
        <v>0</v>
      </c>
      <c r="AU62" s="262">
        <f>民鉄!AU341</f>
        <v>0</v>
      </c>
      <c r="AV62" s="261">
        <f>民鉄!AV341</f>
        <v>10</v>
      </c>
      <c r="AW62" s="778"/>
      <c r="AX62" s="780"/>
    </row>
    <row r="63" spans="1:50" ht="17.25" customHeight="1">
      <c r="A63" s="789" t="s">
        <v>218</v>
      </c>
      <c r="B63" s="790"/>
      <c r="C63" s="790"/>
      <c r="D63" s="791"/>
      <c r="E63" s="263">
        <f>民鉄!E354</f>
        <v>0</v>
      </c>
      <c r="F63" s="264">
        <f>民鉄!F354</f>
        <v>1</v>
      </c>
      <c r="G63" s="265">
        <f>民鉄!G354</f>
        <v>0</v>
      </c>
      <c r="H63" s="264">
        <f>民鉄!H354</f>
        <v>0</v>
      </c>
      <c r="I63" s="265">
        <f>民鉄!I354</f>
        <v>0</v>
      </c>
      <c r="J63" s="266">
        <f>民鉄!J354</f>
        <v>0</v>
      </c>
      <c r="K63" s="265">
        <f>民鉄!K354</f>
        <v>0</v>
      </c>
      <c r="L63" s="264">
        <f>民鉄!L354</f>
        <v>1</v>
      </c>
      <c r="M63" s="265">
        <f>民鉄!M354</f>
        <v>0</v>
      </c>
      <c r="N63" s="264">
        <f>民鉄!N354</f>
        <v>0</v>
      </c>
      <c r="O63" s="265">
        <f>民鉄!O354</f>
        <v>0</v>
      </c>
      <c r="P63" s="266">
        <f>民鉄!P354</f>
        <v>6</v>
      </c>
      <c r="Q63" s="265">
        <f>民鉄!Q354</f>
        <v>0</v>
      </c>
      <c r="R63" s="264">
        <f>民鉄!R354</f>
        <v>0</v>
      </c>
      <c r="S63" s="265">
        <f>民鉄!S354</f>
        <v>0</v>
      </c>
      <c r="T63" s="264">
        <f>民鉄!T354</f>
        <v>0</v>
      </c>
      <c r="U63" s="265">
        <f>民鉄!U354</f>
        <v>0</v>
      </c>
      <c r="V63" s="266">
        <f>民鉄!V354</f>
        <v>0</v>
      </c>
      <c r="W63" s="265">
        <f>民鉄!W354</f>
        <v>3</v>
      </c>
      <c r="X63" s="264">
        <f>民鉄!X354</f>
        <v>1</v>
      </c>
      <c r="Y63" s="265">
        <f>民鉄!Y354</f>
        <v>0</v>
      </c>
      <c r="Z63" s="264">
        <f>民鉄!Z354</f>
        <v>0</v>
      </c>
      <c r="AA63" s="265">
        <f>民鉄!AA354</f>
        <v>3</v>
      </c>
      <c r="AB63" s="266">
        <f>民鉄!AB354</f>
        <v>1</v>
      </c>
      <c r="AC63" s="265">
        <f>民鉄!AC354</f>
        <v>0</v>
      </c>
      <c r="AD63" s="264">
        <f>民鉄!AD354</f>
        <v>3</v>
      </c>
      <c r="AE63" s="265">
        <f>民鉄!AE354</f>
        <v>0</v>
      </c>
      <c r="AF63" s="264">
        <f>民鉄!AF354</f>
        <v>1</v>
      </c>
      <c r="AG63" s="265">
        <f>民鉄!AG354</f>
        <v>0</v>
      </c>
      <c r="AH63" s="266">
        <f>民鉄!AH354</f>
        <v>2</v>
      </c>
      <c r="AI63" s="265">
        <f>民鉄!AI354</f>
        <v>3</v>
      </c>
      <c r="AJ63" s="264">
        <f>民鉄!AJ354</f>
        <v>0</v>
      </c>
      <c r="AK63" s="265">
        <f>民鉄!AK354</f>
        <v>3</v>
      </c>
      <c r="AL63" s="264">
        <f>民鉄!AL354</f>
        <v>0</v>
      </c>
      <c r="AM63" s="265">
        <f>民鉄!AM354</f>
        <v>0</v>
      </c>
      <c r="AN63" s="266">
        <f>民鉄!AN354</f>
        <v>0</v>
      </c>
      <c r="AO63" s="265">
        <f>民鉄!AO354</f>
        <v>0</v>
      </c>
      <c r="AP63" s="264">
        <f>民鉄!AP354</f>
        <v>0</v>
      </c>
      <c r="AQ63" s="267">
        <f>民鉄!AQ354</f>
        <v>6</v>
      </c>
      <c r="AR63" s="268">
        <f>民鉄!AR354</f>
        <v>6</v>
      </c>
      <c r="AS63" s="269">
        <f>民鉄!AS354</f>
        <v>3</v>
      </c>
      <c r="AT63" s="268">
        <f>民鉄!AT354</f>
        <v>1</v>
      </c>
      <c r="AU63" s="269">
        <f>民鉄!AU354</f>
        <v>3</v>
      </c>
      <c r="AV63" s="268">
        <f>民鉄!AV354</f>
        <v>9</v>
      </c>
      <c r="AW63" s="778">
        <v>1.05</v>
      </c>
      <c r="AX63" s="780">
        <v>1.75</v>
      </c>
    </row>
    <row r="64" spans="1:50" ht="17.25" customHeight="1">
      <c r="A64" s="789"/>
      <c r="B64" s="790"/>
      <c r="C64" s="790"/>
      <c r="D64" s="791"/>
      <c r="E64" s="256">
        <f>民鉄!E355</f>
        <v>0</v>
      </c>
      <c r="F64" s="257">
        <f>民鉄!F355</f>
        <v>0</v>
      </c>
      <c r="G64" s="258">
        <f>民鉄!G355</f>
        <v>0</v>
      </c>
      <c r="H64" s="257">
        <f>民鉄!H355</f>
        <v>0</v>
      </c>
      <c r="I64" s="258">
        <f>民鉄!I355</f>
        <v>0</v>
      </c>
      <c r="J64" s="259">
        <f>民鉄!J355</f>
        <v>0</v>
      </c>
      <c r="K64" s="258">
        <f>民鉄!K355</f>
        <v>0</v>
      </c>
      <c r="L64" s="257">
        <f>民鉄!L355</f>
        <v>1</v>
      </c>
      <c r="M64" s="258">
        <f>民鉄!M355</f>
        <v>0</v>
      </c>
      <c r="N64" s="257">
        <f>民鉄!N355</f>
        <v>0</v>
      </c>
      <c r="O64" s="258">
        <f>民鉄!O355</f>
        <v>0</v>
      </c>
      <c r="P64" s="259">
        <f>民鉄!P355</f>
        <v>4</v>
      </c>
      <c r="Q64" s="258">
        <f>民鉄!Q355</f>
        <v>0</v>
      </c>
      <c r="R64" s="257">
        <f>民鉄!R355</f>
        <v>0</v>
      </c>
      <c r="S64" s="258">
        <f>民鉄!S355</f>
        <v>0</v>
      </c>
      <c r="T64" s="257">
        <f>民鉄!T355</f>
        <v>0</v>
      </c>
      <c r="U64" s="258">
        <f>民鉄!U355</f>
        <v>0</v>
      </c>
      <c r="V64" s="259">
        <f>民鉄!V355</f>
        <v>0</v>
      </c>
      <c r="W64" s="258">
        <f>民鉄!W355</f>
        <v>0</v>
      </c>
      <c r="X64" s="257">
        <f>民鉄!X355</f>
        <v>0</v>
      </c>
      <c r="Y64" s="258">
        <f>民鉄!Y355</f>
        <v>0</v>
      </c>
      <c r="Z64" s="257">
        <f>民鉄!Z355</f>
        <v>0</v>
      </c>
      <c r="AA64" s="258">
        <f>民鉄!AA355</f>
        <v>0</v>
      </c>
      <c r="AB64" s="259">
        <f>民鉄!AB355</f>
        <v>0</v>
      </c>
      <c r="AC64" s="258">
        <f>民鉄!AC355</f>
        <v>0</v>
      </c>
      <c r="AD64" s="257">
        <f>民鉄!AD355</f>
        <v>1</v>
      </c>
      <c r="AE64" s="258">
        <f>民鉄!AE355</f>
        <v>0</v>
      </c>
      <c r="AF64" s="257">
        <f>民鉄!AF355</f>
        <v>0</v>
      </c>
      <c r="AG64" s="258">
        <f>民鉄!AG355</f>
        <v>0</v>
      </c>
      <c r="AH64" s="259">
        <f>民鉄!AH355</f>
        <v>1</v>
      </c>
      <c r="AI64" s="258">
        <f>民鉄!AI355</f>
        <v>0</v>
      </c>
      <c r="AJ64" s="257">
        <f>民鉄!AJ355</f>
        <v>0</v>
      </c>
      <c r="AK64" s="258">
        <f>民鉄!AK355</f>
        <v>0</v>
      </c>
      <c r="AL64" s="257">
        <f>民鉄!AL355</f>
        <v>0</v>
      </c>
      <c r="AM64" s="258">
        <f>民鉄!AM355</f>
        <v>0</v>
      </c>
      <c r="AN64" s="259">
        <f>民鉄!AN355</f>
        <v>0</v>
      </c>
      <c r="AO64" s="258">
        <f>民鉄!AO355</f>
        <v>0</v>
      </c>
      <c r="AP64" s="257">
        <f>民鉄!AP355</f>
        <v>0</v>
      </c>
      <c r="AQ64" s="260">
        <f>民鉄!AQ355</f>
        <v>0</v>
      </c>
      <c r="AR64" s="261">
        <f>民鉄!AR355</f>
        <v>2</v>
      </c>
      <c r="AS64" s="262">
        <f>民鉄!AS355</f>
        <v>0</v>
      </c>
      <c r="AT64" s="261">
        <f>民鉄!AT355</f>
        <v>0</v>
      </c>
      <c r="AU64" s="262">
        <f>民鉄!AU355</f>
        <v>0</v>
      </c>
      <c r="AV64" s="261">
        <f>民鉄!AV355</f>
        <v>5</v>
      </c>
      <c r="AW64" s="778"/>
      <c r="AX64" s="780"/>
    </row>
    <row r="65" spans="1:50" ht="17.25" customHeight="1">
      <c r="A65" s="789" t="s">
        <v>219</v>
      </c>
      <c r="B65" s="790"/>
      <c r="C65" s="790"/>
      <c r="D65" s="791"/>
      <c r="E65" s="263">
        <f>民鉄!E390</f>
        <v>0</v>
      </c>
      <c r="F65" s="264">
        <f>民鉄!F390</f>
        <v>0</v>
      </c>
      <c r="G65" s="265">
        <f>民鉄!G390</f>
        <v>0</v>
      </c>
      <c r="H65" s="264">
        <f>民鉄!H390</f>
        <v>0</v>
      </c>
      <c r="I65" s="265">
        <f>民鉄!I390</f>
        <v>0</v>
      </c>
      <c r="J65" s="266">
        <f>民鉄!J390</f>
        <v>0</v>
      </c>
      <c r="K65" s="265">
        <f>民鉄!K390</f>
        <v>0</v>
      </c>
      <c r="L65" s="264">
        <f>民鉄!L390</f>
        <v>3</v>
      </c>
      <c r="M65" s="265">
        <f>民鉄!M390</f>
        <v>0</v>
      </c>
      <c r="N65" s="264">
        <f>民鉄!N390</f>
        <v>0</v>
      </c>
      <c r="O65" s="265">
        <f>民鉄!O390</f>
        <v>0</v>
      </c>
      <c r="P65" s="266">
        <f>民鉄!P390</f>
        <v>0</v>
      </c>
      <c r="Q65" s="265">
        <f>民鉄!Q390</f>
        <v>0</v>
      </c>
      <c r="R65" s="264">
        <f>民鉄!R390</f>
        <v>0</v>
      </c>
      <c r="S65" s="265">
        <f>民鉄!S390</f>
        <v>0</v>
      </c>
      <c r="T65" s="264">
        <f>民鉄!T390</f>
        <v>0</v>
      </c>
      <c r="U65" s="265">
        <f>民鉄!U390</f>
        <v>0</v>
      </c>
      <c r="V65" s="266">
        <f>民鉄!V390</f>
        <v>0</v>
      </c>
      <c r="W65" s="265">
        <f>民鉄!W390</f>
        <v>11</v>
      </c>
      <c r="X65" s="264">
        <f>民鉄!X390</f>
        <v>1</v>
      </c>
      <c r="Y65" s="265">
        <f>民鉄!Y390</f>
        <v>3</v>
      </c>
      <c r="Z65" s="264">
        <f>民鉄!Z390</f>
        <v>0</v>
      </c>
      <c r="AA65" s="265">
        <f>民鉄!AA390</f>
        <v>3</v>
      </c>
      <c r="AB65" s="266">
        <f>民鉄!AB390</f>
        <v>0</v>
      </c>
      <c r="AC65" s="265">
        <f>民鉄!AC390</f>
        <v>0</v>
      </c>
      <c r="AD65" s="264">
        <f>民鉄!AD390</f>
        <v>6</v>
      </c>
      <c r="AE65" s="265">
        <f>民鉄!AE390</f>
        <v>0</v>
      </c>
      <c r="AF65" s="264">
        <f>民鉄!AF390</f>
        <v>1</v>
      </c>
      <c r="AG65" s="265">
        <f>民鉄!AG390</f>
        <v>0</v>
      </c>
      <c r="AH65" s="266">
        <f>民鉄!AH390</f>
        <v>5</v>
      </c>
      <c r="AI65" s="265">
        <f>民鉄!AI390</f>
        <v>1</v>
      </c>
      <c r="AJ65" s="264">
        <f>民鉄!AJ390</f>
        <v>1</v>
      </c>
      <c r="AK65" s="265">
        <f>民鉄!AK390</f>
        <v>0</v>
      </c>
      <c r="AL65" s="264">
        <f>民鉄!AL390</f>
        <v>0</v>
      </c>
      <c r="AM65" s="265">
        <f>民鉄!AM390</f>
        <v>1</v>
      </c>
      <c r="AN65" s="266">
        <f>民鉄!AN390</f>
        <v>1</v>
      </c>
      <c r="AO65" s="265">
        <f>民鉄!AO390</f>
        <v>0</v>
      </c>
      <c r="AP65" s="264">
        <f>民鉄!AP390</f>
        <v>0</v>
      </c>
      <c r="AQ65" s="267">
        <f>民鉄!AQ390</f>
        <v>12</v>
      </c>
      <c r="AR65" s="268">
        <f>民鉄!AR390</f>
        <v>11</v>
      </c>
      <c r="AS65" s="269">
        <f>民鉄!AS390</f>
        <v>3</v>
      </c>
      <c r="AT65" s="268">
        <f>民鉄!AT390</f>
        <v>1</v>
      </c>
      <c r="AU65" s="269">
        <f>民鉄!AU390</f>
        <v>4</v>
      </c>
      <c r="AV65" s="268">
        <f>民鉄!AV390</f>
        <v>6</v>
      </c>
      <c r="AW65" s="778">
        <v>0.59</v>
      </c>
      <c r="AX65" s="780">
        <v>1.85</v>
      </c>
    </row>
    <row r="66" spans="1:50" ht="17.25" customHeight="1">
      <c r="A66" s="811"/>
      <c r="B66" s="812"/>
      <c r="C66" s="812"/>
      <c r="D66" s="813"/>
      <c r="E66" s="270">
        <f>民鉄!E391</f>
        <v>0</v>
      </c>
      <c r="F66" s="271">
        <f>民鉄!F391</f>
        <v>0</v>
      </c>
      <c r="G66" s="272">
        <f>民鉄!G391</f>
        <v>0</v>
      </c>
      <c r="H66" s="271">
        <f>民鉄!H391</f>
        <v>0</v>
      </c>
      <c r="I66" s="272">
        <f>民鉄!I391</f>
        <v>0</v>
      </c>
      <c r="J66" s="273">
        <f>民鉄!J391</f>
        <v>0</v>
      </c>
      <c r="K66" s="272">
        <f>民鉄!K391</f>
        <v>0</v>
      </c>
      <c r="L66" s="271">
        <f>民鉄!L391</f>
        <v>0</v>
      </c>
      <c r="M66" s="272">
        <f>民鉄!M391</f>
        <v>0</v>
      </c>
      <c r="N66" s="271">
        <f>民鉄!N391</f>
        <v>0</v>
      </c>
      <c r="O66" s="272">
        <f>民鉄!O391</f>
        <v>0</v>
      </c>
      <c r="P66" s="273">
        <f>民鉄!P391</f>
        <v>0</v>
      </c>
      <c r="Q66" s="272">
        <f>民鉄!Q391</f>
        <v>0</v>
      </c>
      <c r="R66" s="271">
        <f>民鉄!R391</f>
        <v>0</v>
      </c>
      <c r="S66" s="272">
        <f>民鉄!S391</f>
        <v>0</v>
      </c>
      <c r="T66" s="271">
        <f>民鉄!T391</f>
        <v>0</v>
      </c>
      <c r="U66" s="272">
        <f>民鉄!U391</f>
        <v>0</v>
      </c>
      <c r="V66" s="273">
        <f>民鉄!V391</f>
        <v>0</v>
      </c>
      <c r="W66" s="272">
        <f>民鉄!W391</f>
        <v>1</v>
      </c>
      <c r="X66" s="271">
        <f>民鉄!X391</f>
        <v>0</v>
      </c>
      <c r="Y66" s="272">
        <f>民鉄!Y391</f>
        <v>0</v>
      </c>
      <c r="Z66" s="271">
        <f>民鉄!Z391</f>
        <v>0</v>
      </c>
      <c r="AA66" s="272">
        <f>民鉄!AA391</f>
        <v>1</v>
      </c>
      <c r="AB66" s="273">
        <f>民鉄!AB391</f>
        <v>0</v>
      </c>
      <c r="AC66" s="272">
        <f>民鉄!AC391</f>
        <v>0</v>
      </c>
      <c r="AD66" s="271">
        <f>民鉄!AD391</f>
        <v>0</v>
      </c>
      <c r="AE66" s="272">
        <f>民鉄!AE391</f>
        <v>0</v>
      </c>
      <c r="AF66" s="271">
        <f>民鉄!AF391</f>
        <v>0</v>
      </c>
      <c r="AG66" s="272">
        <f>民鉄!AG391</f>
        <v>0</v>
      </c>
      <c r="AH66" s="273">
        <f>民鉄!AH391</f>
        <v>0</v>
      </c>
      <c r="AI66" s="272">
        <f>民鉄!AI391</f>
        <v>0</v>
      </c>
      <c r="AJ66" s="271">
        <f>民鉄!AJ391</f>
        <v>0</v>
      </c>
      <c r="AK66" s="272">
        <f>民鉄!AK391</f>
        <v>0</v>
      </c>
      <c r="AL66" s="271">
        <f>民鉄!AL391</f>
        <v>0</v>
      </c>
      <c r="AM66" s="272">
        <f>民鉄!AM391</f>
        <v>0</v>
      </c>
      <c r="AN66" s="273">
        <f>民鉄!AN391</f>
        <v>0</v>
      </c>
      <c r="AO66" s="272">
        <f>民鉄!AO391</f>
        <v>0</v>
      </c>
      <c r="AP66" s="271">
        <f>民鉄!AP391</f>
        <v>0</v>
      </c>
      <c r="AQ66" s="274">
        <f>民鉄!AQ391</f>
        <v>1</v>
      </c>
      <c r="AR66" s="275">
        <f>民鉄!AR391</f>
        <v>0</v>
      </c>
      <c r="AS66" s="276">
        <f>民鉄!AS391</f>
        <v>0</v>
      </c>
      <c r="AT66" s="275">
        <f>民鉄!AT391</f>
        <v>0</v>
      </c>
      <c r="AU66" s="276">
        <f>民鉄!AU391</f>
        <v>1</v>
      </c>
      <c r="AV66" s="275">
        <f>民鉄!AV391</f>
        <v>0</v>
      </c>
      <c r="AW66" s="814"/>
      <c r="AX66" s="803"/>
    </row>
    <row r="67" spans="1:50" ht="17.25" customHeight="1">
      <c r="A67" s="789" t="s">
        <v>237</v>
      </c>
      <c r="B67" s="790"/>
      <c r="C67" s="790"/>
      <c r="D67" s="791"/>
      <c r="E67" s="263">
        <f>民鉄!E394</f>
        <v>0</v>
      </c>
      <c r="F67" s="264">
        <f>民鉄!F394</f>
        <v>0</v>
      </c>
      <c r="G67" s="265">
        <f>民鉄!G394</f>
        <v>0</v>
      </c>
      <c r="H67" s="264">
        <f>民鉄!H394</f>
        <v>0</v>
      </c>
      <c r="I67" s="265">
        <f>民鉄!I394</f>
        <v>0</v>
      </c>
      <c r="J67" s="266">
        <f>民鉄!J394</f>
        <v>0</v>
      </c>
      <c r="K67" s="265">
        <f>民鉄!K394</f>
        <v>0</v>
      </c>
      <c r="L67" s="264">
        <f>民鉄!L394</f>
        <v>0</v>
      </c>
      <c r="M67" s="265">
        <f>民鉄!M394</f>
        <v>0</v>
      </c>
      <c r="N67" s="264">
        <f>民鉄!N394</f>
        <v>0</v>
      </c>
      <c r="O67" s="265">
        <f>民鉄!O394</f>
        <v>0</v>
      </c>
      <c r="P67" s="266">
        <f>民鉄!P394</f>
        <v>0</v>
      </c>
      <c r="Q67" s="265">
        <f>民鉄!Q394</f>
        <v>0</v>
      </c>
      <c r="R67" s="264">
        <f>民鉄!R394</f>
        <v>0</v>
      </c>
      <c r="S67" s="265">
        <f>民鉄!S394</f>
        <v>0</v>
      </c>
      <c r="T67" s="264">
        <f>民鉄!T394</f>
        <v>0</v>
      </c>
      <c r="U67" s="265">
        <f>民鉄!U394</f>
        <v>0</v>
      </c>
      <c r="V67" s="266">
        <f>民鉄!V394</f>
        <v>0</v>
      </c>
      <c r="W67" s="265">
        <f>民鉄!W394</f>
        <v>0</v>
      </c>
      <c r="X67" s="264">
        <f>民鉄!X394</f>
        <v>0</v>
      </c>
      <c r="Y67" s="265">
        <f>民鉄!Y394</f>
        <v>0</v>
      </c>
      <c r="Z67" s="264">
        <f>民鉄!Z394</f>
        <v>0</v>
      </c>
      <c r="AA67" s="265">
        <f>民鉄!AA394</f>
        <v>0</v>
      </c>
      <c r="AB67" s="266">
        <f>民鉄!AB394</f>
        <v>0</v>
      </c>
      <c r="AC67" s="265">
        <f>民鉄!AC394</f>
        <v>0</v>
      </c>
      <c r="AD67" s="264">
        <f>民鉄!AD394</f>
        <v>0</v>
      </c>
      <c r="AE67" s="265">
        <f>民鉄!AE394</f>
        <v>0</v>
      </c>
      <c r="AF67" s="264">
        <f>民鉄!AF394</f>
        <v>0</v>
      </c>
      <c r="AG67" s="265">
        <f>民鉄!AG394</f>
        <v>0</v>
      </c>
      <c r="AH67" s="266">
        <f>民鉄!AH394</f>
        <v>0</v>
      </c>
      <c r="AI67" s="265">
        <f>民鉄!AI394</f>
        <v>0</v>
      </c>
      <c r="AJ67" s="264">
        <f>民鉄!AJ394</f>
        <v>0</v>
      </c>
      <c r="AK67" s="265">
        <f>民鉄!AK394</f>
        <v>0</v>
      </c>
      <c r="AL67" s="264">
        <f>民鉄!AL394</f>
        <v>0</v>
      </c>
      <c r="AM67" s="265">
        <f>民鉄!AM394</f>
        <v>0</v>
      </c>
      <c r="AN67" s="266">
        <f>民鉄!AN394</f>
        <v>0</v>
      </c>
      <c r="AO67" s="265">
        <f>民鉄!AO394</f>
        <v>0</v>
      </c>
      <c r="AP67" s="264">
        <f>民鉄!AP394</f>
        <v>0</v>
      </c>
      <c r="AQ67" s="267">
        <f>民鉄!AQ394</f>
        <v>0</v>
      </c>
      <c r="AR67" s="268">
        <f>民鉄!AR394</f>
        <v>0</v>
      </c>
      <c r="AS67" s="269">
        <f>民鉄!AS394</f>
        <v>0</v>
      </c>
      <c r="AT67" s="268">
        <f>民鉄!AT394</f>
        <v>0</v>
      </c>
      <c r="AU67" s="269">
        <f>民鉄!AU394</f>
        <v>0</v>
      </c>
      <c r="AV67" s="268">
        <f>民鉄!AV394</f>
        <v>0</v>
      </c>
      <c r="AW67" s="778"/>
      <c r="AX67" s="780"/>
    </row>
    <row r="68" spans="1:50" ht="17.25" customHeight="1" thickBot="1">
      <c r="A68" s="824"/>
      <c r="B68" s="825"/>
      <c r="C68" s="825"/>
      <c r="D68" s="826"/>
      <c r="E68" s="301">
        <f>民鉄!E395</f>
        <v>0</v>
      </c>
      <c r="F68" s="302">
        <f>民鉄!F395</f>
        <v>0</v>
      </c>
      <c r="G68" s="303">
        <f>民鉄!G395</f>
        <v>0</v>
      </c>
      <c r="H68" s="302">
        <f>民鉄!H395</f>
        <v>0</v>
      </c>
      <c r="I68" s="303">
        <f>民鉄!I395</f>
        <v>0</v>
      </c>
      <c r="J68" s="304">
        <f>民鉄!J395</f>
        <v>0</v>
      </c>
      <c r="K68" s="303">
        <f>民鉄!K395</f>
        <v>0</v>
      </c>
      <c r="L68" s="302">
        <f>民鉄!L395</f>
        <v>0</v>
      </c>
      <c r="M68" s="303">
        <f>民鉄!M395</f>
        <v>0</v>
      </c>
      <c r="N68" s="302">
        <f>民鉄!N395</f>
        <v>0</v>
      </c>
      <c r="O68" s="303">
        <f>民鉄!O395</f>
        <v>0</v>
      </c>
      <c r="P68" s="304">
        <f>民鉄!P395</f>
        <v>0</v>
      </c>
      <c r="Q68" s="303">
        <f>民鉄!Q395</f>
        <v>0</v>
      </c>
      <c r="R68" s="302">
        <f>民鉄!R395</f>
        <v>0</v>
      </c>
      <c r="S68" s="303">
        <f>民鉄!S395</f>
        <v>0</v>
      </c>
      <c r="T68" s="302">
        <f>民鉄!T395</f>
        <v>0</v>
      </c>
      <c r="U68" s="303">
        <f>民鉄!U395</f>
        <v>0</v>
      </c>
      <c r="V68" s="304">
        <f>民鉄!V395</f>
        <v>0</v>
      </c>
      <c r="W68" s="303">
        <f>民鉄!W395</f>
        <v>0</v>
      </c>
      <c r="X68" s="302">
        <f>民鉄!X395</f>
        <v>0</v>
      </c>
      <c r="Y68" s="303">
        <f>民鉄!Y395</f>
        <v>0</v>
      </c>
      <c r="Z68" s="302">
        <f>民鉄!Z395</f>
        <v>0</v>
      </c>
      <c r="AA68" s="303">
        <f>民鉄!AA395</f>
        <v>0</v>
      </c>
      <c r="AB68" s="304">
        <f>民鉄!AB395</f>
        <v>0</v>
      </c>
      <c r="AC68" s="303">
        <f>民鉄!AC395</f>
        <v>0</v>
      </c>
      <c r="AD68" s="302">
        <f>民鉄!AD395</f>
        <v>0</v>
      </c>
      <c r="AE68" s="303">
        <f>民鉄!AE395</f>
        <v>0</v>
      </c>
      <c r="AF68" s="302">
        <f>民鉄!AF395</f>
        <v>0</v>
      </c>
      <c r="AG68" s="303">
        <f>民鉄!AG395</f>
        <v>0</v>
      </c>
      <c r="AH68" s="304">
        <f>民鉄!AH395</f>
        <v>0</v>
      </c>
      <c r="AI68" s="303">
        <f>民鉄!AI395</f>
        <v>0</v>
      </c>
      <c r="AJ68" s="302">
        <f>民鉄!AJ395</f>
        <v>0</v>
      </c>
      <c r="AK68" s="303">
        <f>民鉄!AK395</f>
        <v>0</v>
      </c>
      <c r="AL68" s="302">
        <f>民鉄!AL395</f>
        <v>0</v>
      </c>
      <c r="AM68" s="303">
        <f>民鉄!AM395</f>
        <v>0</v>
      </c>
      <c r="AN68" s="304">
        <f>民鉄!AN395</f>
        <v>0</v>
      </c>
      <c r="AO68" s="303">
        <f>民鉄!AO395</f>
        <v>0</v>
      </c>
      <c r="AP68" s="302">
        <f>民鉄!AP395</f>
        <v>0</v>
      </c>
      <c r="AQ68" s="305">
        <f>民鉄!AQ395</f>
        <v>0</v>
      </c>
      <c r="AR68" s="306">
        <f>民鉄!AR395</f>
        <v>0</v>
      </c>
      <c r="AS68" s="307">
        <f>民鉄!AS395</f>
        <v>0</v>
      </c>
      <c r="AT68" s="306">
        <f>民鉄!AT395</f>
        <v>0</v>
      </c>
      <c r="AU68" s="307">
        <f>民鉄!AU395</f>
        <v>0</v>
      </c>
      <c r="AV68" s="306">
        <f>民鉄!AV395</f>
        <v>0</v>
      </c>
      <c r="AW68" s="827"/>
      <c r="AX68" s="828"/>
    </row>
    <row r="69" spans="1:50" ht="17.25" customHeight="1" thickTop="1">
      <c r="A69" s="797" t="s">
        <v>202</v>
      </c>
      <c r="B69" s="822"/>
      <c r="C69" s="822"/>
      <c r="D69" s="823"/>
      <c r="E69" s="308">
        <f>E49+E51+E53+E55+E57+E59+E61+E63+E65</f>
        <v>0</v>
      </c>
      <c r="F69" s="309">
        <f t="shared" ref="F69:AV69" si="2">F49+F51+F53+F55+F57+F59+F61+F63+F65</f>
        <v>2</v>
      </c>
      <c r="G69" s="310">
        <f t="shared" si="2"/>
        <v>0</v>
      </c>
      <c r="H69" s="309">
        <f t="shared" si="2"/>
        <v>0</v>
      </c>
      <c r="I69" s="310">
        <f t="shared" si="2"/>
        <v>0</v>
      </c>
      <c r="J69" s="311">
        <f t="shared" si="2"/>
        <v>1</v>
      </c>
      <c r="K69" s="310">
        <f t="shared" si="2"/>
        <v>5</v>
      </c>
      <c r="L69" s="309">
        <f t="shared" si="2"/>
        <v>6</v>
      </c>
      <c r="M69" s="310">
        <f t="shared" si="2"/>
        <v>0</v>
      </c>
      <c r="N69" s="309">
        <f t="shared" si="2"/>
        <v>0</v>
      </c>
      <c r="O69" s="310">
        <f t="shared" si="2"/>
        <v>74</v>
      </c>
      <c r="P69" s="311">
        <f t="shared" si="2"/>
        <v>14</v>
      </c>
      <c r="Q69" s="310">
        <f t="shared" si="2"/>
        <v>0</v>
      </c>
      <c r="R69" s="309">
        <f t="shared" si="2"/>
        <v>0</v>
      </c>
      <c r="S69" s="310">
        <f t="shared" si="2"/>
        <v>0</v>
      </c>
      <c r="T69" s="309">
        <f t="shared" si="2"/>
        <v>0</v>
      </c>
      <c r="U69" s="310">
        <f t="shared" si="2"/>
        <v>0</v>
      </c>
      <c r="V69" s="311">
        <f t="shared" si="2"/>
        <v>0</v>
      </c>
      <c r="W69" s="310">
        <f t="shared" si="2"/>
        <v>152</v>
      </c>
      <c r="X69" s="309">
        <f t="shared" si="2"/>
        <v>5</v>
      </c>
      <c r="Y69" s="310">
        <f t="shared" si="2"/>
        <v>63</v>
      </c>
      <c r="Z69" s="309">
        <f t="shared" si="2"/>
        <v>0</v>
      </c>
      <c r="AA69" s="310">
        <f t="shared" si="2"/>
        <v>49</v>
      </c>
      <c r="AB69" s="311">
        <f t="shared" si="2"/>
        <v>3</v>
      </c>
      <c r="AC69" s="310">
        <f t="shared" si="2"/>
        <v>6</v>
      </c>
      <c r="AD69" s="309">
        <f t="shared" si="2"/>
        <v>56</v>
      </c>
      <c r="AE69" s="310">
        <f t="shared" si="2"/>
        <v>0</v>
      </c>
      <c r="AF69" s="309">
        <f t="shared" si="2"/>
        <v>2</v>
      </c>
      <c r="AG69" s="310">
        <f t="shared" si="2"/>
        <v>1</v>
      </c>
      <c r="AH69" s="311">
        <f t="shared" si="2"/>
        <v>20</v>
      </c>
      <c r="AI69" s="310">
        <f t="shared" si="2"/>
        <v>202</v>
      </c>
      <c r="AJ69" s="309">
        <f t="shared" si="2"/>
        <v>3</v>
      </c>
      <c r="AK69" s="310">
        <f t="shared" si="2"/>
        <v>70</v>
      </c>
      <c r="AL69" s="309">
        <f t="shared" si="2"/>
        <v>0</v>
      </c>
      <c r="AM69" s="310">
        <f t="shared" si="2"/>
        <v>132</v>
      </c>
      <c r="AN69" s="311">
        <f t="shared" si="2"/>
        <v>3</v>
      </c>
      <c r="AO69" s="310">
        <f t="shared" si="2"/>
        <v>0</v>
      </c>
      <c r="AP69" s="309">
        <f t="shared" si="2"/>
        <v>0</v>
      </c>
      <c r="AQ69" s="312">
        <f t="shared" si="2"/>
        <v>365</v>
      </c>
      <c r="AR69" s="313">
        <f t="shared" si="2"/>
        <v>72</v>
      </c>
      <c r="AS69" s="314">
        <f>AS49+AS51+AS53+AS55+AS57+AS59+AS61+AS63+AS65</f>
        <v>133</v>
      </c>
      <c r="AT69" s="313">
        <f t="shared" si="2"/>
        <v>2</v>
      </c>
      <c r="AU69" s="314">
        <f t="shared" si="2"/>
        <v>256</v>
      </c>
      <c r="AV69" s="315">
        <f t="shared" si="2"/>
        <v>41</v>
      </c>
      <c r="AW69" s="814">
        <v>0.67</v>
      </c>
      <c r="AX69" s="803">
        <v>2.96</v>
      </c>
    </row>
    <row r="70" spans="1:50" ht="17.25" customHeight="1" thickBot="1">
      <c r="A70" s="800"/>
      <c r="B70" s="801"/>
      <c r="C70" s="801"/>
      <c r="D70" s="802"/>
      <c r="E70" s="292">
        <f t="shared" ref="E70:AV70" si="3">E50+E52+E54+E56+E58+E60+E62+E64+E66</f>
        <v>0</v>
      </c>
      <c r="F70" s="293">
        <f t="shared" si="3"/>
        <v>1</v>
      </c>
      <c r="G70" s="294">
        <f t="shared" si="3"/>
        <v>0</v>
      </c>
      <c r="H70" s="293">
        <f t="shared" si="3"/>
        <v>0</v>
      </c>
      <c r="I70" s="294">
        <f t="shared" si="3"/>
        <v>0</v>
      </c>
      <c r="J70" s="295">
        <f t="shared" si="3"/>
        <v>1</v>
      </c>
      <c r="K70" s="294">
        <f t="shared" si="3"/>
        <v>2</v>
      </c>
      <c r="L70" s="293">
        <f t="shared" si="3"/>
        <v>2</v>
      </c>
      <c r="M70" s="294">
        <f t="shared" si="3"/>
        <v>0</v>
      </c>
      <c r="N70" s="293">
        <f t="shared" si="3"/>
        <v>0</v>
      </c>
      <c r="O70" s="294">
        <f t="shared" si="3"/>
        <v>70</v>
      </c>
      <c r="P70" s="295">
        <f t="shared" si="3"/>
        <v>11</v>
      </c>
      <c r="Q70" s="294">
        <f t="shared" si="3"/>
        <v>0</v>
      </c>
      <c r="R70" s="293">
        <f t="shared" si="3"/>
        <v>0</v>
      </c>
      <c r="S70" s="294">
        <f t="shared" si="3"/>
        <v>0</v>
      </c>
      <c r="T70" s="293">
        <f t="shared" si="3"/>
        <v>0</v>
      </c>
      <c r="U70" s="294">
        <f t="shared" si="3"/>
        <v>0</v>
      </c>
      <c r="V70" s="295">
        <f t="shared" si="3"/>
        <v>0</v>
      </c>
      <c r="W70" s="294">
        <f t="shared" si="3"/>
        <v>5</v>
      </c>
      <c r="X70" s="293">
        <f t="shared" si="3"/>
        <v>0</v>
      </c>
      <c r="Y70" s="294">
        <f t="shared" si="3"/>
        <v>0</v>
      </c>
      <c r="Z70" s="293">
        <f t="shared" si="3"/>
        <v>0</v>
      </c>
      <c r="AA70" s="294">
        <f t="shared" si="3"/>
        <v>8</v>
      </c>
      <c r="AB70" s="295">
        <f t="shared" si="3"/>
        <v>0</v>
      </c>
      <c r="AC70" s="294">
        <f t="shared" si="3"/>
        <v>0</v>
      </c>
      <c r="AD70" s="293">
        <f t="shared" si="3"/>
        <v>5</v>
      </c>
      <c r="AE70" s="294">
        <f t="shared" si="3"/>
        <v>0</v>
      </c>
      <c r="AF70" s="293">
        <f t="shared" si="3"/>
        <v>0</v>
      </c>
      <c r="AG70" s="294">
        <f t="shared" si="3"/>
        <v>0</v>
      </c>
      <c r="AH70" s="295">
        <f t="shared" si="3"/>
        <v>6</v>
      </c>
      <c r="AI70" s="294">
        <f t="shared" si="3"/>
        <v>0</v>
      </c>
      <c r="AJ70" s="293">
        <f t="shared" si="3"/>
        <v>0</v>
      </c>
      <c r="AK70" s="294">
        <f t="shared" si="3"/>
        <v>0</v>
      </c>
      <c r="AL70" s="293">
        <f t="shared" si="3"/>
        <v>0</v>
      </c>
      <c r="AM70" s="294">
        <f t="shared" si="3"/>
        <v>0</v>
      </c>
      <c r="AN70" s="295">
        <f t="shared" si="3"/>
        <v>0</v>
      </c>
      <c r="AO70" s="294">
        <f t="shared" si="3"/>
        <v>0</v>
      </c>
      <c r="AP70" s="293">
        <f t="shared" si="3"/>
        <v>0</v>
      </c>
      <c r="AQ70" s="296">
        <f t="shared" si="3"/>
        <v>7</v>
      </c>
      <c r="AR70" s="297">
        <f t="shared" si="3"/>
        <v>8</v>
      </c>
      <c r="AS70" s="298">
        <f t="shared" si="3"/>
        <v>0</v>
      </c>
      <c r="AT70" s="297">
        <f t="shared" si="3"/>
        <v>0</v>
      </c>
      <c r="AU70" s="298">
        <f t="shared" si="3"/>
        <v>78</v>
      </c>
      <c r="AV70" s="299">
        <f t="shared" si="3"/>
        <v>18</v>
      </c>
      <c r="AW70" s="816"/>
      <c r="AX70" s="810"/>
    </row>
    <row r="71" spans="1:50" ht="17.25">
      <c r="A71" s="1" t="s">
        <v>309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50" ht="17.25">
      <c r="A72" s="1" t="s">
        <v>307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50" ht="17.25">
      <c r="A73" s="1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50" ht="17.25">
      <c r="A74" s="1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50" ht="17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50" ht="17.25">
      <c r="A76" s="78"/>
      <c r="B76" s="78"/>
      <c r="C76" s="78"/>
    </row>
    <row r="77" spans="1:50" ht="17.25">
      <c r="A77" s="78"/>
      <c r="B77" s="78"/>
      <c r="C77" s="78"/>
    </row>
    <row r="78" spans="1:50" ht="17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9"/>
      <c r="AX78" s="79"/>
    </row>
    <row r="79" spans="1:50" ht="17.25">
      <c r="A79" s="78" t="s">
        <v>269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94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94"/>
      <c r="AA79" s="78"/>
      <c r="AB79" s="94"/>
      <c r="AC79" s="78"/>
      <c r="AD79" s="94"/>
      <c r="AE79" s="78"/>
      <c r="AF79" s="94"/>
      <c r="AG79" s="78"/>
      <c r="AH79" s="78"/>
      <c r="AI79" s="244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9"/>
      <c r="AX79" s="79"/>
    </row>
    <row r="80" spans="1:50" ht="18" thickBot="1">
      <c r="A80" s="245" t="s">
        <v>220</v>
      </c>
      <c r="B80" s="246"/>
      <c r="C80" s="246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 t="s">
        <v>270</v>
      </c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247"/>
      <c r="AX80" s="248"/>
    </row>
    <row r="81" spans="1:50" ht="17.25">
      <c r="A81" s="566"/>
      <c r="B81" s="567"/>
      <c r="C81" s="568"/>
      <c r="D81" s="80"/>
      <c r="E81" s="685" t="s">
        <v>3</v>
      </c>
      <c r="F81" s="686"/>
      <c r="G81" s="686"/>
      <c r="H81" s="686"/>
      <c r="I81" s="686"/>
      <c r="J81" s="687"/>
      <c r="K81" s="685" t="s">
        <v>311</v>
      </c>
      <c r="L81" s="686"/>
      <c r="M81" s="686"/>
      <c r="N81" s="686"/>
      <c r="O81" s="686"/>
      <c r="P81" s="687"/>
      <c r="Q81" s="685" t="s">
        <v>312</v>
      </c>
      <c r="R81" s="686"/>
      <c r="S81" s="686"/>
      <c r="T81" s="686"/>
      <c r="U81" s="686"/>
      <c r="V81" s="687"/>
      <c r="W81" s="685" t="s">
        <v>313</v>
      </c>
      <c r="X81" s="686"/>
      <c r="Y81" s="686"/>
      <c r="Z81" s="686"/>
      <c r="AA81" s="686"/>
      <c r="AB81" s="687"/>
      <c r="AC81" s="685" t="s">
        <v>314</v>
      </c>
      <c r="AD81" s="686"/>
      <c r="AE81" s="686"/>
      <c r="AF81" s="686"/>
      <c r="AG81" s="686"/>
      <c r="AH81" s="687"/>
      <c r="AI81" s="685" t="s">
        <v>315</v>
      </c>
      <c r="AJ81" s="686"/>
      <c r="AK81" s="686"/>
      <c r="AL81" s="686"/>
      <c r="AM81" s="686"/>
      <c r="AN81" s="687"/>
      <c r="AO81" s="685" t="s">
        <v>316</v>
      </c>
      <c r="AP81" s="687"/>
      <c r="AQ81" s="81" t="s">
        <v>4</v>
      </c>
      <c r="AR81" s="82"/>
      <c r="AS81" s="82" t="s">
        <v>5</v>
      </c>
      <c r="AT81" s="82"/>
      <c r="AU81" s="82"/>
      <c r="AV81" s="83"/>
      <c r="AW81" s="95" t="s">
        <v>6</v>
      </c>
      <c r="AX81" s="96" t="s">
        <v>7</v>
      </c>
    </row>
    <row r="82" spans="1:50" ht="18">
      <c r="A82" s="85"/>
      <c r="B82" s="94"/>
      <c r="C82" s="571" t="s">
        <v>305</v>
      </c>
      <c r="D82" s="84"/>
      <c r="E82" s="795" t="s">
        <v>263</v>
      </c>
      <c r="F82" s="794"/>
      <c r="G82" s="792" t="s">
        <v>264</v>
      </c>
      <c r="H82" s="794"/>
      <c r="I82" s="792" t="s">
        <v>11</v>
      </c>
      <c r="J82" s="793"/>
      <c r="K82" s="795" t="s">
        <v>12</v>
      </c>
      <c r="L82" s="794"/>
      <c r="M82" s="792" t="s">
        <v>13</v>
      </c>
      <c r="N82" s="794"/>
      <c r="O82" s="792" t="s">
        <v>11</v>
      </c>
      <c r="P82" s="793"/>
      <c r="Q82" s="795" t="s">
        <v>12</v>
      </c>
      <c r="R82" s="794"/>
      <c r="S82" s="792" t="s">
        <v>13</v>
      </c>
      <c r="T82" s="794"/>
      <c r="U82" s="792" t="s">
        <v>11</v>
      </c>
      <c r="V82" s="793"/>
      <c r="W82" s="795" t="s">
        <v>12</v>
      </c>
      <c r="X82" s="794"/>
      <c r="Y82" s="792" t="s">
        <v>13</v>
      </c>
      <c r="Z82" s="794"/>
      <c r="AA82" s="792" t="s">
        <v>11</v>
      </c>
      <c r="AB82" s="793"/>
      <c r="AC82" s="795" t="s">
        <v>12</v>
      </c>
      <c r="AD82" s="794"/>
      <c r="AE82" s="792" t="s">
        <v>13</v>
      </c>
      <c r="AF82" s="794"/>
      <c r="AG82" s="792" t="s">
        <v>11</v>
      </c>
      <c r="AH82" s="793"/>
      <c r="AI82" s="795" t="s">
        <v>12</v>
      </c>
      <c r="AJ82" s="794"/>
      <c r="AK82" s="792" t="s">
        <v>13</v>
      </c>
      <c r="AL82" s="794"/>
      <c r="AM82" s="792" t="s">
        <v>11</v>
      </c>
      <c r="AN82" s="793"/>
      <c r="AO82" s="795" t="s">
        <v>12</v>
      </c>
      <c r="AP82" s="794"/>
      <c r="AQ82" s="795" t="s">
        <v>12</v>
      </c>
      <c r="AR82" s="794"/>
      <c r="AS82" s="792" t="s">
        <v>13</v>
      </c>
      <c r="AT82" s="794"/>
      <c r="AU82" s="792" t="s">
        <v>11</v>
      </c>
      <c r="AV82" s="793"/>
      <c r="AW82" s="97" t="s">
        <v>14</v>
      </c>
      <c r="AX82" s="98" t="s">
        <v>15</v>
      </c>
    </row>
    <row r="83" spans="1:50" ht="17.25">
      <c r="A83" s="85"/>
      <c r="B83" s="94"/>
      <c r="C83" s="246"/>
      <c r="D83" s="84"/>
      <c r="E83" s="85"/>
      <c r="F83" s="86"/>
      <c r="G83" s="87"/>
      <c r="H83" s="86"/>
      <c r="I83" s="783" t="s">
        <v>16</v>
      </c>
      <c r="J83" s="785"/>
      <c r="K83" s="85"/>
      <c r="L83" s="86"/>
      <c r="M83" s="87"/>
      <c r="N83" s="86"/>
      <c r="O83" s="783" t="s">
        <v>16</v>
      </c>
      <c r="P83" s="785"/>
      <c r="Q83" s="85"/>
      <c r="R83" s="86"/>
      <c r="S83" s="87"/>
      <c r="T83" s="86"/>
      <c r="U83" s="783" t="s">
        <v>16</v>
      </c>
      <c r="V83" s="785"/>
      <c r="W83" s="85"/>
      <c r="X83" s="86"/>
      <c r="Y83" s="87"/>
      <c r="Z83" s="86"/>
      <c r="AA83" s="783" t="s">
        <v>16</v>
      </c>
      <c r="AB83" s="785"/>
      <c r="AC83" s="85"/>
      <c r="AD83" s="86"/>
      <c r="AE83" s="87"/>
      <c r="AF83" s="86"/>
      <c r="AG83" s="783" t="s">
        <v>16</v>
      </c>
      <c r="AH83" s="785"/>
      <c r="AI83" s="85"/>
      <c r="AJ83" s="86"/>
      <c r="AK83" s="87"/>
      <c r="AL83" s="86"/>
      <c r="AM83" s="783" t="s">
        <v>16</v>
      </c>
      <c r="AN83" s="785"/>
      <c r="AO83" s="85"/>
      <c r="AP83" s="86"/>
      <c r="AQ83" s="85"/>
      <c r="AR83" s="86"/>
      <c r="AS83" s="87"/>
      <c r="AT83" s="86"/>
      <c r="AU83" s="783" t="s">
        <v>16</v>
      </c>
      <c r="AV83" s="785"/>
      <c r="AW83" s="97" t="s">
        <v>17</v>
      </c>
      <c r="AX83" s="98" t="s">
        <v>18</v>
      </c>
    </row>
    <row r="84" spans="1:50" ht="17.25">
      <c r="A84" s="562"/>
      <c r="B84" s="563"/>
      <c r="C84" s="565"/>
      <c r="D84" s="88"/>
      <c r="E84" s="85"/>
      <c r="F84" s="86"/>
      <c r="G84" s="783" t="s">
        <v>265</v>
      </c>
      <c r="H84" s="782"/>
      <c r="I84" s="783" t="s">
        <v>265</v>
      </c>
      <c r="J84" s="785"/>
      <c r="K84" s="85"/>
      <c r="L84" s="86"/>
      <c r="M84" s="783" t="s">
        <v>265</v>
      </c>
      <c r="N84" s="782"/>
      <c r="O84" s="783" t="s">
        <v>265</v>
      </c>
      <c r="P84" s="785"/>
      <c r="Q84" s="85"/>
      <c r="R84" s="86"/>
      <c r="S84" s="783" t="s">
        <v>265</v>
      </c>
      <c r="T84" s="782"/>
      <c r="U84" s="783" t="s">
        <v>265</v>
      </c>
      <c r="V84" s="785"/>
      <c r="W84" s="85"/>
      <c r="X84" s="86"/>
      <c r="Y84" s="783" t="s">
        <v>265</v>
      </c>
      <c r="Z84" s="782"/>
      <c r="AA84" s="783" t="s">
        <v>265</v>
      </c>
      <c r="AB84" s="785"/>
      <c r="AC84" s="85"/>
      <c r="AD84" s="86"/>
      <c r="AE84" s="783" t="s">
        <v>265</v>
      </c>
      <c r="AF84" s="782"/>
      <c r="AG84" s="783" t="s">
        <v>265</v>
      </c>
      <c r="AH84" s="785"/>
      <c r="AI84" s="85"/>
      <c r="AJ84" s="86"/>
      <c r="AK84" s="783" t="s">
        <v>265</v>
      </c>
      <c r="AL84" s="782"/>
      <c r="AM84" s="783" t="s">
        <v>265</v>
      </c>
      <c r="AN84" s="785"/>
      <c r="AO84" s="85"/>
      <c r="AP84" s="86"/>
      <c r="AQ84" s="85"/>
      <c r="AR84" s="86"/>
      <c r="AS84" s="783" t="s">
        <v>265</v>
      </c>
      <c r="AT84" s="782"/>
      <c r="AU84" s="783" t="s">
        <v>265</v>
      </c>
      <c r="AV84" s="785"/>
      <c r="AW84" s="97" t="s">
        <v>23</v>
      </c>
      <c r="AX84" s="98" t="s">
        <v>24</v>
      </c>
    </row>
    <row r="85" spans="1:50" ht="17.25">
      <c r="A85" s="562"/>
      <c r="B85" s="563"/>
      <c r="C85" s="565"/>
      <c r="D85" s="88"/>
      <c r="E85" s="85"/>
      <c r="F85" s="86"/>
      <c r="G85" s="87"/>
      <c r="H85" s="86"/>
      <c r="I85" s="783" t="s">
        <v>266</v>
      </c>
      <c r="J85" s="785"/>
      <c r="K85" s="85"/>
      <c r="L85" s="86"/>
      <c r="M85" s="87"/>
      <c r="N85" s="86"/>
      <c r="O85" s="783" t="s">
        <v>266</v>
      </c>
      <c r="P85" s="785"/>
      <c r="Q85" s="85"/>
      <c r="R85" s="86"/>
      <c r="S85" s="87"/>
      <c r="T85" s="86"/>
      <c r="U85" s="783" t="s">
        <v>266</v>
      </c>
      <c r="V85" s="785"/>
      <c r="W85" s="85"/>
      <c r="X85" s="86"/>
      <c r="Y85" s="87"/>
      <c r="Z85" s="86"/>
      <c r="AA85" s="783" t="s">
        <v>266</v>
      </c>
      <c r="AB85" s="785"/>
      <c r="AC85" s="85"/>
      <c r="AD85" s="86"/>
      <c r="AE85" s="87"/>
      <c r="AF85" s="86"/>
      <c r="AG85" s="783" t="s">
        <v>266</v>
      </c>
      <c r="AH85" s="785"/>
      <c r="AI85" s="85"/>
      <c r="AJ85" s="86"/>
      <c r="AK85" s="87"/>
      <c r="AL85" s="86"/>
      <c r="AM85" s="783" t="s">
        <v>266</v>
      </c>
      <c r="AN85" s="785"/>
      <c r="AO85" s="85"/>
      <c r="AP85" s="86"/>
      <c r="AQ85" s="85"/>
      <c r="AR85" s="86"/>
      <c r="AS85" s="87"/>
      <c r="AT85" s="86"/>
      <c r="AU85" s="783" t="s">
        <v>266</v>
      </c>
      <c r="AV85" s="785"/>
      <c r="AW85" s="97"/>
      <c r="AX85" s="98"/>
    </row>
    <row r="86" spans="1:50" ht="18">
      <c r="A86" s="570" t="s">
        <v>304</v>
      </c>
      <c r="B86" s="94"/>
      <c r="C86" s="565"/>
      <c r="D86" s="89"/>
      <c r="E86" s="784" t="s">
        <v>267</v>
      </c>
      <c r="F86" s="782"/>
      <c r="G86" s="783" t="s">
        <v>267</v>
      </c>
      <c r="H86" s="782"/>
      <c r="I86" s="783"/>
      <c r="J86" s="785"/>
      <c r="K86" s="784" t="s">
        <v>267</v>
      </c>
      <c r="L86" s="782"/>
      <c r="M86" s="783" t="s">
        <v>267</v>
      </c>
      <c r="N86" s="782"/>
      <c r="O86" s="783"/>
      <c r="P86" s="785"/>
      <c r="Q86" s="784" t="s">
        <v>267</v>
      </c>
      <c r="R86" s="782"/>
      <c r="S86" s="783" t="s">
        <v>267</v>
      </c>
      <c r="T86" s="782"/>
      <c r="U86" s="783"/>
      <c r="V86" s="785"/>
      <c r="W86" s="784" t="s">
        <v>267</v>
      </c>
      <c r="X86" s="782"/>
      <c r="Y86" s="783" t="s">
        <v>267</v>
      </c>
      <c r="Z86" s="782"/>
      <c r="AA86" s="783"/>
      <c r="AB86" s="785"/>
      <c r="AC86" s="784" t="s">
        <v>267</v>
      </c>
      <c r="AD86" s="782"/>
      <c r="AE86" s="783" t="s">
        <v>267</v>
      </c>
      <c r="AF86" s="782"/>
      <c r="AG86" s="783"/>
      <c r="AH86" s="785"/>
      <c r="AI86" s="784" t="s">
        <v>267</v>
      </c>
      <c r="AJ86" s="782"/>
      <c r="AK86" s="783" t="s">
        <v>267</v>
      </c>
      <c r="AL86" s="782"/>
      <c r="AM86" s="783"/>
      <c r="AN86" s="785"/>
      <c r="AO86" s="784" t="s">
        <v>267</v>
      </c>
      <c r="AP86" s="782"/>
      <c r="AQ86" s="784" t="s">
        <v>267</v>
      </c>
      <c r="AR86" s="782"/>
      <c r="AS86" s="783" t="s">
        <v>267</v>
      </c>
      <c r="AT86" s="782"/>
      <c r="AU86" s="783"/>
      <c r="AV86" s="785"/>
      <c r="AW86" s="97" t="s">
        <v>29</v>
      </c>
      <c r="AX86" s="98" t="s">
        <v>30</v>
      </c>
    </row>
    <row r="87" spans="1:50" ht="18" thickBot="1">
      <c r="A87" s="90"/>
      <c r="B87" s="569"/>
      <c r="C87" s="775"/>
      <c r="D87" s="776"/>
      <c r="E87" s="90"/>
      <c r="F87" s="91"/>
      <c r="G87" s="92"/>
      <c r="H87" s="91"/>
      <c r="I87" s="92"/>
      <c r="J87" s="93"/>
      <c r="K87" s="90"/>
      <c r="L87" s="91"/>
      <c r="M87" s="92"/>
      <c r="N87" s="91"/>
      <c r="O87" s="92"/>
      <c r="P87" s="93"/>
      <c r="Q87" s="90"/>
      <c r="R87" s="91"/>
      <c r="S87" s="92"/>
      <c r="T87" s="91"/>
      <c r="U87" s="92"/>
      <c r="V87" s="93"/>
      <c r="W87" s="90"/>
      <c r="X87" s="91"/>
      <c r="Y87" s="92"/>
      <c r="Z87" s="91"/>
      <c r="AA87" s="92"/>
      <c r="AB87" s="93"/>
      <c r="AC87" s="90"/>
      <c r="AD87" s="91"/>
      <c r="AE87" s="92"/>
      <c r="AF87" s="91"/>
      <c r="AG87" s="92"/>
      <c r="AH87" s="93"/>
      <c r="AI87" s="90"/>
      <c r="AJ87" s="91"/>
      <c r="AK87" s="92"/>
      <c r="AL87" s="91"/>
      <c r="AM87" s="92"/>
      <c r="AN87" s="93"/>
      <c r="AO87" s="90"/>
      <c r="AP87" s="91"/>
      <c r="AQ87" s="90"/>
      <c r="AR87" s="91"/>
      <c r="AS87" s="92"/>
      <c r="AT87" s="91"/>
      <c r="AU87" s="92"/>
      <c r="AV87" s="93"/>
      <c r="AW87" s="99" t="s">
        <v>268</v>
      </c>
      <c r="AX87" s="100" t="s">
        <v>268</v>
      </c>
    </row>
    <row r="88" spans="1:50" ht="17.25" customHeight="1">
      <c r="A88" s="819" t="s">
        <v>212</v>
      </c>
      <c r="B88" s="820"/>
      <c r="C88" s="820"/>
      <c r="D88" s="821"/>
      <c r="E88" s="493">
        <f t="shared" ref="E88:E109" si="4">E10+E49+F49</f>
        <v>1</v>
      </c>
      <c r="F88" s="141"/>
      <c r="G88" s="140">
        <f t="shared" ref="G88:G109" si="5">G10+G49+H49</f>
        <v>0</v>
      </c>
      <c r="H88" s="141"/>
      <c r="I88" s="140">
        <f t="shared" ref="I88:I109" si="6">I10+I49+J49</f>
        <v>1</v>
      </c>
      <c r="J88" s="494"/>
      <c r="K88" s="140">
        <f t="shared" ref="K88:K109" si="7">K10+K49+L49</f>
        <v>2</v>
      </c>
      <c r="L88" s="141"/>
      <c r="M88" s="140">
        <f t="shared" ref="M88:M109" si="8">M10+M49+N49</f>
        <v>0</v>
      </c>
      <c r="N88" s="141"/>
      <c r="O88" s="140">
        <f t="shared" ref="O88:O109" si="9">O10+O49+P49</f>
        <v>0</v>
      </c>
      <c r="P88" s="494"/>
      <c r="Q88" s="140">
        <f t="shared" ref="Q88:Q109" si="10">Q10+Q49+R49</f>
        <v>0</v>
      </c>
      <c r="R88" s="141"/>
      <c r="S88" s="140">
        <f t="shared" ref="S88:S109" si="11">S10+S49+T49</f>
        <v>0</v>
      </c>
      <c r="T88" s="141"/>
      <c r="U88" s="140">
        <f t="shared" ref="U88:U109" si="12">U10+U49+V49</f>
        <v>0</v>
      </c>
      <c r="V88" s="494"/>
      <c r="W88" s="140">
        <f t="shared" ref="W88:W109" si="13">W10+W49+X49</f>
        <v>7</v>
      </c>
      <c r="X88" s="141"/>
      <c r="Y88" s="140">
        <f t="shared" ref="Y88:Y109" si="14">Y10+Y49+Z49</f>
        <v>2</v>
      </c>
      <c r="Z88" s="141"/>
      <c r="AA88" s="140">
        <f t="shared" ref="AA88:AA109" si="15">AA10+AA49+AB49</f>
        <v>5</v>
      </c>
      <c r="AB88" s="494"/>
      <c r="AC88" s="140">
        <f t="shared" ref="AC88:AC109" si="16">AC10+AC49+AD49</f>
        <v>0</v>
      </c>
      <c r="AD88" s="141"/>
      <c r="AE88" s="140">
        <f t="shared" ref="AE88:AE109" si="17">AE10+AE49+AF49</f>
        <v>0</v>
      </c>
      <c r="AF88" s="141"/>
      <c r="AG88" s="140">
        <f t="shared" ref="AG88:AG109" si="18">AG10+AG49+AH49</f>
        <v>0</v>
      </c>
      <c r="AH88" s="494"/>
      <c r="AI88" s="140">
        <f t="shared" ref="AI88:AI109" si="19">AI10+AI49+AJ49</f>
        <v>4</v>
      </c>
      <c r="AJ88" s="141"/>
      <c r="AK88" s="140">
        <f t="shared" ref="AK88:AK109" si="20">AK10+AK49+AL49</f>
        <v>4</v>
      </c>
      <c r="AL88" s="141"/>
      <c r="AM88" s="140">
        <f t="shared" ref="AM88:AM109" si="21">AM10+AM49+AN49</f>
        <v>0</v>
      </c>
      <c r="AN88" s="494"/>
      <c r="AO88" s="140">
        <f t="shared" ref="AO88:AO109" si="22">AO10+AO49+AP49</f>
        <v>1</v>
      </c>
      <c r="AP88" s="141"/>
      <c r="AQ88" s="495">
        <f t="shared" ref="AQ88:AQ109" si="23">AQ10+AQ49+AR49</f>
        <v>15</v>
      </c>
      <c r="AR88" s="496"/>
      <c r="AS88" s="497">
        <f t="shared" ref="AS88:AS109" si="24">AS10+AS49+AT49</f>
        <v>6</v>
      </c>
      <c r="AT88" s="496"/>
      <c r="AU88" s="497">
        <f t="shared" ref="AU88:AU109" si="25">AU10+AU49+AV49</f>
        <v>6</v>
      </c>
      <c r="AV88" s="496"/>
      <c r="AW88" s="817">
        <v>0.28999999999999998</v>
      </c>
      <c r="AX88" s="818"/>
    </row>
    <row r="89" spans="1:50" ht="17.25" customHeight="1">
      <c r="A89" s="789"/>
      <c r="B89" s="790"/>
      <c r="C89" s="790"/>
      <c r="D89" s="791"/>
      <c r="E89" s="256">
        <f t="shared" si="4"/>
        <v>1</v>
      </c>
      <c r="F89" s="257"/>
      <c r="G89" s="258">
        <f t="shared" si="5"/>
        <v>0</v>
      </c>
      <c r="H89" s="257"/>
      <c r="I89" s="258">
        <f t="shared" si="6"/>
        <v>1</v>
      </c>
      <c r="J89" s="259"/>
      <c r="K89" s="258">
        <f t="shared" si="7"/>
        <v>0</v>
      </c>
      <c r="L89" s="257"/>
      <c r="M89" s="258">
        <f t="shared" si="8"/>
        <v>0</v>
      </c>
      <c r="N89" s="257"/>
      <c r="O89" s="258">
        <f t="shared" si="9"/>
        <v>0</v>
      </c>
      <c r="P89" s="259"/>
      <c r="Q89" s="258">
        <f t="shared" si="10"/>
        <v>0</v>
      </c>
      <c r="R89" s="257"/>
      <c r="S89" s="258">
        <f t="shared" si="11"/>
        <v>0</v>
      </c>
      <c r="T89" s="257"/>
      <c r="U89" s="258">
        <f t="shared" si="12"/>
        <v>0</v>
      </c>
      <c r="V89" s="259"/>
      <c r="W89" s="258">
        <f t="shared" si="13"/>
        <v>1</v>
      </c>
      <c r="X89" s="257"/>
      <c r="Y89" s="258">
        <f t="shared" si="14"/>
        <v>0</v>
      </c>
      <c r="Z89" s="257"/>
      <c r="AA89" s="258">
        <f t="shared" si="15"/>
        <v>3</v>
      </c>
      <c r="AB89" s="259"/>
      <c r="AC89" s="258">
        <f t="shared" si="16"/>
        <v>0</v>
      </c>
      <c r="AD89" s="257"/>
      <c r="AE89" s="258">
        <f t="shared" si="17"/>
        <v>0</v>
      </c>
      <c r="AF89" s="257"/>
      <c r="AG89" s="258">
        <f t="shared" si="18"/>
        <v>0</v>
      </c>
      <c r="AH89" s="259"/>
      <c r="AI89" s="258">
        <f t="shared" si="19"/>
        <v>0</v>
      </c>
      <c r="AJ89" s="257"/>
      <c r="AK89" s="258">
        <f t="shared" si="20"/>
        <v>0</v>
      </c>
      <c r="AL89" s="257"/>
      <c r="AM89" s="258">
        <f t="shared" si="21"/>
        <v>0</v>
      </c>
      <c r="AN89" s="259"/>
      <c r="AO89" s="258">
        <f t="shared" si="22"/>
        <v>0</v>
      </c>
      <c r="AP89" s="257"/>
      <c r="AQ89" s="260">
        <f t="shared" si="23"/>
        <v>2</v>
      </c>
      <c r="AR89" s="261"/>
      <c r="AS89" s="262">
        <f t="shared" si="24"/>
        <v>0</v>
      </c>
      <c r="AT89" s="261"/>
      <c r="AU89" s="262">
        <f t="shared" si="25"/>
        <v>4</v>
      </c>
      <c r="AV89" s="261"/>
      <c r="AW89" s="778"/>
      <c r="AX89" s="780"/>
    </row>
    <row r="90" spans="1:50" ht="17.25" customHeight="1">
      <c r="A90" s="789" t="s">
        <v>213</v>
      </c>
      <c r="B90" s="790"/>
      <c r="C90" s="790"/>
      <c r="D90" s="791"/>
      <c r="E90" s="263">
        <f t="shared" si="4"/>
        <v>0</v>
      </c>
      <c r="F90" s="264"/>
      <c r="G90" s="265">
        <f t="shared" si="5"/>
        <v>0</v>
      </c>
      <c r="H90" s="264"/>
      <c r="I90" s="265">
        <f t="shared" si="6"/>
        <v>0</v>
      </c>
      <c r="J90" s="266"/>
      <c r="K90" s="265">
        <f t="shared" si="7"/>
        <v>2</v>
      </c>
      <c r="L90" s="264"/>
      <c r="M90" s="265">
        <f t="shared" si="8"/>
        <v>0</v>
      </c>
      <c r="N90" s="264"/>
      <c r="O90" s="265">
        <f t="shared" si="9"/>
        <v>0</v>
      </c>
      <c r="P90" s="266"/>
      <c r="Q90" s="265">
        <f t="shared" si="10"/>
        <v>0</v>
      </c>
      <c r="R90" s="264"/>
      <c r="S90" s="265">
        <f t="shared" si="11"/>
        <v>0</v>
      </c>
      <c r="T90" s="264"/>
      <c r="U90" s="265">
        <f t="shared" si="12"/>
        <v>0</v>
      </c>
      <c r="V90" s="266"/>
      <c r="W90" s="265">
        <f t="shared" si="13"/>
        <v>19</v>
      </c>
      <c r="X90" s="264"/>
      <c r="Y90" s="265">
        <f t="shared" si="14"/>
        <v>3</v>
      </c>
      <c r="Z90" s="264"/>
      <c r="AA90" s="265">
        <f t="shared" si="15"/>
        <v>4</v>
      </c>
      <c r="AB90" s="266"/>
      <c r="AC90" s="265">
        <f t="shared" si="16"/>
        <v>0</v>
      </c>
      <c r="AD90" s="264"/>
      <c r="AE90" s="265">
        <f t="shared" si="17"/>
        <v>0</v>
      </c>
      <c r="AF90" s="264"/>
      <c r="AG90" s="265">
        <f t="shared" si="18"/>
        <v>0</v>
      </c>
      <c r="AH90" s="266"/>
      <c r="AI90" s="265">
        <f t="shared" si="19"/>
        <v>19</v>
      </c>
      <c r="AJ90" s="264"/>
      <c r="AK90" s="265">
        <f t="shared" si="20"/>
        <v>12</v>
      </c>
      <c r="AL90" s="264"/>
      <c r="AM90" s="265">
        <f t="shared" si="21"/>
        <v>7</v>
      </c>
      <c r="AN90" s="266"/>
      <c r="AO90" s="265">
        <f t="shared" si="22"/>
        <v>0</v>
      </c>
      <c r="AP90" s="264"/>
      <c r="AQ90" s="267">
        <f t="shared" si="23"/>
        <v>40</v>
      </c>
      <c r="AR90" s="268"/>
      <c r="AS90" s="269">
        <f t="shared" si="24"/>
        <v>15</v>
      </c>
      <c r="AT90" s="268"/>
      <c r="AU90" s="269">
        <f t="shared" si="25"/>
        <v>11</v>
      </c>
      <c r="AV90" s="268"/>
      <c r="AW90" s="778">
        <v>0.51</v>
      </c>
      <c r="AX90" s="780"/>
    </row>
    <row r="91" spans="1:50" ht="17.25" customHeight="1">
      <c r="A91" s="789"/>
      <c r="B91" s="790"/>
      <c r="C91" s="790"/>
      <c r="D91" s="791"/>
      <c r="E91" s="256">
        <f t="shared" si="4"/>
        <v>0</v>
      </c>
      <c r="F91" s="257"/>
      <c r="G91" s="258">
        <f t="shared" si="5"/>
        <v>0</v>
      </c>
      <c r="H91" s="257"/>
      <c r="I91" s="258">
        <f t="shared" si="6"/>
        <v>0</v>
      </c>
      <c r="J91" s="259"/>
      <c r="K91" s="258">
        <f t="shared" si="7"/>
        <v>0</v>
      </c>
      <c r="L91" s="257"/>
      <c r="M91" s="258">
        <f t="shared" si="8"/>
        <v>0</v>
      </c>
      <c r="N91" s="257"/>
      <c r="O91" s="258">
        <f t="shared" si="9"/>
        <v>0</v>
      </c>
      <c r="P91" s="259"/>
      <c r="Q91" s="258">
        <f t="shared" si="10"/>
        <v>0</v>
      </c>
      <c r="R91" s="257"/>
      <c r="S91" s="258">
        <f t="shared" si="11"/>
        <v>0</v>
      </c>
      <c r="T91" s="257"/>
      <c r="U91" s="258">
        <f t="shared" si="12"/>
        <v>0</v>
      </c>
      <c r="V91" s="259"/>
      <c r="W91" s="258">
        <f t="shared" si="13"/>
        <v>0</v>
      </c>
      <c r="X91" s="257"/>
      <c r="Y91" s="258">
        <f t="shared" si="14"/>
        <v>0</v>
      </c>
      <c r="Z91" s="257"/>
      <c r="AA91" s="258">
        <f t="shared" si="15"/>
        <v>0</v>
      </c>
      <c r="AB91" s="259"/>
      <c r="AC91" s="258">
        <f t="shared" si="16"/>
        <v>0</v>
      </c>
      <c r="AD91" s="257"/>
      <c r="AE91" s="258">
        <f t="shared" si="17"/>
        <v>0</v>
      </c>
      <c r="AF91" s="257"/>
      <c r="AG91" s="258">
        <f t="shared" si="18"/>
        <v>0</v>
      </c>
      <c r="AH91" s="259"/>
      <c r="AI91" s="258">
        <f t="shared" si="19"/>
        <v>0</v>
      </c>
      <c r="AJ91" s="257"/>
      <c r="AK91" s="258">
        <f t="shared" si="20"/>
        <v>0</v>
      </c>
      <c r="AL91" s="257"/>
      <c r="AM91" s="258">
        <f t="shared" si="21"/>
        <v>0</v>
      </c>
      <c r="AN91" s="259"/>
      <c r="AO91" s="258">
        <f t="shared" si="22"/>
        <v>0</v>
      </c>
      <c r="AP91" s="257"/>
      <c r="AQ91" s="260">
        <f t="shared" si="23"/>
        <v>0</v>
      </c>
      <c r="AR91" s="261"/>
      <c r="AS91" s="262">
        <f t="shared" si="24"/>
        <v>0</v>
      </c>
      <c r="AT91" s="261"/>
      <c r="AU91" s="262">
        <f t="shared" si="25"/>
        <v>0</v>
      </c>
      <c r="AV91" s="261"/>
      <c r="AW91" s="778"/>
      <c r="AX91" s="780"/>
    </row>
    <row r="92" spans="1:50" ht="17.25" customHeight="1">
      <c r="A92" s="789" t="s">
        <v>223</v>
      </c>
      <c r="B92" s="790"/>
      <c r="C92" s="790"/>
      <c r="D92" s="791"/>
      <c r="E92" s="263">
        <f t="shared" si="4"/>
        <v>0</v>
      </c>
      <c r="F92" s="264"/>
      <c r="G92" s="265">
        <f t="shared" si="5"/>
        <v>0</v>
      </c>
      <c r="H92" s="264"/>
      <c r="I92" s="265">
        <f t="shared" si="6"/>
        <v>0</v>
      </c>
      <c r="J92" s="266"/>
      <c r="K92" s="265">
        <f t="shared" si="7"/>
        <v>1</v>
      </c>
      <c r="L92" s="264"/>
      <c r="M92" s="265">
        <f t="shared" si="8"/>
        <v>0</v>
      </c>
      <c r="N92" s="264"/>
      <c r="O92" s="265">
        <f t="shared" si="9"/>
        <v>0</v>
      </c>
      <c r="P92" s="266"/>
      <c r="Q92" s="265">
        <f t="shared" si="10"/>
        <v>1</v>
      </c>
      <c r="R92" s="264"/>
      <c r="S92" s="265">
        <f t="shared" si="11"/>
        <v>0</v>
      </c>
      <c r="T92" s="264"/>
      <c r="U92" s="265">
        <f t="shared" si="12"/>
        <v>0</v>
      </c>
      <c r="V92" s="266"/>
      <c r="W92" s="265">
        <f t="shared" si="13"/>
        <v>13</v>
      </c>
      <c r="X92" s="264"/>
      <c r="Y92" s="265">
        <f t="shared" si="14"/>
        <v>1</v>
      </c>
      <c r="Z92" s="264"/>
      <c r="AA92" s="265">
        <f t="shared" si="15"/>
        <v>1</v>
      </c>
      <c r="AB92" s="266"/>
      <c r="AC92" s="265">
        <f t="shared" si="16"/>
        <v>21</v>
      </c>
      <c r="AD92" s="264"/>
      <c r="AE92" s="265">
        <f t="shared" si="17"/>
        <v>0</v>
      </c>
      <c r="AF92" s="264"/>
      <c r="AG92" s="265">
        <f t="shared" si="18"/>
        <v>2</v>
      </c>
      <c r="AH92" s="266"/>
      <c r="AI92" s="265">
        <f t="shared" si="19"/>
        <v>8</v>
      </c>
      <c r="AJ92" s="264"/>
      <c r="AK92" s="265">
        <f t="shared" si="20"/>
        <v>7</v>
      </c>
      <c r="AL92" s="264"/>
      <c r="AM92" s="265">
        <f t="shared" si="21"/>
        <v>1</v>
      </c>
      <c r="AN92" s="266"/>
      <c r="AO92" s="265">
        <f t="shared" si="22"/>
        <v>1</v>
      </c>
      <c r="AP92" s="264"/>
      <c r="AQ92" s="267">
        <f t="shared" si="23"/>
        <v>45</v>
      </c>
      <c r="AR92" s="268"/>
      <c r="AS92" s="269">
        <f t="shared" si="24"/>
        <v>8</v>
      </c>
      <c r="AT92" s="268"/>
      <c r="AU92" s="269">
        <f t="shared" si="25"/>
        <v>4</v>
      </c>
      <c r="AV92" s="268"/>
      <c r="AW92" s="778">
        <v>0.82</v>
      </c>
      <c r="AX92" s="780"/>
    </row>
    <row r="93" spans="1:50" ht="17.25" customHeight="1">
      <c r="A93" s="789"/>
      <c r="B93" s="790"/>
      <c r="C93" s="790"/>
      <c r="D93" s="791"/>
      <c r="E93" s="256">
        <f t="shared" si="4"/>
        <v>0</v>
      </c>
      <c r="F93" s="257"/>
      <c r="G93" s="258">
        <f t="shared" si="5"/>
        <v>0</v>
      </c>
      <c r="H93" s="257"/>
      <c r="I93" s="258">
        <f t="shared" si="6"/>
        <v>0</v>
      </c>
      <c r="J93" s="259"/>
      <c r="K93" s="258">
        <f t="shared" si="7"/>
        <v>0</v>
      </c>
      <c r="L93" s="257"/>
      <c r="M93" s="258">
        <f t="shared" si="8"/>
        <v>0</v>
      </c>
      <c r="N93" s="257"/>
      <c r="O93" s="258">
        <f t="shared" si="9"/>
        <v>0</v>
      </c>
      <c r="P93" s="259"/>
      <c r="Q93" s="258">
        <f t="shared" si="10"/>
        <v>0</v>
      </c>
      <c r="R93" s="257"/>
      <c r="S93" s="258">
        <f t="shared" si="11"/>
        <v>0</v>
      </c>
      <c r="T93" s="257"/>
      <c r="U93" s="258">
        <f t="shared" si="12"/>
        <v>0</v>
      </c>
      <c r="V93" s="259"/>
      <c r="W93" s="258">
        <f t="shared" si="13"/>
        <v>0</v>
      </c>
      <c r="X93" s="257"/>
      <c r="Y93" s="258">
        <f t="shared" si="14"/>
        <v>0</v>
      </c>
      <c r="Z93" s="257"/>
      <c r="AA93" s="258">
        <f t="shared" si="15"/>
        <v>0</v>
      </c>
      <c r="AB93" s="259"/>
      <c r="AC93" s="258">
        <f t="shared" si="16"/>
        <v>1</v>
      </c>
      <c r="AD93" s="257"/>
      <c r="AE93" s="258">
        <f t="shared" si="17"/>
        <v>0</v>
      </c>
      <c r="AF93" s="257"/>
      <c r="AG93" s="258">
        <f t="shared" si="18"/>
        <v>1</v>
      </c>
      <c r="AH93" s="259"/>
      <c r="AI93" s="258">
        <f t="shared" si="19"/>
        <v>0</v>
      </c>
      <c r="AJ93" s="257"/>
      <c r="AK93" s="258">
        <f t="shared" si="20"/>
        <v>0</v>
      </c>
      <c r="AL93" s="257"/>
      <c r="AM93" s="258">
        <f t="shared" si="21"/>
        <v>0</v>
      </c>
      <c r="AN93" s="259"/>
      <c r="AO93" s="258">
        <f t="shared" si="22"/>
        <v>0</v>
      </c>
      <c r="AP93" s="257"/>
      <c r="AQ93" s="260">
        <f t="shared" si="23"/>
        <v>1</v>
      </c>
      <c r="AR93" s="261"/>
      <c r="AS93" s="262">
        <f t="shared" si="24"/>
        <v>0</v>
      </c>
      <c r="AT93" s="261"/>
      <c r="AU93" s="262">
        <f t="shared" si="25"/>
        <v>1</v>
      </c>
      <c r="AV93" s="261"/>
      <c r="AW93" s="778"/>
      <c r="AX93" s="780"/>
    </row>
    <row r="94" spans="1:50" ht="17.25" customHeight="1">
      <c r="A94" s="789" t="s">
        <v>214</v>
      </c>
      <c r="B94" s="790"/>
      <c r="C94" s="790"/>
      <c r="D94" s="791"/>
      <c r="E94" s="263">
        <f t="shared" si="4"/>
        <v>0</v>
      </c>
      <c r="F94" s="264"/>
      <c r="G94" s="265">
        <f t="shared" si="5"/>
        <v>0</v>
      </c>
      <c r="H94" s="264"/>
      <c r="I94" s="265">
        <f t="shared" si="6"/>
        <v>0</v>
      </c>
      <c r="J94" s="266"/>
      <c r="K94" s="265">
        <f t="shared" si="7"/>
        <v>2</v>
      </c>
      <c r="L94" s="264"/>
      <c r="M94" s="265">
        <f t="shared" si="8"/>
        <v>0</v>
      </c>
      <c r="N94" s="264"/>
      <c r="O94" s="265">
        <f t="shared" si="9"/>
        <v>56</v>
      </c>
      <c r="P94" s="266"/>
      <c r="Q94" s="265">
        <f t="shared" si="10"/>
        <v>1</v>
      </c>
      <c r="R94" s="264"/>
      <c r="S94" s="265">
        <f t="shared" si="11"/>
        <v>0</v>
      </c>
      <c r="T94" s="264"/>
      <c r="U94" s="265">
        <f t="shared" si="12"/>
        <v>0</v>
      </c>
      <c r="V94" s="266"/>
      <c r="W94" s="265">
        <f t="shared" si="13"/>
        <v>74</v>
      </c>
      <c r="X94" s="264"/>
      <c r="Y94" s="265">
        <f t="shared" si="14"/>
        <v>29</v>
      </c>
      <c r="Z94" s="264"/>
      <c r="AA94" s="265">
        <f t="shared" si="15"/>
        <v>21</v>
      </c>
      <c r="AB94" s="266"/>
      <c r="AC94" s="265">
        <f t="shared" si="16"/>
        <v>9</v>
      </c>
      <c r="AD94" s="264"/>
      <c r="AE94" s="265">
        <f t="shared" si="17"/>
        <v>0</v>
      </c>
      <c r="AF94" s="264"/>
      <c r="AG94" s="265">
        <f t="shared" si="18"/>
        <v>3</v>
      </c>
      <c r="AH94" s="266"/>
      <c r="AI94" s="265">
        <f t="shared" si="19"/>
        <v>207</v>
      </c>
      <c r="AJ94" s="264"/>
      <c r="AK94" s="265">
        <f t="shared" si="20"/>
        <v>42</v>
      </c>
      <c r="AL94" s="264"/>
      <c r="AM94" s="265">
        <f t="shared" si="21"/>
        <v>165</v>
      </c>
      <c r="AN94" s="266"/>
      <c r="AO94" s="265">
        <f t="shared" si="22"/>
        <v>1</v>
      </c>
      <c r="AP94" s="264"/>
      <c r="AQ94" s="267">
        <f t="shared" si="23"/>
        <v>294</v>
      </c>
      <c r="AR94" s="268"/>
      <c r="AS94" s="269">
        <f t="shared" si="24"/>
        <v>71</v>
      </c>
      <c r="AT94" s="268"/>
      <c r="AU94" s="269">
        <f t="shared" si="25"/>
        <v>245</v>
      </c>
      <c r="AV94" s="268"/>
      <c r="AW94" s="778">
        <v>0.64</v>
      </c>
      <c r="AX94" s="780"/>
    </row>
    <row r="95" spans="1:50" ht="17.25" customHeight="1">
      <c r="A95" s="789"/>
      <c r="B95" s="790"/>
      <c r="C95" s="790"/>
      <c r="D95" s="791"/>
      <c r="E95" s="256">
        <f t="shared" si="4"/>
        <v>0</v>
      </c>
      <c r="F95" s="257"/>
      <c r="G95" s="258">
        <f t="shared" si="5"/>
        <v>0</v>
      </c>
      <c r="H95" s="257"/>
      <c r="I95" s="258">
        <f t="shared" si="6"/>
        <v>0</v>
      </c>
      <c r="J95" s="259"/>
      <c r="K95" s="258">
        <f t="shared" si="7"/>
        <v>1</v>
      </c>
      <c r="L95" s="257"/>
      <c r="M95" s="258">
        <f t="shared" si="8"/>
        <v>0</v>
      </c>
      <c r="N95" s="257"/>
      <c r="O95" s="258">
        <f t="shared" si="9"/>
        <v>55</v>
      </c>
      <c r="P95" s="259"/>
      <c r="Q95" s="258">
        <f t="shared" si="10"/>
        <v>0</v>
      </c>
      <c r="R95" s="257"/>
      <c r="S95" s="258">
        <f t="shared" si="11"/>
        <v>0</v>
      </c>
      <c r="T95" s="257"/>
      <c r="U95" s="258">
        <f t="shared" si="12"/>
        <v>0</v>
      </c>
      <c r="V95" s="259"/>
      <c r="W95" s="258">
        <f t="shared" si="13"/>
        <v>2</v>
      </c>
      <c r="X95" s="257"/>
      <c r="Y95" s="258">
        <f t="shared" si="14"/>
        <v>0</v>
      </c>
      <c r="Z95" s="257"/>
      <c r="AA95" s="258">
        <f t="shared" si="15"/>
        <v>5</v>
      </c>
      <c r="AB95" s="259"/>
      <c r="AC95" s="258">
        <f t="shared" si="16"/>
        <v>0</v>
      </c>
      <c r="AD95" s="257"/>
      <c r="AE95" s="258">
        <f t="shared" si="17"/>
        <v>0</v>
      </c>
      <c r="AF95" s="257"/>
      <c r="AG95" s="258">
        <f t="shared" si="18"/>
        <v>0</v>
      </c>
      <c r="AH95" s="259"/>
      <c r="AI95" s="258">
        <f t="shared" si="19"/>
        <v>0</v>
      </c>
      <c r="AJ95" s="257"/>
      <c r="AK95" s="258">
        <f t="shared" si="20"/>
        <v>0</v>
      </c>
      <c r="AL95" s="257"/>
      <c r="AM95" s="258">
        <f t="shared" si="21"/>
        <v>0</v>
      </c>
      <c r="AN95" s="259"/>
      <c r="AO95" s="258">
        <f t="shared" si="22"/>
        <v>0</v>
      </c>
      <c r="AP95" s="257"/>
      <c r="AQ95" s="260">
        <f t="shared" si="23"/>
        <v>3</v>
      </c>
      <c r="AR95" s="261"/>
      <c r="AS95" s="262">
        <f t="shared" si="24"/>
        <v>0</v>
      </c>
      <c r="AT95" s="261"/>
      <c r="AU95" s="262">
        <f t="shared" si="25"/>
        <v>60</v>
      </c>
      <c r="AV95" s="261"/>
      <c r="AW95" s="778"/>
      <c r="AX95" s="780"/>
    </row>
    <row r="96" spans="1:50" ht="17.25" customHeight="1">
      <c r="A96" s="789" t="s">
        <v>215</v>
      </c>
      <c r="B96" s="790"/>
      <c r="C96" s="790"/>
      <c r="D96" s="791"/>
      <c r="E96" s="263">
        <f t="shared" si="4"/>
        <v>0</v>
      </c>
      <c r="F96" s="264"/>
      <c r="G96" s="265">
        <f t="shared" si="5"/>
        <v>0</v>
      </c>
      <c r="H96" s="264"/>
      <c r="I96" s="265">
        <f t="shared" si="6"/>
        <v>0</v>
      </c>
      <c r="J96" s="266"/>
      <c r="K96" s="265">
        <f t="shared" si="7"/>
        <v>1</v>
      </c>
      <c r="L96" s="264"/>
      <c r="M96" s="265">
        <f t="shared" si="8"/>
        <v>0</v>
      </c>
      <c r="N96" s="264"/>
      <c r="O96" s="265">
        <f t="shared" si="9"/>
        <v>0</v>
      </c>
      <c r="P96" s="266"/>
      <c r="Q96" s="265">
        <f t="shared" si="10"/>
        <v>0</v>
      </c>
      <c r="R96" s="264"/>
      <c r="S96" s="265">
        <f t="shared" si="11"/>
        <v>0</v>
      </c>
      <c r="T96" s="264"/>
      <c r="U96" s="265">
        <f t="shared" si="12"/>
        <v>0</v>
      </c>
      <c r="V96" s="266"/>
      <c r="W96" s="265">
        <f t="shared" si="13"/>
        <v>47</v>
      </c>
      <c r="X96" s="264"/>
      <c r="Y96" s="265">
        <f t="shared" si="14"/>
        <v>19</v>
      </c>
      <c r="Z96" s="264"/>
      <c r="AA96" s="265">
        <f t="shared" si="15"/>
        <v>14</v>
      </c>
      <c r="AB96" s="266"/>
      <c r="AC96" s="265">
        <f t="shared" si="16"/>
        <v>15</v>
      </c>
      <c r="AD96" s="264"/>
      <c r="AE96" s="265">
        <f t="shared" si="17"/>
        <v>0</v>
      </c>
      <c r="AF96" s="264"/>
      <c r="AG96" s="265">
        <f t="shared" si="18"/>
        <v>0</v>
      </c>
      <c r="AH96" s="266"/>
      <c r="AI96" s="265">
        <f t="shared" si="19"/>
        <v>40</v>
      </c>
      <c r="AJ96" s="264"/>
      <c r="AK96" s="265">
        <f t="shared" si="20"/>
        <v>20</v>
      </c>
      <c r="AL96" s="264"/>
      <c r="AM96" s="265">
        <f t="shared" si="21"/>
        <v>20</v>
      </c>
      <c r="AN96" s="266"/>
      <c r="AO96" s="265">
        <f t="shared" si="22"/>
        <v>0</v>
      </c>
      <c r="AP96" s="264"/>
      <c r="AQ96" s="267">
        <f t="shared" si="23"/>
        <v>103</v>
      </c>
      <c r="AR96" s="268"/>
      <c r="AS96" s="269">
        <f t="shared" si="24"/>
        <v>39</v>
      </c>
      <c r="AT96" s="268"/>
      <c r="AU96" s="269">
        <f t="shared" si="25"/>
        <v>34</v>
      </c>
      <c r="AV96" s="268"/>
      <c r="AW96" s="778">
        <v>0.53</v>
      </c>
      <c r="AX96" s="780"/>
    </row>
    <row r="97" spans="1:50" ht="17.25" customHeight="1">
      <c r="A97" s="789"/>
      <c r="B97" s="790"/>
      <c r="C97" s="790"/>
      <c r="D97" s="791"/>
      <c r="E97" s="256">
        <f t="shared" si="4"/>
        <v>0</v>
      </c>
      <c r="F97" s="257"/>
      <c r="G97" s="258">
        <f t="shared" si="5"/>
        <v>0</v>
      </c>
      <c r="H97" s="257"/>
      <c r="I97" s="258">
        <f t="shared" si="6"/>
        <v>0</v>
      </c>
      <c r="J97" s="259"/>
      <c r="K97" s="258">
        <f t="shared" si="7"/>
        <v>0</v>
      </c>
      <c r="L97" s="257"/>
      <c r="M97" s="258">
        <f t="shared" si="8"/>
        <v>0</v>
      </c>
      <c r="N97" s="257"/>
      <c r="O97" s="258">
        <f t="shared" si="9"/>
        <v>0</v>
      </c>
      <c r="P97" s="259"/>
      <c r="Q97" s="258">
        <f t="shared" si="10"/>
        <v>0</v>
      </c>
      <c r="R97" s="257"/>
      <c r="S97" s="258">
        <f t="shared" si="11"/>
        <v>0</v>
      </c>
      <c r="T97" s="257"/>
      <c r="U97" s="258">
        <f t="shared" si="12"/>
        <v>0</v>
      </c>
      <c r="V97" s="259"/>
      <c r="W97" s="258">
        <f t="shared" si="13"/>
        <v>0</v>
      </c>
      <c r="X97" s="257"/>
      <c r="Y97" s="258">
        <f t="shared" si="14"/>
        <v>0</v>
      </c>
      <c r="Z97" s="257"/>
      <c r="AA97" s="258">
        <f t="shared" si="15"/>
        <v>0</v>
      </c>
      <c r="AB97" s="259"/>
      <c r="AC97" s="258">
        <f t="shared" si="16"/>
        <v>0</v>
      </c>
      <c r="AD97" s="257"/>
      <c r="AE97" s="258">
        <f t="shared" si="17"/>
        <v>0</v>
      </c>
      <c r="AF97" s="257"/>
      <c r="AG97" s="258">
        <f t="shared" si="18"/>
        <v>0</v>
      </c>
      <c r="AH97" s="259"/>
      <c r="AI97" s="258">
        <f t="shared" si="19"/>
        <v>0</v>
      </c>
      <c r="AJ97" s="257"/>
      <c r="AK97" s="258">
        <f t="shared" si="20"/>
        <v>0</v>
      </c>
      <c r="AL97" s="257"/>
      <c r="AM97" s="258">
        <f t="shared" si="21"/>
        <v>0</v>
      </c>
      <c r="AN97" s="259"/>
      <c r="AO97" s="258">
        <f t="shared" si="22"/>
        <v>0</v>
      </c>
      <c r="AP97" s="257"/>
      <c r="AQ97" s="260">
        <f t="shared" si="23"/>
        <v>0</v>
      </c>
      <c r="AR97" s="261"/>
      <c r="AS97" s="262">
        <f t="shared" si="24"/>
        <v>0</v>
      </c>
      <c r="AT97" s="261"/>
      <c r="AU97" s="262">
        <f t="shared" si="25"/>
        <v>0</v>
      </c>
      <c r="AV97" s="261"/>
      <c r="AW97" s="778"/>
      <c r="AX97" s="780"/>
    </row>
    <row r="98" spans="1:50" ht="17.25" customHeight="1">
      <c r="A98" s="789" t="s">
        <v>216</v>
      </c>
      <c r="B98" s="790"/>
      <c r="C98" s="790"/>
      <c r="D98" s="791"/>
      <c r="E98" s="263">
        <f t="shared" si="4"/>
        <v>0</v>
      </c>
      <c r="F98" s="264"/>
      <c r="G98" s="265">
        <f t="shared" si="5"/>
        <v>0</v>
      </c>
      <c r="H98" s="264"/>
      <c r="I98" s="265">
        <f t="shared" si="6"/>
        <v>0</v>
      </c>
      <c r="J98" s="266"/>
      <c r="K98" s="265">
        <f t="shared" si="7"/>
        <v>2</v>
      </c>
      <c r="L98" s="264"/>
      <c r="M98" s="265">
        <f t="shared" si="8"/>
        <v>0</v>
      </c>
      <c r="N98" s="264"/>
      <c r="O98" s="265">
        <f t="shared" si="9"/>
        <v>18</v>
      </c>
      <c r="P98" s="266"/>
      <c r="Q98" s="265">
        <f t="shared" si="10"/>
        <v>0</v>
      </c>
      <c r="R98" s="264"/>
      <c r="S98" s="265">
        <f t="shared" si="11"/>
        <v>0</v>
      </c>
      <c r="T98" s="264"/>
      <c r="U98" s="265">
        <f t="shared" si="12"/>
        <v>0</v>
      </c>
      <c r="V98" s="266"/>
      <c r="W98" s="265">
        <f t="shared" si="13"/>
        <v>61</v>
      </c>
      <c r="X98" s="264"/>
      <c r="Y98" s="265">
        <f t="shared" si="14"/>
        <v>40</v>
      </c>
      <c r="Z98" s="264"/>
      <c r="AA98" s="265">
        <f t="shared" si="15"/>
        <v>16</v>
      </c>
      <c r="AB98" s="266"/>
      <c r="AC98" s="265">
        <f t="shared" si="16"/>
        <v>3</v>
      </c>
      <c r="AD98" s="264"/>
      <c r="AE98" s="265">
        <f t="shared" si="17"/>
        <v>0</v>
      </c>
      <c r="AF98" s="264"/>
      <c r="AG98" s="265">
        <f t="shared" si="18"/>
        <v>3</v>
      </c>
      <c r="AH98" s="266"/>
      <c r="AI98" s="265">
        <f t="shared" si="19"/>
        <v>91</v>
      </c>
      <c r="AJ98" s="264"/>
      <c r="AK98" s="265">
        <f t="shared" si="20"/>
        <v>45</v>
      </c>
      <c r="AL98" s="264"/>
      <c r="AM98" s="265">
        <f t="shared" si="21"/>
        <v>47</v>
      </c>
      <c r="AN98" s="266"/>
      <c r="AO98" s="265">
        <f t="shared" si="22"/>
        <v>1</v>
      </c>
      <c r="AP98" s="264"/>
      <c r="AQ98" s="267">
        <f t="shared" si="23"/>
        <v>158</v>
      </c>
      <c r="AR98" s="268"/>
      <c r="AS98" s="269">
        <f t="shared" si="24"/>
        <v>85</v>
      </c>
      <c r="AT98" s="268"/>
      <c r="AU98" s="269">
        <f t="shared" si="25"/>
        <v>84</v>
      </c>
      <c r="AV98" s="268"/>
      <c r="AW98" s="778">
        <v>0.59</v>
      </c>
      <c r="AX98" s="780"/>
    </row>
    <row r="99" spans="1:50" ht="17.25" customHeight="1">
      <c r="A99" s="789"/>
      <c r="B99" s="790"/>
      <c r="C99" s="790"/>
      <c r="D99" s="791"/>
      <c r="E99" s="256">
        <f t="shared" si="4"/>
        <v>0</v>
      </c>
      <c r="F99" s="257"/>
      <c r="G99" s="258">
        <f t="shared" si="5"/>
        <v>0</v>
      </c>
      <c r="H99" s="257"/>
      <c r="I99" s="258">
        <f t="shared" si="6"/>
        <v>0</v>
      </c>
      <c r="J99" s="259"/>
      <c r="K99" s="258">
        <f t="shared" si="7"/>
        <v>1</v>
      </c>
      <c r="L99" s="257"/>
      <c r="M99" s="258">
        <f t="shared" si="8"/>
        <v>0</v>
      </c>
      <c r="N99" s="257"/>
      <c r="O99" s="258">
        <f t="shared" si="9"/>
        <v>15</v>
      </c>
      <c r="P99" s="259"/>
      <c r="Q99" s="258">
        <f t="shared" si="10"/>
        <v>0</v>
      </c>
      <c r="R99" s="257"/>
      <c r="S99" s="258">
        <f t="shared" si="11"/>
        <v>0</v>
      </c>
      <c r="T99" s="257"/>
      <c r="U99" s="258">
        <f t="shared" si="12"/>
        <v>0</v>
      </c>
      <c r="V99" s="259"/>
      <c r="W99" s="258">
        <f t="shared" si="13"/>
        <v>3</v>
      </c>
      <c r="X99" s="257"/>
      <c r="Y99" s="258">
        <f t="shared" si="14"/>
        <v>0</v>
      </c>
      <c r="Z99" s="257"/>
      <c r="AA99" s="258">
        <f t="shared" si="15"/>
        <v>3</v>
      </c>
      <c r="AB99" s="259"/>
      <c r="AC99" s="258">
        <f t="shared" si="16"/>
        <v>1</v>
      </c>
      <c r="AD99" s="257"/>
      <c r="AE99" s="258">
        <f t="shared" si="17"/>
        <v>0</v>
      </c>
      <c r="AF99" s="257"/>
      <c r="AG99" s="258">
        <f t="shared" si="18"/>
        <v>1</v>
      </c>
      <c r="AH99" s="259"/>
      <c r="AI99" s="258">
        <f t="shared" si="19"/>
        <v>0</v>
      </c>
      <c r="AJ99" s="257"/>
      <c r="AK99" s="258">
        <f t="shared" si="20"/>
        <v>0</v>
      </c>
      <c r="AL99" s="257"/>
      <c r="AM99" s="258">
        <f t="shared" si="21"/>
        <v>0</v>
      </c>
      <c r="AN99" s="259"/>
      <c r="AO99" s="258">
        <f t="shared" si="22"/>
        <v>0</v>
      </c>
      <c r="AP99" s="257"/>
      <c r="AQ99" s="260">
        <f t="shared" si="23"/>
        <v>5</v>
      </c>
      <c r="AR99" s="261"/>
      <c r="AS99" s="262">
        <f t="shared" si="24"/>
        <v>0</v>
      </c>
      <c r="AT99" s="261"/>
      <c r="AU99" s="262">
        <f t="shared" si="25"/>
        <v>19</v>
      </c>
      <c r="AV99" s="261"/>
      <c r="AW99" s="778"/>
      <c r="AX99" s="780"/>
    </row>
    <row r="100" spans="1:50" ht="17.25" customHeight="1">
      <c r="A100" s="789" t="s">
        <v>217</v>
      </c>
      <c r="B100" s="790"/>
      <c r="C100" s="790"/>
      <c r="D100" s="791"/>
      <c r="E100" s="263">
        <f t="shared" si="4"/>
        <v>0</v>
      </c>
      <c r="F100" s="264"/>
      <c r="G100" s="265">
        <f t="shared" si="5"/>
        <v>0</v>
      </c>
      <c r="H100" s="264"/>
      <c r="I100" s="265">
        <f t="shared" si="6"/>
        <v>0</v>
      </c>
      <c r="J100" s="266"/>
      <c r="K100" s="265">
        <f t="shared" si="7"/>
        <v>1</v>
      </c>
      <c r="L100" s="264"/>
      <c r="M100" s="265">
        <f t="shared" si="8"/>
        <v>0</v>
      </c>
      <c r="N100" s="264"/>
      <c r="O100" s="265">
        <f t="shared" si="9"/>
        <v>8</v>
      </c>
      <c r="P100" s="266"/>
      <c r="Q100" s="265">
        <f t="shared" si="10"/>
        <v>0</v>
      </c>
      <c r="R100" s="264"/>
      <c r="S100" s="265">
        <f t="shared" si="11"/>
        <v>0</v>
      </c>
      <c r="T100" s="264"/>
      <c r="U100" s="265">
        <f t="shared" si="12"/>
        <v>0</v>
      </c>
      <c r="V100" s="266"/>
      <c r="W100" s="265">
        <f t="shared" si="13"/>
        <v>20</v>
      </c>
      <c r="X100" s="264"/>
      <c r="Y100" s="265">
        <f t="shared" si="14"/>
        <v>11</v>
      </c>
      <c r="Z100" s="264"/>
      <c r="AA100" s="265">
        <f t="shared" si="15"/>
        <v>4</v>
      </c>
      <c r="AB100" s="266"/>
      <c r="AC100" s="265">
        <f t="shared" si="16"/>
        <v>5</v>
      </c>
      <c r="AD100" s="264"/>
      <c r="AE100" s="265">
        <f t="shared" si="17"/>
        <v>0</v>
      </c>
      <c r="AF100" s="264"/>
      <c r="AG100" s="265">
        <f t="shared" si="18"/>
        <v>6</v>
      </c>
      <c r="AH100" s="266"/>
      <c r="AI100" s="265">
        <f t="shared" si="19"/>
        <v>23</v>
      </c>
      <c r="AJ100" s="264"/>
      <c r="AK100" s="265">
        <f t="shared" si="20"/>
        <v>18</v>
      </c>
      <c r="AL100" s="264"/>
      <c r="AM100" s="265">
        <f t="shared" si="21"/>
        <v>5</v>
      </c>
      <c r="AN100" s="266"/>
      <c r="AO100" s="265">
        <f t="shared" si="22"/>
        <v>0</v>
      </c>
      <c r="AP100" s="264"/>
      <c r="AQ100" s="267">
        <f t="shared" si="23"/>
        <v>49</v>
      </c>
      <c r="AR100" s="268"/>
      <c r="AS100" s="269">
        <f t="shared" si="24"/>
        <v>29</v>
      </c>
      <c r="AT100" s="268"/>
      <c r="AU100" s="269">
        <f t="shared" si="25"/>
        <v>23</v>
      </c>
      <c r="AV100" s="268"/>
      <c r="AW100" s="778">
        <v>0.54</v>
      </c>
      <c r="AX100" s="780"/>
    </row>
    <row r="101" spans="1:50" ht="17.25" customHeight="1">
      <c r="A101" s="789"/>
      <c r="B101" s="790"/>
      <c r="C101" s="790"/>
      <c r="D101" s="791"/>
      <c r="E101" s="256">
        <f t="shared" si="4"/>
        <v>0</v>
      </c>
      <c r="F101" s="257"/>
      <c r="G101" s="258">
        <f t="shared" si="5"/>
        <v>0</v>
      </c>
      <c r="H101" s="257"/>
      <c r="I101" s="258">
        <f t="shared" si="6"/>
        <v>0</v>
      </c>
      <c r="J101" s="259"/>
      <c r="K101" s="258">
        <f t="shared" si="7"/>
        <v>1</v>
      </c>
      <c r="L101" s="257"/>
      <c r="M101" s="258">
        <f t="shared" si="8"/>
        <v>0</v>
      </c>
      <c r="N101" s="257"/>
      <c r="O101" s="258">
        <f t="shared" si="9"/>
        <v>7</v>
      </c>
      <c r="P101" s="259"/>
      <c r="Q101" s="258">
        <f t="shared" si="10"/>
        <v>0</v>
      </c>
      <c r="R101" s="257"/>
      <c r="S101" s="258">
        <f t="shared" si="11"/>
        <v>0</v>
      </c>
      <c r="T101" s="257"/>
      <c r="U101" s="258">
        <f t="shared" si="12"/>
        <v>0</v>
      </c>
      <c r="V101" s="259"/>
      <c r="W101" s="258">
        <f t="shared" si="13"/>
        <v>0</v>
      </c>
      <c r="X101" s="257"/>
      <c r="Y101" s="258">
        <f t="shared" si="14"/>
        <v>0</v>
      </c>
      <c r="Z101" s="257"/>
      <c r="AA101" s="258">
        <f t="shared" si="15"/>
        <v>0</v>
      </c>
      <c r="AB101" s="259"/>
      <c r="AC101" s="258">
        <f t="shared" si="16"/>
        <v>2</v>
      </c>
      <c r="AD101" s="257"/>
      <c r="AE101" s="258">
        <f t="shared" si="17"/>
        <v>0</v>
      </c>
      <c r="AF101" s="257"/>
      <c r="AG101" s="258">
        <f t="shared" si="18"/>
        <v>3</v>
      </c>
      <c r="AH101" s="259"/>
      <c r="AI101" s="258">
        <f t="shared" si="19"/>
        <v>0</v>
      </c>
      <c r="AJ101" s="257"/>
      <c r="AK101" s="258">
        <f t="shared" si="20"/>
        <v>0</v>
      </c>
      <c r="AL101" s="257"/>
      <c r="AM101" s="258">
        <f t="shared" si="21"/>
        <v>0</v>
      </c>
      <c r="AN101" s="259"/>
      <c r="AO101" s="258">
        <f t="shared" si="22"/>
        <v>0</v>
      </c>
      <c r="AP101" s="257"/>
      <c r="AQ101" s="260">
        <f t="shared" si="23"/>
        <v>3</v>
      </c>
      <c r="AR101" s="261"/>
      <c r="AS101" s="262">
        <f t="shared" si="24"/>
        <v>0</v>
      </c>
      <c r="AT101" s="261"/>
      <c r="AU101" s="262">
        <f t="shared" si="25"/>
        <v>10</v>
      </c>
      <c r="AV101" s="261"/>
      <c r="AW101" s="778"/>
      <c r="AX101" s="780"/>
    </row>
    <row r="102" spans="1:50" ht="17.25" customHeight="1">
      <c r="A102" s="789" t="s">
        <v>218</v>
      </c>
      <c r="B102" s="790"/>
      <c r="C102" s="790"/>
      <c r="D102" s="791"/>
      <c r="E102" s="263">
        <f t="shared" si="4"/>
        <v>1</v>
      </c>
      <c r="F102" s="264"/>
      <c r="G102" s="265">
        <f t="shared" si="5"/>
        <v>0</v>
      </c>
      <c r="H102" s="264"/>
      <c r="I102" s="265">
        <f t="shared" si="6"/>
        <v>0</v>
      </c>
      <c r="J102" s="266"/>
      <c r="K102" s="265">
        <f t="shared" si="7"/>
        <v>2</v>
      </c>
      <c r="L102" s="264"/>
      <c r="M102" s="265">
        <f t="shared" si="8"/>
        <v>0</v>
      </c>
      <c r="N102" s="264"/>
      <c r="O102" s="265">
        <f t="shared" si="9"/>
        <v>6</v>
      </c>
      <c r="P102" s="266"/>
      <c r="Q102" s="265">
        <f t="shared" si="10"/>
        <v>0</v>
      </c>
      <c r="R102" s="264"/>
      <c r="S102" s="265">
        <f t="shared" si="11"/>
        <v>0</v>
      </c>
      <c r="T102" s="264"/>
      <c r="U102" s="265">
        <f t="shared" si="12"/>
        <v>0</v>
      </c>
      <c r="V102" s="266"/>
      <c r="W102" s="265">
        <f t="shared" si="13"/>
        <v>20</v>
      </c>
      <c r="X102" s="264"/>
      <c r="Y102" s="265">
        <f t="shared" si="14"/>
        <v>5</v>
      </c>
      <c r="Z102" s="264"/>
      <c r="AA102" s="265">
        <f t="shared" si="15"/>
        <v>6</v>
      </c>
      <c r="AB102" s="266"/>
      <c r="AC102" s="265">
        <f t="shared" si="16"/>
        <v>3</v>
      </c>
      <c r="AD102" s="264"/>
      <c r="AE102" s="265">
        <f t="shared" si="17"/>
        <v>1</v>
      </c>
      <c r="AF102" s="264"/>
      <c r="AG102" s="265">
        <f t="shared" si="18"/>
        <v>2</v>
      </c>
      <c r="AH102" s="266"/>
      <c r="AI102" s="265">
        <f t="shared" si="19"/>
        <v>13</v>
      </c>
      <c r="AJ102" s="264"/>
      <c r="AK102" s="265">
        <f t="shared" si="20"/>
        <v>11</v>
      </c>
      <c r="AL102" s="264"/>
      <c r="AM102" s="265">
        <f t="shared" si="21"/>
        <v>3</v>
      </c>
      <c r="AN102" s="266"/>
      <c r="AO102" s="265">
        <f t="shared" si="22"/>
        <v>0</v>
      </c>
      <c r="AP102" s="264"/>
      <c r="AQ102" s="267">
        <f t="shared" si="23"/>
        <v>39</v>
      </c>
      <c r="AR102" s="268"/>
      <c r="AS102" s="269">
        <f t="shared" si="24"/>
        <v>17</v>
      </c>
      <c r="AT102" s="268"/>
      <c r="AU102" s="269">
        <f t="shared" si="25"/>
        <v>17</v>
      </c>
      <c r="AV102" s="268"/>
      <c r="AW102" s="778">
        <v>1.26</v>
      </c>
      <c r="AX102" s="780"/>
    </row>
    <row r="103" spans="1:50" ht="17.25" customHeight="1">
      <c r="A103" s="789"/>
      <c r="B103" s="790"/>
      <c r="C103" s="790"/>
      <c r="D103" s="791"/>
      <c r="E103" s="256">
        <f t="shared" si="4"/>
        <v>0</v>
      </c>
      <c r="F103" s="257"/>
      <c r="G103" s="258">
        <f t="shared" si="5"/>
        <v>0</v>
      </c>
      <c r="H103" s="257"/>
      <c r="I103" s="258">
        <f t="shared" si="6"/>
        <v>0</v>
      </c>
      <c r="J103" s="259"/>
      <c r="K103" s="258">
        <f t="shared" si="7"/>
        <v>1</v>
      </c>
      <c r="L103" s="257"/>
      <c r="M103" s="258">
        <f t="shared" si="8"/>
        <v>0</v>
      </c>
      <c r="N103" s="257"/>
      <c r="O103" s="258">
        <f t="shared" si="9"/>
        <v>4</v>
      </c>
      <c r="P103" s="259"/>
      <c r="Q103" s="258">
        <f t="shared" si="10"/>
        <v>0</v>
      </c>
      <c r="R103" s="257"/>
      <c r="S103" s="258">
        <f t="shared" si="11"/>
        <v>0</v>
      </c>
      <c r="T103" s="257"/>
      <c r="U103" s="258">
        <f t="shared" si="12"/>
        <v>0</v>
      </c>
      <c r="V103" s="259"/>
      <c r="W103" s="258">
        <f t="shared" si="13"/>
        <v>0</v>
      </c>
      <c r="X103" s="257"/>
      <c r="Y103" s="258">
        <f t="shared" si="14"/>
        <v>0</v>
      </c>
      <c r="Z103" s="257"/>
      <c r="AA103" s="258">
        <f t="shared" si="15"/>
        <v>0</v>
      </c>
      <c r="AB103" s="259"/>
      <c r="AC103" s="258">
        <f t="shared" si="16"/>
        <v>1</v>
      </c>
      <c r="AD103" s="257"/>
      <c r="AE103" s="258">
        <f t="shared" si="17"/>
        <v>0</v>
      </c>
      <c r="AF103" s="257"/>
      <c r="AG103" s="258">
        <f t="shared" si="18"/>
        <v>1</v>
      </c>
      <c r="AH103" s="259"/>
      <c r="AI103" s="258">
        <f t="shared" si="19"/>
        <v>1</v>
      </c>
      <c r="AJ103" s="257"/>
      <c r="AK103" s="258">
        <f t="shared" si="20"/>
        <v>0</v>
      </c>
      <c r="AL103" s="257"/>
      <c r="AM103" s="258">
        <f t="shared" si="21"/>
        <v>2</v>
      </c>
      <c r="AN103" s="259"/>
      <c r="AO103" s="258">
        <f t="shared" si="22"/>
        <v>0</v>
      </c>
      <c r="AP103" s="257"/>
      <c r="AQ103" s="260">
        <f t="shared" si="23"/>
        <v>3</v>
      </c>
      <c r="AR103" s="261"/>
      <c r="AS103" s="262">
        <f t="shared" si="24"/>
        <v>0</v>
      </c>
      <c r="AT103" s="261"/>
      <c r="AU103" s="262">
        <f t="shared" si="25"/>
        <v>7</v>
      </c>
      <c r="AV103" s="261"/>
      <c r="AW103" s="778"/>
      <c r="AX103" s="780"/>
    </row>
    <row r="104" spans="1:50" ht="17.25" customHeight="1">
      <c r="A104" s="789" t="s">
        <v>219</v>
      </c>
      <c r="B104" s="790"/>
      <c r="C104" s="790"/>
      <c r="D104" s="791"/>
      <c r="E104" s="263">
        <f t="shared" si="4"/>
        <v>0</v>
      </c>
      <c r="F104" s="264"/>
      <c r="G104" s="265">
        <f t="shared" si="5"/>
        <v>0</v>
      </c>
      <c r="H104" s="264"/>
      <c r="I104" s="265">
        <f t="shared" si="6"/>
        <v>0</v>
      </c>
      <c r="J104" s="266"/>
      <c r="K104" s="265">
        <f t="shared" si="7"/>
        <v>5</v>
      </c>
      <c r="L104" s="264"/>
      <c r="M104" s="265">
        <f t="shared" si="8"/>
        <v>0</v>
      </c>
      <c r="N104" s="264"/>
      <c r="O104" s="265">
        <f t="shared" si="9"/>
        <v>0</v>
      </c>
      <c r="P104" s="266"/>
      <c r="Q104" s="265">
        <f t="shared" si="10"/>
        <v>0</v>
      </c>
      <c r="R104" s="264"/>
      <c r="S104" s="265">
        <f t="shared" si="11"/>
        <v>0</v>
      </c>
      <c r="T104" s="264"/>
      <c r="U104" s="265">
        <f t="shared" si="12"/>
        <v>0</v>
      </c>
      <c r="V104" s="266"/>
      <c r="W104" s="265">
        <f t="shared" si="13"/>
        <v>33</v>
      </c>
      <c r="X104" s="264"/>
      <c r="Y104" s="265">
        <f t="shared" si="14"/>
        <v>11</v>
      </c>
      <c r="Z104" s="264"/>
      <c r="AA104" s="265">
        <f t="shared" si="15"/>
        <v>10</v>
      </c>
      <c r="AB104" s="266"/>
      <c r="AC104" s="265">
        <f t="shared" si="16"/>
        <v>6</v>
      </c>
      <c r="AD104" s="264"/>
      <c r="AE104" s="265">
        <f t="shared" si="17"/>
        <v>1</v>
      </c>
      <c r="AF104" s="264"/>
      <c r="AG104" s="265">
        <f t="shared" si="18"/>
        <v>5</v>
      </c>
      <c r="AH104" s="266"/>
      <c r="AI104" s="265">
        <f t="shared" si="19"/>
        <v>24</v>
      </c>
      <c r="AJ104" s="264"/>
      <c r="AK104" s="265">
        <f t="shared" si="20"/>
        <v>14</v>
      </c>
      <c r="AL104" s="264"/>
      <c r="AM104" s="265">
        <f t="shared" si="21"/>
        <v>11</v>
      </c>
      <c r="AN104" s="266"/>
      <c r="AO104" s="265">
        <f t="shared" si="22"/>
        <v>0</v>
      </c>
      <c r="AP104" s="264"/>
      <c r="AQ104" s="267">
        <f t="shared" si="23"/>
        <v>68</v>
      </c>
      <c r="AR104" s="268"/>
      <c r="AS104" s="269">
        <f t="shared" si="24"/>
        <v>26</v>
      </c>
      <c r="AT104" s="268"/>
      <c r="AU104" s="269">
        <f t="shared" si="25"/>
        <v>26</v>
      </c>
      <c r="AV104" s="268"/>
      <c r="AW104" s="778">
        <v>0.64</v>
      </c>
      <c r="AX104" s="780"/>
    </row>
    <row r="105" spans="1:50" ht="17.25" customHeight="1">
      <c r="A105" s="811"/>
      <c r="B105" s="812"/>
      <c r="C105" s="812"/>
      <c r="D105" s="813"/>
      <c r="E105" s="270">
        <f t="shared" si="4"/>
        <v>0</v>
      </c>
      <c r="F105" s="271"/>
      <c r="G105" s="272">
        <f t="shared" si="5"/>
        <v>0</v>
      </c>
      <c r="H105" s="271"/>
      <c r="I105" s="272">
        <f t="shared" si="6"/>
        <v>0</v>
      </c>
      <c r="J105" s="273"/>
      <c r="K105" s="272">
        <f t="shared" si="7"/>
        <v>0</v>
      </c>
      <c r="L105" s="271"/>
      <c r="M105" s="272">
        <f t="shared" si="8"/>
        <v>0</v>
      </c>
      <c r="N105" s="271"/>
      <c r="O105" s="272">
        <f t="shared" si="9"/>
        <v>0</v>
      </c>
      <c r="P105" s="273"/>
      <c r="Q105" s="272">
        <f t="shared" si="10"/>
        <v>0</v>
      </c>
      <c r="R105" s="271"/>
      <c r="S105" s="272">
        <f t="shared" si="11"/>
        <v>0</v>
      </c>
      <c r="T105" s="271"/>
      <c r="U105" s="272">
        <f t="shared" si="12"/>
        <v>0</v>
      </c>
      <c r="V105" s="273"/>
      <c r="W105" s="272">
        <f t="shared" si="13"/>
        <v>1</v>
      </c>
      <c r="X105" s="271"/>
      <c r="Y105" s="272">
        <f t="shared" si="14"/>
        <v>0</v>
      </c>
      <c r="Z105" s="271"/>
      <c r="AA105" s="272">
        <f t="shared" si="15"/>
        <v>1</v>
      </c>
      <c r="AB105" s="273"/>
      <c r="AC105" s="272">
        <f t="shared" si="16"/>
        <v>0</v>
      </c>
      <c r="AD105" s="271"/>
      <c r="AE105" s="272">
        <f t="shared" si="17"/>
        <v>0</v>
      </c>
      <c r="AF105" s="271"/>
      <c r="AG105" s="272">
        <f t="shared" si="18"/>
        <v>0</v>
      </c>
      <c r="AH105" s="273"/>
      <c r="AI105" s="272">
        <f t="shared" si="19"/>
        <v>0</v>
      </c>
      <c r="AJ105" s="271"/>
      <c r="AK105" s="272">
        <f t="shared" si="20"/>
        <v>0</v>
      </c>
      <c r="AL105" s="271"/>
      <c r="AM105" s="272">
        <f t="shared" si="21"/>
        <v>0</v>
      </c>
      <c r="AN105" s="273"/>
      <c r="AO105" s="272">
        <f t="shared" si="22"/>
        <v>0</v>
      </c>
      <c r="AP105" s="271"/>
      <c r="AQ105" s="274">
        <f t="shared" si="23"/>
        <v>1</v>
      </c>
      <c r="AR105" s="275"/>
      <c r="AS105" s="276">
        <f t="shared" si="24"/>
        <v>0</v>
      </c>
      <c r="AT105" s="275"/>
      <c r="AU105" s="276">
        <f t="shared" si="25"/>
        <v>1</v>
      </c>
      <c r="AV105" s="275"/>
      <c r="AW105" s="814"/>
      <c r="AX105" s="803"/>
    </row>
    <row r="106" spans="1:50" ht="17.25" customHeight="1">
      <c r="A106" s="789" t="s">
        <v>238</v>
      </c>
      <c r="B106" s="790"/>
      <c r="C106" s="790"/>
      <c r="D106" s="791"/>
      <c r="E106" s="263">
        <f t="shared" si="4"/>
        <v>0</v>
      </c>
      <c r="F106" s="264"/>
      <c r="G106" s="265">
        <f t="shared" si="5"/>
        <v>0</v>
      </c>
      <c r="H106" s="264"/>
      <c r="I106" s="265">
        <f t="shared" si="6"/>
        <v>0</v>
      </c>
      <c r="J106" s="266"/>
      <c r="K106" s="265">
        <f t="shared" si="7"/>
        <v>0</v>
      </c>
      <c r="L106" s="264"/>
      <c r="M106" s="265">
        <f t="shared" si="8"/>
        <v>0</v>
      </c>
      <c r="N106" s="264"/>
      <c r="O106" s="265">
        <f t="shared" si="9"/>
        <v>0</v>
      </c>
      <c r="P106" s="266"/>
      <c r="Q106" s="265">
        <f t="shared" si="10"/>
        <v>0</v>
      </c>
      <c r="R106" s="264"/>
      <c r="S106" s="265">
        <f t="shared" si="11"/>
        <v>0</v>
      </c>
      <c r="T106" s="264"/>
      <c r="U106" s="265">
        <f t="shared" si="12"/>
        <v>0</v>
      </c>
      <c r="V106" s="266"/>
      <c r="W106" s="265">
        <f t="shared" si="13"/>
        <v>0</v>
      </c>
      <c r="X106" s="264"/>
      <c r="Y106" s="265">
        <f t="shared" si="14"/>
        <v>0</v>
      </c>
      <c r="Z106" s="264"/>
      <c r="AA106" s="265">
        <f t="shared" si="15"/>
        <v>0</v>
      </c>
      <c r="AB106" s="266"/>
      <c r="AC106" s="265">
        <f t="shared" si="16"/>
        <v>0</v>
      </c>
      <c r="AD106" s="264"/>
      <c r="AE106" s="265">
        <f t="shared" si="17"/>
        <v>0</v>
      </c>
      <c r="AF106" s="264"/>
      <c r="AG106" s="265">
        <f t="shared" si="18"/>
        <v>0</v>
      </c>
      <c r="AH106" s="266"/>
      <c r="AI106" s="265">
        <f t="shared" si="19"/>
        <v>0</v>
      </c>
      <c r="AJ106" s="264"/>
      <c r="AK106" s="265">
        <f t="shared" si="20"/>
        <v>0</v>
      </c>
      <c r="AL106" s="264"/>
      <c r="AM106" s="265">
        <f t="shared" si="21"/>
        <v>0</v>
      </c>
      <c r="AN106" s="266"/>
      <c r="AO106" s="265">
        <f t="shared" si="22"/>
        <v>0</v>
      </c>
      <c r="AP106" s="264"/>
      <c r="AQ106" s="267">
        <f t="shared" si="23"/>
        <v>0</v>
      </c>
      <c r="AR106" s="268"/>
      <c r="AS106" s="269">
        <f t="shared" si="24"/>
        <v>0</v>
      </c>
      <c r="AT106" s="268"/>
      <c r="AU106" s="269">
        <f t="shared" si="25"/>
        <v>0</v>
      </c>
      <c r="AV106" s="268"/>
      <c r="AW106" s="778"/>
      <c r="AX106" s="780"/>
    </row>
    <row r="107" spans="1:50" ht="17.25" customHeight="1" thickBot="1">
      <c r="A107" s="824"/>
      <c r="B107" s="825"/>
      <c r="C107" s="825"/>
      <c r="D107" s="826"/>
      <c r="E107" s="301">
        <f t="shared" si="4"/>
        <v>0</v>
      </c>
      <c r="F107" s="302"/>
      <c r="G107" s="303">
        <f t="shared" si="5"/>
        <v>0</v>
      </c>
      <c r="H107" s="302"/>
      <c r="I107" s="303">
        <f t="shared" si="6"/>
        <v>0</v>
      </c>
      <c r="J107" s="304"/>
      <c r="K107" s="303">
        <f t="shared" si="7"/>
        <v>0</v>
      </c>
      <c r="L107" s="302"/>
      <c r="M107" s="303">
        <f t="shared" si="8"/>
        <v>0</v>
      </c>
      <c r="N107" s="302"/>
      <c r="O107" s="303">
        <f t="shared" si="9"/>
        <v>0</v>
      </c>
      <c r="P107" s="304"/>
      <c r="Q107" s="303">
        <f t="shared" si="10"/>
        <v>0</v>
      </c>
      <c r="R107" s="302"/>
      <c r="S107" s="303">
        <f t="shared" si="11"/>
        <v>0</v>
      </c>
      <c r="T107" s="302"/>
      <c r="U107" s="303">
        <f t="shared" si="12"/>
        <v>0</v>
      </c>
      <c r="V107" s="304"/>
      <c r="W107" s="303">
        <f t="shared" si="13"/>
        <v>0</v>
      </c>
      <c r="X107" s="302"/>
      <c r="Y107" s="303">
        <f t="shared" si="14"/>
        <v>0</v>
      </c>
      <c r="Z107" s="302"/>
      <c r="AA107" s="303">
        <f t="shared" si="15"/>
        <v>0</v>
      </c>
      <c r="AB107" s="304"/>
      <c r="AC107" s="303">
        <f t="shared" si="16"/>
        <v>0</v>
      </c>
      <c r="AD107" s="302"/>
      <c r="AE107" s="303">
        <f t="shared" si="17"/>
        <v>0</v>
      </c>
      <c r="AF107" s="302"/>
      <c r="AG107" s="303">
        <f t="shared" si="18"/>
        <v>0</v>
      </c>
      <c r="AH107" s="304"/>
      <c r="AI107" s="303">
        <f t="shared" si="19"/>
        <v>0</v>
      </c>
      <c r="AJ107" s="302"/>
      <c r="AK107" s="303">
        <f t="shared" si="20"/>
        <v>0</v>
      </c>
      <c r="AL107" s="302"/>
      <c r="AM107" s="303">
        <f t="shared" si="21"/>
        <v>0</v>
      </c>
      <c r="AN107" s="304"/>
      <c r="AO107" s="303">
        <f t="shared" si="22"/>
        <v>0</v>
      </c>
      <c r="AP107" s="302"/>
      <c r="AQ107" s="305">
        <f t="shared" si="23"/>
        <v>0</v>
      </c>
      <c r="AR107" s="306"/>
      <c r="AS107" s="307">
        <f t="shared" si="24"/>
        <v>0</v>
      </c>
      <c r="AT107" s="306"/>
      <c r="AU107" s="307">
        <f t="shared" si="25"/>
        <v>0</v>
      </c>
      <c r="AV107" s="306"/>
      <c r="AW107" s="827"/>
      <c r="AX107" s="828"/>
    </row>
    <row r="108" spans="1:50" ht="17.25" customHeight="1" thickTop="1">
      <c r="A108" s="797" t="s">
        <v>202</v>
      </c>
      <c r="B108" s="822"/>
      <c r="C108" s="822"/>
      <c r="D108" s="823"/>
      <c r="E108" s="308">
        <f t="shared" si="4"/>
        <v>2</v>
      </c>
      <c r="F108" s="309"/>
      <c r="G108" s="310">
        <f t="shared" si="5"/>
        <v>0</v>
      </c>
      <c r="H108" s="309"/>
      <c r="I108" s="310">
        <f t="shared" si="6"/>
        <v>1</v>
      </c>
      <c r="J108" s="311"/>
      <c r="K108" s="310">
        <f t="shared" si="7"/>
        <v>18</v>
      </c>
      <c r="L108" s="309"/>
      <c r="M108" s="310">
        <f t="shared" si="8"/>
        <v>0</v>
      </c>
      <c r="N108" s="309"/>
      <c r="O108" s="310">
        <f t="shared" si="9"/>
        <v>88</v>
      </c>
      <c r="P108" s="311"/>
      <c r="Q108" s="310">
        <f t="shared" si="10"/>
        <v>2</v>
      </c>
      <c r="R108" s="309"/>
      <c r="S108" s="310">
        <f t="shared" si="11"/>
        <v>0</v>
      </c>
      <c r="T108" s="309"/>
      <c r="U108" s="310">
        <f t="shared" si="12"/>
        <v>0</v>
      </c>
      <c r="V108" s="311"/>
      <c r="W108" s="310">
        <f t="shared" si="13"/>
        <v>294</v>
      </c>
      <c r="X108" s="309"/>
      <c r="Y108" s="310">
        <f t="shared" si="14"/>
        <v>121</v>
      </c>
      <c r="Z108" s="309"/>
      <c r="AA108" s="310">
        <f t="shared" si="15"/>
        <v>81</v>
      </c>
      <c r="AB108" s="311"/>
      <c r="AC108" s="310">
        <f t="shared" si="16"/>
        <v>62</v>
      </c>
      <c r="AD108" s="309"/>
      <c r="AE108" s="310">
        <f t="shared" si="17"/>
        <v>2</v>
      </c>
      <c r="AF108" s="309"/>
      <c r="AG108" s="310">
        <f t="shared" si="18"/>
        <v>21</v>
      </c>
      <c r="AH108" s="311"/>
      <c r="AI108" s="310">
        <f t="shared" si="19"/>
        <v>429</v>
      </c>
      <c r="AJ108" s="309"/>
      <c r="AK108" s="310">
        <f t="shared" si="20"/>
        <v>173</v>
      </c>
      <c r="AL108" s="309"/>
      <c r="AM108" s="310">
        <f t="shared" si="21"/>
        <v>259</v>
      </c>
      <c r="AN108" s="311"/>
      <c r="AO108" s="310">
        <f t="shared" si="22"/>
        <v>4</v>
      </c>
      <c r="AP108" s="309"/>
      <c r="AQ108" s="312">
        <f t="shared" si="23"/>
        <v>811</v>
      </c>
      <c r="AR108" s="313"/>
      <c r="AS108" s="314">
        <f t="shared" si="24"/>
        <v>296</v>
      </c>
      <c r="AT108" s="313"/>
      <c r="AU108" s="314">
        <f t="shared" si="25"/>
        <v>450</v>
      </c>
      <c r="AV108" s="315"/>
      <c r="AW108" s="814">
        <v>0.61</v>
      </c>
      <c r="AX108" s="803"/>
    </row>
    <row r="109" spans="1:50" ht="17.25" customHeight="1" thickBot="1">
      <c r="A109" s="800"/>
      <c r="B109" s="801"/>
      <c r="C109" s="801"/>
      <c r="D109" s="802"/>
      <c r="E109" s="292">
        <f t="shared" si="4"/>
        <v>1</v>
      </c>
      <c r="F109" s="293"/>
      <c r="G109" s="294">
        <f t="shared" si="5"/>
        <v>0</v>
      </c>
      <c r="H109" s="293"/>
      <c r="I109" s="294">
        <f t="shared" si="6"/>
        <v>1</v>
      </c>
      <c r="J109" s="295"/>
      <c r="K109" s="294">
        <f t="shared" si="7"/>
        <v>4</v>
      </c>
      <c r="L109" s="293"/>
      <c r="M109" s="294">
        <f t="shared" si="8"/>
        <v>0</v>
      </c>
      <c r="N109" s="293"/>
      <c r="O109" s="294">
        <f t="shared" si="9"/>
        <v>81</v>
      </c>
      <c r="P109" s="295"/>
      <c r="Q109" s="294">
        <f t="shared" si="10"/>
        <v>0</v>
      </c>
      <c r="R109" s="293"/>
      <c r="S109" s="294">
        <f t="shared" si="11"/>
        <v>0</v>
      </c>
      <c r="T109" s="293"/>
      <c r="U109" s="294">
        <f t="shared" si="12"/>
        <v>0</v>
      </c>
      <c r="V109" s="295"/>
      <c r="W109" s="294">
        <f t="shared" si="13"/>
        <v>7</v>
      </c>
      <c r="X109" s="293"/>
      <c r="Y109" s="294">
        <f t="shared" si="14"/>
        <v>0</v>
      </c>
      <c r="Z109" s="293"/>
      <c r="AA109" s="294">
        <f t="shared" si="15"/>
        <v>12</v>
      </c>
      <c r="AB109" s="295"/>
      <c r="AC109" s="294">
        <f t="shared" si="16"/>
        <v>5</v>
      </c>
      <c r="AD109" s="293"/>
      <c r="AE109" s="294">
        <f t="shared" si="17"/>
        <v>0</v>
      </c>
      <c r="AF109" s="293"/>
      <c r="AG109" s="294">
        <f t="shared" si="18"/>
        <v>6</v>
      </c>
      <c r="AH109" s="295"/>
      <c r="AI109" s="294">
        <f t="shared" si="19"/>
        <v>1</v>
      </c>
      <c r="AJ109" s="293"/>
      <c r="AK109" s="294">
        <f t="shared" si="20"/>
        <v>0</v>
      </c>
      <c r="AL109" s="293"/>
      <c r="AM109" s="294">
        <f t="shared" si="21"/>
        <v>2</v>
      </c>
      <c r="AN109" s="295"/>
      <c r="AO109" s="294">
        <f t="shared" si="22"/>
        <v>0</v>
      </c>
      <c r="AP109" s="293"/>
      <c r="AQ109" s="296">
        <f t="shared" si="23"/>
        <v>18</v>
      </c>
      <c r="AR109" s="297"/>
      <c r="AS109" s="298">
        <f t="shared" si="24"/>
        <v>0</v>
      </c>
      <c r="AT109" s="297"/>
      <c r="AU109" s="298">
        <f t="shared" si="25"/>
        <v>102</v>
      </c>
      <c r="AV109" s="299"/>
      <c r="AW109" s="816"/>
      <c r="AX109" s="810"/>
    </row>
    <row r="110" spans="1:50" ht="17.25">
      <c r="A110" s="1" t="s">
        <v>310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50" ht="17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50" ht="17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7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7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7.25">
      <c r="A115" s="78"/>
      <c r="B115" s="78"/>
      <c r="C115" s="78"/>
    </row>
    <row r="116" spans="1:28" ht="17.25">
      <c r="A116" s="78"/>
      <c r="B116" s="78"/>
      <c r="C116" s="78"/>
    </row>
  </sheetData>
  <mergeCells count="318"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</mergeCells>
  <phoneticPr fontId="2"/>
  <pageMargins left="0.78740157480314965" right="0.78740157480314965" top="1.0629921259842521" bottom="0.47244094488188981" header="0.82677165354330717" footer="0.51181102362204722"/>
  <pageSetup paperSize="8" scale="60" fitToHeight="0" orientation="landscape" r:id="rId1"/>
  <headerFooter alignWithMargins="0">
    <oddHeader>&amp;C（19）運転事故調査票　　（その&amp;P）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ＪＲ</vt:lpstr>
      <vt:lpstr>民鉄</vt:lpstr>
      <vt:lpstr>局別</vt:lpstr>
      <vt:lpstr>ＪＲ!Print_Area</vt:lpstr>
      <vt:lpstr>民鉄!Print_Area</vt:lpstr>
      <vt:lpstr>ＪＲ!Print_Titles</vt:lpstr>
      <vt:lpstr>民鉄!Print_Titles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行政情報化推進課</cp:lastModifiedBy>
  <cp:lastPrinted>2014-03-25T11:33:40Z</cp:lastPrinted>
  <dcterms:created xsi:type="dcterms:W3CDTF">2001-12-14T05:28:05Z</dcterms:created>
  <dcterms:modified xsi:type="dcterms:W3CDTF">2014-03-25T13:14:46Z</dcterms:modified>
</cp:coreProperties>
</file>