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drawings/drawing3.xml" ContentType="application/vnd.openxmlformats-officedocument.drawing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１【記載例】" sheetId="2" r:id="rId1"/>
    <sheet name="様式2【記載例】" sheetId="1" r:id="rId2"/>
    <sheet name="様式2 " sheetId="4" r:id="rId3"/>
    <sheet name="様式３" sheetId="5" r:id="rId4"/>
  </sheets>
  <definedNames>
    <definedName name="_xlnm._FilterDatabase" localSheetId="0" hidden="1">様式１【記載例】!$A$13:$BW$22</definedName>
    <definedName name="_xlnm.Print_Area" localSheetId="0">様式１【記載例】!$A$1:$BX$57</definedName>
    <definedName name="_xlnm.Print_Area" localSheetId="2">'様式2 '!$A$1:$AV$61</definedName>
    <definedName name="_xlnm.Print_Area" localSheetId="1">様式2【記載例】!$A$1:$AV$61</definedName>
    <definedName name="_xlnm.Print_Area" localSheetId="3">様式３!$A$1:$I$20</definedName>
    <definedName name="_xlnm.Print_Titles" localSheetId="3">様式３!$1:$5</definedName>
  </definedNames>
  <calcPr calcId="152511"/>
</workbook>
</file>

<file path=xl/calcChain.xml><?xml version="1.0" encoding="utf-8"?>
<calcChain xmlns="http://schemas.openxmlformats.org/spreadsheetml/2006/main">
  <c r="BK55" i="2" l="1"/>
  <c r="BL55" i="2"/>
  <c r="BO55" i="2"/>
  <c r="C68" i="5" l="1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AV59" i="4"/>
  <c r="AV61" i="4" s="1"/>
  <c r="AU59" i="4"/>
  <c r="AU61" i="4" s="1"/>
  <c r="AT59" i="4"/>
  <c r="AT61" i="4" s="1"/>
  <c r="AS59" i="4"/>
  <c r="AS61" i="4" s="1"/>
  <c r="AR59" i="4"/>
  <c r="AR61" i="4" s="1"/>
  <c r="AQ59" i="4"/>
  <c r="AQ61" i="4" s="1"/>
  <c r="AP59" i="4"/>
  <c r="AP61" i="4" s="1"/>
  <c r="AO59" i="4"/>
  <c r="AO61" i="4" s="1"/>
  <c r="AN59" i="4"/>
  <c r="AN61" i="4" s="1"/>
  <c r="AM59" i="4"/>
  <c r="AM61" i="4" s="1"/>
  <c r="AL59" i="4"/>
  <c r="AL61" i="4" s="1"/>
  <c r="AK59" i="4"/>
  <c r="AK61" i="4" s="1"/>
  <c r="AJ59" i="4"/>
  <c r="AJ61" i="4" s="1"/>
  <c r="AI59" i="4"/>
  <c r="AI61" i="4" s="1"/>
  <c r="AH59" i="4"/>
  <c r="AH61" i="4" s="1"/>
  <c r="AG59" i="4"/>
  <c r="AG61" i="4" s="1"/>
  <c r="AF59" i="4"/>
  <c r="AF61" i="4" s="1"/>
  <c r="AE59" i="4"/>
  <c r="AE61" i="4" s="1"/>
  <c r="AD59" i="4"/>
  <c r="AD61" i="4" s="1"/>
  <c r="AC59" i="4"/>
  <c r="AC61" i="4" s="1"/>
  <c r="AB59" i="4"/>
  <c r="AB61" i="4" s="1"/>
  <c r="AA59" i="4"/>
  <c r="AA61" i="4" s="1"/>
  <c r="Z59" i="4"/>
  <c r="Z61" i="4" s="1"/>
  <c r="Y59" i="4"/>
  <c r="Y61" i="4" s="1"/>
  <c r="X59" i="4"/>
  <c r="X61" i="4" s="1"/>
  <c r="W59" i="4"/>
  <c r="W61" i="4" s="1"/>
  <c r="V59" i="4"/>
  <c r="V61" i="4" s="1"/>
  <c r="U59" i="4"/>
  <c r="U61" i="4" s="1"/>
  <c r="T59" i="4"/>
  <c r="T61" i="4" s="1"/>
  <c r="S59" i="4"/>
  <c r="S61" i="4" s="1"/>
  <c r="R59" i="4"/>
  <c r="R61" i="4" s="1"/>
  <c r="Q59" i="4"/>
  <c r="Q61" i="4" s="1"/>
  <c r="P59" i="4"/>
  <c r="P61" i="4" s="1"/>
  <c r="O59" i="4"/>
  <c r="O61" i="4" s="1"/>
  <c r="N59" i="4"/>
  <c r="N61" i="4" s="1"/>
  <c r="M59" i="4"/>
  <c r="M61" i="4" s="1"/>
  <c r="L59" i="4"/>
  <c r="L61" i="4" s="1"/>
  <c r="K59" i="4"/>
  <c r="K61" i="4" s="1"/>
  <c r="J59" i="4"/>
  <c r="J61" i="4" s="1"/>
  <c r="I59" i="4"/>
  <c r="I61" i="4" s="1"/>
  <c r="H59" i="4"/>
  <c r="H61" i="4" s="1"/>
  <c r="G59" i="4"/>
  <c r="G61" i="4" s="1"/>
  <c r="F59" i="4"/>
  <c r="F61" i="4" s="1"/>
  <c r="E59" i="4"/>
  <c r="E61" i="4" s="1"/>
  <c r="D59" i="4"/>
  <c r="D61" i="4" s="1"/>
  <c r="C59" i="4"/>
  <c r="C61" i="4" s="1"/>
  <c r="B59" i="4"/>
  <c r="B61" i="4" s="1"/>
  <c r="A59" i="4"/>
  <c r="A61" i="4" s="1"/>
  <c r="BJ55" i="2"/>
  <c r="BJ56" i="2"/>
  <c r="BI56" i="2"/>
  <c r="BH56" i="2"/>
  <c r="BI55" i="2"/>
  <c r="BH55" i="2"/>
  <c r="BO56" i="2"/>
  <c r="AT56" i="2"/>
  <c r="AT55" i="2"/>
  <c r="BG56" i="2"/>
  <c r="AY56" i="2"/>
  <c r="AS56" i="2"/>
  <c r="BG57" i="2"/>
  <c r="AY57" i="2"/>
  <c r="AS57" i="2"/>
  <c r="AG56" i="2"/>
  <c r="AA56" i="2"/>
  <c r="BG55" i="2"/>
  <c r="AY55" i="2"/>
  <c r="AS55" i="2"/>
  <c r="AG55" i="2"/>
  <c r="AA55" i="2"/>
  <c r="T55" i="2"/>
  <c r="A59" i="1"/>
  <c r="A61" i="1" s="1"/>
  <c r="AS59" i="1"/>
  <c r="AS61" i="1" s="1"/>
  <c r="AK59" i="1"/>
  <c r="AK61" i="1" s="1"/>
  <c r="BN55" i="2"/>
  <c r="BM55" i="2"/>
  <c r="BF55" i="2"/>
  <c r="BE55" i="2"/>
  <c r="BD55" i="2"/>
  <c r="BC55" i="2"/>
  <c r="BB55" i="2"/>
  <c r="BA55" i="2"/>
  <c r="AZ55" i="2"/>
  <c r="AX55" i="2"/>
  <c r="AW55" i="2"/>
  <c r="AV55" i="2"/>
  <c r="AU55" i="2"/>
  <c r="AR55" i="2"/>
  <c r="AQ55" i="2"/>
  <c r="AP55" i="2"/>
  <c r="AO55" i="2"/>
  <c r="AN55" i="2"/>
  <c r="AM55" i="2"/>
  <c r="AL55" i="2"/>
  <c r="AK55" i="2"/>
  <c r="AJ55" i="2"/>
  <c r="AI55" i="2"/>
  <c r="AH55" i="2"/>
  <c r="AF55" i="2"/>
  <c r="AE55" i="2"/>
  <c r="AD55" i="2"/>
  <c r="AC55" i="2"/>
  <c r="AB55" i="2"/>
  <c r="Z55" i="2"/>
  <c r="Y55" i="2"/>
  <c r="X55" i="2"/>
  <c r="W55" i="2"/>
  <c r="V55" i="2"/>
  <c r="U55" i="2"/>
  <c r="M59" i="1"/>
  <c r="M61" i="1" s="1"/>
  <c r="AF59" i="1"/>
  <c r="AF61" i="1" s="1"/>
  <c r="AG59" i="1"/>
  <c r="AG61" i="1" s="1"/>
  <c r="AV59" i="1"/>
  <c r="AV61" i="1" s="1"/>
  <c r="AU59" i="1"/>
  <c r="AU61" i="1" s="1"/>
  <c r="AT59" i="1"/>
  <c r="AT61" i="1" s="1"/>
  <c r="AR59" i="1"/>
  <c r="AR61" i="1" s="1"/>
  <c r="AQ59" i="1"/>
  <c r="AQ61" i="1" s="1"/>
  <c r="AP59" i="1"/>
  <c r="AP61" i="1" s="1"/>
  <c r="AO59" i="1"/>
  <c r="AO61" i="1" s="1"/>
  <c r="AN59" i="1"/>
  <c r="AN61" i="1" s="1"/>
  <c r="AM59" i="1"/>
  <c r="AM61" i="1" s="1"/>
  <c r="AL59" i="1"/>
  <c r="AL61" i="1" s="1"/>
  <c r="AJ59" i="1"/>
  <c r="AJ61" i="1" s="1"/>
  <c r="AE59" i="1"/>
  <c r="AE61" i="1" s="1"/>
  <c r="AI59" i="1"/>
  <c r="AI61" i="1" s="1"/>
  <c r="AH59" i="1"/>
  <c r="AH61" i="1" s="1"/>
  <c r="AC59" i="1"/>
  <c r="AC61" i="1" s="1"/>
  <c r="AD59" i="1"/>
  <c r="AD61" i="1" s="1"/>
  <c r="AB59" i="1"/>
  <c r="AB61" i="1" s="1"/>
  <c r="AA59" i="1"/>
  <c r="AA61" i="1" s="1"/>
  <c r="Z59" i="1"/>
  <c r="Z61" i="1" s="1"/>
  <c r="Y59" i="1"/>
  <c r="Y61" i="1" s="1"/>
  <c r="X59" i="1"/>
  <c r="X61" i="1" s="1"/>
  <c r="W59" i="1"/>
  <c r="W61" i="1" s="1"/>
  <c r="V59" i="1"/>
  <c r="V61" i="1" s="1"/>
  <c r="U59" i="1"/>
  <c r="U61" i="1" s="1"/>
  <c r="T59" i="1"/>
  <c r="T61" i="1" s="1"/>
  <c r="R59" i="1"/>
  <c r="R61" i="1" s="1"/>
  <c r="S59" i="1"/>
  <c r="S61" i="1" s="1"/>
  <c r="Q59" i="1"/>
  <c r="Q61" i="1" s="1"/>
  <c r="P59" i="1"/>
  <c r="P61" i="1" s="1"/>
  <c r="O59" i="1"/>
  <c r="O61" i="1" s="1"/>
  <c r="N59" i="1"/>
  <c r="N61" i="1" s="1"/>
  <c r="L59" i="1"/>
  <c r="L61" i="1" s="1"/>
  <c r="K59" i="1"/>
  <c r="K61" i="1" s="1"/>
  <c r="J59" i="1"/>
  <c r="J61" i="1" s="1"/>
  <c r="I59" i="1"/>
  <c r="I61" i="1" s="1"/>
  <c r="H59" i="1"/>
  <c r="H61" i="1" s="1"/>
  <c r="G59" i="1"/>
  <c r="G61" i="1" s="1"/>
  <c r="F59" i="1"/>
  <c r="F61" i="1" s="1"/>
  <c r="E59" i="1"/>
  <c r="E61" i="1" s="1"/>
  <c r="C59" i="1"/>
  <c r="C61" i="1" s="1"/>
  <c r="D59" i="1"/>
  <c r="D61" i="1" s="1"/>
  <c r="B59" i="1"/>
  <c r="B61" i="1" s="1"/>
</calcChain>
</file>

<file path=xl/sharedStrings.xml><?xml version="1.0" encoding="utf-8"?>
<sst xmlns="http://schemas.openxmlformats.org/spreadsheetml/2006/main" count="990" uniqueCount="398">
  <si>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2"/>
  </si>
  <si>
    <t>様式2</t>
    <rPh sb="0" eb="2">
      <t>ヨウシキ</t>
    </rPh>
    <phoneticPr fontId="2"/>
  </si>
  <si>
    <t>宛先</t>
    <rPh sb="0" eb="2">
      <t>アテサキ</t>
    </rPh>
    <phoneticPr fontId="2"/>
  </si>
  <si>
    <t>国土交通省</t>
    <rPh sb="0" eb="2">
      <t>コクド</t>
    </rPh>
    <rPh sb="2" eb="5">
      <t>コウツウショウ</t>
    </rPh>
    <phoneticPr fontId="2"/>
  </si>
  <si>
    <t>Eメール：</t>
    <phoneticPr fontId="2"/>
  </si>
  <si>
    <t>所属名：</t>
    <rPh sb="0" eb="3">
      <t>ショゾクメイ</t>
    </rPh>
    <phoneticPr fontId="2"/>
  </si>
  <si>
    <t>TEL：</t>
    <phoneticPr fontId="2"/>
  </si>
  <si>
    <t>・震度5強以上の地震が観測された地域では、被害の有無にかかわらず、被災情報を伝達してください。</t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2"/>
  </si>
  <si>
    <t>・その他の災害(震度5弱以下の地震が観測された場合を含む)により、施設に被害が生じた場合は、被災情報を伝達してください。</t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2"/>
  </si>
  <si>
    <t>・津波警報が発令されている場合、余震が続いている場合等は、無理して点検しないでください。夜間発災の場合は特に安全に留意して点検してください。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4" eb="46">
      <t>ヤカン</t>
    </rPh>
    <rPh sb="46" eb="48">
      <t>ハッサイ</t>
    </rPh>
    <rPh sb="49" eb="51">
      <t>バアイ</t>
    </rPh>
    <rPh sb="52" eb="53">
      <t>トク</t>
    </rPh>
    <rPh sb="54" eb="56">
      <t>アンゼン</t>
    </rPh>
    <rPh sb="57" eb="59">
      <t>リュウイ</t>
    </rPh>
    <rPh sb="61" eb="63">
      <t>テンケン</t>
    </rPh>
    <phoneticPr fontId="2"/>
  </si>
  <si>
    <t>災害名</t>
    <rPh sb="0" eb="2">
      <t>サイガイ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</si>
  <si>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</si>
  <si>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</si>
  <si>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０．建物調査可否</t>
    <rPh sb="2" eb="4">
      <t>タテモノ</t>
    </rPh>
    <rPh sb="4" eb="6">
      <t>チョウサ</t>
    </rPh>
    <rPh sb="6" eb="8">
      <t>カヒ</t>
    </rPh>
    <phoneticPr fontId="2"/>
  </si>
  <si>
    <t>点検項目</t>
    <rPh sb="0" eb="2">
      <t>テンケン</t>
    </rPh>
    <rPh sb="2" eb="4">
      <t>コウモク</t>
    </rPh>
    <phoneticPr fontId="2"/>
  </si>
  <si>
    <t>建物調査可否の判定</t>
    <rPh sb="0" eb="2">
      <t>タテモノ</t>
    </rPh>
    <rPh sb="2" eb="4">
      <t>チョウサ</t>
    </rPh>
    <rPh sb="4" eb="6">
      <t>カヒ</t>
    </rPh>
    <rPh sb="7" eb="9">
      <t>ハンテイ</t>
    </rPh>
    <phoneticPr fontId="2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</si>
  <si>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2"/>
  </si>
  <si>
    <t>立入</t>
    <rPh sb="0" eb="2">
      <t>タチイリ</t>
    </rPh>
    <phoneticPr fontId="2"/>
  </si>
  <si>
    <t>・施設管理者は自身の安全を確保しながら、各点検の段階毎に点検を実施してください。各段階で立入不可の判断を行った場合は、以降の点検は不要です。</t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3">
      <t>カクダンカイ</t>
    </rPh>
    <rPh sb="44" eb="45">
      <t>タ</t>
    </rPh>
    <rPh sb="45" eb="46">
      <t>イ</t>
    </rPh>
    <rPh sb="46" eb="48">
      <t>フカ</t>
    </rPh>
    <rPh sb="49" eb="51">
      <t>ハンダン</t>
    </rPh>
    <rPh sb="52" eb="53">
      <t>オコナ</t>
    </rPh>
    <rPh sb="55" eb="57">
      <t>バアイ</t>
    </rPh>
    <rPh sb="59" eb="61">
      <t>イコウ</t>
    </rPh>
    <rPh sb="62" eb="64">
      <t>テンケン</t>
    </rPh>
    <rPh sb="65" eb="67">
      <t>フヨウ</t>
    </rPh>
    <phoneticPr fontId="2"/>
  </si>
  <si>
    <t>立入可否の判定</t>
    <rPh sb="0" eb="2">
      <t>タチイリ</t>
    </rPh>
    <rPh sb="2" eb="4">
      <t>カヒ</t>
    </rPh>
    <rPh sb="5" eb="7">
      <t>ハンテイ</t>
    </rPh>
    <phoneticPr fontId="2"/>
  </si>
  <si>
    <t>２．建物外部の被害</t>
    <rPh sb="2" eb="4">
      <t>タテモノ</t>
    </rPh>
    <rPh sb="4" eb="6">
      <t>ガイブ</t>
    </rPh>
    <rPh sb="7" eb="9">
      <t>ヒガイ</t>
    </rPh>
    <phoneticPr fontId="2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</si>
  <si>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2"/>
  </si>
  <si>
    <t>①</t>
    <phoneticPr fontId="2"/>
  </si>
  <si>
    <t>②</t>
    <phoneticPr fontId="2"/>
  </si>
  <si>
    <t>浸水</t>
    <phoneticPr fontId="2"/>
  </si>
  <si>
    <t>③</t>
    <phoneticPr fontId="2"/>
  </si>
  <si>
    <t>その他</t>
    <phoneticPr fontId="2"/>
  </si>
  <si>
    <t>落下危険物</t>
    <phoneticPr fontId="2"/>
  </si>
  <si>
    <t>建物内部の構造躯体</t>
    <phoneticPr fontId="2"/>
  </si>
  <si>
    <t>執務空間(※)のその他被害</t>
    <phoneticPr fontId="2"/>
  </si>
  <si>
    <t>執務空間(※)の電力</t>
    <phoneticPr fontId="2"/>
  </si>
  <si>
    <t>④</t>
    <phoneticPr fontId="2"/>
  </si>
  <si>
    <t>サーバ室等の空調</t>
    <rPh sb="3" eb="4">
      <t>シツ</t>
    </rPh>
    <rPh sb="4" eb="5">
      <t>トウ</t>
    </rPh>
    <rPh sb="6" eb="8">
      <t>クウチョウ</t>
    </rPh>
    <phoneticPr fontId="2"/>
  </si>
  <si>
    <t>⑤</t>
    <phoneticPr fontId="2"/>
  </si>
  <si>
    <t>トイレ等の給水</t>
    <rPh sb="3" eb="4">
      <t>トウ</t>
    </rPh>
    <rPh sb="5" eb="7">
      <t>キュウスイ</t>
    </rPh>
    <phoneticPr fontId="2"/>
  </si>
  <si>
    <t>使用の継続可否</t>
    <rPh sb="0" eb="2">
      <t>シヨウ</t>
    </rPh>
    <rPh sb="3" eb="5">
      <t>ケイゾク</t>
    </rPh>
    <rPh sb="5" eb="7">
      <t>カヒ</t>
    </rPh>
    <phoneticPr fontId="2"/>
  </si>
  <si>
    <t>※災害対策本部や災害応急対策業務を行うエリア、通常業務のうち優先度の高いものを行うエリア</t>
    <rPh sb="1" eb="3">
      <t>サイガイ</t>
    </rPh>
    <rPh sb="3" eb="5">
      <t>タイサク</t>
    </rPh>
    <rPh sb="5" eb="7">
      <t>ホンブ</t>
    </rPh>
    <rPh sb="8" eb="10">
      <t>サイガイ</t>
    </rPh>
    <rPh sb="10" eb="12">
      <t>オウキュウ</t>
    </rPh>
    <rPh sb="12" eb="14">
      <t>タイサク</t>
    </rPh>
    <rPh sb="14" eb="16">
      <t>ギョウム</t>
    </rPh>
    <rPh sb="17" eb="18">
      <t>オコナ</t>
    </rPh>
    <rPh sb="23" eb="25">
      <t>ツウジョウ</t>
    </rPh>
    <rPh sb="25" eb="27">
      <t>ギョウム</t>
    </rPh>
    <rPh sb="30" eb="33">
      <t>ユウセンド</t>
    </rPh>
    <rPh sb="34" eb="35">
      <t>タカ</t>
    </rPh>
    <rPh sb="39" eb="40">
      <t>オコナ</t>
    </rPh>
    <phoneticPr fontId="2"/>
  </si>
  <si>
    <t>その他建物の被害</t>
    <rPh sb="2" eb="3">
      <t>タ</t>
    </rPh>
    <rPh sb="3" eb="5">
      <t>タテモノ</t>
    </rPh>
    <rPh sb="6" eb="8">
      <t>ヒガイ</t>
    </rPh>
    <phoneticPr fontId="2"/>
  </si>
  <si>
    <t>人的被害</t>
    <rPh sb="0" eb="2">
      <t>ジンテキ</t>
    </rPh>
    <rPh sb="2" eb="4">
      <t>ヒガイ</t>
    </rPh>
    <phoneticPr fontId="2"/>
  </si>
  <si>
    <t>※様式1集計欄</t>
    <rPh sb="1" eb="3">
      <t>ヨウシキ</t>
    </rPh>
    <rPh sb="4" eb="6">
      <t>シュウケイ</t>
    </rPh>
    <rPh sb="6" eb="7">
      <t>ラン</t>
    </rPh>
    <phoneticPr fontId="2"/>
  </si>
  <si>
    <t>官署</t>
    <rPh sb="0" eb="2">
      <t>カンショ</t>
    </rPh>
    <phoneticPr fontId="2"/>
  </si>
  <si>
    <t>震度</t>
    <rPh sb="0" eb="2">
      <t>シンド</t>
    </rPh>
    <phoneticPr fontId="2"/>
  </si>
  <si>
    <t>日付</t>
    <rPh sb="0" eb="2">
      <t>ヒヅケ</t>
    </rPh>
    <phoneticPr fontId="2"/>
  </si>
  <si>
    <t>時刻</t>
    <rPh sb="0" eb="2">
      <t>ジコク</t>
    </rPh>
    <phoneticPr fontId="2"/>
  </si>
  <si>
    <t>第○報</t>
    <rPh sb="0" eb="1">
      <t>ダイ</t>
    </rPh>
    <rPh sb="2" eb="3">
      <t>ホウ</t>
    </rPh>
    <phoneticPr fontId="2"/>
  </si>
  <si>
    <t>0.建物調査可否</t>
    <rPh sb="2" eb="4">
      <t>タテモノ</t>
    </rPh>
    <rPh sb="4" eb="6">
      <t>チョウサ</t>
    </rPh>
    <rPh sb="6" eb="8">
      <t>カヒ</t>
    </rPh>
    <phoneticPr fontId="2"/>
  </si>
  <si>
    <t>あ</t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</si>
  <si>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</si>
  <si>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</si>
  <si>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</si>
  <si>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</si>
  <si>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</si>
  <si>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</si>
  <si>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1.一見して危険と判断できる被害</t>
    <rPh sb="2" eb="4">
      <t>イッケン</t>
    </rPh>
    <rPh sb="6" eb="8">
      <t>キケン</t>
    </rPh>
    <rPh sb="9" eb="11">
      <t>ハンダン</t>
    </rPh>
    <rPh sb="14" eb="16">
      <t>ヒガイ</t>
    </rPh>
    <phoneticPr fontId="2"/>
  </si>
  <si>
    <t>く</t>
    <phoneticPr fontId="2"/>
  </si>
  <si>
    <t>け</t>
    <phoneticPr fontId="2"/>
  </si>
  <si>
    <t>こ</t>
    <phoneticPr fontId="2"/>
  </si>
  <si>
    <t>さ</t>
    <phoneticPr fontId="2"/>
  </si>
  <si>
    <t>し</t>
    <phoneticPr fontId="2"/>
  </si>
  <si>
    <t>2.建物外部の被害</t>
    <rPh sb="2" eb="4">
      <t>タテモノ</t>
    </rPh>
    <rPh sb="4" eb="6">
      <t>ガイブ</t>
    </rPh>
    <rPh sb="7" eb="9">
      <t>ヒガイ</t>
    </rPh>
    <phoneticPr fontId="2"/>
  </si>
  <si>
    <t>す</t>
    <phoneticPr fontId="2"/>
  </si>
  <si>
    <t>せ</t>
    <phoneticPr fontId="2"/>
  </si>
  <si>
    <t>そ</t>
    <phoneticPr fontId="2"/>
  </si>
  <si>
    <t>た</t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</si>
  <si>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</si>
  <si>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</si>
  <si>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</si>
  <si>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</si>
  <si>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な</t>
    <phoneticPr fontId="2"/>
  </si>
  <si>
    <t>に</t>
    <phoneticPr fontId="2"/>
  </si>
  <si>
    <t>ぬ</t>
    <phoneticPr fontId="2"/>
  </si>
  <si>
    <t>3.建物内部の被害</t>
    <rPh sb="2" eb="4">
      <t>タテモノ</t>
    </rPh>
    <rPh sb="4" eb="6">
      <t>ナイブ</t>
    </rPh>
    <rPh sb="7" eb="9">
      <t>ヒガイ</t>
    </rPh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</si>
  <si>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</si>
  <si>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</si>
  <si>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</si>
  <si>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</si>
  <si>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ふ</t>
    <phoneticPr fontId="2"/>
  </si>
  <si>
    <t>へ</t>
    <phoneticPr fontId="2"/>
  </si>
  <si>
    <t>ほ</t>
    <phoneticPr fontId="2"/>
  </si>
  <si>
    <t>ま</t>
    <phoneticPr fontId="2"/>
  </si>
  <si>
    <t>み</t>
    <phoneticPr fontId="2"/>
  </si>
  <si>
    <t>④</t>
    <phoneticPr fontId="2"/>
  </si>
  <si>
    <t>む</t>
    <phoneticPr fontId="2"/>
  </si>
  <si>
    <t>め</t>
    <phoneticPr fontId="2"/>
  </si>
  <si>
    <t>⑤</t>
    <phoneticPr fontId="2"/>
  </si>
  <si>
    <t>継続</t>
    <rPh sb="0" eb="2">
      <t>ケイゾク</t>
    </rPh>
    <phoneticPr fontId="2"/>
  </si>
  <si>
    <t>その他被害</t>
    <rPh sb="2" eb="3">
      <t>タ</t>
    </rPh>
    <rPh sb="3" eb="5">
      <t>ヒガイ</t>
    </rPh>
    <phoneticPr fontId="2"/>
  </si>
  <si>
    <t>現地調査</t>
    <rPh sb="0" eb="2">
      <t>ゲンチ</t>
    </rPh>
    <rPh sb="2" eb="4">
      <t>チョウサ</t>
    </rPh>
    <phoneticPr fontId="2"/>
  </si>
  <si>
    <t>震度観測点</t>
    <rPh sb="0" eb="2">
      <t>シンド</t>
    </rPh>
    <rPh sb="2" eb="5">
      <t>カンソクテン</t>
    </rPh>
    <phoneticPr fontId="2"/>
  </si>
  <si>
    <t>報告日時</t>
    <rPh sb="0" eb="2">
      <t>ホウコク</t>
    </rPh>
    <rPh sb="2" eb="4">
      <t>ニチジ</t>
    </rPh>
    <phoneticPr fontId="2"/>
  </si>
  <si>
    <t>官署別</t>
    <rPh sb="0" eb="2">
      <t>カンショ</t>
    </rPh>
    <rPh sb="2" eb="3">
      <t>ベツ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</si>
  <si>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</si>
  <si>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</si>
  <si>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</si>
  <si>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</si>
  <si>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</si>
  <si>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</si>
  <si>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報</t>
    <rPh sb="0" eb="1">
      <t>ホウ</t>
    </rPh>
    <phoneticPr fontId="2"/>
  </si>
  <si>
    <t>第</t>
    <rPh sb="0" eb="1">
      <t>ダイ</t>
    </rPh>
    <phoneticPr fontId="2"/>
  </si>
  <si>
    <t>※携帯メール送付用(下記の記号を記載してください)</t>
    <rPh sb="1" eb="3">
      <t>ケイタイ</t>
    </rPh>
    <rPh sb="6" eb="9">
      <t>ソウフヨウ</t>
    </rPh>
    <rPh sb="10" eb="12">
      <t>カキ</t>
    </rPh>
    <rPh sb="13" eb="15">
      <t>キゴウ</t>
    </rPh>
    <rPh sb="16" eb="18">
      <t>キサイ</t>
    </rPh>
    <phoneticPr fontId="2"/>
  </si>
  <si>
    <t>建物全体
又は一部</t>
    <rPh sb="5" eb="6">
      <t>マタ</t>
    </rPh>
    <phoneticPr fontId="2"/>
  </si>
  <si>
    <t>（</t>
    <phoneticPr fontId="2"/>
  </si>
  <si>
    <t>特記事項</t>
    <rPh sb="0" eb="2">
      <t>トッキ</t>
    </rPh>
    <rPh sb="2" eb="4">
      <t>ジコウ</t>
    </rPh>
    <phoneticPr fontId="2"/>
  </si>
  <si>
    <t>調査状況</t>
    <rPh sb="0" eb="2">
      <t>チョウサ</t>
    </rPh>
    <rPh sb="2" eb="4">
      <t>ジョウキョウ</t>
    </rPh>
    <phoneticPr fontId="2"/>
  </si>
  <si>
    <t>営繕部による
現地調査の要否</t>
    <rPh sb="0" eb="3">
      <t>エイゼンブ</t>
    </rPh>
    <rPh sb="7" eb="9">
      <t>ゲンチ</t>
    </rPh>
    <rPh sb="9" eb="11">
      <t>チョウサ</t>
    </rPh>
    <rPh sb="12" eb="14">
      <t>ヨウヒ</t>
    </rPh>
    <phoneticPr fontId="2"/>
  </si>
  <si>
    <t>（</t>
    <phoneticPr fontId="2"/>
  </si>
  <si>
    <t>火災又は
火災の恐れ</t>
    <phoneticPr fontId="2"/>
  </si>
  <si>
    <t>建物外部の
構造躯体</t>
    <phoneticPr fontId="2"/>
  </si>
  <si>
    <t>調査</t>
    <rPh sb="0" eb="2">
      <t>チョウサ</t>
    </rPh>
    <phoneticPr fontId="2"/>
  </si>
  <si>
    <t>写真</t>
    <rPh sb="0" eb="2">
      <t>シャシン</t>
    </rPh>
    <phoneticPr fontId="2"/>
  </si>
  <si>
    <t>特記</t>
    <rPh sb="0" eb="2">
      <t>トッキ</t>
    </rPh>
    <phoneticPr fontId="2"/>
  </si>
  <si>
    <t>）</t>
    <phoneticPr fontId="2"/>
  </si>
  <si>
    <t>被災情報</t>
    <rPh sb="0" eb="2">
      <t>ヒサイ</t>
    </rPh>
    <rPh sb="2" eb="4">
      <t>ジョウホウ</t>
    </rPh>
    <phoneticPr fontId="2"/>
  </si>
  <si>
    <t>FAX：</t>
  </si>
  <si>
    <t>FAX：</t>
    <phoneticPr fontId="2"/>
  </si>
  <si>
    <t>TEL：</t>
  </si>
  <si>
    <t>Eメール：</t>
  </si>
  <si>
    <t>氏名：</t>
    <rPh sb="0" eb="2">
      <t>シメイ</t>
    </rPh>
    <phoneticPr fontId="2"/>
  </si>
  <si>
    <t>施設識別コード</t>
    <rPh sb="0" eb="2">
      <t>シセツ</t>
    </rPh>
    <rPh sb="2" eb="4">
      <t>シキベツ</t>
    </rPh>
    <phoneticPr fontId="2"/>
  </si>
  <si>
    <t>●●省</t>
    <rPh sb="2" eb="3">
      <t>ショウ</t>
    </rPh>
    <phoneticPr fontId="2"/>
  </si>
  <si>
    <t>送信元</t>
    <rPh sb="0" eb="3">
      <t>ソウシンモト</t>
    </rPh>
    <phoneticPr fontId="2"/>
  </si>
  <si>
    <t>転記用↓</t>
    <rPh sb="0" eb="2">
      <t>テンキ</t>
    </rPh>
    <rPh sb="2" eb="3">
      <t>ヨウ</t>
    </rPh>
    <phoneticPr fontId="2"/>
  </si>
  <si>
    <t>調査</t>
    <rPh sb="0" eb="2">
      <t>チョウサ</t>
    </rPh>
    <phoneticPr fontId="2"/>
  </si>
  <si>
    <t>)</t>
    <phoneticPr fontId="2"/>
  </si>
  <si>
    <t>)</t>
    <phoneticPr fontId="2"/>
  </si>
  <si>
    <t>１．へ</t>
    <phoneticPr fontId="2"/>
  </si>
  <si>
    <t>２．へ</t>
    <phoneticPr fontId="2"/>
  </si>
  <si>
    <t>３．へ</t>
    <phoneticPr fontId="2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</si>
  <si>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3"/>
  </si>
  <si>
    <t>様式1</t>
    <phoneticPr fontId="13"/>
  </si>
  <si>
    <t>不要</t>
    <rPh sb="0" eb="2">
      <t>フヨウ</t>
    </rPh>
    <phoneticPr fontId="13"/>
  </si>
  <si>
    <t>-</t>
    <phoneticPr fontId="13"/>
  </si>
  <si>
    <t>済み</t>
    <rPh sb="0" eb="1">
      <t>スミ</t>
    </rPh>
    <phoneticPr fontId="13"/>
  </si>
  <si>
    <t>可</t>
    <rPh sb="0" eb="1">
      <t>カ</t>
    </rPh>
    <phoneticPr fontId="13"/>
  </si>
  <si>
    <t>あり</t>
    <phoneticPr fontId="13"/>
  </si>
  <si>
    <t>要</t>
    <rPh sb="0" eb="1">
      <t>ヨウ</t>
    </rPh>
    <phoneticPr fontId="13"/>
  </si>
  <si>
    <t>○</t>
    <phoneticPr fontId="13"/>
  </si>
  <si>
    <t>未</t>
    <rPh sb="0" eb="1">
      <t>ミ</t>
    </rPh>
    <phoneticPr fontId="13"/>
  </si>
  <si>
    <t>不可</t>
    <rPh sb="0" eb="2">
      <t>フカ</t>
    </rPh>
    <phoneticPr fontId="13"/>
  </si>
  <si>
    <t>無</t>
    <rPh sb="0" eb="1">
      <t>ナシ</t>
    </rPh>
    <phoneticPr fontId="13"/>
  </si>
  <si>
    <t>宛　先</t>
    <rPh sb="0" eb="1">
      <t>アテ</t>
    </rPh>
    <rPh sb="2" eb="3">
      <t>サキ</t>
    </rPh>
    <phoneticPr fontId="13"/>
  </si>
  <si>
    <t>国土交通省</t>
    <rPh sb="0" eb="2">
      <t>コクド</t>
    </rPh>
    <rPh sb="2" eb="5">
      <t>コウツウショウ</t>
    </rPh>
    <phoneticPr fontId="13"/>
  </si>
  <si>
    <t>○○省</t>
    <rPh sb="2" eb="3">
      <t>ショウ</t>
    </rPh>
    <phoneticPr fontId="13"/>
  </si>
  <si>
    <t>送信元</t>
    <rPh sb="0" eb="2">
      <t>ソウシン</t>
    </rPh>
    <rPh sb="2" eb="3">
      <t>モト</t>
    </rPh>
    <phoneticPr fontId="13"/>
  </si>
  <si>
    <t>×</t>
    <phoneticPr fontId="13"/>
  </si>
  <si>
    <t>注意</t>
    <rPh sb="0" eb="2">
      <t>チュウイ</t>
    </rPh>
    <phoneticPr fontId="13"/>
  </si>
  <si>
    <t>所属名:</t>
  </si>
  <si>
    <t>○○地方整備局　営繕部　○○</t>
    <phoneticPr fontId="13"/>
  </si>
  <si>
    <t>所属名:</t>
    <phoneticPr fontId="13"/>
  </si>
  <si>
    <t>○○○○省○○○局○○課</t>
    <rPh sb="4" eb="5">
      <t>ショウ</t>
    </rPh>
    <rPh sb="8" eb="9">
      <t>キョク</t>
    </rPh>
    <rPh sb="11" eb="12">
      <t>カ</t>
    </rPh>
    <phoneticPr fontId="13"/>
  </si>
  <si>
    <t>△△地方○○部　□□□課</t>
    <rPh sb="2" eb="4">
      <t>チホウ</t>
    </rPh>
    <rPh sb="6" eb="7">
      <t>ブ</t>
    </rPh>
    <phoneticPr fontId="13"/>
  </si>
  <si>
    <t>△</t>
    <phoneticPr fontId="13"/>
  </si>
  <si>
    <t>Eメール:</t>
    <phoneticPr fontId="13"/>
  </si>
  <si>
    <t>ｘｘｘｘｘｘｘ＠XXX.milt.jp</t>
    <phoneticPr fontId="13"/>
  </si>
  <si>
    <t>　 氏名:</t>
    <phoneticPr fontId="13"/>
  </si>
  <si>
    <t>山田太郎</t>
    <phoneticPr fontId="13"/>
  </si>
  <si>
    <t>TEL:</t>
    <phoneticPr fontId="13"/>
  </si>
  <si>
    <t>○○○-△△△-□□□</t>
    <phoneticPr fontId="13"/>
  </si>
  <si>
    <t>ｘｘｘｘｘｘｘ＠XXX.go.jp</t>
    <phoneticPr fontId="13"/>
  </si>
  <si>
    <t>FAX:</t>
    <phoneticPr fontId="13"/>
  </si>
  <si>
    <t>○○○-▽▽▽-□□□</t>
    <phoneticPr fontId="13"/>
  </si>
  <si>
    <t>　　TEL:</t>
    <phoneticPr fontId="13"/>
  </si>
  <si>
    <t>□□□-○○○-△△△</t>
    <phoneticPr fontId="13"/>
  </si>
  <si>
    <t>　　FAX:</t>
    <phoneticPr fontId="13"/>
  </si>
  <si>
    <t>□□□-○○○-▽▽▽</t>
    <phoneticPr fontId="13"/>
  </si>
  <si>
    <t>災害名</t>
    <rPh sb="0" eb="2">
      <t>サイガイ</t>
    </rPh>
    <rPh sb="2" eb="3">
      <t>メイ</t>
    </rPh>
    <phoneticPr fontId="13"/>
  </si>
  <si>
    <t>●●北部を震源とする地震について</t>
    <rPh sb="2" eb="4">
      <t>ホクブ</t>
    </rPh>
    <rPh sb="5" eb="7">
      <t>シンゲン</t>
    </rPh>
    <rPh sb="10" eb="12">
      <t>ジシン</t>
    </rPh>
    <phoneticPr fontId="13"/>
  </si>
  <si>
    <t>部局名</t>
    <phoneticPr fontId="13"/>
  </si>
  <si>
    <t>○○地方○○局</t>
    <rPh sb="2" eb="4">
      <t>チホウ</t>
    </rPh>
    <rPh sb="6" eb="7">
      <t>キョク</t>
    </rPh>
    <phoneticPr fontId="13"/>
  </si>
  <si>
    <t>報告日時</t>
    <rPh sb="0" eb="2">
      <t>ホウコク</t>
    </rPh>
    <rPh sb="2" eb="4">
      <t>ニチジ</t>
    </rPh>
    <phoneticPr fontId="13"/>
  </si>
  <si>
    <t>20××/04/01</t>
    <phoneticPr fontId="13"/>
  </si>
  <si>
    <t>第</t>
    <rPh sb="0" eb="1">
      <t>ダイ</t>
    </rPh>
    <phoneticPr fontId="13"/>
  </si>
  <si>
    <t>報</t>
    <rPh sb="0" eb="1">
      <t>ホウ</t>
    </rPh>
    <phoneticPr fontId="13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</si>
  <si>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3"/>
  </si>
  <si>
    <t>様式２の被災情報</t>
    <phoneticPr fontId="13"/>
  </si>
  <si>
    <t xml:space="preserve">営 繕 部　記 入 欄 </t>
    <rPh sb="0" eb="1">
      <t>エイ</t>
    </rPh>
    <rPh sb="2" eb="3">
      <t>ゼン</t>
    </rPh>
    <rPh sb="4" eb="5">
      <t>ブ</t>
    </rPh>
    <rPh sb="6" eb="7">
      <t>キ</t>
    </rPh>
    <rPh sb="8" eb="9">
      <t>イ</t>
    </rPh>
    <rPh sb="10" eb="11">
      <t>ラン</t>
    </rPh>
    <phoneticPr fontId="13"/>
  </si>
  <si>
    <t>施設名</t>
    <phoneticPr fontId="13"/>
  </si>
  <si>
    <t>優先対応施設</t>
    <rPh sb="0" eb="2">
      <t>ユウセン</t>
    </rPh>
    <rPh sb="2" eb="4">
      <t>タイオウ</t>
    </rPh>
    <rPh sb="4" eb="6">
      <t>シセツ</t>
    </rPh>
    <phoneticPr fontId="13"/>
  </si>
  <si>
    <t>施設所在地</t>
    <phoneticPr fontId="13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</si>
  <si>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3"/>
  </si>
  <si>
    <t>震度</t>
    <phoneticPr fontId="13"/>
  </si>
  <si>
    <t>報告日時</t>
    <phoneticPr fontId="13"/>
  </si>
  <si>
    <t>０．建物調査可否</t>
    <rPh sb="2" eb="4">
      <t>タテモノ</t>
    </rPh>
    <rPh sb="4" eb="6">
      <t>チョウサ</t>
    </rPh>
    <rPh sb="6" eb="8">
      <t>カヒ</t>
    </rPh>
    <phoneticPr fontId="13"/>
  </si>
  <si>
    <t>調査可否</t>
    <rPh sb="0" eb="2">
      <t>チョウサ</t>
    </rPh>
    <rPh sb="2" eb="4">
      <t>カヒ</t>
    </rPh>
    <phoneticPr fontId="13"/>
  </si>
  <si>
    <t>1.一見して危険な被害</t>
    <rPh sb="2" eb="4">
      <t>イッケン</t>
    </rPh>
    <rPh sb="6" eb="8">
      <t>キケン</t>
    </rPh>
    <rPh sb="9" eb="11">
      <t>ヒガイ</t>
    </rPh>
    <phoneticPr fontId="13"/>
  </si>
  <si>
    <t>立入可否</t>
    <rPh sb="0" eb="1">
      <t>タ</t>
    </rPh>
    <rPh sb="1" eb="2">
      <t>イ</t>
    </rPh>
    <rPh sb="2" eb="4">
      <t>カヒ</t>
    </rPh>
    <phoneticPr fontId="13"/>
  </si>
  <si>
    <t>2.建物外部の被害</t>
    <phoneticPr fontId="13"/>
  </si>
  <si>
    <t>立入可否</t>
    <rPh sb="0" eb="2">
      <t>タチイリ</t>
    </rPh>
    <rPh sb="2" eb="4">
      <t>カヒ</t>
    </rPh>
    <phoneticPr fontId="13"/>
  </si>
  <si>
    <t>3.建物内部・ライフラインの被害</t>
    <phoneticPr fontId="13"/>
  </si>
  <si>
    <t>継続使用可否の判断</t>
    <rPh sb="0" eb="2">
      <t>ケイゾク</t>
    </rPh>
    <rPh sb="2" eb="4">
      <t>シヨウ</t>
    </rPh>
    <rPh sb="4" eb="6">
      <t>カヒ</t>
    </rPh>
    <rPh sb="7" eb="9">
      <t>ハンダン</t>
    </rPh>
    <phoneticPr fontId="13"/>
  </si>
  <si>
    <t>その他建物の被害</t>
    <rPh sb="2" eb="3">
      <t>タ</t>
    </rPh>
    <rPh sb="3" eb="5">
      <t>タテモノ</t>
    </rPh>
    <rPh sb="6" eb="8">
      <t>ヒガイ</t>
    </rPh>
    <phoneticPr fontId="13"/>
  </si>
  <si>
    <t>人的被害</t>
    <phoneticPr fontId="13"/>
  </si>
  <si>
    <t>※営繕部による現地調査の要否</t>
    <rPh sb="1" eb="4">
      <t>エイゼンブ</t>
    </rPh>
    <phoneticPr fontId="13"/>
  </si>
  <si>
    <t>工事現場※</t>
    <rPh sb="2" eb="4">
      <t>ゲンバ</t>
    </rPh>
    <phoneticPr fontId="13"/>
  </si>
  <si>
    <t>調査日※</t>
    <phoneticPr fontId="13"/>
  </si>
  <si>
    <t>所見※</t>
    <phoneticPr fontId="13"/>
  </si>
  <si>
    <t>備考※
(応急措置状況等)</t>
    <phoneticPr fontId="13"/>
  </si>
  <si>
    <t>日付</t>
    <phoneticPr fontId="13"/>
  </si>
  <si>
    <t>時刻</t>
    <phoneticPr fontId="13"/>
  </si>
  <si>
    <t>①火災</t>
    <rPh sb="1" eb="3">
      <t>カサイ</t>
    </rPh>
    <phoneticPr fontId="13"/>
  </si>
  <si>
    <t>②浸水</t>
    <rPh sb="1" eb="3">
      <t>シンスイ</t>
    </rPh>
    <phoneticPr fontId="13"/>
  </si>
  <si>
    <t>③その他</t>
    <rPh sb="3" eb="4">
      <t>タ</t>
    </rPh>
    <phoneticPr fontId="13"/>
  </si>
  <si>
    <t>①建物全体/一部</t>
    <rPh sb="1" eb="3">
      <t>タテモノ</t>
    </rPh>
    <rPh sb="3" eb="5">
      <t>ゼンタイ</t>
    </rPh>
    <rPh sb="6" eb="8">
      <t>イチブ</t>
    </rPh>
    <phoneticPr fontId="13"/>
  </si>
  <si>
    <t>②その他</t>
    <rPh sb="3" eb="4">
      <t>タ</t>
    </rPh>
    <phoneticPr fontId="13"/>
  </si>
  <si>
    <t>①構造躯体</t>
    <rPh sb="1" eb="3">
      <t>コウゾウ</t>
    </rPh>
    <rPh sb="3" eb="4">
      <t>ク</t>
    </rPh>
    <rPh sb="4" eb="5">
      <t>タイ</t>
    </rPh>
    <phoneticPr fontId="13"/>
  </si>
  <si>
    <t>②落下危険物</t>
    <rPh sb="1" eb="3">
      <t>ラッカ</t>
    </rPh>
    <rPh sb="3" eb="6">
      <t>キケンブツ</t>
    </rPh>
    <phoneticPr fontId="13"/>
  </si>
  <si>
    <t>調査状況</t>
    <phoneticPr fontId="13"/>
  </si>
  <si>
    <t>立入可否</t>
    <phoneticPr fontId="13"/>
  </si>
  <si>
    <t>②執務空間</t>
    <rPh sb="1" eb="3">
      <t>シツム</t>
    </rPh>
    <rPh sb="3" eb="5">
      <t>クウカン</t>
    </rPh>
    <phoneticPr fontId="13"/>
  </si>
  <si>
    <t>③電力</t>
    <rPh sb="1" eb="3">
      <t>デンリョク</t>
    </rPh>
    <phoneticPr fontId="13"/>
  </si>
  <si>
    <t>④サーバ室等の空調停止</t>
    <rPh sb="4" eb="5">
      <t>シツ</t>
    </rPh>
    <rPh sb="5" eb="6">
      <t>トウ</t>
    </rPh>
    <rPh sb="7" eb="9">
      <t>クウチョウ</t>
    </rPh>
    <rPh sb="9" eb="11">
      <t>テイシ</t>
    </rPh>
    <phoneticPr fontId="13"/>
  </si>
  <si>
    <t>⑤給水</t>
    <rPh sb="1" eb="3">
      <t>キュウスイ</t>
    </rPh>
    <phoneticPr fontId="13"/>
  </si>
  <si>
    <t>公衆災害</t>
    <phoneticPr fontId="13"/>
  </si>
  <si>
    <t>工事目的物の被害</t>
    <phoneticPr fontId="13"/>
  </si>
  <si>
    <t>震度観測点</t>
    <rPh sb="0" eb="2">
      <t>シンド</t>
    </rPh>
    <rPh sb="2" eb="5">
      <t>カンソクテン</t>
    </rPh>
    <phoneticPr fontId="13"/>
  </si>
  <si>
    <t>第○報</t>
    <rPh sb="0" eb="1">
      <t>ダイ</t>
    </rPh>
    <rPh sb="2" eb="3">
      <t>ホウ</t>
    </rPh>
    <phoneticPr fontId="13"/>
  </si>
  <si>
    <t>火災</t>
    <rPh sb="0" eb="2">
      <t>カサイ</t>
    </rPh>
    <phoneticPr fontId="13"/>
  </si>
  <si>
    <t>煙</t>
    <rPh sb="0" eb="1">
      <t>ケムリ</t>
    </rPh>
    <phoneticPr fontId="13"/>
  </si>
  <si>
    <t>ガス臭</t>
    <rPh sb="2" eb="3">
      <t>シュウ</t>
    </rPh>
    <phoneticPr fontId="13"/>
  </si>
  <si>
    <t>建物浸水</t>
    <rPh sb="0" eb="2">
      <t>タテモノ</t>
    </rPh>
    <rPh sb="2" eb="4">
      <t>シンスイ</t>
    </rPh>
    <phoneticPr fontId="13"/>
  </si>
  <si>
    <t>周辺道路浸水</t>
    <rPh sb="0" eb="2">
      <t>シュウヘン</t>
    </rPh>
    <rPh sb="2" eb="4">
      <t>ドウロ</t>
    </rPh>
    <rPh sb="4" eb="6">
      <t>シンスイ</t>
    </rPh>
    <phoneticPr fontId="13"/>
  </si>
  <si>
    <t>液状化</t>
    <rPh sb="0" eb="3">
      <t>エキジョウカ</t>
    </rPh>
    <phoneticPr fontId="13"/>
  </si>
  <si>
    <t>その他</t>
    <rPh sb="2" eb="3">
      <t>タ</t>
    </rPh>
    <phoneticPr fontId="13"/>
  </si>
  <si>
    <t>基礎の破壊等</t>
    <rPh sb="0" eb="2">
      <t>キソ</t>
    </rPh>
    <rPh sb="3" eb="5">
      <t>ハカイ</t>
    </rPh>
    <rPh sb="5" eb="6">
      <t>トウ</t>
    </rPh>
    <phoneticPr fontId="13"/>
  </si>
  <si>
    <t>著しい傾斜</t>
    <rPh sb="0" eb="1">
      <t>イチジル</t>
    </rPh>
    <rPh sb="3" eb="5">
      <t>ケイシャ</t>
    </rPh>
    <phoneticPr fontId="13"/>
  </si>
  <si>
    <t>崩壊・落階</t>
    <rPh sb="0" eb="2">
      <t>ホウカイ</t>
    </rPh>
    <rPh sb="3" eb="4">
      <t>ラク</t>
    </rPh>
    <rPh sb="4" eb="5">
      <t>カイ</t>
    </rPh>
    <phoneticPr fontId="13"/>
  </si>
  <si>
    <t>隣地建物の倒壊</t>
    <rPh sb="0" eb="2">
      <t>リンチ</t>
    </rPh>
    <rPh sb="2" eb="4">
      <t>タテモノ</t>
    </rPh>
    <rPh sb="5" eb="7">
      <t>トウカイ</t>
    </rPh>
    <phoneticPr fontId="13"/>
  </si>
  <si>
    <t>周辺地盤の崩壊</t>
    <rPh sb="0" eb="2">
      <t>シュウヘン</t>
    </rPh>
    <rPh sb="2" eb="4">
      <t>ジバン</t>
    </rPh>
    <rPh sb="5" eb="7">
      <t>ホウカイ</t>
    </rPh>
    <phoneticPr fontId="13"/>
  </si>
  <si>
    <t>ｺﾝｸﾘｰﾄの部分的な破損等</t>
    <rPh sb="7" eb="10">
      <t>ブブンテキ</t>
    </rPh>
    <rPh sb="11" eb="13">
      <t>ハソン</t>
    </rPh>
    <rPh sb="13" eb="14">
      <t>トウ</t>
    </rPh>
    <phoneticPr fontId="13"/>
  </si>
  <si>
    <t>ｺﾝｸﾘｰﾄの顕著な破損等</t>
    <rPh sb="7" eb="9">
      <t>ケンチョ</t>
    </rPh>
    <rPh sb="10" eb="12">
      <t>ハソン</t>
    </rPh>
    <rPh sb="12" eb="13">
      <t>トウ</t>
    </rPh>
    <phoneticPr fontId="13"/>
  </si>
  <si>
    <t>鉄骨部材の部分的変形等</t>
    <rPh sb="0" eb="2">
      <t>テッコツ</t>
    </rPh>
    <rPh sb="2" eb="4">
      <t>ブザイ</t>
    </rPh>
    <rPh sb="5" eb="8">
      <t>ブブンテキ</t>
    </rPh>
    <rPh sb="8" eb="10">
      <t>ヘンケイ</t>
    </rPh>
    <rPh sb="10" eb="11">
      <t>トウ</t>
    </rPh>
    <phoneticPr fontId="13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</si>
  <si>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トウ</t>
    </rPh>
    <phoneticPr fontId="13"/>
  </si>
  <si>
    <t>窓枠・ガラスの歪み等</t>
    <rPh sb="0" eb="2">
      <t>マドワク</t>
    </rPh>
    <rPh sb="7" eb="8">
      <t>ユガ</t>
    </rPh>
    <rPh sb="9" eb="10">
      <t>トウ</t>
    </rPh>
    <phoneticPr fontId="13"/>
  </si>
  <si>
    <t>窓枠・ガラスの落下の恐れ</t>
    <rPh sb="0" eb="2">
      <t>マドワク</t>
    </rPh>
    <rPh sb="7" eb="9">
      <t>ラッカ</t>
    </rPh>
    <rPh sb="10" eb="11">
      <t>オソ</t>
    </rPh>
    <phoneticPr fontId="13"/>
  </si>
  <si>
    <t>外装材の部分的損傷</t>
    <rPh sb="0" eb="3">
      <t>ガイソウザイ</t>
    </rPh>
    <rPh sb="4" eb="7">
      <t>ブブンテキ</t>
    </rPh>
    <rPh sb="7" eb="9">
      <t>ソンショウ</t>
    </rPh>
    <phoneticPr fontId="13"/>
  </si>
  <si>
    <t>外装材の顕著な損傷</t>
    <rPh sb="0" eb="3">
      <t>ガイソウザイ</t>
    </rPh>
    <rPh sb="4" eb="6">
      <t>ケンチョ</t>
    </rPh>
    <rPh sb="7" eb="9">
      <t>ソンショウ</t>
    </rPh>
    <phoneticPr fontId="13"/>
  </si>
  <si>
    <t>看板・機器類の傾斜</t>
    <rPh sb="0" eb="2">
      <t>カンバン</t>
    </rPh>
    <rPh sb="3" eb="6">
      <t>キキルイ</t>
    </rPh>
    <rPh sb="7" eb="9">
      <t>ケイシャ</t>
    </rPh>
    <phoneticPr fontId="13"/>
  </si>
  <si>
    <t>看板・機器類の落下恐れ</t>
    <rPh sb="0" eb="2">
      <t>カンバン</t>
    </rPh>
    <rPh sb="3" eb="6">
      <t>キキルイ</t>
    </rPh>
    <rPh sb="7" eb="9">
      <t>ラッカ</t>
    </rPh>
    <rPh sb="9" eb="10">
      <t>オソ</t>
    </rPh>
    <phoneticPr fontId="13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</si>
  <si>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ナド</t>
    </rPh>
    <phoneticPr fontId="13"/>
  </si>
  <si>
    <t>天井落下</t>
    <rPh sb="0" eb="2">
      <t>テンジョウ</t>
    </rPh>
    <rPh sb="2" eb="4">
      <t>ラッカ</t>
    </rPh>
    <phoneticPr fontId="13"/>
  </si>
  <si>
    <t>漏水</t>
    <rPh sb="0" eb="2">
      <t>ロウスイ</t>
    </rPh>
    <phoneticPr fontId="13"/>
  </si>
  <si>
    <t>停電(自家発電稼働中)</t>
    <rPh sb="0" eb="2">
      <t>テイデン</t>
    </rPh>
    <rPh sb="3" eb="5">
      <t>ジカ</t>
    </rPh>
    <rPh sb="5" eb="7">
      <t>ハツデン</t>
    </rPh>
    <rPh sb="7" eb="10">
      <t>カドウチュウ</t>
    </rPh>
    <phoneticPr fontId="13"/>
  </si>
  <si>
    <t>停電(自家発停止・無)</t>
    <rPh sb="0" eb="2">
      <t>テイデン</t>
    </rPh>
    <rPh sb="3" eb="6">
      <t>ジカハツ</t>
    </rPh>
    <rPh sb="6" eb="8">
      <t>テイシ</t>
    </rPh>
    <rPh sb="9" eb="10">
      <t>ナシ</t>
    </rPh>
    <phoneticPr fontId="13"/>
  </si>
  <si>
    <t>断水</t>
    <rPh sb="0" eb="2">
      <t>ダンスイ</t>
    </rPh>
    <phoneticPr fontId="13"/>
  </si>
  <si>
    <t>あ</t>
    <phoneticPr fontId="13"/>
  </si>
  <si>
    <t>い</t>
    <phoneticPr fontId="13"/>
  </si>
  <si>
    <t>う</t>
    <phoneticPr fontId="13"/>
  </si>
  <si>
    <t>え</t>
    <phoneticPr fontId="13"/>
  </si>
  <si>
    <t>お</t>
    <phoneticPr fontId="13"/>
  </si>
  <si>
    <t>か</t>
    <phoneticPr fontId="13"/>
  </si>
  <si>
    <t>き</t>
    <phoneticPr fontId="13"/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</si>
  <si>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</si>
  <si>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</si>
  <si>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</si>
  <si>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</si>
  <si>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</si>
  <si>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</si>
  <si>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</si>
  <si>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</si>
  <si>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</si>
  <si>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</si>
  <si>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</si>
  <si>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</si>
  <si>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</si>
  <si>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な</t>
  </si>
  <si>
    <t>に</t>
  </si>
  <si>
    <t>ぬ</t>
  </si>
  <si>
    <t>ね</t>
    <phoneticPr fontId="13"/>
  </si>
  <si>
    <t>の</t>
    <phoneticPr fontId="13"/>
  </si>
  <si>
    <t>は</t>
    <phoneticPr fontId="13"/>
  </si>
  <si>
    <t>ひ</t>
    <phoneticPr fontId="13"/>
  </si>
  <si>
    <t>ふ</t>
    <phoneticPr fontId="13"/>
  </si>
  <si>
    <t>へ</t>
    <phoneticPr fontId="13"/>
  </si>
  <si>
    <t>ほ</t>
    <phoneticPr fontId="13"/>
  </si>
  <si>
    <t>ま</t>
    <phoneticPr fontId="13"/>
  </si>
  <si>
    <t>み</t>
    <phoneticPr fontId="13"/>
  </si>
  <si>
    <t>む</t>
    <phoneticPr fontId="13"/>
  </si>
  <si>
    <t>め</t>
    <phoneticPr fontId="13"/>
  </si>
  <si>
    <t>○○合同庁舎</t>
    <rPh sb="2" eb="4">
      <t>ゴウドウ</t>
    </rPh>
    <rPh sb="4" eb="6">
      <t>チョウシャ</t>
    </rPh>
    <phoneticPr fontId="13"/>
  </si>
  <si>
    <t>○○市○○</t>
    <rPh sb="2" eb="3">
      <t>シ</t>
    </rPh>
    <phoneticPr fontId="13"/>
  </si>
  <si>
    <t>管理</t>
    <rPh sb="0" eb="2">
      <t>カンリ</t>
    </rPh>
    <phoneticPr fontId="13"/>
  </si>
  <si>
    <t>５強</t>
    <rPh sb="1" eb="2">
      <t>キョウ</t>
    </rPh>
    <phoneticPr fontId="13"/>
  </si>
  <si>
    <t>20××/4/1</t>
    <phoneticPr fontId="13"/>
  </si>
  <si>
    <t>-</t>
  </si>
  <si>
    <t>○</t>
  </si>
  <si>
    <t>済み</t>
  </si>
  <si>
    <t>調査不要</t>
    <rPh sb="0" eb="2">
      <t>チョウサ</t>
    </rPh>
    <rPh sb="2" eb="4">
      <t>フヨウ</t>
    </rPh>
    <phoneticPr fontId="13"/>
  </si>
  <si>
    <t>○○合同庁舎</t>
    <phoneticPr fontId="13"/>
  </si>
  <si>
    <t>管理</t>
    <phoneticPr fontId="13"/>
  </si>
  <si>
    <t>5強</t>
    <rPh sb="1" eb="2">
      <t>キョウ</t>
    </rPh>
    <phoneticPr fontId="13"/>
  </si>
  <si>
    <t>既存施設について、4/2現地調査予定</t>
    <phoneticPr fontId="13"/>
  </si>
  <si>
    <t>○○合同庁舎</t>
    <phoneticPr fontId="13"/>
  </si>
  <si>
    <t>管理</t>
    <phoneticPr fontId="13"/>
  </si>
  <si>
    <t>20××/4/1</t>
    <phoneticPr fontId="13"/>
  </si>
  <si>
    <t>あり</t>
    <phoneticPr fontId="13"/>
  </si>
  <si>
    <t>既存施設について、4/2現地調査予定</t>
    <rPh sb="0" eb="2">
      <t>キゾン</t>
    </rPh>
    <rPh sb="2" eb="4">
      <t>シセツ</t>
    </rPh>
    <rPh sb="12" eb="14">
      <t>ゲンチ</t>
    </rPh>
    <rPh sb="14" eb="16">
      <t>チョウサ</t>
    </rPh>
    <rPh sb="16" eb="18">
      <t>ヨテイ</t>
    </rPh>
    <phoneticPr fontId="13"/>
  </si>
  <si>
    <t>ー</t>
    <phoneticPr fontId="13"/>
  </si>
  <si>
    <t>6強</t>
    <rPh sb="1" eb="2">
      <t>キョウ</t>
    </rPh>
    <phoneticPr fontId="13"/>
  </si>
  <si>
    <t>○○合同庁舎</t>
    <phoneticPr fontId="13"/>
  </si>
  <si>
    <t>ー</t>
    <phoneticPr fontId="13"/>
  </si>
  <si>
    <t>管理</t>
    <phoneticPr fontId="13"/>
  </si>
  <si>
    <t>6強</t>
    <phoneticPr fontId="13"/>
  </si>
  <si>
    <t>20××/4/1</t>
    <phoneticPr fontId="13"/>
  </si>
  <si>
    <t>あり</t>
    <phoneticPr fontId="13"/>
  </si>
  <si>
    <t>合　　計　　　　　　　</t>
    <rPh sb="0" eb="1">
      <t>ゴウ</t>
    </rPh>
    <rPh sb="3" eb="4">
      <t>ケイ</t>
    </rPh>
    <phoneticPr fontId="13"/>
  </si>
  <si>
    <t>入禁</t>
    <rPh sb="0" eb="1">
      <t>ニュウ</t>
    </rPh>
    <rPh sb="1" eb="2">
      <t>キン</t>
    </rPh>
    <phoneticPr fontId="13"/>
  </si>
  <si>
    <t>優先対応
施設</t>
    <rPh sb="0" eb="2">
      <t>ユウセン</t>
    </rPh>
    <rPh sb="2" eb="4">
      <t>タイオウ</t>
    </rPh>
    <rPh sb="5" eb="7">
      <t>シセツ</t>
    </rPh>
    <phoneticPr fontId="2"/>
  </si>
  <si>
    <t>○○地方整備局　○○営繕事務所</t>
    <phoneticPr fontId="2"/>
  </si>
  <si>
    <t>ｘｘｘｘｘｘｘ＠XXX.milt.jp</t>
    <phoneticPr fontId="2"/>
  </si>
  <si>
    <t>○○○-△△△-□□□</t>
    <phoneticPr fontId="2"/>
  </si>
  <si>
    <t>○○○-▽▽▽-□□□</t>
    <phoneticPr fontId="2"/>
  </si>
  <si>
    <t>△△地方○○部　□□□課</t>
    <phoneticPr fontId="2"/>
  </si>
  <si>
    <t>ｘｘｘｘｘｘｘ＠XXX.milt.jp</t>
    <phoneticPr fontId="2"/>
  </si>
  <si>
    <t>△△△-□□□-○○○</t>
    <phoneticPr fontId="2"/>
  </si>
  <si>
    <t>▽▽▽-□□□-○○○</t>
    <phoneticPr fontId="2"/>
  </si>
  <si>
    <t>○○省　○○事務所　○○課</t>
    <phoneticPr fontId="2"/>
  </si>
  <si>
    <t>山田　太郎</t>
    <phoneticPr fontId="2"/>
  </si>
  <si>
    <t>ｘｘｘｘｘｘｘ＠XXX.go.jp</t>
    <phoneticPr fontId="2"/>
  </si>
  <si>
    <t>□□□-○○○-△△△</t>
    <phoneticPr fontId="2"/>
  </si>
  <si>
    <t>□□□-○○○-▽▽▽</t>
    <phoneticPr fontId="2"/>
  </si>
  <si>
    <t>●●北部を震源とする地震について</t>
    <rPh sb="2" eb="4">
      <t>ホクブ</t>
    </rPh>
    <rPh sb="5" eb="7">
      <t>シンゲン</t>
    </rPh>
    <rPh sb="10" eb="12">
      <t>ジシン</t>
    </rPh>
    <phoneticPr fontId="2"/>
  </si>
  <si>
    <t>●●港湾合同庁舎</t>
    <rPh sb="2" eb="4">
      <t>コウワン</t>
    </rPh>
    <rPh sb="4" eb="6">
      <t>ゴウドウ</t>
    </rPh>
    <rPh sb="6" eb="8">
      <t>チョウシャ</t>
    </rPh>
    <phoneticPr fontId="2"/>
  </si>
  <si>
    <t>●●市××町123番</t>
    <rPh sb="2" eb="3">
      <t>シ</t>
    </rPh>
    <rPh sb="5" eb="6">
      <t>チョウ</t>
    </rPh>
    <rPh sb="9" eb="10">
      <t>バン</t>
    </rPh>
    <phoneticPr fontId="2"/>
  </si>
  <si>
    <t>●●市●●</t>
    <rPh sb="2" eb="3">
      <t>シ</t>
    </rPh>
    <phoneticPr fontId="2"/>
  </si>
  <si>
    <t>20ＸＸ</t>
    <phoneticPr fontId="2"/>
  </si>
  <si>
    <t>5強</t>
    <rPh sb="1" eb="2">
      <t>キョウ</t>
    </rPh>
    <phoneticPr fontId="2"/>
  </si>
  <si>
    <t>浸水高さ0.5m</t>
    <rPh sb="0" eb="2">
      <t>シンスイ</t>
    </rPh>
    <rPh sb="2" eb="3">
      <t>タカ</t>
    </rPh>
    <phoneticPr fontId="2"/>
  </si>
  <si>
    <t>（１）</t>
    <phoneticPr fontId="2"/>
  </si>
  <si>
    <t>（２）</t>
    <phoneticPr fontId="2"/>
  </si>
  <si>
    <t>（３）</t>
    <phoneticPr fontId="2"/>
  </si>
  <si>
    <t>（４）</t>
  </si>
  <si>
    <t>（４）</t>
    <phoneticPr fontId="2"/>
  </si>
  <si>
    <t>（５）</t>
    <phoneticPr fontId="2"/>
  </si>
  <si>
    <t>（６）</t>
  </si>
  <si>
    <t>（６）</t>
    <phoneticPr fontId="2"/>
  </si>
  <si>
    <t>（７）</t>
    <phoneticPr fontId="2"/>
  </si>
  <si>
    <t>（８）</t>
    <phoneticPr fontId="2"/>
  </si>
  <si>
    <t>（９）</t>
    <phoneticPr fontId="2"/>
  </si>
  <si>
    <t>（10）</t>
    <phoneticPr fontId="2"/>
  </si>
  <si>
    <t>（11）</t>
    <phoneticPr fontId="2"/>
  </si>
  <si>
    <t>東側の外周柱数か所にひび割れ</t>
    <rPh sb="0" eb="2">
      <t>ヒガシガワ</t>
    </rPh>
    <rPh sb="3" eb="5">
      <t>ガイシュウ</t>
    </rPh>
    <rPh sb="5" eb="6">
      <t>ハシラ</t>
    </rPh>
    <rPh sb="6" eb="7">
      <t>スウ</t>
    </rPh>
    <rPh sb="8" eb="9">
      <t>ショ</t>
    </rPh>
    <rPh sb="12" eb="13">
      <t>ワ</t>
    </rPh>
    <phoneticPr fontId="2"/>
  </si>
  <si>
    <t>南側の外壁タイルが一部落下(別館)</t>
    <rPh sb="0" eb="1">
      <t>ミナミ</t>
    </rPh>
    <rPh sb="1" eb="2">
      <t>ガワ</t>
    </rPh>
    <rPh sb="3" eb="5">
      <t>ガイヘキ</t>
    </rPh>
    <rPh sb="9" eb="11">
      <t>イチブ</t>
    </rPh>
    <rPh sb="11" eb="13">
      <t>ラッカ</t>
    </rPh>
    <rPh sb="14" eb="16">
      <t>ベッカン</t>
    </rPh>
    <phoneticPr fontId="2"/>
  </si>
  <si>
    <t>１階玄関ホール内壁の一部にひび割れ</t>
    <rPh sb="1" eb="2">
      <t>カイ</t>
    </rPh>
    <rPh sb="2" eb="4">
      <t>ゲンカン</t>
    </rPh>
    <rPh sb="7" eb="9">
      <t>ナイヘキ</t>
    </rPh>
    <rPh sb="10" eb="12">
      <t>イチブ</t>
    </rPh>
    <rPh sb="15" eb="16">
      <t>ワ</t>
    </rPh>
    <phoneticPr fontId="2"/>
  </si>
  <si>
    <t>周辺一帯も停電している
周辺状況は不明</t>
    <rPh sb="0" eb="2">
      <t>シュウヘン</t>
    </rPh>
    <rPh sb="2" eb="4">
      <t>イッタイ</t>
    </rPh>
    <rPh sb="5" eb="7">
      <t>テイデン</t>
    </rPh>
    <rPh sb="12" eb="14">
      <t>シュウヘン</t>
    </rPh>
    <rPh sb="14" eb="16">
      <t>ジョウキョウ</t>
    </rPh>
    <rPh sb="17" eb="19">
      <t>フメイ</t>
    </rPh>
    <phoneticPr fontId="2"/>
  </si>
  <si>
    <t>周辺一帯も断水している
周辺状況は不明</t>
    <rPh sb="0" eb="2">
      <t>シュウヘン</t>
    </rPh>
    <rPh sb="2" eb="4">
      <t>イッタイ</t>
    </rPh>
    <rPh sb="5" eb="7">
      <t>ダンスイ</t>
    </rPh>
    <rPh sb="12" eb="14">
      <t>シュウヘン</t>
    </rPh>
    <rPh sb="14" eb="16">
      <t>ジョウキョウ</t>
    </rPh>
    <rPh sb="17" eb="19">
      <t>フメイ</t>
    </rPh>
    <phoneticPr fontId="2"/>
  </si>
  <si>
    <t>一部事務室の柱・梁にクラックが発生している。</t>
    <rPh sb="0" eb="2">
      <t>イチブ</t>
    </rPh>
    <rPh sb="2" eb="5">
      <t>ジムシツ</t>
    </rPh>
    <rPh sb="6" eb="7">
      <t>ハシラ</t>
    </rPh>
    <rPh sb="8" eb="9">
      <t>ハリ</t>
    </rPh>
    <rPh sb="15" eb="17">
      <t>ハッセイ</t>
    </rPh>
    <phoneticPr fontId="2"/>
  </si>
  <si>
    <t>柱に部分的なひび割れが生じているが、どの程度危険かわからないため。</t>
    <rPh sb="0" eb="1">
      <t>ハシラ</t>
    </rPh>
    <rPh sb="2" eb="5">
      <t>ブブンテキ</t>
    </rPh>
    <rPh sb="8" eb="9">
      <t>ワ</t>
    </rPh>
    <rPh sb="11" eb="12">
      <t>ショウ</t>
    </rPh>
    <rPh sb="20" eb="22">
      <t>テイド</t>
    </rPh>
    <rPh sb="22" eb="24">
      <t>キケン</t>
    </rPh>
    <phoneticPr fontId="2"/>
  </si>
  <si>
    <t>天井落下により二名が負傷し、救急搬送した。</t>
    <rPh sb="0" eb="2">
      <t>テンジョウ</t>
    </rPh>
    <rPh sb="2" eb="4">
      <t>ラッカ</t>
    </rPh>
    <rPh sb="7" eb="9">
      <t>ニメイ</t>
    </rPh>
    <rPh sb="10" eb="12">
      <t>フショウ</t>
    </rPh>
    <rPh sb="14" eb="16">
      <t>キュウキュウ</t>
    </rPh>
    <rPh sb="16" eb="18">
      <t>ハンソウ</t>
    </rPh>
    <phoneticPr fontId="2"/>
  </si>
  <si>
    <t>写真貼付シート</t>
    <rPh sb="0" eb="2">
      <t>シャシン</t>
    </rPh>
    <rPh sb="2" eb="3">
      <t>ハ</t>
    </rPh>
    <rPh sb="3" eb="4">
      <t>ツ</t>
    </rPh>
    <phoneticPr fontId="13"/>
  </si>
  <si>
    <t>様式３</t>
    <rPh sb="0" eb="2">
      <t>ヨウシキ</t>
    </rPh>
    <phoneticPr fontId="13"/>
  </si>
  <si>
    <t>（１）</t>
    <phoneticPr fontId="13"/>
  </si>
  <si>
    <t xml:space="preserve">１.①建物全体又は一部 </t>
    <phoneticPr fontId="13"/>
  </si>
  <si>
    <t>施設名</t>
    <rPh sb="0" eb="2">
      <t>シセツ</t>
    </rPh>
    <rPh sb="2" eb="3">
      <t>メイ</t>
    </rPh>
    <phoneticPr fontId="13"/>
  </si>
  <si>
    <t>（２）</t>
    <phoneticPr fontId="13"/>
  </si>
  <si>
    <t xml:space="preserve">１.②その他 </t>
    <phoneticPr fontId="13"/>
  </si>
  <si>
    <t>対象災害</t>
    <rPh sb="0" eb="2">
      <t>タイショウ</t>
    </rPh>
    <rPh sb="2" eb="4">
      <t>サイガイ</t>
    </rPh>
    <phoneticPr fontId="13"/>
  </si>
  <si>
    <t>（３）</t>
    <phoneticPr fontId="13"/>
  </si>
  <si>
    <t xml:space="preserve">２.①構造躯体 </t>
    <phoneticPr fontId="13"/>
  </si>
  <si>
    <t xml:space="preserve">２.②落下危険物 </t>
    <phoneticPr fontId="13"/>
  </si>
  <si>
    <t>遠　景</t>
    <rPh sb="0" eb="1">
      <t>トオ</t>
    </rPh>
    <rPh sb="2" eb="3">
      <t>ケイ</t>
    </rPh>
    <phoneticPr fontId="13"/>
  </si>
  <si>
    <t>近　景</t>
    <rPh sb="0" eb="1">
      <t>コン</t>
    </rPh>
    <rPh sb="2" eb="3">
      <t>ケイ</t>
    </rPh>
    <phoneticPr fontId="13"/>
  </si>
  <si>
    <t>（５）</t>
    <phoneticPr fontId="13"/>
  </si>
  <si>
    <t xml:space="preserve">２.③その他 </t>
    <phoneticPr fontId="13"/>
  </si>
  <si>
    <r>
      <t>３.①執務空間の電力</t>
    </r>
    <r>
      <rPr>
        <sz val="11"/>
        <color rgb="FF000000"/>
        <rFont val="Calibri"/>
        <family val="2"/>
      </rPr>
      <t xml:space="preserve"> </t>
    </r>
    <phoneticPr fontId="13"/>
  </si>
  <si>
    <t>番号:</t>
    <rPh sb="0" eb="2">
      <t>バンゴウ</t>
    </rPh>
    <phoneticPr fontId="13"/>
  </si>
  <si>
    <t>部位:</t>
    <rPh sb="0" eb="2">
      <t>ブイ</t>
    </rPh>
    <phoneticPr fontId="13"/>
  </si>
  <si>
    <r>
      <t>（７）</t>
    </r>
    <r>
      <rPr>
        <sz val="11"/>
        <color rgb="FF000000"/>
        <rFont val="Calibri"/>
        <family val="2"/>
      </rPr>
      <t xml:space="preserve"> </t>
    </r>
    <phoneticPr fontId="13"/>
  </si>
  <si>
    <t>３.②サーバ室等の空調</t>
    <phoneticPr fontId="13"/>
  </si>
  <si>
    <t>（８）</t>
    <phoneticPr fontId="13"/>
  </si>
  <si>
    <t xml:space="preserve">３.③トイレ等の給水 </t>
    <phoneticPr fontId="13"/>
  </si>
  <si>
    <t>遠景</t>
    <rPh sb="0" eb="2">
      <t>エンケイ</t>
    </rPh>
    <phoneticPr fontId="13"/>
  </si>
  <si>
    <t>近景</t>
    <rPh sb="0" eb="2">
      <t>キンケイ</t>
    </rPh>
    <phoneticPr fontId="13"/>
  </si>
  <si>
    <t>（９）</t>
    <phoneticPr fontId="13"/>
  </si>
  <si>
    <t>３.④執務空間等のその他被害</t>
    <phoneticPr fontId="13"/>
  </si>
  <si>
    <t>省庁</t>
    <rPh sb="0" eb="2">
      <t>ショウチョウ</t>
    </rPh>
    <phoneticPr fontId="13"/>
  </si>
  <si>
    <t>施設識別コード</t>
    <rPh sb="0" eb="2">
      <t>シセツ</t>
    </rPh>
    <rPh sb="2" eb="4">
      <t>シキベツ</t>
    </rPh>
    <phoneticPr fontId="13"/>
  </si>
  <si>
    <t>番地</t>
    <rPh sb="0" eb="2">
      <t>バンチ</t>
    </rPh>
    <phoneticPr fontId="2"/>
  </si>
  <si>
    <t>都道
府県</t>
    <rPh sb="0" eb="2">
      <t>トドウ</t>
    </rPh>
    <rPh sb="3" eb="5">
      <t>フケン</t>
    </rPh>
    <phoneticPr fontId="2"/>
  </si>
  <si>
    <t>主要建築物
延べ面積
（㎡）</t>
    <rPh sb="0" eb="2">
      <t>シュヨウ</t>
    </rPh>
    <rPh sb="2" eb="5">
      <t>ケンチクブツ</t>
    </rPh>
    <phoneticPr fontId="13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</si>
  <si>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3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</si>
  <si>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2"/>
  </si>
  <si>
    <t>構造</t>
    <rPh sb="0" eb="2">
      <t>コウゾウ</t>
    </rPh>
    <phoneticPr fontId="2"/>
  </si>
  <si>
    <t>地上
階数</t>
    <rPh sb="0" eb="2">
      <t>チジョウ</t>
    </rPh>
    <rPh sb="3" eb="5">
      <t>カイスウ</t>
    </rPh>
    <phoneticPr fontId="2"/>
  </si>
  <si>
    <t>地下
階数</t>
    <rPh sb="0" eb="2">
      <t>チカ</t>
    </rPh>
    <rPh sb="3" eb="5">
      <t>カイスウ</t>
    </rPh>
    <phoneticPr fontId="2"/>
  </si>
  <si>
    <t>RC（鉄筋コンクリート造）</t>
    <rPh sb="3" eb="5">
      <t>テッキン</t>
    </rPh>
    <rPh sb="11" eb="12">
      <t>ゾウ</t>
    </rPh>
    <phoneticPr fontId="2"/>
  </si>
  <si>
    <t>○○市</t>
    <rPh sb="2" eb="3">
      <t>シ</t>
    </rPh>
    <phoneticPr fontId="13"/>
  </si>
  <si>
    <t>××町１２３番</t>
    <phoneticPr fontId="2"/>
  </si>
  <si>
    <t>○○市</t>
    <phoneticPr fontId="13"/>
  </si>
  <si>
    <t>××2-6-15</t>
    <phoneticPr fontId="2"/>
  </si>
  <si>
    <t>××××6-7-10</t>
    <phoneticPr fontId="2"/>
  </si>
  <si>
    <t>××××町38</t>
    <phoneticPr fontId="2"/>
  </si>
  <si>
    <t>××××1-2</t>
    <phoneticPr fontId="2"/>
  </si>
  <si>
    <t>市区
町村</t>
    <rPh sb="0" eb="2">
      <t>シク</t>
    </rPh>
    <rPh sb="3" eb="5">
      <t>チョウソン</t>
    </rPh>
    <phoneticPr fontId="2"/>
  </si>
  <si>
    <t>△△県</t>
    <rPh sb="2" eb="3">
      <t>ケン</t>
    </rPh>
    <phoneticPr fontId="13"/>
  </si>
  <si>
    <t>※様式1転記用　被災情報集計欄</t>
    <rPh sb="1" eb="3">
      <t>ヨウシキ</t>
    </rPh>
    <rPh sb="4" eb="6">
      <t>テンキ</t>
    </rPh>
    <rPh sb="6" eb="7">
      <t>ヨウ</t>
    </rPh>
    <rPh sb="8" eb="10">
      <t>ヒサイ</t>
    </rPh>
    <rPh sb="10" eb="12">
      <t>ジョウホウ</t>
    </rPh>
    <rPh sb="12" eb="14">
      <t>シュウケイ</t>
    </rPh>
    <rPh sb="14" eb="15">
      <t>ラン</t>
    </rPh>
    <phoneticPr fontId="2"/>
  </si>
  <si>
    <t>工事現場の有無</t>
    <rPh sb="0" eb="2">
      <t>コウジ</t>
    </rPh>
    <rPh sb="2" eb="4">
      <t>ゲンバ</t>
    </rPh>
    <rPh sb="5" eb="7">
      <t>ウム</t>
    </rPh>
    <phoneticPr fontId="2"/>
  </si>
  <si>
    <t xml:space="preserve">
除外
施設
（要領
5.(4)）</t>
    <rPh sb="1" eb="3">
      <t>ジョガイ</t>
    </rPh>
    <rPh sb="4" eb="6">
      <t>シセツ</t>
    </rPh>
    <phoneticPr fontId="13"/>
  </si>
  <si>
    <t>調査状況※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</si>
</sst>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可：&quot;General"/>
    <numFmt numFmtId="177" formatCode="&quot;不可：&quot;General"/>
    <numFmt numFmtId="178" formatCode="&quot;要注意：&quot;General"/>
    <numFmt numFmtId="179" formatCode="&quot;立入禁止：&quot;General"/>
    <numFmt numFmtId="180" formatCode="&quot;済み：&quot;General"/>
    <numFmt numFmtId="181" formatCode="&quot;未：&quot;General"/>
    <numFmt numFmtId="182" formatCode="&quot;無：&quot;General"/>
    <numFmt numFmtId="183" formatCode="&quot;あり：&quot;General"/>
    <numFmt numFmtId="184" formatCode="&quot;要：&quot;General"/>
    <numFmt numFmtId="185" formatCode="&quot;不要：&quot;General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00B050"/>
      <name val="ＭＳ Ｐゴシック"/>
      <family val="3"/>
      <charset val="128"/>
      <scheme val="minor"/>
    </font>
    <font>
      <i/>
      <sz val="11"/>
      <color rgb="FF92D05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1"/>
      <color theme="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00B050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i/>
      <sz val="8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i/>
      <sz val="10"/>
      <color rgb="FF00B05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4" fillId="0" borderId="0">
      <alignment vertical="center"/>
    </xf>
  </cellStyleXfs>
  <cellXfs count="648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47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3" fillId="0" borderId="57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" fillId="0" borderId="0" xfId="1" applyFill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22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 textRotation="255"/>
    </xf>
    <xf numFmtId="0" fontId="1" fillId="0" borderId="20" xfId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1" fillId="0" borderId="0" xfId="1" applyFill="1" applyBorder="1" applyAlignment="1">
      <alignment horizontal="left" vertical="center"/>
    </xf>
    <xf numFmtId="0" fontId="1" fillId="0" borderId="0" xfId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1" fillId="0" borderId="22" xfId="1" applyFill="1" applyBorder="1">
      <alignment vertical="center"/>
    </xf>
    <xf numFmtId="0" fontId="1" fillId="0" borderId="26" xfId="1" applyFill="1" applyBorder="1">
      <alignment vertical="center"/>
    </xf>
    <xf numFmtId="0" fontId="1" fillId="0" borderId="26" xfId="1" applyBorder="1" applyAlignment="1">
      <alignment horizontal="center" vertical="center" textRotation="255"/>
    </xf>
    <xf numFmtId="0" fontId="14" fillId="0" borderId="26" xfId="1" applyFont="1" applyFill="1" applyBorder="1" applyAlignment="1">
      <alignment vertical="center"/>
    </xf>
    <xf numFmtId="0" fontId="14" fillId="0" borderId="27" xfId="1" applyFont="1" applyFill="1" applyBorder="1" applyAlignment="1">
      <alignment vertical="center"/>
    </xf>
    <xf numFmtId="0" fontId="1" fillId="0" borderId="26" xfId="1" applyFill="1" applyBorder="1" applyAlignment="1">
      <alignment horizontal="left" vertical="center"/>
    </xf>
    <xf numFmtId="0" fontId="1" fillId="0" borderId="26" xfId="1" applyFill="1" applyBorder="1" applyAlignment="1">
      <alignment vertical="center"/>
    </xf>
    <xf numFmtId="0" fontId="1" fillId="0" borderId="27" xfId="1" applyFill="1" applyBorder="1">
      <alignment vertical="center"/>
    </xf>
    <xf numFmtId="0" fontId="1" fillId="0" borderId="26" xfId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22" fillId="0" borderId="13" xfId="1" applyFont="1" applyFill="1" applyBorder="1" applyAlignment="1">
      <alignment horizontal="center" vertical="center" wrapText="1"/>
    </xf>
    <xf numFmtId="0" fontId="5" fillId="0" borderId="72" xfId="1" applyFont="1" applyFill="1" applyBorder="1" applyAlignment="1">
      <alignment horizontal="center" vertical="center" shrinkToFit="1"/>
    </xf>
    <xf numFmtId="0" fontId="22" fillId="0" borderId="13" xfId="1" applyFont="1" applyFill="1" applyBorder="1" applyAlignment="1">
      <alignment horizontal="center" vertical="center" textRotation="255" wrapText="1"/>
    </xf>
    <xf numFmtId="0" fontId="5" fillId="0" borderId="63" xfId="1" applyFont="1" applyFill="1" applyBorder="1" applyAlignment="1">
      <alignment horizontal="center" vertical="top" textRotation="255" shrinkToFit="1"/>
    </xf>
    <xf numFmtId="0" fontId="5" fillId="0" borderId="74" xfId="1" applyFont="1" applyFill="1" applyBorder="1" applyAlignment="1">
      <alignment horizontal="center" vertical="top" textRotation="255" shrinkToFit="1"/>
    </xf>
    <xf numFmtId="0" fontId="5" fillId="0" borderId="70" xfId="1" applyFont="1" applyFill="1" applyBorder="1" applyAlignment="1">
      <alignment horizontal="center" vertical="top" textRotation="255" shrinkToFit="1"/>
    </xf>
    <xf numFmtId="0" fontId="5" fillId="0" borderId="62" xfId="1" applyFont="1" applyFill="1" applyBorder="1" applyAlignment="1">
      <alignment horizontal="center" vertical="top" textRotation="255" shrinkToFit="1"/>
    </xf>
    <xf numFmtId="0" fontId="5" fillId="0" borderId="75" xfId="1" applyFont="1" applyFill="1" applyBorder="1" applyAlignment="1">
      <alignment horizontal="center" vertical="top" textRotation="255" shrinkToFit="1"/>
    </xf>
    <xf numFmtId="0" fontId="5" fillId="0" borderId="32" xfId="1" applyFont="1" applyFill="1" applyBorder="1" applyAlignment="1">
      <alignment horizontal="center" vertical="top" textRotation="255" shrinkToFit="1"/>
    </xf>
    <xf numFmtId="0" fontId="5" fillId="0" borderId="71" xfId="1" applyFont="1" applyFill="1" applyBorder="1" applyAlignment="1">
      <alignment horizontal="center" vertical="top" textRotation="255" shrinkToFit="1"/>
    </xf>
    <xf numFmtId="0" fontId="5" fillId="0" borderId="72" xfId="1" applyFont="1" applyFill="1" applyBorder="1" applyAlignment="1">
      <alignment horizontal="center" vertical="top" textRotation="255" shrinkToFit="1"/>
    </xf>
    <xf numFmtId="0" fontId="5" fillId="0" borderId="63" xfId="1" applyFont="1" applyFill="1" applyBorder="1" applyAlignment="1">
      <alignment vertical="top" textRotation="255" shrinkToFit="1"/>
    </xf>
    <xf numFmtId="0" fontId="5" fillId="0" borderId="74" xfId="1" applyFont="1" applyFill="1" applyBorder="1" applyAlignment="1">
      <alignment vertical="top" textRotation="255" shrinkToFit="1"/>
    </xf>
    <xf numFmtId="0" fontId="5" fillId="0" borderId="62" xfId="1" applyFont="1" applyFill="1" applyBorder="1" applyAlignment="1">
      <alignment vertical="top" textRotation="255" shrinkToFit="1"/>
    </xf>
    <xf numFmtId="0" fontId="22" fillId="0" borderId="55" xfId="1" applyFont="1" applyFill="1" applyBorder="1" applyAlignment="1">
      <alignment horizontal="center" vertical="center" wrapText="1"/>
    </xf>
    <xf numFmtId="0" fontId="5" fillId="0" borderId="81" xfId="1" applyFont="1" applyFill="1" applyBorder="1" applyAlignment="1">
      <alignment horizontal="center" vertical="top" textRotation="255" shrinkToFit="1"/>
    </xf>
    <xf numFmtId="0" fontId="5" fillId="0" borderId="82" xfId="1" applyFont="1" applyFill="1" applyBorder="1" applyAlignment="1">
      <alignment horizontal="center" vertical="top" textRotation="255" shrinkToFit="1"/>
    </xf>
    <xf numFmtId="0" fontId="5" fillId="0" borderId="78" xfId="1" applyFont="1" applyFill="1" applyBorder="1" applyAlignment="1">
      <alignment horizontal="center" vertical="top" textRotation="255" shrinkToFit="1"/>
    </xf>
    <xf numFmtId="0" fontId="5" fillId="0" borderId="26" xfId="1" applyFont="1" applyFill="1" applyBorder="1" applyAlignment="1">
      <alignment horizontal="center" vertical="top" textRotation="255" shrinkToFit="1"/>
    </xf>
    <xf numFmtId="0" fontId="5" fillId="0" borderId="83" xfId="1" applyFont="1" applyFill="1" applyBorder="1" applyAlignment="1">
      <alignment horizontal="center" vertical="top" textRotation="255" shrinkToFit="1"/>
    </xf>
    <xf numFmtId="0" fontId="5" fillId="0" borderId="79" xfId="1" applyFont="1" applyFill="1" applyBorder="1" applyAlignment="1">
      <alignment horizontal="center" vertical="top" textRotation="255" shrinkToFit="1"/>
    </xf>
    <xf numFmtId="0" fontId="5" fillId="0" borderId="84" xfId="1" applyFont="1" applyFill="1" applyBorder="1" applyAlignment="1">
      <alignment horizontal="center" vertical="top" textRotation="255" shrinkToFit="1"/>
    </xf>
    <xf numFmtId="0" fontId="5" fillId="0" borderId="85" xfId="1" applyFont="1" applyFill="1" applyBorder="1" applyAlignment="1">
      <alignment vertical="top" textRotation="255" shrinkToFit="1"/>
    </xf>
    <xf numFmtId="0" fontId="5" fillId="0" borderId="85" xfId="1" applyFont="1" applyFill="1" applyBorder="1" applyAlignment="1">
      <alignment horizontal="center" vertical="top" textRotation="255" shrinkToFit="1"/>
    </xf>
    <xf numFmtId="0" fontId="5" fillId="0" borderId="79" xfId="1" applyFont="1" applyFill="1" applyBorder="1" applyAlignment="1">
      <alignment vertical="top" textRotation="255" shrinkToFit="1"/>
    </xf>
    <xf numFmtId="0" fontId="24" fillId="0" borderId="87" xfId="1" applyFont="1" applyBorder="1" applyAlignment="1">
      <alignment vertical="center" wrapText="1"/>
    </xf>
    <xf numFmtId="0" fontId="24" fillId="0" borderId="74" xfId="1" applyFont="1" applyBorder="1" applyAlignment="1">
      <alignment vertical="center" wrapText="1"/>
    </xf>
    <xf numFmtId="0" fontId="25" fillId="0" borderId="36" xfId="1" applyFont="1" applyBorder="1" applyAlignment="1">
      <alignment horizontal="center" vertical="center" shrinkToFit="1"/>
    </xf>
    <xf numFmtId="0" fontId="25" fillId="0" borderId="88" xfId="1" applyFont="1" applyBorder="1" applyAlignment="1">
      <alignment horizontal="center" vertical="center" wrapText="1"/>
    </xf>
    <xf numFmtId="0" fontId="25" fillId="0" borderId="89" xfId="1" applyFont="1" applyBorder="1" applyAlignment="1">
      <alignment horizontal="center" vertical="center" wrapText="1"/>
    </xf>
    <xf numFmtId="20" fontId="25" fillId="0" borderId="89" xfId="1" applyNumberFormat="1" applyFont="1" applyBorder="1" applyAlignment="1">
      <alignment horizontal="center" vertical="center" wrapText="1"/>
    </xf>
    <xf numFmtId="0" fontId="25" fillId="0" borderId="50" xfId="1" applyFont="1" applyBorder="1" applyAlignment="1">
      <alignment horizontal="center" vertical="center" wrapText="1"/>
    </xf>
    <xf numFmtId="0" fontId="25" fillId="0" borderId="90" xfId="1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63" xfId="1" applyFont="1" applyBorder="1" applyAlignment="1">
      <alignment horizontal="center" vertical="center"/>
    </xf>
    <xf numFmtId="0" fontId="25" fillId="0" borderId="51" xfId="1" applyFont="1" applyBorder="1" applyAlignment="1">
      <alignment horizontal="center" vertical="center" shrinkToFit="1"/>
    </xf>
    <xf numFmtId="0" fontId="25" fillId="0" borderId="62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shrinkToFit="1"/>
    </xf>
    <xf numFmtId="0" fontId="26" fillId="0" borderId="7" xfId="1" applyFont="1" applyBorder="1" applyAlignment="1">
      <alignment horizontal="center" vertical="center" wrapText="1"/>
    </xf>
    <xf numFmtId="0" fontId="25" fillId="0" borderId="7" xfId="1" applyFont="1" applyBorder="1" applyAlignment="1">
      <alignment vertical="center" wrapText="1"/>
    </xf>
    <xf numFmtId="0" fontId="17" fillId="0" borderId="0" xfId="1" applyFont="1">
      <alignment vertical="center"/>
    </xf>
    <xf numFmtId="0" fontId="24" fillId="0" borderId="92" xfId="1" applyFont="1" applyBorder="1" applyAlignment="1">
      <alignment vertical="center" wrapText="1"/>
    </xf>
    <xf numFmtId="0" fontId="24" fillId="0" borderId="70" xfId="1" applyFont="1" applyBorder="1" applyAlignment="1">
      <alignment vertical="center" wrapText="1"/>
    </xf>
    <xf numFmtId="0" fontId="25" fillId="0" borderId="39" xfId="1" applyFont="1" applyBorder="1" applyAlignment="1">
      <alignment horizontal="center" vertical="center" shrinkToFit="1"/>
    </xf>
    <xf numFmtId="0" fontId="25" fillId="0" borderId="72" xfId="1" applyFont="1" applyBorder="1" applyAlignment="1">
      <alignment horizontal="center" vertical="center" wrapText="1"/>
    </xf>
    <xf numFmtId="0" fontId="25" fillId="0" borderId="70" xfId="1" applyFont="1" applyBorder="1" applyAlignment="1">
      <alignment horizontal="center" vertical="center" wrapText="1"/>
    </xf>
    <xf numFmtId="20" fontId="25" fillId="0" borderId="70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/>
    </xf>
    <xf numFmtId="0" fontId="25" fillId="0" borderId="70" xfId="1" applyFont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7" fillId="0" borderId="7" xfId="1" applyFont="1" applyBorder="1" applyAlignment="1">
      <alignment vertical="center" wrapText="1"/>
    </xf>
    <xf numFmtId="0" fontId="25" fillId="0" borderId="92" xfId="1" applyFont="1" applyBorder="1" applyAlignment="1">
      <alignment vertical="center" wrapText="1"/>
    </xf>
    <xf numFmtId="0" fontId="25" fillId="0" borderId="70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25" fillId="0" borderId="64" xfId="1" applyFont="1" applyBorder="1" applyAlignment="1">
      <alignment vertical="center" wrapText="1"/>
    </xf>
    <xf numFmtId="0" fontId="25" fillId="0" borderId="65" xfId="1" applyFont="1" applyBorder="1" applyAlignment="1">
      <alignment vertical="center" wrapText="1"/>
    </xf>
    <xf numFmtId="0" fontId="25" fillId="0" borderId="65" xfId="1" applyFont="1" applyBorder="1" applyAlignment="1">
      <alignment horizontal="center" vertical="center" wrapText="1"/>
    </xf>
    <xf numFmtId="0" fontId="25" fillId="0" borderId="59" xfId="1" applyFont="1" applyBorder="1" applyAlignment="1">
      <alignment horizontal="center" vertical="center" wrapText="1"/>
    </xf>
    <xf numFmtId="0" fontId="25" fillId="0" borderId="97" xfId="1" applyFont="1" applyBorder="1" applyAlignment="1">
      <alignment horizontal="center" vertical="center" shrinkToFit="1"/>
    </xf>
    <xf numFmtId="0" fontId="25" fillId="0" borderId="15" xfId="1" applyFont="1" applyBorder="1" applyAlignment="1">
      <alignment horizontal="center" vertical="center" wrapText="1"/>
    </xf>
    <xf numFmtId="0" fontId="25" fillId="0" borderId="60" xfId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 shrinkToFit="1"/>
    </xf>
    <xf numFmtId="0" fontId="25" fillId="0" borderId="59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0" fontId="30" fillId="0" borderId="34" xfId="0" applyFont="1" applyBorder="1" applyAlignment="1">
      <alignment horizontal="center" vertical="center"/>
    </xf>
    <xf numFmtId="0" fontId="3" fillId="0" borderId="97" xfId="0" applyFont="1" applyBorder="1" applyAlignment="1">
      <alignment vertical="center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3" fillId="0" borderId="110" xfId="0" applyFont="1" applyBorder="1" applyAlignment="1">
      <alignment vertical="center"/>
    </xf>
    <xf numFmtId="0" fontId="3" fillId="0" borderId="1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/>
    </xf>
    <xf numFmtId="49" fontId="32" fillId="0" borderId="0" xfId="1" applyNumberFormat="1" applyFont="1" applyAlignment="1">
      <alignment horizontal="left" vertical="center"/>
    </xf>
    <xf numFmtId="0" fontId="31" fillId="0" borderId="3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" fillId="0" borderId="0" xfId="1" applyBorder="1">
      <alignment vertical="center"/>
    </xf>
    <xf numFmtId="49" fontId="32" fillId="0" borderId="0" xfId="1" applyNumberFormat="1" applyFont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49" fontId="32" fillId="0" borderId="0" xfId="1" applyNumberFormat="1" applyFont="1" applyFill="1" applyAlignment="1">
      <alignment horizontal="left" vertical="center"/>
    </xf>
    <xf numFmtId="0" fontId="1" fillId="0" borderId="7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>
      <alignment vertical="center"/>
    </xf>
    <xf numFmtId="0" fontId="1" fillId="0" borderId="19" xfId="1" applyBorder="1">
      <alignment vertical="center"/>
    </xf>
    <xf numFmtId="0" fontId="1" fillId="0" borderId="23" xfId="1" applyBorder="1" applyAlignment="1">
      <alignment horizontal="right" vertical="center"/>
    </xf>
    <xf numFmtId="49" fontId="1" fillId="0" borderId="26" xfId="1" applyNumberFormat="1" applyBorder="1">
      <alignment vertical="center"/>
    </xf>
    <xf numFmtId="0" fontId="1" fillId="0" borderId="26" xfId="1" applyBorder="1">
      <alignment vertical="center"/>
    </xf>
    <xf numFmtId="0" fontId="1" fillId="0" borderId="26" xfId="1" applyBorder="1" applyAlignment="1">
      <alignment horizontal="right" vertical="center"/>
    </xf>
    <xf numFmtId="0" fontId="1" fillId="0" borderId="5" xfId="1" applyBorder="1">
      <alignment vertical="center"/>
    </xf>
    <xf numFmtId="0" fontId="1" fillId="0" borderId="9" xfId="1" applyBorder="1" applyAlignment="1">
      <alignment horizontal="right" vertical="center"/>
    </xf>
    <xf numFmtId="49" fontId="1" fillId="0" borderId="10" xfId="1" applyNumberFormat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176" fontId="3" fillId="2" borderId="17" xfId="1" applyNumberFormat="1" applyFont="1" applyFill="1" applyBorder="1" applyAlignment="1">
      <alignment horizontal="center" vertical="center" shrinkToFit="1"/>
    </xf>
    <xf numFmtId="176" fontId="3" fillId="2" borderId="102" xfId="1" applyNumberFormat="1" applyFont="1" applyFill="1" applyBorder="1" applyAlignment="1">
      <alignment horizontal="center" vertical="center" shrinkToFit="1"/>
    </xf>
    <xf numFmtId="180" fontId="3" fillId="2" borderId="17" xfId="1" applyNumberFormat="1" applyFont="1" applyFill="1" applyBorder="1" applyAlignment="1">
      <alignment horizontal="center" vertical="center" shrinkToFit="1"/>
    </xf>
    <xf numFmtId="182" fontId="3" fillId="2" borderId="17" xfId="1" applyNumberFormat="1" applyFont="1" applyFill="1" applyBorder="1" applyAlignment="1">
      <alignment horizontal="center" vertical="center" shrinkToFit="1"/>
    </xf>
    <xf numFmtId="180" fontId="3" fillId="2" borderId="20" xfId="1" applyNumberFormat="1" applyFont="1" applyFill="1" applyBorder="1" applyAlignment="1">
      <alignment horizontal="center" vertical="center" shrinkToFit="1"/>
    </xf>
    <xf numFmtId="177" fontId="3" fillId="2" borderId="100" xfId="1" applyNumberFormat="1" applyFont="1" applyFill="1" applyBorder="1" applyAlignment="1">
      <alignment horizontal="center" vertical="center" shrinkToFit="1"/>
    </xf>
    <xf numFmtId="178" fontId="3" fillId="2" borderId="103" xfId="1" applyNumberFormat="1" applyFont="1" applyFill="1" applyBorder="1" applyAlignment="1">
      <alignment horizontal="center" vertical="center" shrinkToFit="1"/>
    </xf>
    <xf numFmtId="181" fontId="3" fillId="2" borderId="104" xfId="1" applyNumberFormat="1" applyFont="1" applyFill="1" applyBorder="1" applyAlignment="1">
      <alignment horizontal="center" vertical="center" shrinkToFit="1"/>
    </xf>
    <xf numFmtId="178" fontId="3" fillId="2" borderId="8" xfId="1" applyNumberFormat="1" applyFont="1" applyFill="1" applyBorder="1" applyAlignment="1">
      <alignment horizontal="center" vertical="center" shrinkToFit="1"/>
    </xf>
    <xf numFmtId="179" fontId="3" fillId="2" borderId="100" xfId="1" applyNumberFormat="1" applyFont="1" applyFill="1" applyBorder="1" applyAlignment="1">
      <alignment horizontal="center" vertical="center" shrinkToFit="1"/>
    </xf>
    <xf numFmtId="183" fontId="3" fillId="2" borderId="104" xfId="1" applyNumberFormat="1" applyFont="1" applyFill="1" applyBorder="1" applyAlignment="1">
      <alignment horizontal="center" vertical="center" shrinkToFit="1"/>
    </xf>
    <xf numFmtId="183" fontId="3" fillId="2" borderId="100" xfId="1" applyNumberFormat="1" applyFont="1" applyFill="1" applyBorder="1" applyAlignment="1">
      <alignment horizontal="center" vertical="center" shrinkToFit="1"/>
    </xf>
    <xf numFmtId="181" fontId="3" fillId="2" borderId="105" xfId="1" applyNumberFormat="1" applyFont="1" applyFill="1" applyBorder="1" applyAlignment="1">
      <alignment horizontal="center" vertical="center" shrinkToFit="1"/>
    </xf>
    <xf numFmtId="0" fontId="3" fillId="3" borderId="107" xfId="1" applyFont="1" applyFill="1" applyBorder="1" applyAlignment="1">
      <alignment horizontal="center" vertical="center" shrinkToFit="1"/>
    </xf>
    <xf numFmtId="177" fontId="3" fillId="2" borderId="101" xfId="1" applyNumberFormat="1" applyFont="1" applyFill="1" applyBorder="1" applyAlignment="1">
      <alignment horizontal="center" vertical="center" shrinkToFit="1"/>
    </xf>
    <xf numFmtId="0" fontId="3" fillId="3" borderId="106" xfId="1" applyFont="1" applyFill="1" applyBorder="1" applyAlignment="1">
      <alignment vertical="center" shrinkToFi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54" xfId="1" applyBorder="1" applyAlignment="1">
      <alignment vertical="center"/>
    </xf>
    <xf numFmtId="0" fontId="21" fillId="0" borderId="37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 wrapText="1"/>
    </xf>
    <xf numFmtId="0" fontId="5" fillId="0" borderId="78" xfId="1" applyFont="1" applyFill="1" applyBorder="1" applyAlignment="1">
      <alignment horizontal="center" vertical="center" wrapText="1"/>
    </xf>
    <xf numFmtId="0" fontId="24" fillId="0" borderId="72" xfId="1" applyFont="1" applyBorder="1" applyAlignment="1">
      <alignment vertical="center" wrapText="1"/>
    </xf>
    <xf numFmtId="0" fontId="25" fillId="0" borderId="72" xfId="1" applyFont="1" applyBorder="1" applyAlignment="1">
      <alignment vertical="center" wrapText="1"/>
    </xf>
    <xf numFmtId="0" fontId="25" fillId="0" borderId="59" xfId="1" applyFont="1" applyBorder="1" applyAlignment="1">
      <alignment vertical="center" wrapText="1"/>
    </xf>
    <xf numFmtId="0" fontId="25" fillId="0" borderId="9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184" fontId="3" fillId="2" borderId="18" xfId="1" applyNumberFormat="1" applyFont="1" applyFill="1" applyBorder="1" applyAlignment="1">
      <alignment horizontal="center" vertical="center" shrinkToFit="1"/>
    </xf>
    <xf numFmtId="185" fontId="3" fillId="2" borderId="117" xfId="1" applyNumberFormat="1" applyFont="1" applyFill="1" applyBorder="1" applyAlignment="1">
      <alignment horizontal="center" vertical="center" shrinkToFit="1"/>
    </xf>
    <xf numFmtId="0" fontId="3" fillId="3" borderId="118" xfId="1" applyFont="1" applyFill="1" applyBorder="1" applyAlignment="1">
      <alignment horizontal="center" vertical="center" shrinkToFit="1"/>
    </xf>
    <xf numFmtId="0" fontId="25" fillId="0" borderId="119" xfId="1" applyFont="1" applyBorder="1" applyAlignment="1">
      <alignment horizontal="center" vertical="center"/>
    </xf>
    <xf numFmtId="0" fontId="25" fillId="0" borderId="120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55" fontId="24" fillId="0" borderId="62" xfId="1" applyNumberFormat="1" applyFont="1" applyBorder="1" applyAlignment="1">
      <alignment horizontal="center" vertical="center" wrapText="1"/>
    </xf>
    <xf numFmtId="55" fontId="24" fillId="0" borderId="72" xfId="1" applyNumberFormat="1" applyFont="1" applyBorder="1" applyAlignment="1">
      <alignment horizontal="center" vertical="center" wrapText="1"/>
    </xf>
    <xf numFmtId="0" fontId="24" fillId="0" borderId="63" xfId="1" applyFont="1" applyBorder="1" applyAlignment="1">
      <alignment vertical="center" wrapText="1"/>
    </xf>
    <xf numFmtId="0" fontId="24" fillId="0" borderId="32" xfId="1" applyFont="1" applyBorder="1" applyAlignment="1">
      <alignment vertical="center" wrapText="1"/>
    </xf>
    <xf numFmtId="0" fontId="5" fillId="0" borderId="69" xfId="1" applyFont="1" applyFill="1" applyBorder="1" applyAlignment="1">
      <alignment horizontal="center" vertical="center" wrapText="1"/>
    </xf>
    <xf numFmtId="0" fontId="5" fillId="0" borderId="76" xfId="1" applyFont="1" applyFill="1" applyBorder="1" applyAlignment="1">
      <alignment horizontal="center" vertical="center" wrapText="1"/>
    </xf>
    <xf numFmtId="0" fontId="5" fillId="0" borderId="80" xfId="1" applyFont="1" applyFill="1" applyBorder="1" applyAlignment="1">
      <alignment horizontal="center" vertical="center" wrapText="1"/>
    </xf>
    <xf numFmtId="0" fontId="5" fillId="0" borderId="86" xfId="1" applyFont="1" applyFill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24" fillId="0" borderId="75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0" fontId="24" fillId="0" borderId="71" xfId="1" applyFont="1" applyBorder="1" applyAlignment="1">
      <alignment horizontal="center" vertical="center" wrapText="1"/>
    </xf>
    <xf numFmtId="0" fontId="25" fillId="0" borderId="31" xfId="1" applyFont="1" applyBorder="1" applyAlignment="1">
      <alignment horizontal="center" vertical="center" wrapText="1"/>
    </xf>
    <xf numFmtId="0" fontId="25" fillId="0" borderId="71" xfId="1" applyFont="1" applyBorder="1" applyAlignment="1">
      <alignment horizontal="center" vertical="center" wrapText="1"/>
    </xf>
    <xf numFmtId="0" fontId="25" fillId="0" borderId="121" xfId="1" applyFont="1" applyBorder="1" applyAlignment="1">
      <alignment horizontal="center" vertical="center" wrapText="1"/>
    </xf>
    <xf numFmtId="0" fontId="25" fillId="0" borderId="82" xfId="1" applyFont="1" applyBorder="1" applyAlignment="1">
      <alignment vertical="center" wrapText="1"/>
    </xf>
    <xf numFmtId="0" fontId="25" fillId="0" borderId="83" xfId="1" applyFont="1" applyBorder="1" applyAlignment="1">
      <alignment horizontal="center" vertical="center" wrapText="1"/>
    </xf>
    <xf numFmtId="0" fontId="24" fillId="0" borderId="10" xfId="1" applyFont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25" fillId="0" borderId="3" xfId="1" applyFont="1" applyBorder="1" applyAlignment="1">
      <alignment vertical="center" wrapText="1"/>
    </xf>
    <xf numFmtId="0" fontId="25" fillId="0" borderId="5" xfId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24" fillId="0" borderId="7" xfId="1" applyFont="1" applyBorder="1" applyAlignment="1">
      <alignment vertical="center" wrapText="1"/>
    </xf>
    <xf numFmtId="0" fontId="25" fillId="0" borderId="1" xfId="1" applyFont="1" applyBorder="1" applyAlignment="1">
      <alignment vertical="center" wrapText="1"/>
    </xf>
    <xf numFmtId="0" fontId="25" fillId="0" borderId="41" xfId="1" applyFont="1" applyBorder="1" applyAlignment="1">
      <alignment vertical="center" wrapText="1"/>
    </xf>
    <xf numFmtId="0" fontId="24" fillId="0" borderId="62" xfId="1" applyFont="1" applyBorder="1" applyAlignment="1">
      <alignment vertical="center" wrapText="1"/>
    </xf>
    <xf numFmtId="0" fontId="25" fillId="0" borderId="32" xfId="1" applyFont="1" applyBorder="1" applyAlignment="1">
      <alignment horizontal="center" vertical="center" wrapText="1"/>
    </xf>
    <xf numFmtId="0" fontId="25" fillId="0" borderId="60" xfId="1" applyFont="1" applyBorder="1" applyAlignment="1">
      <alignment horizontal="center" vertical="center" wrapText="1"/>
    </xf>
    <xf numFmtId="0" fontId="5" fillId="0" borderId="69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5" fillId="0" borderId="80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horizontal="center" vertical="center"/>
    </xf>
    <xf numFmtId="0" fontId="24" fillId="0" borderId="61" xfId="1" applyFont="1" applyBorder="1" applyAlignment="1">
      <alignment vertical="center" wrapText="1"/>
    </xf>
    <xf numFmtId="0" fontId="24" fillId="0" borderId="75" xfId="1" applyFont="1" applyBorder="1" applyAlignment="1">
      <alignment vertical="center" wrapText="1"/>
    </xf>
    <xf numFmtId="0" fontId="24" fillId="0" borderId="31" xfId="1" applyFont="1" applyBorder="1" applyAlignment="1">
      <alignment vertical="center" wrapText="1"/>
    </xf>
    <xf numFmtId="0" fontId="25" fillId="0" borderId="31" xfId="1" applyFont="1" applyBorder="1" applyAlignment="1">
      <alignment vertical="center" wrapText="1"/>
    </xf>
    <xf numFmtId="0" fontId="25" fillId="0" borderId="71" xfId="1" applyFont="1" applyBorder="1" applyAlignment="1">
      <alignment vertical="center" wrapText="1"/>
    </xf>
    <xf numFmtId="0" fontId="25" fillId="0" borderId="121" xfId="1" applyFont="1" applyBorder="1" applyAlignment="1">
      <alignment vertical="center" wrapText="1"/>
    </xf>
    <xf numFmtId="0" fontId="25" fillId="0" borderId="83" xfId="1" applyFont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24" fillId="0" borderId="63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5" fillId="0" borderId="92" xfId="1" applyFont="1" applyFill="1" applyBorder="1" applyAlignment="1">
      <alignment vertical="center" wrapText="1"/>
    </xf>
    <xf numFmtId="0" fontId="25" fillId="0" borderId="70" xfId="1" applyFont="1" applyFill="1" applyBorder="1" applyAlignment="1">
      <alignment vertical="center" wrapText="1"/>
    </xf>
    <xf numFmtId="0" fontId="25" fillId="0" borderId="72" xfId="1" applyFont="1" applyFill="1" applyBorder="1" applyAlignment="1">
      <alignment vertical="center" wrapText="1"/>
    </xf>
    <xf numFmtId="0" fontId="25" fillId="0" borderId="31" xfId="1" applyFont="1" applyFill="1" applyBorder="1" applyAlignment="1">
      <alignment vertical="center" wrapText="1"/>
    </xf>
    <xf numFmtId="0" fontId="25" fillId="0" borderId="71" xfId="1" applyFont="1" applyFill="1" applyBorder="1" applyAlignment="1">
      <alignment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5" fillId="0" borderId="72" xfId="1" applyFont="1" applyFill="1" applyBorder="1" applyAlignment="1">
      <alignment horizontal="center" vertical="center" wrapText="1"/>
    </xf>
    <xf numFmtId="0" fontId="25" fillId="0" borderId="31" xfId="1" applyFont="1" applyFill="1" applyBorder="1" applyAlignment="1">
      <alignment horizontal="center" vertical="center" wrapText="1"/>
    </xf>
    <xf numFmtId="0" fontId="25" fillId="0" borderId="71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vertical="center" wrapText="1"/>
    </xf>
    <xf numFmtId="0" fontId="25" fillId="0" borderId="39" xfId="1" applyFont="1" applyFill="1" applyBorder="1" applyAlignment="1">
      <alignment horizontal="center" vertical="center" shrinkToFit="1"/>
    </xf>
    <xf numFmtId="0" fontId="25" fillId="0" borderId="70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32" xfId="1" applyFont="1" applyFill="1" applyBorder="1" applyAlignment="1">
      <alignment horizontal="center" vertical="center"/>
    </xf>
    <xf numFmtId="0" fontId="25" fillId="0" borderId="70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7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 shrinkToFit="1"/>
    </xf>
    <xf numFmtId="0" fontId="25" fillId="0" borderId="7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25" fillId="0" borderId="9" xfId="1" applyFont="1" applyFill="1" applyBorder="1" applyAlignment="1">
      <alignment horizontal="center" vertical="center"/>
    </xf>
    <xf numFmtId="0" fontId="25" fillId="0" borderId="12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 wrapTex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14" xfId="1" applyFont="1" applyFill="1" applyBorder="1" applyAlignment="1">
      <alignment horizontal="center" vertical="top" textRotation="255" shrinkToFit="1"/>
    </xf>
    <xf numFmtId="0" fontId="5" fillId="0" borderId="29" xfId="1" applyFont="1" applyFill="1" applyBorder="1" applyAlignment="1">
      <alignment horizontal="center" vertical="top" textRotation="255" shrinkToFit="1"/>
    </xf>
    <xf numFmtId="0" fontId="5" fillId="0" borderId="30" xfId="1" applyFont="1" applyFill="1" applyBorder="1" applyAlignment="1">
      <alignment horizontal="center" vertical="top" textRotation="255" shrinkToFit="1"/>
    </xf>
    <xf numFmtId="0" fontId="5" fillId="0" borderId="60" xfId="1" applyFont="1" applyFill="1" applyBorder="1" applyAlignment="1">
      <alignment horizontal="center" vertical="center" wrapText="1"/>
    </xf>
    <xf numFmtId="0" fontId="5" fillId="0" borderId="96" xfId="1" applyFont="1" applyFill="1" applyBorder="1" applyAlignment="1">
      <alignment horizontal="center" vertical="center" wrapText="1"/>
    </xf>
    <xf numFmtId="0" fontId="5" fillId="0" borderId="8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horizontal="center" vertical="center" textRotation="255"/>
    </xf>
    <xf numFmtId="0" fontId="5" fillId="0" borderId="26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54" xfId="1" applyBorder="1" applyAlignment="1">
      <alignment vertical="center"/>
    </xf>
    <xf numFmtId="0" fontId="3" fillId="0" borderId="94" xfId="1" applyFont="1" applyBorder="1" applyAlignment="1">
      <alignment horizontal="center" vertical="center" shrinkToFit="1"/>
    </xf>
    <xf numFmtId="0" fontId="3" fillId="0" borderId="67" xfId="1" applyFont="1" applyBorder="1" applyAlignment="1">
      <alignment horizontal="center" vertical="center" shrinkToFit="1"/>
    </xf>
    <xf numFmtId="0" fontId="3" fillId="0" borderId="78" xfId="1" applyFont="1" applyBorder="1" applyAlignment="1">
      <alignment horizontal="center" vertical="center" shrinkToFit="1"/>
    </xf>
    <xf numFmtId="0" fontId="3" fillId="0" borderId="93" xfId="1" applyFont="1" applyBorder="1" applyAlignment="1">
      <alignment horizontal="center" vertical="center" shrinkToFit="1"/>
    </xf>
    <xf numFmtId="0" fontId="3" fillId="0" borderId="68" xfId="1" applyFont="1" applyBorder="1" applyAlignment="1">
      <alignment horizontal="center" vertical="center" shrinkToFit="1"/>
    </xf>
    <xf numFmtId="0" fontId="3" fillId="0" borderId="79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95" xfId="1" applyFont="1" applyBorder="1" applyAlignment="1">
      <alignment horizontal="center" vertical="center" shrinkToFit="1"/>
    </xf>
    <xf numFmtId="0" fontId="3" fillId="0" borderId="96" xfId="1" applyFont="1" applyBorder="1" applyAlignment="1">
      <alignment horizontal="center" vertical="center" shrinkToFit="1"/>
    </xf>
    <xf numFmtId="0" fontId="3" fillId="0" borderId="85" xfId="1" applyFont="1" applyBorder="1" applyAlignment="1">
      <alignment horizontal="center" vertical="center" shrinkToFit="1"/>
    </xf>
    <xf numFmtId="0" fontId="3" fillId="0" borderId="99" xfId="1" applyFont="1" applyBorder="1" applyAlignment="1">
      <alignment horizontal="center" vertical="center" shrinkToFit="1"/>
    </xf>
    <xf numFmtId="0" fontId="3" fillId="0" borderId="76" xfId="1" applyFont="1" applyBorder="1" applyAlignment="1">
      <alignment horizontal="center" vertical="center" shrinkToFit="1"/>
    </xf>
    <xf numFmtId="0" fontId="3" fillId="0" borderId="86" xfId="1" applyFont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right" vertical="center" wrapText="1"/>
    </xf>
    <xf numFmtId="0" fontId="11" fillId="2" borderId="19" xfId="1" applyFont="1" applyFill="1" applyBorder="1" applyAlignment="1">
      <alignment horizontal="right" vertical="center" wrapText="1"/>
    </xf>
    <xf numFmtId="0" fontId="11" fillId="2" borderId="98" xfId="1" applyFont="1" applyFill="1" applyBorder="1" applyAlignment="1">
      <alignment horizontal="right" vertical="center" wrapText="1"/>
    </xf>
    <xf numFmtId="0" fontId="11" fillId="2" borderId="21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right" vertical="center" wrapText="1"/>
    </xf>
    <xf numFmtId="0" fontId="11" fillId="2" borderId="13" xfId="1" applyFont="1" applyFill="1" applyBorder="1" applyAlignment="1">
      <alignment horizontal="right" vertical="center" wrapText="1"/>
    </xf>
    <xf numFmtId="0" fontId="11" fillId="2" borderId="23" xfId="1" applyFont="1" applyFill="1" applyBorder="1" applyAlignment="1">
      <alignment horizontal="right" vertical="center" wrapText="1"/>
    </xf>
    <xf numFmtId="0" fontId="11" fillId="2" borderId="26" xfId="1" applyFont="1" applyFill="1" applyBorder="1" applyAlignment="1">
      <alignment horizontal="right" vertical="center" wrapText="1"/>
    </xf>
    <xf numFmtId="0" fontId="11" fillId="2" borderId="55" xfId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vertical="center"/>
    </xf>
    <xf numFmtId="0" fontId="1" fillId="0" borderId="54" xfId="1" applyFill="1" applyBorder="1" applyAlignment="1">
      <alignment vertical="center"/>
    </xf>
    <xf numFmtId="0" fontId="5" fillId="0" borderId="67" xfId="1" applyFont="1" applyFill="1" applyBorder="1" applyAlignment="1">
      <alignment horizontal="center" vertical="top" textRotation="255" shrinkToFit="1"/>
    </xf>
    <xf numFmtId="0" fontId="5" fillId="0" borderId="78" xfId="1" applyFont="1" applyFill="1" applyBorder="1" applyAlignment="1">
      <alignment horizontal="center" vertical="top" textRotation="255" shrinkToFit="1"/>
    </xf>
    <xf numFmtId="0" fontId="23" fillId="0" borderId="8" xfId="1" applyFont="1" applyFill="1" applyBorder="1" applyAlignment="1">
      <alignment horizontal="center" vertical="top" textRotation="255" shrinkToFit="1"/>
    </xf>
    <xf numFmtId="0" fontId="23" fillId="0" borderId="24" xfId="1" applyFont="1" applyFill="1" applyBorder="1" applyAlignment="1">
      <alignment horizontal="center" vertical="top" textRotation="255" shrinkToFit="1"/>
    </xf>
    <xf numFmtId="0" fontId="25" fillId="0" borderId="9" xfId="1" applyFont="1" applyBorder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" fillId="0" borderId="91" xfId="1" applyBorder="1" applyAlignment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96" xfId="1" applyFont="1" applyFill="1" applyBorder="1" applyAlignment="1">
      <alignment horizontal="center" vertical="top" textRotation="255" shrinkToFit="1"/>
    </xf>
    <xf numFmtId="0" fontId="5" fillId="0" borderId="85" xfId="1" applyFont="1" applyFill="1" applyBorder="1" applyAlignment="1">
      <alignment horizontal="center" vertical="top" textRotation="255" shrinkToFit="1"/>
    </xf>
    <xf numFmtId="0" fontId="5" fillId="0" borderId="12" xfId="1" applyFont="1" applyFill="1" applyBorder="1" applyAlignment="1">
      <alignment horizontal="center" vertical="top" textRotation="255" shrinkToFit="1"/>
    </xf>
    <xf numFmtId="0" fontId="5" fillId="0" borderId="25" xfId="1" applyFont="1" applyFill="1" applyBorder="1" applyAlignment="1">
      <alignment horizontal="center" vertical="top" textRotation="255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55" xfId="1" applyFont="1" applyFill="1" applyBorder="1" applyAlignment="1">
      <alignment horizontal="center" vertical="center" shrinkToFit="1"/>
    </xf>
    <xf numFmtId="0" fontId="23" fillId="0" borderId="6" xfId="1" applyFont="1" applyFill="1" applyBorder="1" applyAlignment="1">
      <alignment horizontal="center" vertical="top" textRotation="255" shrinkToFit="1"/>
    </xf>
    <xf numFmtId="0" fontId="5" fillId="0" borderId="8" xfId="1" applyFont="1" applyFill="1" applyBorder="1" applyAlignment="1">
      <alignment horizontal="center" vertical="top" textRotation="255" shrinkToFit="1"/>
    </xf>
    <xf numFmtId="0" fontId="5" fillId="0" borderId="24" xfId="1" applyFont="1" applyFill="1" applyBorder="1" applyAlignment="1">
      <alignment horizontal="center" vertical="top" textRotation="255" shrinkToFit="1"/>
    </xf>
    <xf numFmtId="0" fontId="5" fillId="0" borderId="70" xfId="1" applyFont="1" applyFill="1" applyBorder="1" applyAlignment="1">
      <alignment horizontal="center" vertical="center" shrinkToFit="1"/>
    </xf>
    <xf numFmtId="0" fontId="5" fillId="0" borderId="71" xfId="1" applyFont="1" applyFill="1" applyBorder="1" applyAlignment="1">
      <alignment horizontal="center" vertical="center" shrinkToFit="1"/>
    </xf>
    <xf numFmtId="0" fontId="23" fillId="0" borderId="10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center" vertical="top" shrinkToFit="1"/>
    </xf>
    <xf numFmtId="0" fontId="23" fillId="0" borderId="3" xfId="1" applyFont="1" applyFill="1" applyBorder="1" applyAlignment="1">
      <alignment horizontal="center" vertical="top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72" xfId="1" applyFont="1" applyFill="1" applyBorder="1" applyAlignment="1">
      <alignment horizontal="center" vertical="center" shrinkToFit="1"/>
    </xf>
    <xf numFmtId="0" fontId="5" fillId="0" borderId="73" xfId="1" applyFont="1" applyFill="1" applyBorder="1" applyAlignment="1">
      <alignment horizontal="center" vertical="top" textRotation="255" shrinkToFit="1"/>
    </xf>
    <xf numFmtId="0" fontId="5" fillId="0" borderId="75" xfId="1" applyFont="1" applyFill="1" applyBorder="1" applyAlignment="1">
      <alignment horizontal="center" vertical="top" textRotation="255" shrinkToFit="1"/>
    </xf>
    <xf numFmtId="0" fontId="5" fillId="0" borderId="65" xfId="1" applyFont="1" applyFill="1" applyBorder="1" applyAlignment="1">
      <alignment horizontal="center" vertical="top" textRotation="255" shrinkToFit="1"/>
    </xf>
    <xf numFmtId="0" fontId="5" fillId="0" borderId="74" xfId="1" applyFont="1" applyFill="1" applyBorder="1" applyAlignment="1">
      <alignment horizontal="center" vertical="top" textRotation="255" shrinkToFit="1"/>
    </xf>
    <xf numFmtId="0" fontId="15" fillId="0" borderId="59" xfId="1" applyFont="1" applyFill="1" applyBorder="1" applyAlignment="1">
      <alignment horizontal="center" vertical="center"/>
    </xf>
    <xf numFmtId="0" fontId="15" fillId="0" borderId="60" xfId="1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horizontal="center" vertical="center"/>
    </xf>
    <xf numFmtId="0" fontId="15" fillId="0" borderId="63" xfId="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21" fillId="0" borderId="37" xfId="1" applyFont="1" applyFill="1" applyBorder="1" applyAlignment="1">
      <alignment horizontal="center" vertical="center" wrapText="1"/>
    </xf>
    <xf numFmtId="0" fontId="5" fillId="0" borderId="64" xfId="1" applyFont="1" applyFill="1" applyBorder="1" applyAlignment="1">
      <alignment horizontal="center" vertical="center" wrapText="1"/>
    </xf>
    <xf numFmtId="0" fontId="5" fillId="0" borderId="66" xfId="1" applyFont="1" applyFill="1" applyBorder="1" applyAlignment="1">
      <alignment horizontal="center" vertical="center" wrapText="1"/>
    </xf>
    <xf numFmtId="0" fontId="5" fillId="0" borderId="77" xfId="1" applyFont="1" applyFill="1" applyBorder="1" applyAlignment="1">
      <alignment horizontal="center" vertical="center" wrapText="1"/>
    </xf>
    <xf numFmtId="0" fontId="5" fillId="0" borderId="65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79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textRotation="255" wrapText="1"/>
    </xf>
    <xf numFmtId="0" fontId="22" fillId="0" borderId="24" xfId="1" applyFont="1" applyFill="1" applyBorder="1" applyAlignment="1">
      <alignment horizontal="center" vertical="center" textRotation="255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shrinkToFit="1"/>
    </xf>
    <xf numFmtId="0" fontId="23" fillId="0" borderId="12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textRotation="255" wrapText="1"/>
    </xf>
    <xf numFmtId="0" fontId="5" fillId="0" borderId="30" xfId="1" applyFont="1" applyFill="1" applyBorder="1" applyAlignment="1">
      <alignment horizontal="center" vertical="center" textRotation="255" wrapText="1"/>
    </xf>
    <xf numFmtId="0" fontId="22" fillId="0" borderId="69" xfId="1" applyFont="1" applyFill="1" applyBorder="1" applyAlignment="1">
      <alignment horizontal="center" vertical="center" wrapText="1"/>
    </xf>
    <xf numFmtId="0" fontId="22" fillId="0" borderId="80" xfId="1" applyFont="1" applyFill="1" applyBorder="1" applyAlignment="1">
      <alignment horizontal="center" vertical="center" wrapText="1"/>
    </xf>
    <xf numFmtId="0" fontId="22" fillId="0" borderId="67" xfId="1" applyFont="1" applyFill="1" applyBorder="1" applyAlignment="1">
      <alignment horizontal="center" vertical="center" wrapText="1"/>
    </xf>
    <xf numFmtId="0" fontId="22" fillId="0" borderId="78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20" fontId="15" fillId="0" borderId="15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" fillId="0" borderId="58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22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5" fillId="0" borderId="115" xfId="1" applyFont="1" applyFill="1" applyBorder="1" applyAlignment="1">
      <alignment horizontal="center" vertical="center"/>
    </xf>
    <xf numFmtId="0" fontId="5" fillId="0" borderId="113" xfId="1" applyFont="1" applyFill="1" applyBorder="1" applyAlignment="1">
      <alignment horizontal="center" vertical="center"/>
    </xf>
    <xf numFmtId="0" fontId="5" fillId="0" borderId="116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horizontal="center" vertical="center" wrapText="1"/>
    </xf>
    <xf numFmtId="0" fontId="5" fillId="0" borderId="115" xfId="1" applyFont="1" applyFill="1" applyBorder="1" applyAlignment="1">
      <alignment horizontal="center" vertical="center" wrapText="1"/>
    </xf>
    <xf numFmtId="0" fontId="5" fillId="0" borderId="113" xfId="1" applyFont="1" applyFill="1" applyBorder="1" applyAlignment="1">
      <alignment horizontal="center" vertical="center" wrapText="1"/>
    </xf>
    <xf numFmtId="0" fontId="5" fillId="0" borderId="116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textRotation="255"/>
    </xf>
    <xf numFmtId="0" fontId="1" fillId="0" borderId="0" xfId="1" applyBorder="1" applyAlignment="1">
      <alignment horizontal="center" vertical="center" textRotation="255"/>
    </xf>
    <xf numFmtId="0" fontId="14" fillId="0" borderId="16" xfId="1" applyFont="1" applyFill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4" fillId="0" borderId="28" xfId="1" applyFont="1" applyFill="1" applyBorder="1" applyAlignment="1">
      <alignment horizontal="center" vertical="center" textRotation="255"/>
    </xf>
    <xf numFmtId="0" fontId="1" fillId="0" borderId="29" xfId="1" applyBorder="1" applyAlignment="1">
      <alignment horizontal="center" vertical="center" textRotation="255"/>
    </xf>
    <xf numFmtId="0" fontId="1" fillId="0" borderId="30" xfId="1" applyBorder="1" applyAlignment="1">
      <alignment horizontal="center" vertical="center" textRotation="255"/>
    </xf>
    <xf numFmtId="0" fontId="1" fillId="0" borderId="19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22" xfId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righ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34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3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1" fillId="0" borderId="3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right" vertical="center"/>
    </xf>
    <xf numFmtId="0" fontId="1" fillId="0" borderId="3" xfId="1" applyFill="1" applyBorder="1" applyAlignment="1">
      <alignment horizontal="right" vertical="center"/>
    </xf>
    <xf numFmtId="0" fontId="5" fillId="0" borderId="68" xfId="1" applyFont="1" applyFill="1" applyBorder="1" applyAlignment="1">
      <alignment horizontal="center" vertical="top" textRotation="255" shrinkToFit="1"/>
    </xf>
    <xf numFmtId="0" fontId="5" fillId="0" borderId="79" xfId="1" applyFont="1" applyFill="1" applyBorder="1" applyAlignment="1">
      <alignment horizontal="center" vertical="top" textRotation="255" shrinkToFit="1"/>
    </xf>
    <xf numFmtId="0" fontId="3" fillId="0" borderId="122" xfId="1" applyFont="1" applyBorder="1" applyAlignment="1">
      <alignment horizontal="center" vertical="center" shrinkToFit="1"/>
    </xf>
    <xf numFmtId="0" fontId="3" fillId="0" borderId="66" xfId="1" applyFont="1" applyBorder="1" applyAlignment="1">
      <alignment horizontal="center" vertical="center" shrinkToFit="1"/>
    </xf>
    <xf numFmtId="0" fontId="3" fillId="0" borderId="77" xfId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AY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fmlaLink="$AX$38" lockText="1" noThreeD="1"/>
</file>

<file path=xl/ctrlProps/ctrlProp103.xml><?xml version="1.0" encoding="utf-8"?>
<formControlPr xmlns="http://schemas.microsoft.com/office/spreadsheetml/2009/9/main" objectType="Radio" checked="Checked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fmlaLink="$AX$15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firstButton="1" fmlaLink="$AY$15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AX$21" lockText="1" noThreeD="1"/>
</file>

<file path=xl/ctrlProps/ctrlProp110.xml><?xml version="1.0" encoding="utf-8"?>
<formControlPr xmlns="http://schemas.microsoft.com/office/spreadsheetml/2009/9/main" objectType="Radio" firstButton="1" fmlaLink="$AX$20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CheckBox" fmlaLink="$AY$20" lockText="1" noThreeD="1"/>
</file>

<file path=xl/ctrlProps/ctrlProp114.xml><?xml version="1.0" encoding="utf-8"?>
<formControlPr xmlns="http://schemas.microsoft.com/office/spreadsheetml/2009/9/main" objectType="CheckBox" fmlaLink="$AZ$20" lockText="1" noThreeD="1"/>
</file>

<file path=xl/ctrlProps/ctrlProp115.xml><?xml version="1.0" encoding="utf-8"?>
<formControlPr xmlns="http://schemas.microsoft.com/office/spreadsheetml/2009/9/main" objectType="CheckBox" fmlaLink="$BA$20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fmlaLink="$AX$2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CheckBox" fmlaLink="$AY$2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CheckBox" fmlaLink="$AZ$21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AX$22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CheckBox" fmlaLink="$AY$22" lockText="1" noThreeD="1"/>
</file>

<file path=xl/ctrlProps/ctrlProp125.xml><?xml version="1.0" encoding="utf-8"?>
<formControlPr xmlns="http://schemas.microsoft.com/office/spreadsheetml/2009/9/main" objectType="CheckBox" fmlaLink="$AZ$22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fmlaLink="$AX$27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checked="Checked" fmlaLink="$AY$21" lockText="1" noThreeD="1"/>
</file>

<file path=xl/ctrlProps/ctrlProp130.xml><?xml version="1.0" encoding="utf-8"?>
<formControlPr xmlns="http://schemas.microsoft.com/office/spreadsheetml/2009/9/main" objectType="Radio" firstButton="1" fmlaLink="$AX$23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CheckBox" fmlaLink="$AY$27" lockText="1" noThreeD="1"/>
</file>

<file path=xl/ctrlProps/ctrlProp133.xml><?xml version="1.0" encoding="utf-8"?>
<formControlPr xmlns="http://schemas.microsoft.com/office/spreadsheetml/2009/9/main" objectType="CheckBox" fmlaLink="$AZ$27" lockText="1" noThreeD="1"/>
</file>

<file path=xl/ctrlProps/ctrlProp134.xml><?xml version="1.0" encoding="utf-8"?>
<formControlPr xmlns="http://schemas.microsoft.com/office/spreadsheetml/2009/9/main" objectType="CheckBox" fmlaLink="$BA$27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fmlaLink="$AX$28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CheckBox" fmlaLink="$AY$28" lockText="1" noThreeD="1"/>
</file>

<file path=xl/ctrlProps/ctrlProp139.xml><?xml version="1.0" encoding="utf-8"?>
<formControlPr xmlns="http://schemas.microsoft.com/office/spreadsheetml/2009/9/main" objectType="CheckBox" fmlaLink="$AZ$28" lockText="1" noThreeD="1"/>
</file>

<file path=xl/ctrlProps/ctrlProp14.xml><?xml version="1.0" encoding="utf-8"?>
<formControlPr xmlns="http://schemas.microsoft.com/office/spreadsheetml/2009/9/main" objectType="CheckBox" fmlaLink="$AZ$21" lockText="1" noThreeD="1"/>
</file>

<file path=xl/ctrlProps/ctrlProp140.xml><?xml version="1.0" encoding="utf-8"?>
<formControlPr xmlns="http://schemas.microsoft.com/office/spreadsheetml/2009/9/main" objectType="Radio" firstButton="1" fmlaLink="$AX$29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firstButton="1" fmlaLink="$AX$33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CheckBox" fmlaLink="$AY$33" lockText="1" noThreeD="1"/>
</file>

<file path=xl/ctrlProps/ctrlProp147.xml><?xml version="1.0" encoding="utf-8"?>
<formControlPr xmlns="http://schemas.microsoft.com/office/spreadsheetml/2009/9/main" objectType="CheckBox" fmlaLink="$AZ$33" lockText="1" noThreeD="1"/>
</file>

<file path=xl/ctrlProps/ctrlProp148.xml><?xml version="1.0" encoding="utf-8"?>
<formControlPr xmlns="http://schemas.microsoft.com/office/spreadsheetml/2009/9/main" objectType="CheckBox" fmlaLink="$BA$33" lockText="1" noThreeD="1"/>
</file>

<file path=xl/ctrlProps/ctrlProp149.xml><?xml version="1.0" encoding="utf-8"?>
<formControlPr xmlns="http://schemas.microsoft.com/office/spreadsheetml/2009/9/main" objectType="CheckBox" fmlaLink="$BB$33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CheckBox" fmlaLink="$AY$34" lockText="1" noThreeD="1"/>
</file>

<file path=xl/ctrlProps/ctrlProp151.xml><?xml version="1.0" encoding="utf-8"?>
<formControlPr xmlns="http://schemas.microsoft.com/office/spreadsheetml/2009/9/main" objectType="CheckBox" fmlaLink="$AZ$34" lockText="1" noThreeD="1"/>
</file>

<file path=xl/ctrlProps/ctrlProp152.xml><?xml version="1.0" encoding="utf-8"?>
<formControlPr xmlns="http://schemas.microsoft.com/office/spreadsheetml/2009/9/main" objectType="CheckBox" fmlaLink="$BA$34" lockText="1" noThreeD="1"/>
</file>

<file path=xl/ctrlProps/ctrlProp153.xml><?xml version="1.0" encoding="utf-8"?>
<formControlPr xmlns="http://schemas.microsoft.com/office/spreadsheetml/2009/9/main" objectType="CheckBox" fmlaLink="$BB$34" lockText="1" noThreeD="1"/>
</file>

<file path=xl/ctrlProps/ctrlProp154.xml><?xml version="1.0" encoding="utf-8"?>
<formControlPr xmlns="http://schemas.microsoft.com/office/spreadsheetml/2009/9/main" objectType="CheckBox" fmlaLink="$BC$34" lockText="1" noThreeD="1"/>
</file>

<file path=xl/ctrlProps/ctrlProp155.xml><?xml version="1.0" encoding="utf-8"?>
<formControlPr xmlns="http://schemas.microsoft.com/office/spreadsheetml/2009/9/main" objectType="CheckBox" fmlaLink="$BD$34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fmlaLink="$AX$34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$AX$22" lockText="1" noThreeD="1"/>
</file>

<file path=xl/ctrlProps/ctrlProp160.xml><?xml version="1.0" encoding="utf-8"?>
<formControlPr xmlns="http://schemas.microsoft.com/office/spreadsheetml/2009/9/main" objectType="Radio" firstButton="1" fmlaLink="$AX$35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firstButton="1" fmlaLink="$AX$36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$AX$40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CheckBox" fmlaLink="$AY$40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CheckBox" fmlaLink="$AZ$40" lockText="1" noThreeD="1"/>
</file>

<file path=xl/ctrlProps/ctrlProp171.xml><?xml version="1.0" encoding="utf-8"?>
<formControlPr xmlns="http://schemas.microsoft.com/office/spreadsheetml/2009/9/main" objectType="CheckBox" fmlaLink="$BA$40" lockText="1" noThreeD="1"/>
</file>

<file path=xl/ctrlProps/ctrlProp172.xml><?xml version="1.0" encoding="utf-8"?>
<formControlPr xmlns="http://schemas.microsoft.com/office/spreadsheetml/2009/9/main" objectType="CheckBox" fmlaLink="$BB$40" lockText="1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Radio" firstButton="1" fmlaLink="$AX$41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fmlaLink="$AX$44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AY$22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fmlaLink="$AX$45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CheckBox" fmlaLink="$AY$44" lockText="1" noThreeD="1"/>
</file>

<file path=xl/ctrlProps/ctrlProp184.xml><?xml version="1.0" encoding="utf-8"?>
<formControlPr xmlns="http://schemas.microsoft.com/office/spreadsheetml/2009/9/main" objectType="CheckBox" fmlaLink="$AZ$44" lockText="1" noThreeD="1"/>
</file>

<file path=xl/ctrlProps/ctrlProp185.xml><?xml version="1.0" encoding="utf-8"?>
<formControlPr xmlns="http://schemas.microsoft.com/office/spreadsheetml/2009/9/main" objectType="CheckBox" fmlaLink="$BA$44" lockText="1" noThreeD="1"/>
</file>

<file path=xl/ctrlProps/ctrlProp186.xml><?xml version="1.0" encoding="utf-8"?>
<formControlPr xmlns="http://schemas.microsoft.com/office/spreadsheetml/2009/9/main" objectType="CheckBox" fmlaLink="$AY$45" lockText="1" noThreeD="1"/>
</file>

<file path=xl/ctrlProps/ctrlProp187.xml><?xml version="1.0" encoding="utf-8"?>
<formControlPr xmlns="http://schemas.microsoft.com/office/spreadsheetml/2009/9/main" objectType="CheckBox" fmlaLink="$AZ$45" lockText="1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Radio" firstButton="1" fmlaLink="$AX$46" lockText="1" noThreeD="1"/>
</file>

<file path=xl/ctrlProps/ctrlProp19.xml><?xml version="1.0" encoding="utf-8"?>
<formControlPr xmlns="http://schemas.microsoft.com/office/spreadsheetml/2009/9/main" objectType="CheckBox" fmlaLink="$AZ$22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firstButton="1" fmlaLink="$AX$47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Radio" firstButton="1" fmlaLink="$AX$48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firstButton="1" fmlaLink="$AX$51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fmlaLink="$AX$52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fmlaLink="$AX$53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fmlaLink="$AX$38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AX$27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fmlaLink="$AX$15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fmlaLink="$AX$23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$AY$27" lockText="1" noThreeD="1"/>
</file>

<file path=xl/ctrlProps/ctrlProp27.xml><?xml version="1.0" encoding="utf-8"?>
<formControlPr xmlns="http://schemas.microsoft.com/office/spreadsheetml/2009/9/main" objectType="CheckBox" fmlaLink="$AZ$27" lockText="1" noThreeD="1"/>
</file>

<file path=xl/ctrlProps/ctrlProp28.xml><?xml version="1.0" encoding="utf-8"?>
<formControlPr xmlns="http://schemas.microsoft.com/office/spreadsheetml/2009/9/main" objectType="CheckBox" fmlaLink="$BA$27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firstButton="1" fmlaLink="$AX$28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CheckBox" fmlaLink="$AY$28" lockText="1" noThreeD="1"/>
</file>

<file path=xl/ctrlProps/ctrlProp33.xml><?xml version="1.0" encoding="utf-8"?>
<formControlPr xmlns="http://schemas.microsoft.com/office/spreadsheetml/2009/9/main" objectType="CheckBox" fmlaLink="$AZ$28" lockText="1" noThreeD="1"/>
</file>

<file path=xl/ctrlProps/ctrlProp34.xml><?xml version="1.0" encoding="utf-8"?>
<formControlPr xmlns="http://schemas.microsoft.com/office/spreadsheetml/2009/9/main" objectType="Radio" checked="Checked" firstButton="1" fmlaLink="$AX$51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firstButton="1" fmlaLink="$AX$29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$AX$33" lockText="1" noThreeD="1"/>
</file>

<file path=xl/ctrlProps/ctrlProp39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checked="Checked" firstButton="1" fmlaLink="$AX$20" lockText="1" noThreeD="1"/>
</file>

<file path=xl/ctrlProps/ctrlProp40.xml><?xml version="1.0" encoding="utf-8"?>
<formControlPr xmlns="http://schemas.microsoft.com/office/spreadsheetml/2009/9/main" objectType="CheckBox" checked="Checked" fmlaLink="$AY$33" lockText="1" noThreeD="1"/>
</file>

<file path=xl/ctrlProps/ctrlProp41.xml><?xml version="1.0" encoding="utf-8"?>
<formControlPr xmlns="http://schemas.microsoft.com/office/spreadsheetml/2009/9/main" objectType="CheckBox" fmlaLink="$AZ$33" lockText="1" noThreeD="1"/>
</file>

<file path=xl/ctrlProps/ctrlProp42.xml><?xml version="1.0" encoding="utf-8"?>
<formControlPr xmlns="http://schemas.microsoft.com/office/spreadsheetml/2009/9/main" objectType="CheckBox" fmlaLink="$BA$33" lockText="1" noThreeD="1"/>
</file>

<file path=xl/ctrlProps/ctrlProp43.xml><?xml version="1.0" encoding="utf-8"?>
<formControlPr xmlns="http://schemas.microsoft.com/office/spreadsheetml/2009/9/main" objectType="CheckBox" fmlaLink="$BB$33" lockText="1" noThreeD="1"/>
</file>

<file path=xl/ctrlProps/ctrlProp44.xml><?xml version="1.0" encoding="utf-8"?>
<formControlPr xmlns="http://schemas.microsoft.com/office/spreadsheetml/2009/9/main" objectType="CheckBox" checked="Checked" fmlaLink="$AY$34" lockText="1" noThreeD="1"/>
</file>

<file path=xl/ctrlProps/ctrlProp45.xml><?xml version="1.0" encoding="utf-8"?>
<formControlPr xmlns="http://schemas.microsoft.com/office/spreadsheetml/2009/9/main" objectType="CheckBox" fmlaLink="$AZ$34" lockText="1" noThreeD="1"/>
</file>

<file path=xl/ctrlProps/ctrlProp46.xml><?xml version="1.0" encoding="utf-8"?>
<formControlPr xmlns="http://schemas.microsoft.com/office/spreadsheetml/2009/9/main" objectType="CheckBox" checked="Checked" fmlaLink="$BA$34" lockText="1" noThreeD="1"/>
</file>

<file path=xl/ctrlProps/ctrlProp47.xml><?xml version="1.0" encoding="utf-8"?>
<formControlPr xmlns="http://schemas.microsoft.com/office/spreadsheetml/2009/9/main" objectType="CheckBox" fmlaLink="$BB$34" lockText="1" noThreeD="1"/>
</file>

<file path=xl/ctrlProps/ctrlProp48.xml><?xml version="1.0" encoding="utf-8"?>
<formControlPr xmlns="http://schemas.microsoft.com/office/spreadsheetml/2009/9/main" objectType="CheckBox" fmlaLink="$BC$34" lockText="1" noThreeD="1"/>
</file>

<file path=xl/ctrlProps/ctrlProp49.xml><?xml version="1.0" encoding="utf-8"?>
<formControlPr xmlns="http://schemas.microsoft.com/office/spreadsheetml/2009/9/main" objectType="CheckBox" fmlaLink="$BD$34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AX$34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checked="Checked" firstButton="1" fmlaLink="$AX$35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firstButton="1" fmlaLink="$AX$36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checked="Checked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$AX$40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CheckBox" checked="Checked" fmlaLink="$AY$40" lockText="1" noThreeD="1"/>
</file>

<file path=xl/ctrlProps/ctrlProp64.xml><?xml version="1.0" encoding="utf-8"?>
<formControlPr xmlns="http://schemas.microsoft.com/office/spreadsheetml/2009/9/main" objectType="CheckBox" fmlaLink="$AZ$40" lockText="1" noThreeD="1"/>
</file>

<file path=xl/ctrlProps/ctrlProp65.xml><?xml version="1.0" encoding="utf-8"?>
<formControlPr xmlns="http://schemas.microsoft.com/office/spreadsheetml/2009/9/main" objectType="CheckBox" fmlaLink="$BA$40" lockText="1" noThreeD="1"/>
</file>

<file path=xl/ctrlProps/ctrlProp66.xml><?xml version="1.0" encoding="utf-8"?>
<formControlPr xmlns="http://schemas.microsoft.com/office/spreadsheetml/2009/9/main" objectType="CheckBox" fmlaLink="$BB$40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$AX$41" lockText="1" noThreeD="1"/>
</file>

<file path=xl/ctrlProps/ctrlProp69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CheckBox" fmlaLink="$AY$20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AX$44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$AX$45" lockText="1" noThreeD="1"/>
</file>

<file path=xl/ctrlProps/ctrlProp76.xml><?xml version="1.0" encoding="utf-8"?>
<formControlPr xmlns="http://schemas.microsoft.com/office/spreadsheetml/2009/9/main" objectType="Radio" checked="Checked" lockText="1" noThreeD="1"/>
</file>

<file path=xl/ctrlProps/ctrlProp77.xml><?xml version="1.0" encoding="utf-8"?>
<formControlPr xmlns="http://schemas.microsoft.com/office/spreadsheetml/2009/9/main" objectType="CheckBox" fmlaLink="$AY$44" lockText="1" noThreeD="1"/>
</file>

<file path=xl/ctrlProps/ctrlProp78.xml><?xml version="1.0" encoding="utf-8"?>
<formControlPr xmlns="http://schemas.microsoft.com/office/spreadsheetml/2009/9/main" objectType="CheckBox" fmlaLink="$AZ$44" lockText="1" noThreeD="1"/>
</file>

<file path=xl/ctrlProps/ctrlProp79.xml><?xml version="1.0" encoding="utf-8"?>
<formControlPr xmlns="http://schemas.microsoft.com/office/spreadsheetml/2009/9/main" objectType="CheckBox" fmlaLink="$BA$44" lockText="1" noThreeD="1"/>
</file>

<file path=xl/ctrlProps/ctrlProp8.xml><?xml version="1.0" encoding="utf-8"?>
<formControlPr xmlns="http://schemas.microsoft.com/office/spreadsheetml/2009/9/main" objectType="CheckBox" fmlaLink="$AZ$20" lockText="1" noThreeD="1"/>
</file>

<file path=xl/ctrlProps/ctrlProp80.xml><?xml version="1.0" encoding="utf-8"?>
<formControlPr xmlns="http://schemas.microsoft.com/office/spreadsheetml/2009/9/main" objectType="CheckBox" fmlaLink="$AY$45" lockText="1" noThreeD="1"/>
</file>

<file path=xl/ctrlProps/ctrlProp81.xml><?xml version="1.0" encoding="utf-8"?>
<formControlPr xmlns="http://schemas.microsoft.com/office/spreadsheetml/2009/9/main" objectType="CheckBox" fmlaLink="$AZ$45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checked="Checked" firstButton="1" fmlaLink="$AX$46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AX$47" lockText="1" noThreeD="1"/>
</file>

<file path=xl/ctrlProps/ctrlProp87.xml><?xml version="1.0" encoding="utf-8"?>
<formControlPr xmlns="http://schemas.microsoft.com/office/spreadsheetml/2009/9/main" objectType="Radio" checked="Checked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checked="Checked" firstButton="1" fmlaLink="$AX$48" lockText="1" noThreeD="1"/>
</file>

<file path=xl/ctrlProps/ctrlProp9.xml><?xml version="1.0" encoding="utf-8"?>
<formControlPr xmlns="http://schemas.microsoft.com/office/spreadsheetml/2009/9/main" objectType="CheckBox" fmlaLink="$BA$20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checked="Checked" firstButton="1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$AX$52" lockText="1" noThreeD="1"/>
</file>

<file path=xl/ctrlProps/ctrlProp97.xml><?xml version="1.0" encoding="utf-8"?>
<formControlPr xmlns="http://schemas.microsoft.com/office/spreadsheetml/2009/9/main" objectType="Radio" checked="Checked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firstButton="1" fmlaLink="$AX$5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150792</xdr:colOff>
      <xdr:row>4</xdr:row>
      <xdr:rowOff>47995</xdr:rowOff>
    </xdr:from>
    <xdr:to>
      <xdr:col>65</xdr:col>
      <xdr:colOff>73233</xdr:colOff>
      <xdr:row>6</xdr:row>
      <xdr:rowOff>81933</xdr:rowOff>
    </xdr:to>
    <xdr:sp macro="" textlink="">
      <xdr:nvSpPr>
        <xdr:cNvPr id="2" name="フローチャート : 抜出し 1"/>
        <xdr:cNvSpPr/>
      </xdr:nvSpPr>
      <xdr:spPr>
        <a:xfrm rot="16200000">
          <a:off x="20630943" y="1084819"/>
          <a:ext cx="481613" cy="160566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195263</xdr:colOff>
      <xdr:row>32</xdr:row>
      <xdr:rowOff>258156</xdr:rowOff>
    </xdr:from>
    <xdr:ext cx="1607344" cy="327195"/>
    <xdr:sp macro="" textlink="">
      <xdr:nvSpPr>
        <xdr:cNvPr id="2" name="テキスト ボックス 1"/>
        <xdr:cNvSpPr txBox="1"/>
      </xdr:nvSpPr>
      <xdr:spPr>
        <a:xfrm>
          <a:off x="3038824" y="7269485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23</xdr:col>
      <xdr:colOff>12829</xdr:colOff>
      <xdr:row>32</xdr:row>
      <xdr:rowOff>267217</xdr:rowOff>
    </xdr:from>
    <xdr:ext cx="1607344" cy="327195"/>
    <xdr:sp macro="" textlink="">
      <xdr:nvSpPr>
        <xdr:cNvPr id="46" name="テキスト ボックス 45"/>
        <xdr:cNvSpPr txBox="1"/>
      </xdr:nvSpPr>
      <xdr:spPr>
        <a:xfrm>
          <a:off x="4998674" y="7302579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12</xdr:col>
      <xdr:colOff>184547</xdr:colOff>
      <xdr:row>39</xdr:row>
      <xdr:rowOff>268118</xdr:rowOff>
    </xdr:from>
    <xdr:ext cx="1607344" cy="327195"/>
    <xdr:sp macro="" textlink="">
      <xdr:nvSpPr>
        <xdr:cNvPr id="73" name="テキスト ボックス 72"/>
        <xdr:cNvSpPr txBox="1"/>
      </xdr:nvSpPr>
      <xdr:spPr>
        <a:xfrm>
          <a:off x="3042047" y="9703821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23</xdr:col>
      <xdr:colOff>18475</xdr:colOff>
      <xdr:row>39</xdr:row>
      <xdr:rowOff>281256</xdr:rowOff>
    </xdr:from>
    <xdr:ext cx="1607344" cy="327195"/>
    <xdr:sp macro="" textlink="">
      <xdr:nvSpPr>
        <xdr:cNvPr id="75" name="テキスト ボックス 74"/>
        <xdr:cNvSpPr txBox="1"/>
      </xdr:nvSpPr>
      <xdr:spPr>
        <a:xfrm>
          <a:off x="5004320" y="9747135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32</xdr:col>
      <xdr:colOff>47626</xdr:colOff>
      <xdr:row>3</xdr:row>
      <xdr:rowOff>150202</xdr:rowOff>
    </xdr:from>
    <xdr:to>
      <xdr:col>32</xdr:col>
      <xdr:colOff>142876</xdr:colOff>
      <xdr:row>5</xdr:row>
      <xdr:rowOff>18318</xdr:rowOff>
    </xdr:to>
    <xdr:sp macro="" textlink="">
      <xdr:nvSpPr>
        <xdr:cNvPr id="3" name="二等辺三角形 2"/>
        <xdr:cNvSpPr/>
      </xdr:nvSpPr>
      <xdr:spPr>
        <a:xfrm rot="16200000">
          <a:off x="6792058" y="791308"/>
          <a:ext cx="234462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130342</xdr:colOff>
      <xdr:row>22</xdr:row>
      <xdr:rowOff>305803</xdr:rowOff>
    </xdr:from>
    <xdr:to>
      <xdr:col>6</xdr:col>
      <xdr:colOff>165434</xdr:colOff>
      <xdr:row>24</xdr:row>
      <xdr:rowOff>15040</xdr:rowOff>
    </xdr:to>
    <xdr:sp macro="" textlink="">
      <xdr:nvSpPr>
        <xdr:cNvPr id="4" name="下矢印 3"/>
        <xdr:cNvSpPr/>
      </xdr:nvSpPr>
      <xdr:spPr>
        <a:xfrm>
          <a:off x="1233237" y="4857750"/>
          <a:ext cx="255671" cy="22057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171163</xdr:colOff>
      <xdr:row>28</xdr:row>
      <xdr:rowOff>333017</xdr:rowOff>
    </xdr:from>
    <xdr:to>
      <xdr:col>6</xdr:col>
      <xdr:colOff>206255</xdr:colOff>
      <xdr:row>30</xdr:row>
      <xdr:rowOff>42255</xdr:rowOff>
    </xdr:to>
    <xdr:sp macro="" textlink="">
      <xdr:nvSpPr>
        <xdr:cNvPr id="115" name="下矢印 114"/>
        <xdr:cNvSpPr/>
      </xdr:nvSpPr>
      <xdr:spPr>
        <a:xfrm>
          <a:off x="1259734" y="6483446"/>
          <a:ext cx="252807" cy="22630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157555</xdr:colOff>
      <xdr:row>35</xdr:row>
      <xdr:rowOff>278589</xdr:rowOff>
    </xdr:from>
    <xdr:to>
      <xdr:col>6</xdr:col>
      <xdr:colOff>192647</xdr:colOff>
      <xdr:row>36</xdr:row>
      <xdr:rowOff>137505</xdr:rowOff>
    </xdr:to>
    <xdr:sp macro="" textlink="">
      <xdr:nvSpPr>
        <xdr:cNvPr id="116" name="下矢印 115"/>
        <xdr:cNvSpPr/>
      </xdr:nvSpPr>
      <xdr:spPr>
        <a:xfrm>
          <a:off x="1246126" y="8891910"/>
          <a:ext cx="252807" cy="22630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211984</xdr:colOff>
      <xdr:row>40</xdr:row>
      <xdr:rowOff>264981</xdr:rowOff>
    </xdr:from>
    <xdr:to>
      <xdr:col>7</xdr:col>
      <xdr:colOff>29362</xdr:colOff>
      <xdr:row>41</xdr:row>
      <xdr:rowOff>123897</xdr:rowOff>
    </xdr:to>
    <xdr:sp macro="" textlink="">
      <xdr:nvSpPr>
        <xdr:cNvPr id="117" name="下矢印 116"/>
        <xdr:cNvSpPr/>
      </xdr:nvSpPr>
      <xdr:spPr>
        <a:xfrm>
          <a:off x="1300555" y="10375088"/>
          <a:ext cx="252807" cy="22630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14</xdr:row>
          <xdr:rowOff>57150</xdr:rowOff>
        </xdr:from>
        <xdr:to>
          <xdr:col>42</xdr:col>
          <xdr:colOff>142875</xdr:colOff>
          <xdr:row>14</xdr:row>
          <xdr:rowOff>190500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14</xdr:row>
          <xdr:rowOff>9525</xdr:rowOff>
        </xdr:from>
        <xdr:to>
          <xdr:col>48</xdr:col>
          <xdr:colOff>0</xdr:colOff>
          <xdr:row>15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14</xdr:row>
          <xdr:rowOff>38100</xdr:rowOff>
        </xdr:from>
        <xdr:to>
          <xdr:col>47</xdr:col>
          <xdr:colOff>133350</xdr:colOff>
          <xdr:row>14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104775</xdr:rowOff>
        </xdr:from>
        <xdr:to>
          <xdr:col>7</xdr:col>
          <xdr:colOff>123825</xdr:colOff>
          <xdr:row>19</xdr:row>
          <xdr:rowOff>257175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95250</xdr:rowOff>
        </xdr:from>
        <xdr:to>
          <xdr:col>10</xdr:col>
          <xdr:colOff>85725</xdr:colOff>
          <xdr:row>19</xdr:row>
          <xdr:rowOff>257175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76200</xdr:rowOff>
        </xdr:from>
        <xdr:to>
          <xdr:col>14</xdr:col>
          <xdr:colOff>200025</xdr:colOff>
          <xdr:row>19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【あ】火災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66675</xdr:rowOff>
        </xdr:from>
        <xdr:to>
          <xdr:col>20</xdr:col>
          <xdr:colOff>200025</xdr:colOff>
          <xdr:row>19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【い】煙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76200</xdr:rowOff>
        </xdr:from>
        <xdr:to>
          <xdr:col>26</xdr:col>
          <xdr:colOff>200025</xdr:colOff>
          <xdr:row>19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【う】ガス臭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32</xdr:col>
          <xdr:colOff>219075</xdr:colOff>
          <xdr:row>21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95250</xdr:rowOff>
        </xdr:from>
        <xdr:to>
          <xdr:col>10</xdr:col>
          <xdr:colOff>85725</xdr:colOff>
          <xdr:row>20</xdr:row>
          <xdr:rowOff>219075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85725</xdr:rowOff>
        </xdr:from>
        <xdr:to>
          <xdr:col>7</xdr:col>
          <xdr:colOff>104775</xdr:colOff>
          <xdr:row>20</xdr:row>
          <xdr:rowOff>247650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66675</xdr:rowOff>
        </xdr:from>
        <xdr:to>
          <xdr:col>15</xdr:col>
          <xdr:colOff>85725</xdr:colOff>
          <xdr:row>20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【え】建物浸水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66675</xdr:rowOff>
        </xdr:from>
        <xdr:to>
          <xdr:col>22</xdr:col>
          <xdr:colOff>76200</xdr:colOff>
          <xdr:row>20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【お】周辺道路浸水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0</xdr:rowOff>
        </xdr:from>
        <xdr:to>
          <xdr:col>32</xdr:col>
          <xdr:colOff>219075</xdr:colOff>
          <xdr:row>22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95250</xdr:rowOff>
        </xdr:from>
        <xdr:to>
          <xdr:col>7</xdr:col>
          <xdr:colOff>104775</xdr:colOff>
          <xdr:row>21</xdr:row>
          <xdr:rowOff>257175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114300</xdr:rowOff>
        </xdr:from>
        <xdr:to>
          <xdr:col>10</xdr:col>
          <xdr:colOff>85725</xdr:colOff>
          <xdr:row>21</xdr:row>
          <xdr:rowOff>238125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76200</xdr:rowOff>
        </xdr:from>
        <xdr:to>
          <xdr:col>16</xdr:col>
          <xdr:colOff>57150</xdr:colOff>
          <xdr:row>21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【か】著しい液状化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66675</xdr:rowOff>
        </xdr:from>
        <xdr:to>
          <xdr:col>21</xdr:col>
          <xdr:colOff>0</xdr:colOff>
          <xdr:row>21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【き】その他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0</xdr:rowOff>
        </xdr:from>
        <xdr:to>
          <xdr:col>32</xdr:col>
          <xdr:colOff>219075</xdr:colOff>
          <xdr:row>27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114300</xdr:rowOff>
        </xdr:from>
        <xdr:to>
          <xdr:col>7</xdr:col>
          <xdr:colOff>104775</xdr:colOff>
          <xdr:row>26</xdr:row>
          <xdr:rowOff>276225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142875</xdr:rowOff>
        </xdr:from>
        <xdr:to>
          <xdr:col>10</xdr:col>
          <xdr:colOff>85725</xdr:colOff>
          <xdr:row>26</xdr:row>
          <xdr:rowOff>276225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32</xdr:col>
          <xdr:colOff>209550</xdr:colOff>
          <xdr:row>23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123825</xdr:rowOff>
        </xdr:from>
        <xdr:to>
          <xdr:col>7</xdr:col>
          <xdr:colOff>104775</xdr:colOff>
          <xdr:row>22</xdr:row>
          <xdr:rowOff>247650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123825</xdr:rowOff>
        </xdr:from>
        <xdr:to>
          <xdr:col>11</xdr:col>
          <xdr:colOff>133350</xdr:colOff>
          <xdr:row>22</xdr:row>
          <xdr:rowOff>257175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【a】不可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19050</xdr:rowOff>
        </xdr:from>
        <xdr:to>
          <xdr:col>23</xdr:col>
          <xdr:colOff>171450</xdr:colOff>
          <xdr:row>26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【く】基礎の著しい破壊・上部構造との著しいずれ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200025</xdr:rowOff>
        </xdr:from>
        <xdr:to>
          <xdr:col>16</xdr:col>
          <xdr:colOff>142875</xdr:colOff>
          <xdr:row>26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【け】著しい傾斜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26</xdr:row>
          <xdr:rowOff>190500</xdr:rowOff>
        </xdr:from>
        <xdr:to>
          <xdr:col>26</xdr:col>
          <xdr:colOff>152400</xdr:colOff>
          <xdr:row>26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【こ】崩壊・落階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32</xdr:col>
          <xdr:colOff>219075</xdr:colOff>
          <xdr:row>28</xdr:row>
          <xdr:rowOff>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133350</xdr:rowOff>
        </xdr:from>
        <xdr:to>
          <xdr:col>7</xdr:col>
          <xdr:colOff>95250</xdr:colOff>
          <xdr:row>27</xdr:row>
          <xdr:rowOff>257175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114300</xdr:rowOff>
        </xdr:from>
        <xdr:to>
          <xdr:col>10</xdr:col>
          <xdr:colOff>95250</xdr:colOff>
          <xdr:row>27</xdr:row>
          <xdr:rowOff>266700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123825</xdr:rowOff>
        </xdr:from>
        <xdr:to>
          <xdr:col>19</xdr:col>
          <xdr:colOff>9525</xdr:colOff>
          <xdr:row>27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【さ】隣地建物の倒壊による危険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123825</xdr:rowOff>
        </xdr:from>
        <xdr:to>
          <xdr:col>30</xdr:col>
          <xdr:colOff>28575</xdr:colOff>
          <xdr:row>27</xdr:row>
          <xdr:rowOff>257175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【し】周辺地盤の崩壊による危険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95250</xdr:rowOff>
        </xdr:from>
        <xdr:to>
          <xdr:col>6</xdr:col>
          <xdr:colOff>219075</xdr:colOff>
          <xdr:row>28</xdr:row>
          <xdr:rowOff>257175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9525</xdr:rowOff>
        </xdr:from>
        <xdr:to>
          <xdr:col>32</xdr:col>
          <xdr:colOff>219075</xdr:colOff>
          <xdr:row>29</xdr:row>
          <xdr:rowOff>9525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95250</xdr:rowOff>
        </xdr:from>
        <xdr:to>
          <xdr:col>26</xdr:col>
          <xdr:colOff>28575</xdr:colOff>
          <xdr:row>28</xdr:row>
          <xdr:rowOff>266700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【ｂ】不可・建物退去（上記に1以上該当する場合）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247650</xdr:rowOff>
        </xdr:from>
        <xdr:to>
          <xdr:col>7</xdr:col>
          <xdr:colOff>104775</xdr:colOff>
          <xdr:row>32</xdr:row>
          <xdr:rowOff>400050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247650</xdr:rowOff>
        </xdr:from>
        <xdr:to>
          <xdr:col>10</xdr:col>
          <xdr:colOff>85725</xdr:colOff>
          <xdr:row>32</xdr:row>
          <xdr:rowOff>381000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38100</xdr:rowOff>
        </xdr:from>
        <xdr:to>
          <xdr:col>21</xdr:col>
          <xdr:colOff>142875</xdr:colOff>
          <xdr:row>32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【す】ｺﾝｸﾘｰﾄの部分的ひび割れ、剥離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32</xdr:row>
          <xdr:rowOff>28575</xdr:rowOff>
        </xdr:from>
        <xdr:to>
          <xdr:col>31</xdr:col>
          <xdr:colOff>190500</xdr:colOff>
          <xdr:row>32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【せ】ｺﾝｸﾘｰﾄの顕著なひび割れ、鉄筋露出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257175</xdr:rowOff>
        </xdr:from>
        <xdr:to>
          <xdr:col>13</xdr:col>
          <xdr:colOff>66675</xdr:colOff>
          <xdr:row>32</xdr:row>
          <xdr:rowOff>419100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【そ】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32</xdr:row>
          <xdr:rowOff>285750</xdr:rowOff>
        </xdr:from>
        <xdr:to>
          <xdr:col>23</xdr:col>
          <xdr:colOff>66675</xdr:colOff>
          <xdr:row>32</xdr:row>
          <xdr:rowOff>438150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【た】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38100</xdr:rowOff>
        </xdr:from>
        <xdr:to>
          <xdr:col>20</xdr:col>
          <xdr:colOff>9525</xdr:colOff>
          <xdr:row>33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【ち】窓枠・ガラスのゆがみ、ひび割れ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33</xdr:row>
          <xdr:rowOff>38100</xdr:rowOff>
        </xdr:from>
        <xdr:to>
          <xdr:col>30</xdr:col>
          <xdr:colOff>0</xdr:colOff>
          <xdr:row>33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【つ】窓枠・ガラスの落下の恐れ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209550</xdr:rowOff>
        </xdr:from>
        <xdr:to>
          <xdr:col>20</xdr:col>
          <xdr:colOff>161925</xdr:colOff>
          <xdr:row>33</xdr:row>
          <xdr:rowOff>400050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【て】外装材の部分的なひび割れ、剥離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219075</xdr:rowOff>
        </xdr:from>
        <xdr:to>
          <xdr:col>30</xdr:col>
          <xdr:colOff>161925</xdr:colOff>
          <xdr:row>33</xdr:row>
          <xdr:rowOff>400050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【と】外装材の顕著なひび割れ、剥離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33</xdr:row>
          <xdr:rowOff>409575</xdr:rowOff>
        </xdr:from>
        <xdr:to>
          <xdr:col>20</xdr:col>
          <xdr:colOff>152400</xdr:colOff>
          <xdr:row>33</xdr:row>
          <xdr:rowOff>581025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【な】看板・機器類の傾斜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419100</xdr:rowOff>
        </xdr:from>
        <xdr:to>
          <xdr:col>30</xdr:col>
          <xdr:colOff>161925</xdr:colOff>
          <xdr:row>33</xdr:row>
          <xdr:rowOff>590550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【に】看板・機器類の落下の恐れ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32</xdr:col>
          <xdr:colOff>219075</xdr:colOff>
          <xdr:row>34</xdr:row>
          <xdr:rowOff>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219075</xdr:rowOff>
        </xdr:from>
        <xdr:to>
          <xdr:col>7</xdr:col>
          <xdr:colOff>95250</xdr:colOff>
          <xdr:row>33</xdr:row>
          <xdr:rowOff>428625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228600</xdr:rowOff>
        </xdr:from>
        <xdr:to>
          <xdr:col>10</xdr:col>
          <xdr:colOff>114300</xdr:colOff>
          <xdr:row>33</xdr:row>
          <xdr:rowOff>390525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600075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114300</xdr:rowOff>
        </xdr:from>
        <xdr:to>
          <xdr:col>7</xdr:col>
          <xdr:colOff>190500</xdr:colOff>
          <xdr:row>34</xdr:row>
          <xdr:rowOff>285750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114300</xdr:rowOff>
        </xdr:from>
        <xdr:to>
          <xdr:col>11</xdr:col>
          <xdr:colOff>28575</xdr:colOff>
          <xdr:row>34</xdr:row>
          <xdr:rowOff>285750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【ぬ】有り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95250</xdr:rowOff>
        </xdr:from>
        <xdr:to>
          <xdr:col>7</xdr:col>
          <xdr:colOff>47625</xdr:colOff>
          <xdr:row>35</xdr:row>
          <xdr:rowOff>276225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33</xdr:col>
          <xdr:colOff>9525</xdr:colOff>
          <xdr:row>36</xdr:row>
          <xdr:rowOff>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85725</xdr:rowOff>
        </xdr:from>
        <xdr:to>
          <xdr:col>18</xdr:col>
          <xdr:colOff>209550</xdr:colOff>
          <xdr:row>35</xdr:row>
          <xdr:rowOff>257175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【ｃ】要注意・専門家に調査依頼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35</xdr:row>
          <xdr:rowOff>95250</xdr:rowOff>
        </xdr:from>
        <xdr:to>
          <xdr:col>25</xdr:col>
          <xdr:colOff>114300</xdr:colOff>
          <xdr:row>35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【ｄ】不可・建物退去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32</xdr:col>
          <xdr:colOff>219075</xdr:colOff>
          <xdr:row>39</xdr:row>
          <xdr:rowOff>600075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219075</xdr:rowOff>
        </xdr:from>
        <xdr:to>
          <xdr:col>7</xdr:col>
          <xdr:colOff>104775</xdr:colOff>
          <xdr:row>39</xdr:row>
          <xdr:rowOff>381000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238125</xdr:rowOff>
        </xdr:from>
        <xdr:to>
          <xdr:col>11</xdr:col>
          <xdr:colOff>47625</xdr:colOff>
          <xdr:row>39</xdr:row>
          <xdr:rowOff>371475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76200</xdr:rowOff>
        </xdr:from>
        <xdr:to>
          <xdr:col>20</xdr:col>
          <xdr:colOff>66675</xdr:colOff>
          <xdr:row>39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【ね】ｺﾝｸﾘｰﾄの部分的ひび割れ、剥離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39</xdr:row>
          <xdr:rowOff>76200</xdr:rowOff>
        </xdr:from>
        <xdr:to>
          <xdr:col>31</xdr:col>
          <xdr:colOff>142875</xdr:colOff>
          <xdr:row>39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【の】ｺﾝｸﾘｰﾄの顕著なひび割れ、鉄筋露出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285750</xdr:rowOff>
        </xdr:from>
        <xdr:to>
          <xdr:col>13</xdr:col>
          <xdr:colOff>76200</xdr:colOff>
          <xdr:row>39</xdr:row>
          <xdr:rowOff>438150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39</xdr:row>
          <xdr:rowOff>295275</xdr:rowOff>
        </xdr:from>
        <xdr:to>
          <xdr:col>23</xdr:col>
          <xdr:colOff>66675</xdr:colOff>
          <xdr:row>39</xdr:row>
          <xdr:rowOff>447675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【ひ】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114300</xdr:rowOff>
        </xdr:from>
        <xdr:to>
          <xdr:col>7</xdr:col>
          <xdr:colOff>114300</xdr:colOff>
          <xdr:row>40</xdr:row>
          <xdr:rowOff>257175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123825</xdr:rowOff>
        </xdr:from>
        <xdr:to>
          <xdr:col>16</xdr:col>
          <xdr:colOff>0</xdr:colOff>
          <xdr:row>40</xdr:row>
          <xdr:rowOff>266700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【ｆ】要注意・専門家に調査依頼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133350</xdr:rowOff>
        </xdr:from>
        <xdr:to>
          <xdr:col>25</xdr:col>
          <xdr:colOff>152400</xdr:colOff>
          <xdr:row>40</xdr:row>
          <xdr:rowOff>266700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【ｇ】不可・建物退去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0</xdr:rowOff>
        </xdr:from>
        <xdr:to>
          <xdr:col>32</xdr:col>
          <xdr:colOff>219075</xdr:colOff>
          <xdr:row>44</xdr:row>
          <xdr:rowOff>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104775</xdr:rowOff>
        </xdr:from>
        <xdr:to>
          <xdr:col>7</xdr:col>
          <xdr:colOff>95250</xdr:colOff>
          <xdr:row>43</xdr:row>
          <xdr:rowOff>266700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133350</xdr:rowOff>
        </xdr:from>
        <xdr:to>
          <xdr:col>11</xdr:col>
          <xdr:colOff>38100</xdr:colOff>
          <xdr:row>43</xdr:row>
          <xdr:rowOff>257175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32</xdr:col>
          <xdr:colOff>219075</xdr:colOff>
          <xdr:row>45</xdr:row>
          <xdr:rowOff>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104775</xdr:rowOff>
        </xdr:from>
        <xdr:to>
          <xdr:col>7</xdr:col>
          <xdr:colOff>104775</xdr:colOff>
          <xdr:row>44</xdr:row>
          <xdr:rowOff>266700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114300</xdr:rowOff>
        </xdr:from>
        <xdr:to>
          <xdr:col>11</xdr:col>
          <xdr:colOff>47625</xdr:colOff>
          <xdr:row>44</xdr:row>
          <xdr:rowOff>266700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104775</xdr:rowOff>
        </xdr:from>
        <xdr:to>
          <xdr:col>15</xdr:col>
          <xdr:colOff>104775</xdr:colOff>
          <xdr:row>43</xdr:row>
          <xdr:rowOff>257175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【ふ】天井落下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114300</xdr:rowOff>
        </xdr:from>
        <xdr:to>
          <xdr:col>20</xdr:col>
          <xdr:colOff>104775</xdr:colOff>
          <xdr:row>43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【へ】漏水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43</xdr:row>
          <xdr:rowOff>123825</xdr:rowOff>
        </xdr:from>
        <xdr:to>
          <xdr:col>26</xdr:col>
          <xdr:colOff>104775</xdr:colOff>
          <xdr:row>43</xdr:row>
          <xdr:rowOff>276225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【ほ】その他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123825</xdr:rowOff>
        </xdr:from>
        <xdr:to>
          <xdr:col>20</xdr:col>
          <xdr:colOff>57150</xdr:colOff>
          <xdr:row>44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【ま】停電(非常用発電設備稼働中）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114300</xdr:rowOff>
        </xdr:from>
        <xdr:to>
          <xdr:col>32</xdr:col>
          <xdr:colOff>19050</xdr:colOff>
          <xdr:row>44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【み】停電(非常用発電設備停止又は無し）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32</xdr:col>
          <xdr:colOff>219075</xdr:colOff>
          <xdr:row>46</xdr:row>
          <xdr:rowOff>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104775</xdr:rowOff>
        </xdr:from>
        <xdr:to>
          <xdr:col>7</xdr:col>
          <xdr:colOff>95250</xdr:colOff>
          <xdr:row>45</xdr:row>
          <xdr:rowOff>257175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104775</xdr:rowOff>
        </xdr:from>
        <xdr:to>
          <xdr:col>11</xdr:col>
          <xdr:colOff>38100</xdr:colOff>
          <xdr:row>45</xdr:row>
          <xdr:rowOff>238125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【む】停止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32</xdr:col>
          <xdr:colOff>219075</xdr:colOff>
          <xdr:row>47</xdr:row>
          <xdr:rowOff>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95250</xdr:rowOff>
        </xdr:from>
        <xdr:to>
          <xdr:col>7</xdr:col>
          <xdr:colOff>95250</xdr:colOff>
          <xdr:row>46</xdr:row>
          <xdr:rowOff>257175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114300</xdr:rowOff>
        </xdr:from>
        <xdr:to>
          <xdr:col>11</xdr:col>
          <xdr:colOff>38100</xdr:colOff>
          <xdr:row>46</xdr:row>
          <xdr:rowOff>247650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【め】断水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371475</xdr:rowOff>
        </xdr:from>
        <xdr:to>
          <xdr:col>32</xdr:col>
          <xdr:colOff>219075</xdr:colOff>
          <xdr:row>48</xdr:row>
          <xdr:rowOff>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133350</xdr:rowOff>
        </xdr:from>
        <xdr:to>
          <xdr:col>7</xdr:col>
          <xdr:colOff>95250</xdr:colOff>
          <xdr:row>47</xdr:row>
          <xdr:rowOff>257175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【ｈ】可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114300</xdr:rowOff>
        </xdr:from>
        <xdr:to>
          <xdr:col>16</xdr:col>
          <xdr:colOff>0</xdr:colOff>
          <xdr:row>47</xdr:row>
          <xdr:rowOff>247650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【i】当該エリアの立入禁止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85725</xdr:rowOff>
        </xdr:from>
        <xdr:to>
          <xdr:col>25</xdr:col>
          <xdr:colOff>104775</xdr:colOff>
          <xdr:row>47</xdr:row>
          <xdr:rowOff>276225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【j】不可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104775</xdr:rowOff>
        </xdr:from>
        <xdr:to>
          <xdr:col>7</xdr:col>
          <xdr:colOff>95250</xdr:colOff>
          <xdr:row>50</xdr:row>
          <xdr:rowOff>266700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123825</xdr:rowOff>
        </xdr:from>
        <xdr:to>
          <xdr:col>11</xdr:col>
          <xdr:colOff>38100</xdr:colOff>
          <xdr:row>50</xdr:row>
          <xdr:rowOff>257175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【ｋ】有り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51</xdr:row>
          <xdr:rowOff>104775</xdr:rowOff>
        </xdr:from>
        <xdr:to>
          <xdr:col>7</xdr:col>
          <xdr:colOff>95250</xdr:colOff>
          <xdr:row>51</xdr:row>
          <xdr:rowOff>257175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104775</xdr:rowOff>
        </xdr:from>
        <xdr:to>
          <xdr:col>11</xdr:col>
          <xdr:colOff>38100</xdr:colOff>
          <xdr:row>51</xdr:row>
          <xdr:rowOff>238125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【ｌ】有り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12</xdr:col>
          <xdr:colOff>0</xdr:colOff>
          <xdr:row>53</xdr:row>
          <xdr:rowOff>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52</xdr:row>
          <xdr:rowOff>85725</xdr:rowOff>
        </xdr:from>
        <xdr:to>
          <xdr:col>7</xdr:col>
          <xdr:colOff>104775</xdr:colOff>
          <xdr:row>52</xdr:row>
          <xdr:rowOff>266700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52</xdr:row>
          <xdr:rowOff>85725</xdr:rowOff>
        </xdr:from>
        <xdr:to>
          <xdr:col>11</xdr:col>
          <xdr:colOff>190500</xdr:colOff>
          <xdr:row>52</xdr:row>
          <xdr:rowOff>276225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【ｍ】必要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37</xdr:row>
          <xdr:rowOff>0</xdr:rowOff>
        </xdr:from>
        <xdr:to>
          <xdr:col>47</xdr:col>
          <xdr:colOff>219075</xdr:colOff>
          <xdr:row>38</xdr:row>
          <xdr:rowOff>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37</xdr:row>
          <xdr:rowOff>38100</xdr:rowOff>
        </xdr:from>
        <xdr:to>
          <xdr:col>41</xdr:col>
          <xdr:colOff>38100</xdr:colOff>
          <xdr:row>37</xdr:row>
          <xdr:rowOff>171450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調査済み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37</xdr:row>
          <xdr:rowOff>28575</xdr:rowOff>
        </xdr:from>
        <xdr:to>
          <xdr:col>47</xdr:col>
          <xdr:colOff>171450</xdr:colOff>
          <xdr:row>37</xdr:row>
          <xdr:rowOff>180975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【e】調査中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22</xdr:col>
          <xdr:colOff>0</xdr:colOff>
          <xdr:row>14</xdr:row>
          <xdr:rowOff>219075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28575</xdr:rowOff>
        </xdr:from>
        <xdr:to>
          <xdr:col>20</xdr:col>
          <xdr:colOff>57150</xdr:colOff>
          <xdr:row>14</xdr:row>
          <xdr:rowOff>190500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14</xdr:row>
          <xdr:rowOff>38100</xdr:rowOff>
        </xdr:from>
        <xdr:to>
          <xdr:col>21</xdr:col>
          <xdr:colOff>200025</xdr:colOff>
          <xdr:row>14</xdr:row>
          <xdr:rowOff>180975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195263</xdr:colOff>
      <xdr:row>32</xdr:row>
      <xdr:rowOff>258156</xdr:rowOff>
    </xdr:from>
    <xdr:ext cx="1607344" cy="327195"/>
    <xdr:sp macro="" textlink="">
      <xdr:nvSpPr>
        <xdr:cNvPr id="45" name="テキスト ボックス 44"/>
        <xdr:cNvSpPr txBox="1"/>
      </xdr:nvSpPr>
      <xdr:spPr>
        <a:xfrm>
          <a:off x="2824163" y="7344756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23</xdr:col>
      <xdr:colOff>12829</xdr:colOff>
      <xdr:row>32</xdr:row>
      <xdr:rowOff>267217</xdr:rowOff>
    </xdr:from>
    <xdr:ext cx="1607344" cy="327195"/>
    <xdr:sp macro="" textlink="">
      <xdr:nvSpPr>
        <xdr:cNvPr id="46" name="テキスト ボックス 45"/>
        <xdr:cNvSpPr txBox="1"/>
      </xdr:nvSpPr>
      <xdr:spPr>
        <a:xfrm>
          <a:off x="5051554" y="7353817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接合部の顕著な変形・破断</a:t>
          </a:r>
        </a:p>
      </xdr:txBody>
    </xdr:sp>
    <xdr:clientData/>
  </xdr:oneCellAnchor>
  <xdr:oneCellAnchor>
    <xdr:from>
      <xdr:col>12</xdr:col>
      <xdr:colOff>184547</xdr:colOff>
      <xdr:row>39</xdr:row>
      <xdr:rowOff>268118</xdr:rowOff>
    </xdr:from>
    <xdr:ext cx="1607344" cy="327195"/>
    <xdr:sp macro="" textlink="">
      <xdr:nvSpPr>
        <xdr:cNvPr id="69" name="テキスト ボックス 68"/>
        <xdr:cNvSpPr txBox="1"/>
      </xdr:nvSpPr>
      <xdr:spPr>
        <a:xfrm>
          <a:off x="2813447" y="9821693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</a:t>
          </a:r>
          <a:endParaRPr kumimoji="1" lang="en-US" altLang="ja-JP" sz="900"/>
        </a:p>
        <a:p>
          <a:r>
            <a:rPr kumimoji="1" lang="ja-JP" altLang="en-US" sz="900"/>
            <a:t>接合部の部分的変形・亀裂</a:t>
          </a:r>
        </a:p>
      </xdr:txBody>
    </xdr:sp>
    <xdr:clientData/>
  </xdr:oneCellAnchor>
  <xdr:oneCellAnchor>
    <xdr:from>
      <xdr:col>23</xdr:col>
      <xdr:colOff>18475</xdr:colOff>
      <xdr:row>39</xdr:row>
      <xdr:rowOff>281256</xdr:rowOff>
    </xdr:from>
    <xdr:ext cx="1607344" cy="327195"/>
    <xdr:sp macro="" textlink="">
      <xdr:nvSpPr>
        <xdr:cNvPr id="71" name="テキスト ボックス 70"/>
        <xdr:cNvSpPr txBox="1"/>
      </xdr:nvSpPr>
      <xdr:spPr>
        <a:xfrm>
          <a:off x="5057200" y="9834831"/>
          <a:ext cx="1607344" cy="32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ja-JP" altLang="en-US" sz="900"/>
            <a:t>鉄骨柱梁・筋交い、又はその接合部の顕著な変形・破断</a:t>
          </a:r>
        </a:p>
      </xdr:txBody>
    </xdr:sp>
    <xdr:clientData/>
  </xdr:oneCellAnchor>
  <xdr:twoCellAnchor>
    <xdr:from>
      <xdr:col>32</xdr:col>
      <xdr:colOff>47626</xdr:colOff>
      <xdr:row>3</xdr:row>
      <xdr:rowOff>150202</xdr:rowOff>
    </xdr:from>
    <xdr:to>
      <xdr:col>32</xdr:col>
      <xdr:colOff>142876</xdr:colOff>
      <xdr:row>5</xdr:row>
      <xdr:rowOff>18318</xdr:rowOff>
    </xdr:to>
    <xdr:sp macro="" textlink="">
      <xdr:nvSpPr>
        <xdr:cNvPr id="109" name="二等辺三角形 108"/>
        <xdr:cNvSpPr/>
      </xdr:nvSpPr>
      <xdr:spPr>
        <a:xfrm rot="16200000">
          <a:off x="6990618" y="789110"/>
          <a:ext cx="230066" cy="95250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130342</xdr:colOff>
      <xdr:row>22</xdr:row>
      <xdr:rowOff>305803</xdr:rowOff>
    </xdr:from>
    <xdr:to>
      <xdr:col>6</xdr:col>
      <xdr:colOff>165434</xdr:colOff>
      <xdr:row>24</xdr:row>
      <xdr:rowOff>15040</xdr:rowOff>
    </xdr:to>
    <xdr:sp macro="" textlink="">
      <xdr:nvSpPr>
        <xdr:cNvPr id="110" name="下矢印 109"/>
        <xdr:cNvSpPr/>
      </xdr:nvSpPr>
      <xdr:spPr>
        <a:xfrm>
          <a:off x="1225717" y="4858753"/>
          <a:ext cx="254167" cy="2235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171163</xdr:colOff>
      <xdr:row>28</xdr:row>
      <xdr:rowOff>333017</xdr:rowOff>
    </xdr:from>
    <xdr:to>
      <xdr:col>6</xdr:col>
      <xdr:colOff>206255</xdr:colOff>
      <xdr:row>30</xdr:row>
      <xdr:rowOff>42255</xdr:rowOff>
    </xdr:to>
    <xdr:sp macro="" textlink="">
      <xdr:nvSpPr>
        <xdr:cNvPr id="111" name="下矢印 110"/>
        <xdr:cNvSpPr/>
      </xdr:nvSpPr>
      <xdr:spPr>
        <a:xfrm>
          <a:off x="1266538" y="6524267"/>
          <a:ext cx="254167" cy="2235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157555</xdr:colOff>
      <xdr:row>35</xdr:row>
      <xdr:rowOff>278589</xdr:rowOff>
    </xdr:from>
    <xdr:to>
      <xdr:col>6</xdr:col>
      <xdr:colOff>192647</xdr:colOff>
      <xdr:row>36</xdr:row>
      <xdr:rowOff>137505</xdr:rowOff>
    </xdr:to>
    <xdr:sp macro="" textlink="">
      <xdr:nvSpPr>
        <xdr:cNvPr id="112" name="下矢印 111"/>
        <xdr:cNvSpPr/>
      </xdr:nvSpPr>
      <xdr:spPr>
        <a:xfrm>
          <a:off x="1252930" y="8936814"/>
          <a:ext cx="254167" cy="22086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211984</xdr:colOff>
      <xdr:row>40</xdr:row>
      <xdr:rowOff>264981</xdr:rowOff>
    </xdr:from>
    <xdr:to>
      <xdr:col>7</xdr:col>
      <xdr:colOff>29362</xdr:colOff>
      <xdr:row>41</xdr:row>
      <xdr:rowOff>123897</xdr:rowOff>
    </xdr:to>
    <xdr:sp macro="" textlink="">
      <xdr:nvSpPr>
        <xdr:cNvPr id="113" name="下矢印 112"/>
        <xdr:cNvSpPr/>
      </xdr:nvSpPr>
      <xdr:spPr>
        <a:xfrm>
          <a:off x="1307359" y="10418631"/>
          <a:ext cx="255528" cy="22086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14</xdr:row>
          <xdr:rowOff>57150</xdr:rowOff>
        </xdr:from>
        <xdr:to>
          <xdr:col>42</xdr:col>
          <xdr:colOff>142875</xdr:colOff>
          <xdr:row>14</xdr:row>
          <xdr:rowOff>190500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14</xdr:row>
          <xdr:rowOff>9525</xdr:rowOff>
        </xdr:from>
        <xdr:to>
          <xdr:col>48</xdr:col>
          <xdr:colOff>0</xdr:colOff>
          <xdr:row>15</xdr:row>
          <xdr:rowOff>0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14</xdr:row>
          <xdr:rowOff>38100</xdr:rowOff>
        </xdr:from>
        <xdr:to>
          <xdr:col>47</xdr:col>
          <xdr:colOff>133350</xdr:colOff>
          <xdr:row>14</xdr:row>
          <xdr:rowOff>171450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104775</xdr:rowOff>
        </xdr:from>
        <xdr:to>
          <xdr:col>7</xdr:col>
          <xdr:colOff>123825</xdr:colOff>
          <xdr:row>19</xdr:row>
          <xdr:rowOff>257175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95250</xdr:rowOff>
        </xdr:from>
        <xdr:to>
          <xdr:col>10</xdr:col>
          <xdr:colOff>85725</xdr:colOff>
          <xdr:row>19</xdr:row>
          <xdr:rowOff>257175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76200</xdr:rowOff>
        </xdr:from>
        <xdr:to>
          <xdr:col>14</xdr:col>
          <xdr:colOff>200025</xdr:colOff>
          <xdr:row>19</xdr:row>
          <xdr:rowOff>276225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【あ】火災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66675</xdr:rowOff>
        </xdr:from>
        <xdr:to>
          <xdr:col>20</xdr:col>
          <xdr:colOff>200025</xdr:colOff>
          <xdr:row>19</xdr:row>
          <xdr:rowOff>276225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【い】煙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76200</xdr:rowOff>
        </xdr:from>
        <xdr:to>
          <xdr:col>26</xdr:col>
          <xdr:colOff>200025</xdr:colOff>
          <xdr:row>19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【う】ガス臭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32</xdr:col>
          <xdr:colOff>219075</xdr:colOff>
          <xdr:row>21</xdr:row>
          <xdr:rowOff>0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95250</xdr:rowOff>
        </xdr:from>
        <xdr:to>
          <xdr:col>10</xdr:col>
          <xdr:colOff>85725</xdr:colOff>
          <xdr:row>20</xdr:row>
          <xdr:rowOff>219075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85725</xdr:rowOff>
        </xdr:from>
        <xdr:to>
          <xdr:col>7</xdr:col>
          <xdr:colOff>104775</xdr:colOff>
          <xdr:row>20</xdr:row>
          <xdr:rowOff>247650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66675</xdr:rowOff>
        </xdr:from>
        <xdr:to>
          <xdr:col>15</xdr:col>
          <xdr:colOff>85725</xdr:colOff>
          <xdr:row>20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【え】建物浸水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66675</xdr:rowOff>
        </xdr:from>
        <xdr:to>
          <xdr:col>22</xdr:col>
          <xdr:colOff>76200</xdr:colOff>
          <xdr:row>20</xdr:row>
          <xdr:rowOff>276225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【お】周辺道路浸水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0</xdr:rowOff>
        </xdr:from>
        <xdr:to>
          <xdr:col>32</xdr:col>
          <xdr:colOff>219075</xdr:colOff>
          <xdr:row>22</xdr:row>
          <xdr:rowOff>0</xdr:rowOff>
        </xdr:to>
        <xdr:sp macro="" textlink="">
          <xdr:nvSpPr>
            <xdr:cNvPr id="4111" name="Group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95250</xdr:rowOff>
        </xdr:from>
        <xdr:to>
          <xdr:col>7</xdr:col>
          <xdr:colOff>104775</xdr:colOff>
          <xdr:row>21</xdr:row>
          <xdr:rowOff>257175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114300</xdr:rowOff>
        </xdr:from>
        <xdr:to>
          <xdr:col>10</xdr:col>
          <xdr:colOff>85725</xdr:colOff>
          <xdr:row>21</xdr:row>
          <xdr:rowOff>238125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76200</xdr:rowOff>
        </xdr:from>
        <xdr:to>
          <xdr:col>16</xdr:col>
          <xdr:colOff>57150</xdr:colOff>
          <xdr:row>21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【か】著しい液状化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66675</xdr:rowOff>
        </xdr:from>
        <xdr:to>
          <xdr:col>21</xdr:col>
          <xdr:colOff>0</xdr:colOff>
          <xdr:row>21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【き】その他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0</xdr:rowOff>
        </xdr:from>
        <xdr:to>
          <xdr:col>32</xdr:col>
          <xdr:colOff>219075</xdr:colOff>
          <xdr:row>27</xdr:row>
          <xdr:rowOff>0</xdr:rowOff>
        </xdr:to>
        <xdr:sp macro="" textlink="">
          <xdr:nvSpPr>
            <xdr:cNvPr id="4116" name="Group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114300</xdr:rowOff>
        </xdr:from>
        <xdr:to>
          <xdr:col>7</xdr:col>
          <xdr:colOff>104775</xdr:colOff>
          <xdr:row>26</xdr:row>
          <xdr:rowOff>276225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142875</xdr:rowOff>
        </xdr:from>
        <xdr:to>
          <xdr:col>10</xdr:col>
          <xdr:colOff>85725</xdr:colOff>
          <xdr:row>26</xdr:row>
          <xdr:rowOff>276225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32</xdr:col>
          <xdr:colOff>209550</xdr:colOff>
          <xdr:row>23</xdr:row>
          <xdr:rowOff>0</xdr:rowOff>
        </xdr:to>
        <xdr:sp macro="" textlink="">
          <xdr:nvSpPr>
            <xdr:cNvPr id="4119" name="Group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123825</xdr:rowOff>
        </xdr:from>
        <xdr:to>
          <xdr:col>7</xdr:col>
          <xdr:colOff>104775</xdr:colOff>
          <xdr:row>22</xdr:row>
          <xdr:rowOff>247650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123825</xdr:rowOff>
        </xdr:from>
        <xdr:to>
          <xdr:col>11</xdr:col>
          <xdr:colOff>133350</xdr:colOff>
          <xdr:row>22</xdr:row>
          <xdr:rowOff>257175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【a】不可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19050</xdr:rowOff>
        </xdr:from>
        <xdr:to>
          <xdr:col>23</xdr:col>
          <xdr:colOff>171450</xdr:colOff>
          <xdr:row>26</xdr:row>
          <xdr:rowOff>161925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【く】基礎の著しい破壊・上部構造との著しいずれ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200025</xdr:rowOff>
        </xdr:from>
        <xdr:to>
          <xdr:col>16</xdr:col>
          <xdr:colOff>142875</xdr:colOff>
          <xdr:row>26</xdr:row>
          <xdr:rowOff>333375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【け】著しい傾斜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26</xdr:row>
          <xdr:rowOff>190500</xdr:rowOff>
        </xdr:from>
        <xdr:to>
          <xdr:col>26</xdr:col>
          <xdr:colOff>152400</xdr:colOff>
          <xdr:row>26</xdr:row>
          <xdr:rowOff>333375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【こ】崩壊・落階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32</xdr:col>
          <xdr:colOff>219075</xdr:colOff>
          <xdr:row>28</xdr:row>
          <xdr:rowOff>0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133350</xdr:rowOff>
        </xdr:from>
        <xdr:to>
          <xdr:col>7</xdr:col>
          <xdr:colOff>95250</xdr:colOff>
          <xdr:row>27</xdr:row>
          <xdr:rowOff>257175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114300</xdr:rowOff>
        </xdr:from>
        <xdr:to>
          <xdr:col>10</xdr:col>
          <xdr:colOff>95250</xdr:colOff>
          <xdr:row>27</xdr:row>
          <xdr:rowOff>266700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123825</xdr:rowOff>
        </xdr:from>
        <xdr:to>
          <xdr:col>19</xdr:col>
          <xdr:colOff>9525</xdr:colOff>
          <xdr:row>27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【さ】隣地建物の倒壊による危険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123825</xdr:rowOff>
        </xdr:from>
        <xdr:to>
          <xdr:col>30</xdr:col>
          <xdr:colOff>28575</xdr:colOff>
          <xdr:row>27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【し】周辺地盤の崩壊による危険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95250</xdr:rowOff>
        </xdr:from>
        <xdr:to>
          <xdr:col>6</xdr:col>
          <xdr:colOff>219075</xdr:colOff>
          <xdr:row>28</xdr:row>
          <xdr:rowOff>257175</xdr:rowOff>
        </xdr:to>
        <xdr:sp macro="" textlink="">
          <xdr:nvSpPr>
            <xdr:cNvPr id="4130" name="Option Butto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9525</xdr:rowOff>
        </xdr:from>
        <xdr:to>
          <xdr:col>32</xdr:col>
          <xdr:colOff>219075</xdr:colOff>
          <xdr:row>29</xdr:row>
          <xdr:rowOff>9525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95250</xdr:rowOff>
        </xdr:from>
        <xdr:to>
          <xdr:col>26</xdr:col>
          <xdr:colOff>28575</xdr:colOff>
          <xdr:row>28</xdr:row>
          <xdr:rowOff>266700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不可・建物退去（上記に1以上該当する場合）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247650</xdr:rowOff>
        </xdr:from>
        <xdr:to>
          <xdr:col>7</xdr:col>
          <xdr:colOff>104775</xdr:colOff>
          <xdr:row>32</xdr:row>
          <xdr:rowOff>400050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247650</xdr:rowOff>
        </xdr:from>
        <xdr:to>
          <xdr:col>10</xdr:col>
          <xdr:colOff>85725</xdr:colOff>
          <xdr:row>32</xdr:row>
          <xdr:rowOff>381000</xdr:rowOff>
        </xdr:to>
        <xdr:sp macro="" textlink="">
          <xdr:nvSpPr>
            <xdr:cNvPr id="4135" name="Option Butto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38100</xdr:rowOff>
        </xdr:from>
        <xdr:to>
          <xdr:col>21</xdr:col>
          <xdr:colOff>142875</xdr:colOff>
          <xdr:row>32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【す】ｺﾝｸﾘｰﾄの部分的ひび割れ、剥離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32</xdr:row>
          <xdr:rowOff>28575</xdr:rowOff>
        </xdr:from>
        <xdr:to>
          <xdr:col>31</xdr:col>
          <xdr:colOff>190500</xdr:colOff>
          <xdr:row>32</xdr:row>
          <xdr:rowOff>200025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【せ】ｺﾝｸﾘｰﾄの顕著なひび割れ、鉄筋露出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257175</xdr:rowOff>
        </xdr:from>
        <xdr:to>
          <xdr:col>13</xdr:col>
          <xdr:colOff>66675</xdr:colOff>
          <xdr:row>32</xdr:row>
          <xdr:rowOff>419100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【そ】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32</xdr:row>
          <xdr:rowOff>285750</xdr:rowOff>
        </xdr:from>
        <xdr:to>
          <xdr:col>23</xdr:col>
          <xdr:colOff>66675</xdr:colOff>
          <xdr:row>32</xdr:row>
          <xdr:rowOff>438150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【た】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38100</xdr:rowOff>
        </xdr:from>
        <xdr:to>
          <xdr:col>20</xdr:col>
          <xdr:colOff>9525</xdr:colOff>
          <xdr:row>33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【ち】窓枠・ガラスのゆがみ、ひび割れ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33</xdr:row>
          <xdr:rowOff>38100</xdr:rowOff>
        </xdr:from>
        <xdr:to>
          <xdr:col>30</xdr:col>
          <xdr:colOff>0</xdr:colOff>
          <xdr:row>33</xdr:row>
          <xdr:rowOff>180975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【つ】窓枠・ガラスの落下の恐れ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209550</xdr:rowOff>
        </xdr:from>
        <xdr:to>
          <xdr:col>20</xdr:col>
          <xdr:colOff>161925</xdr:colOff>
          <xdr:row>33</xdr:row>
          <xdr:rowOff>400050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【て】外装材の部分的なひび割れ、剥離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219075</xdr:rowOff>
        </xdr:from>
        <xdr:to>
          <xdr:col>30</xdr:col>
          <xdr:colOff>161925</xdr:colOff>
          <xdr:row>33</xdr:row>
          <xdr:rowOff>400050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【と】外装材の顕著なひび割れ、剥離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33</xdr:row>
          <xdr:rowOff>409575</xdr:rowOff>
        </xdr:from>
        <xdr:to>
          <xdr:col>20</xdr:col>
          <xdr:colOff>152400</xdr:colOff>
          <xdr:row>33</xdr:row>
          <xdr:rowOff>581025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【な】看板・機器類の傾斜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419100</xdr:rowOff>
        </xdr:from>
        <xdr:to>
          <xdr:col>30</xdr:col>
          <xdr:colOff>161925</xdr:colOff>
          <xdr:row>33</xdr:row>
          <xdr:rowOff>590550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【に】看板・機器類の落下の恐れ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32</xdr:col>
          <xdr:colOff>219075</xdr:colOff>
          <xdr:row>34</xdr:row>
          <xdr:rowOff>0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219075</xdr:rowOff>
        </xdr:from>
        <xdr:to>
          <xdr:col>7</xdr:col>
          <xdr:colOff>95250</xdr:colOff>
          <xdr:row>33</xdr:row>
          <xdr:rowOff>428625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228600</xdr:rowOff>
        </xdr:from>
        <xdr:to>
          <xdr:col>10</xdr:col>
          <xdr:colOff>114300</xdr:colOff>
          <xdr:row>33</xdr:row>
          <xdr:rowOff>390525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600075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114300</xdr:rowOff>
        </xdr:from>
        <xdr:to>
          <xdr:col>7</xdr:col>
          <xdr:colOff>190500</xdr:colOff>
          <xdr:row>34</xdr:row>
          <xdr:rowOff>285750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114300</xdr:rowOff>
        </xdr:from>
        <xdr:to>
          <xdr:col>11</xdr:col>
          <xdr:colOff>28575</xdr:colOff>
          <xdr:row>34</xdr:row>
          <xdr:rowOff>285750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【ぬ】有り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95250</xdr:rowOff>
        </xdr:from>
        <xdr:to>
          <xdr:col>7</xdr:col>
          <xdr:colOff>47625</xdr:colOff>
          <xdr:row>35</xdr:row>
          <xdr:rowOff>276225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33</xdr:col>
          <xdr:colOff>9525</xdr:colOff>
          <xdr:row>36</xdr:row>
          <xdr:rowOff>0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85725</xdr:rowOff>
        </xdr:from>
        <xdr:to>
          <xdr:col>18</xdr:col>
          <xdr:colOff>209550</xdr:colOff>
          <xdr:row>35</xdr:row>
          <xdr:rowOff>257175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【ｃ】要注意・専門家に調査依頼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35</xdr:row>
          <xdr:rowOff>95250</xdr:rowOff>
        </xdr:from>
        <xdr:to>
          <xdr:col>25</xdr:col>
          <xdr:colOff>114300</xdr:colOff>
          <xdr:row>35</xdr:row>
          <xdr:rowOff>228600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【ｄ】不可・建物退去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32</xdr:col>
          <xdr:colOff>219075</xdr:colOff>
          <xdr:row>39</xdr:row>
          <xdr:rowOff>600075</xdr:rowOff>
        </xdr:to>
        <xdr:sp macro="" textlink="">
          <xdr:nvSpPr>
            <xdr:cNvPr id="4156" name="Group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219075</xdr:rowOff>
        </xdr:from>
        <xdr:to>
          <xdr:col>7</xdr:col>
          <xdr:colOff>104775</xdr:colOff>
          <xdr:row>39</xdr:row>
          <xdr:rowOff>381000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238125</xdr:rowOff>
        </xdr:from>
        <xdr:to>
          <xdr:col>11</xdr:col>
          <xdr:colOff>47625</xdr:colOff>
          <xdr:row>39</xdr:row>
          <xdr:rowOff>371475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76200</xdr:rowOff>
        </xdr:from>
        <xdr:to>
          <xdr:col>20</xdr:col>
          <xdr:colOff>66675</xdr:colOff>
          <xdr:row>39</xdr:row>
          <xdr:rowOff>219075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【ね】ｺﾝｸﾘｰﾄの部分的ひび割れ、剥離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39</xdr:row>
          <xdr:rowOff>76200</xdr:rowOff>
        </xdr:from>
        <xdr:to>
          <xdr:col>31</xdr:col>
          <xdr:colOff>142875</xdr:colOff>
          <xdr:row>39</xdr:row>
          <xdr:rowOff>209550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【の】ｺﾝｸﾘｰﾄの顕著なひび割れ、鉄筋露出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285750</xdr:rowOff>
        </xdr:from>
        <xdr:to>
          <xdr:col>13</xdr:col>
          <xdr:colOff>76200</xdr:colOff>
          <xdr:row>39</xdr:row>
          <xdr:rowOff>438150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39</xdr:row>
          <xdr:rowOff>295275</xdr:rowOff>
        </xdr:from>
        <xdr:to>
          <xdr:col>23</xdr:col>
          <xdr:colOff>66675</xdr:colOff>
          <xdr:row>39</xdr:row>
          <xdr:rowOff>447675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【ひ】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4163" name="Group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114300</xdr:rowOff>
        </xdr:from>
        <xdr:to>
          <xdr:col>7</xdr:col>
          <xdr:colOff>114300</xdr:colOff>
          <xdr:row>40</xdr:row>
          <xdr:rowOff>257175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123825</xdr:rowOff>
        </xdr:from>
        <xdr:to>
          <xdr:col>16</xdr:col>
          <xdr:colOff>0</xdr:colOff>
          <xdr:row>40</xdr:row>
          <xdr:rowOff>266700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【ｆ】要注意・専門家に調査依頼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133350</xdr:rowOff>
        </xdr:from>
        <xdr:to>
          <xdr:col>25</xdr:col>
          <xdr:colOff>152400</xdr:colOff>
          <xdr:row>40</xdr:row>
          <xdr:rowOff>266700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【ｇ】不可・建物退去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0</xdr:rowOff>
        </xdr:from>
        <xdr:to>
          <xdr:col>32</xdr:col>
          <xdr:colOff>219075</xdr:colOff>
          <xdr:row>44</xdr:row>
          <xdr:rowOff>0</xdr:rowOff>
        </xdr:to>
        <xdr:sp macro="" textlink="">
          <xdr:nvSpPr>
            <xdr:cNvPr id="4167" name="Group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104775</xdr:rowOff>
        </xdr:from>
        <xdr:to>
          <xdr:col>7</xdr:col>
          <xdr:colOff>95250</xdr:colOff>
          <xdr:row>43</xdr:row>
          <xdr:rowOff>266700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133350</xdr:rowOff>
        </xdr:from>
        <xdr:to>
          <xdr:col>11</xdr:col>
          <xdr:colOff>38100</xdr:colOff>
          <xdr:row>43</xdr:row>
          <xdr:rowOff>257175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33</xdr:col>
          <xdr:colOff>0</xdr:colOff>
          <xdr:row>45</xdr:row>
          <xdr:rowOff>0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104775</xdr:rowOff>
        </xdr:from>
        <xdr:to>
          <xdr:col>7</xdr:col>
          <xdr:colOff>104775</xdr:colOff>
          <xdr:row>44</xdr:row>
          <xdr:rowOff>266700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114300</xdr:rowOff>
        </xdr:from>
        <xdr:to>
          <xdr:col>11</xdr:col>
          <xdr:colOff>47625</xdr:colOff>
          <xdr:row>44</xdr:row>
          <xdr:rowOff>266700</xdr:rowOff>
        </xdr:to>
        <xdr:sp macro="" textlink="">
          <xdr:nvSpPr>
            <xdr:cNvPr id="4172" name="Option Button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104775</xdr:rowOff>
        </xdr:from>
        <xdr:to>
          <xdr:col>15</xdr:col>
          <xdr:colOff>104775</xdr:colOff>
          <xdr:row>43</xdr:row>
          <xdr:rowOff>257175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【ふ】天井落下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114300</xdr:rowOff>
        </xdr:from>
        <xdr:to>
          <xdr:col>20</xdr:col>
          <xdr:colOff>104775</xdr:colOff>
          <xdr:row>43</xdr:row>
          <xdr:rowOff>276225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【へ】漏水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43</xdr:row>
          <xdr:rowOff>123825</xdr:rowOff>
        </xdr:from>
        <xdr:to>
          <xdr:col>26</xdr:col>
          <xdr:colOff>104775</xdr:colOff>
          <xdr:row>43</xdr:row>
          <xdr:rowOff>276225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【ほ】その他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123825</xdr:rowOff>
        </xdr:from>
        <xdr:to>
          <xdr:col>20</xdr:col>
          <xdr:colOff>57150</xdr:colOff>
          <xdr:row>44</xdr:row>
          <xdr:rowOff>276225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【ま】停電(非常用発電設備稼働中）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114300</xdr:rowOff>
        </xdr:from>
        <xdr:to>
          <xdr:col>32</xdr:col>
          <xdr:colOff>19050</xdr:colOff>
          <xdr:row>44</xdr:row>
          <xdr:rowOff>266700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【み】停電(非常用発電設備停止又は無し）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32</xdr:col>
          <xdr:colOff>219075</xdr:colOff>
          <xdr:row>46</xdr:row>
          <xdr:rowOff>0</xdr:rowOff>
        </xdr:to>
        <xdr:sp macro="" textlink="">
          <xdr:nvSpPr>
            <xdr:cNvPr id="4178" name="Group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104775</xdr:rowOff>
        </xdr:from>
        <xdr:to>
          <xdr:col>7</xdr:col>
          <xdr:colOff>95250</xdr:colOff>
          <xdr:row>45</xdr:row>
          <xdr:rowOff>257175</xdr:rowOff>
        </xdr:to>
        <xdr:sp macro="" textlink="">
          <xdr:nvSpPr>
            <xdr:cNvPr id="4179" name="Option Button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104775</xdr:rowOff>
        </xdr:from>
        <xdr:to>
          <xdr:col>11</xdr:col>
          <xdr:colOff>38100</xdr:colOff>
          <xdr:row>45</xdr:row>
          <xdr:rowOff>238125</xdr:rowOff>
        </xdr:to>
        <xdr:sp macro="" textlink="">
          <xdr:nvSpPr>
            <xdr:cNvPr id="4180" name="Option Button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【む】停止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32</xdr:col>
          <xdr:colOff>219075</xdr:colOff>
          <xdr:row>47</xdr:row>
          <xdr:rowOff>0</xdr:rowOff>
        </xdr:to>
        <xdr:sp macro="" textlink="">
          <xdr:nvSpPr>
            <xdr:cNvPr id="4181" name="Group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95250</xdr:rowOff>
        </xdr:from>
        <xdr:to>
          <xdr:col>7</xdr:col>
          <xdr:colOff>95250</xdr:colOff>
          <xdr:row>46</xdr:row>
          <xdr:rowOff>257175</xdr:rowOff>
        </xdr:to>
        <xdr:sp macro="" textlink="">
          <xdr:nvSpPr>
            <xdr:cNvPr id="4182" name="Option Button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114300</xdr:rowOff>
        </xdr:from>
        <xdr:to>
          <xdr:col>11</xdr:col>
          <xdr:colOff>38100</xdr:colOff>
          <xdr:row>46</xdr:row>
          <xdr:rowOff>247650</xdr:rowOff>
        </xdr:to>
        <xdr:sp macro="" textlink="">
          <xdr:nvSpPr>
            <xdr:cNvPr id="4183" name="Option Button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【め】断水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0</xdr:rowOff>
        </xdr:from>
        <xdr:to>
          <xdr:col>32</xdr:col>
          <xdr:colOff>219075</xdr:colOff>
          <xdr:row>48</xdr:row>
          <xdr:rowOff>0</xdr:rowOff>
        </xdr:to>
        <xdr:sp macro="" textlink="">
          <xdr:nvSpPr>
            <xdr:cNvPr id="4184" name="Group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133350</xdr:rowOff>
        </xdr:from>
        <xdr:to>
          <xdr:col>7</xdr:col>
          <xdr:colOff>95250</xdr:colOff>
          <xdr:row>47</xdr:row>
          <xdr:rowOff>257175</xdr:rowOff>
        </xdr:to>
        <xdr:sp macro="" textlink="">
          <xdr:nvSpPr>
            <xdr:cNvPr id="4185" name="Option Button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【ｈ】可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114300</xdr:rowOff>
        </xdr:from>
        <xdr:to>
          <xdr:col>16</xdr:col>
          <xdr:colOff>0</xdr:colOff>
          <xdr:row>47</xdr:row>
          <xdr:rowOff>247650</xdr:rowOff>
        </xdr:to>
        <xdr:sp macro="" textlink="">
          <xdr:nvSpPr>
            <xdr:cNvPr id="4186" name="Option Button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【i】当該エリアの立入禁止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85725</xdr:rowOff>
        </xdr:from>
        <xdr:to>
          <xdr:col>25</xdr:col>
          <xdr:colOff>104775</xdr:colOff>
          <xdr:row>47</xdr:row>
          <xdr:rowOff>276225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【j】不可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4188" name="Group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104775</xdr:rowOff>
        </xdr:from>
        <xdr:to>
          <xdr:col>7</xdr:col>
          <xdr:colOff>95250</xdr:colOff>
          <xdr:row>50</xdr:row>
          <xdr:rowOff>266700</xdr:rowOff>
        </xdr:to>
        <xdr:sp macro="" textlink="">
          <xdr:nvSpPr>
            <xdr:cNvPr id="4189" name="Option Button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123825</xdr:rowOff>
        </xdr:from>
        <xdr:to>
          <xdr:col>11</xdr:col>
          <xdr:colOff>38100</xdr:colOff>
          <xdr:row>50</xdr:row>
          <xdr:rowOff>257175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【ｋ】有り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4191" name="Group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51</xdr:row>
          <xdr:rowOff>104775</xdr:rowOff>
        </xdr:from>
        <xdr:to>
          <xdr:col>7</xdr:col>
          <xdr:colOff>95250</xdr:colOff>
          <xdr:row>51</xdr:row>
          <xdr:rowOff>257175</xdr:rowOff>
        </xdr:to>
        <xdr:sp macro="" textlink="">
          <xdr:nvSpPr>
            <xdr:cNvPr id="4192" name="Option Button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104775</xdr:rowOff>
        </xdr:from>
        <xdr:to>
          <xdr:col>11</xdr:col>
          <xdr:colOff>38100</xdr:colOff>
          <xdr:row>51</xdr:row>
          <xdr:rowOff>238125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【ｌ】有り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12</xdr:col>
          <xdr:colOff>0</xdr:colOff>
          <xdr:row>53</xdr:row>
          <xdr:rowOff>0</xdr:rowOff>
        </xdr:to>
        <xdr:sp macro="" textlink="">
          <xdr:nvSpPr>
            <xdr:cNvPr id="4194" name="Group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52</xdr:row>
          <xdr:rowOff>85725</xdr:rowOff>
        </xdr:from>
        <xdr:to>
          <xdr:col>7</xdr:col>
          <xdr:colOff>104775</xdr:colOff>
          <xdr:row>52</xdr:row>
          <xdr:rowOff>266700</xdr:rowOff>
        </xdr:to>
        <xdr:sp macro="" textlink="">
          <xdr:nvSpPr>
            <xdr:cNvPr id="4195" name="Option Button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52</xdr:row>
          <xdr:rowOff>85725</xdr:rowOff>
        </xdr:from>
        <xdr:to>
          <xdr:col>11</xdr:col>
          <xdr:colOff>190500</xdr:colOff>
          <xdr:row>52</xdr:row>
          <xdr:rowOff>276225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【ｍ】必要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37</xdr:row>
          <xdr:rowOff>0</xdr:rowOff>
        </xdr:from>
        <xdr:to>
          <xdr:col>47</xdr:col>
          <xdr:colOff>219075</xdr:colOff>
          <xdr:row>38</xdr:row>
          <xdr:rowOff>0</xdr:rowOff>
        </xdr:to>
        <xdr:sp macro="" textlink="">
          <xdr:nvSpPr>
            <xdr:cNvPr id="4197" name="Group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37</xdr:row>
          <xdr:rowOff>38100</xdr:rowOff>
        </xdr:from>
        <xdr:to>
          <xdr:col>41</xdr:col>
          <xdr:colOff>38100</xdr:colOff>
          <xdr:row>37</xdr:row>
          <xdr:rowOff>171450</xdr:rowOff>
        </xdr:to>
        <xdr:sp macro="" textlink="">
          <xdr:nvSpPr>
            <xdr:cNvPr id="4198" name="Option Button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調査済み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37</xdr:row>
          <xdr:rowOff>28575</xdr:rowOff>
        </xdr:from>
        <xdr:to>
          <xdr:col>47</xdr:col>
          <xdr:colOff>171450</xdr:colOff>
          <xdr:row>37</xdr:row>
          <xdr:rowOff>180975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【e】調査中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228600</xdr:rowOff>
        </xdr:from>
        <xdr:to>
          <xdr:col>22</xdr:col>
          <xdr:colOff>0</xdr:colOff>
          <xdr:row>14</xdr:row>
          <xdr:rowOff>219075</xdr:rowOff>
        </xdr:to>
        <xdr:sp macro="" textlink="">
          <xdr:nvSpPr>
            <xdr:cNvPr id="4200" name="Group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28575</xdr:rowOff>
        </xdr:from>
        <xdr:to>
          <xdr:col>20</xdr:col>
          <xdr:colOff>57150</xdr:colOff>
          <xdr:row>14</xdr:row>
          <xdr:rowOff>190500</xdr:rowOff>
        </xdr:to>
        <xdr:sp macro="" textlink="">
          <xdr:nvSpPr>
            <xdr:cNvPr id="4201" name="Option Button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14</xdr:row>
          <xdr:rowOff>38100</xdr:rowOff>
        </xdr:from>
        <xdr:to>
          <xdr:col>21</xdr:col>
          <xdr:colOff>200025</xdr:colOff>
          <xdr:row>14</xdr:row>
          <xdr:rowOff>180975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632732</xdr:colOff>
      <xdr:row>2</xdr:row>
      <xdr:rowOff>134341</xdr:rowOff>
    </xdr:from>
    <xdr:to>
      <xdr:col>16</xdr:col>
      <xdr:colOff>375555</xdr:colOff>
      <xdr:row>7</xdr:row>
      <xdr:rowOff>81272</xdr:rowOff>
    </xdr:to>
    <xdr:sp macro="" textlink="">
      <xdr:nvSpPr>
        <xdr:cNvPr id="2" name="正方形/長方形 1"/>
        <xdr:cNvSpPr/>
      </xdr:nvSpPr>
      <xdr:spPr>
        <a:xfrm>
          <a:off x="7424057" y="562966"/>
          <a:ext cx="2581273" cy="253773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写真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</a:rPr>
            <a:t>.</a:t>
          </a:r>
          <a:r>
            <a:rPr kumimoji="1" lang="ja-JP" altLang="en-US" sz="1100">
              <a:solidFill>
                <a:sysClr val="windowText" lastClr="000000"/>
              </a:solidFill>
            </a:rPr>
            <a:t>建物全体の被害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（１）⇒①建物全体又は一部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（２）⇒②その他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r>
            <a:rPr kumimoji="1" lang="en-US" altLang="ja-JP" sz="1100">
              <a:solidFill>
                <a:sysClr val="windowText" lastClr="000000"/>
              </a:solidFill>
            </a:rPr>
            <a:t>.</a:t>
          </a:r>
          <a:r>
            <a:rPr kumimoji="1" lang="ja-JP" altLang="en-US" sz="1100">
              <a:solidFill>
                <a:sysClr val="windowText" lastClr="000000"/>
              </a:solidFill>
            </a:rPr>
            <a:t>建物外部の被害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（３）⇒①構造躯体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（４）⇒②落下危険物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（５）⇒③その他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３</a:t>
          </a:r>
          <a:r>
            <a:rPr kumimoji="1" lang="en-US" altLang="ja-JP" sz="1100">
              <a:solidFill>
                <a:sysClr val="windowText" lastClr="000000"/>
              </a:solidFill>
            </a:rPr>
            <a:t>.</a:t>
          </a:r>
          <a:r>
            <a:rPr kumimoji="1" lang="ja-JP" altLang="en-US" sz="1100">
              <a:solidFill>
                <a:sysClr val="windowText" lastClr="000000"/>
              </a:solidFill>
            </a:rPr>
            <a:t>建物内部・ライフラインの被害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（６）⇒①執務空間の電力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（７）⇒②サーバ室等の空調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（８）⇒③トイレ等の給水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（９）⇒④執務空間等のその他被害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9.xml"/><Relationship Id="rId21" Type="http://schemas.openxmlformats.org/officeDocument/2006/relationships/ctrlProp" Target="../ctrlProps/ctrlProp124.xml"/><Relationship Id="rId42" Type="http://schemas.openxmlformats.org/officeDocument/2006/relationships/ctrlProp" Target="../ctrlProps/ctrlProp145.xml"/><Relationship Id="rId47" Type="http://schemas.openxmlformats.org/officeDocument/2006/relationships/ctrlProp" Target="../ctrlProps/ctrlProp150.xml"/><Relationship Id="rId63" Type="http://schemas.openxmlformats.org/officeDocument/2006/relationships/ctrlProp" Target="../ctrlProps/ctrlProp166.xml"/><Relationship Id="rId68" Type="http://schemas.openxmlformats.org/officeDocument/2006/relationships/ctrlProp" Target="../ctrlProps/ctrlProp171.xml"/><Relationship Id="rId84" Type="http://schemas.openxmlformats.org/officeDocument/2006/relationships/ctrlProp" Target="../ctrlProps/ctrlProp187.xml"/><Relationship Id="rId89" Type="http://schemas.openxmlformats.org/officeDocument/2006/relationships/ctrlProp" Target="../ctrlProps/ctrlProp19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9.xml"/><Relationship Id="rId29" Type="http://schemas.openxmlformats.org/officeDocument/2006/relationships/ctrlProp" Target="../ctrlProps/ctrlProp132.xml"/><Relationship Id="rId107" Type="http://schemas.openxmlformats.org/officeDocument/2006/relationships/ctrlProp" Target="../ctrlProps/ctrlProp210.xml"/><Relationship Id="rId11" Type="http://schemas.openxmlformats.org/officeDocument/2006/relationships/ctrlProp" Target="../ctrlProps/ctrlProp114.xml"/><Relationship Id="rId24" Type="http://schemas.openxmlformats.org/officeDocument/2006/relationships/ctrlProp" Target="../ctrlProps/ctrlProp127.xml"/><Relationship Id="rId32" Type="http://schemas.openxmlformats.org/officeDocument/2006/relationships/ctrlProp" Target="../ctrlProps/ctrlProp135.xml"/><Relationship Id="rId37" Type="http://schemas.openxmlformats.org/officeDocument/2006/relationships/ctrlProp" Target="../ctrlProps/ctrlProp140.xml"/><Relationship Id="rId40" Type="http://schemas.openxmlformats.org/officeDocument/2006/relationships/ctrlProp" Target="../ctrlProps/ctrlProp143.xml"/><Relationship Id="rId45" Type="http://schemas.openxmlformats.org/officeDocument/2006/relationships/ctrlProp" Target="../ctrlProps/ctrlProp148.xml"/><Relationship Id="rId53" Type="http://schemas.openxmlformats.org/officeDocument/2006/relationships/ctrlProp" Target="../ctrlProps/ctrlProp156.xml"/><Relationship Id="rId58" Type="http://schemas.openxmlformats.org/officeDocument/2006/relationships/ctrlProp" Target="../ctrlProps/ctrlProp161.xml"/><Relationship Id="rId66" Type="http://schemas.openxmlformats.org/officeDocument/2006/relationships/ctrlProp" Target="../ctrlProps/ctrlProp169.xml"/><Relationship Id="rId74" Type="http://schemas.openxmlformats.org/officeDocument/2006/relationships/ctrlProp" Target="../ctrlProps/ctrlProp177.xml"/><Relationship Id="rId79" Type="http://schemas.openxmlformats.org/officeDocument/2006/relationships/ctrlProp" Target="../ctrlProps/ctrlProp182.xml"/><Relationship Id="rId87" Type="http://schemas.openxmlformats.org/officeDocument/2006/relationships/ctrlProp" Target="../ctrlProps/ctrlProp190.xml"/><Relationship Id="rId102" Type="http://schemas.openxmlformats.org/officeDocument/2006/relationships/ctrlProp" Target="../ctrlProps/ctrlProp205.xml"/><Relationship Id="rId5" Type="http://schemas.openxmlformats.org/officeDocument/2006/relationships/ctrlProp" Target="../ctrlProps/ctrlProp108.xml"/><Relationship Id="rId61" Type="http://schemas.openxmlformats.org/officeDocument/2006/relationships/ctrlProp" Target="../ctrlProps/ctrlProp164.xml"/><Relationship Id="rId82" Type="http://schemas.openxmlformats.org/officeDocument/2006/relationships/ctrlProp" Target="../ctrlProps/ctrlProp185.xml"/><Relationship Id="rId90" Type="http://schemas.openxmlformats.org/officeDocument/2006/relationships/ctrlProp" Target="../ctrlProps/ctrlProp193.xml"/><Relationship Id="rId95" Type="http://schemas.openxmlformats.org/officeDocument/2006/relationships/ctrlProp" Target="../ctrlProps/ctrlProp198.xml"/><Relationship Id="rId19" Type="http://schemas.openxmlformats.org/officeDocument/2006/relationships/ctrlProp" Target="../ctrlProps/ctrlProp122.xml"/><Relationship Id="rId14" Type="http://schemas.openxmlformats.org/officeDocument/2006/relationships/ctrlProp" Target="../ctrlProps/ctrlProp117.xml"/><Relationship Id="rId22" Type="http://schemas.openxmlformats.org/officeDocument/2006/relationships/ctrlProp" Target="../ctrlProps/ctrlProp125.xml"/><Relationship Id="rId27" Type="http://schemas.openxmlformats.org/officeDocument/2006/relationships/ctrlProp" Target="../ctrlProps/ctrlProp130.xml"/><Relationship Id="rId30" Type="http://schemas.openxmlformats.org/officeDocument/2006/relationships/ctrlProp" Target="../ctrlProps/ctrlProp133.xml"/><Relationship Id="rId35" Type="http://schemas.openxmlformats.org/officeDocument/2006/relationships/ctrlProp" Target="../ctrlProps/ctrlProp138.xml"/><Relationship Id="rId43" Type="http://schemas.openxmlformats.org/officeDocument/2006/relationships/ctrlProp" Target="../ctrlProps/ctrlProp146.xml"/><Relationship Id="rId48" Type="http://schemas.openxmlformats.org/officeDocument/2006/relationships/ctrlProp" Target="../ctrlProps/ctrlProp151.xml"/><Relationship Id="rId56" Type="http://schemas.openxmlformats.org/officeDocument/2006/relationships/ctrlProp" Target="../ctrlProps/ctrlProp159.xml"/><Relationship Id="rId64" Type="http://schemas.openxmlformats.org/officeDocument/2006/relationships/ctrlProp" Target="../ctrlProps/ctrlProp167.xml"/><Relationship Id="rId69" Type="http://schemas.openxmlformats.org/officeDocument/2006/relationships/ctrlProp" Target="../ctrlProps/ctrlProp172.xml"/><Relationship Id="rId77" Type="http://schemas.openxmlformats.org/officeDocument/2006/relationships/ctrlProp" Target="../ctrlProps/ctrlProp180.xml"/><Relationship Id="rId100" Type="http://schemas.openxmlformats.org/officeDocument/2006/relationships/ctrlProp" Target="../ctrlProps/ctrlProp203.xml"/><Relationship Id="rId105" Type="http://schemas.openxmlformats.org/officeDocument/2006/relationships/ctrlProp" Target="../ctrlProps/ctrlProp208.xml"/><Relationship Id="rId8" Type="http://schemas.openxmlformats.org/officeDocument/2006/relationships/ctrlProp" Target="../ctrlProps/ctrlProp111.xml"/><Relationship Id="rId51" Type="http://schemas.openxmlformats.org/officeDocument/2006/relationships/ctrlProp" Target="../ctrlProps/ctrlProp154.xml"/><Relationship Id="rId72" Type="http://schemas.openxmlformats.org/officeDocument/2006/relationships/ctrlProp" Target="../ctrlProps/ctrlProp175.xml"/><Relationship Id="rId80" Type="http://schemas.openxmlformats.org/officeDocument/2006/relationships/ctrlProp" Target="../ctrlProps/ctrlProp183.xml"/><Relationship Id="rId85" Type="http://schemas.openxmlformats.org/officeDocument/2006/relationships/ctrlProp" Target="../ctrlProps/ctrlProp188.xml"/><Relationship Id="rId93" Type="http://schemas.openxmlformats.org/officeDocument/2006/relationships/ctrlProp" Target="../ctrlProps/ctrlProp196.xml"/><Relationship Id="rId98" Type="http://schemas.openxmlformats.org/officeDocument/2006/relationships/ctrlProp" Target="../ctrlProps/ctrlProp20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5.xml"/><Relationship Id="rId17" Type="http://schemas.openxmlformats.org/officeDocument/2006/relationships/ctrlProp" Target="../ctrlProps/ctrlProp120.xml"/><Relationship Id="rId25" Type="http://schemas.openxmlformats.org/officeDocument/2006/relationships/ctrlProp" Target="../ctrlProps/ctrlProp128.xml"/><Relationship Id="rId33" Type="http://schemas.openxmlformats.org/officeDocument/2006/relationships/ctrlProp" Target="../ctrlProps/ctrlProp136.xml"/><Relationship Id="rId38" Type="http://schemas.openxmlformats.org/officeDocument/2006/relationships/ctrlProp" Target="../ctrlProps/ctrlProp141.xml"/><Relationship Id="rId46" Type="http://schemas.openxmlformats.org/officeDocument/2006/relationships/ctrlProp" Target="../ctrlProps/ctrlProp149.xml"/><Relationship Id="rId59" Type="http://schemas.openxmlformats.org/officeDocument/2006/relationships/ctrlProp" Target="../ctrlProps/ctrlProp162.xml"/><Relationship Id="rId67" Type="http://schemas.openxmlformats.org/officeDocument/2006/relationships/ctrlProp" Target="../ctrlProps/ctrlProp170.xml"/><Relationship Id="rId103" Type="http://schemas.openxmlformats.org/officeDocument/2006/relationships/ctrlProp" Target="../ctrlProps/ctrlProp206.xml"/><Relationship Id="rId108" Type="http://schemas.openxmlformats.org/officeDocument/2006/relationships/ctrlProp" Target="../ctrlProps/ctrlProp211.xml"/><Relationship Id="rId20" Type="http://schemas.openxmlformats.org/officeDocument/2006/relationships/ctrlProp" Target="../ctrlProps/ctrlProp123.xml"/><Relationship Id="rId41" Type="http://schemas.openxmlformats.org/officeDocument/2006/relationships/ctrlProp" Target="../ctrlProps/ctrlProp144.xml"/><Relationship Id="rId54" Type="http://schemas.openxmlformats.org/officeDocument/2006/relationships/ctrlProp" Target="../ctrlProps/ctrlProp157.xml"/><Relationship Id="rId62" Type="http://schemas.openxmlformats.org/officeDocument/2006/relationships/ctrlProp" Target="../ctrlProps/ctrlProp165.xml"/><Relationship Id="rId70" Type="http://schemas.openxmlformats.org/officeDocument/2006/relationships/ctrlProp" Target="../ctrlProps/ctrlProp173.xml"/><Relationship Id="rId75" Type="http://schemas.openxmlformats.org/officeDocument/2006/relationships/ctrlProp" Target="../ctrlProps/ctrlProp178.xml"/><Relationship Id="rId83" Type="http://schemas.openxmlformats.org/officeDocument/2006/relationships/ctrlProp" Target="../ctrlProps/ctrlProp186.xml"/><Relationship Id="rId88" Type="http://schemas.openxmlformats.org/officeDocument/2006/relationships/ctrlProp" Target="../ctrlProps/ctrlProp191.xml"/><Relationship Id="rId91" Type="http://schemas.openxmlformats.org/officeDocument/2006/relationships/ctrlProp" Target="../ctrlProps/ctrlProp194.xml"/><Relationship Id="rId96" Type="http://schemas.openxmlformats.org/officeDocument/2006/relationships/ctrlProp" Target="../ctrlProps/ctrlProp19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9.xml"/><Relationship Id="rId15" Type="http://schemas.openxmlformats.org/officeDocument/2006/relationships/ctrlProp" Target="../ctrlProps/ctrlProp118.xml"/><Relationship Id="rId23" Type="http://schemas.openxmlformats.org/officeDocument/2006/relationships/ctrlProp" Target="../ctrlProps/ctrlProp126.xml"/><Relationship Id="rId28" Type="http://schemas.openxmlformats.org/officeDocument/2006/relationships/ctrlProp" Target="../ctrlProps/ctrlProp131.xml"/><Relationship Id="rId36" Type="http://schemas.openxmlformats.org/officeDocument/2006/relationships/ctrlProp" Target="../ctrlProps/ctrlProp139.xml"/><Relationship Id="rId49" Type="http://schemas.openxmlformats.org/officeDocument/2006/relationships/ctrlProp" Target="../ctrlProps/ctrlProp152.xml"/><Relationship Id="rId57" Type="http://schemas.openxmlformats.org/officeDocument/2006/relationships/ctrlProp" Target="../ctrlProps/ctrlProp160.xml"/><Relationship Id="rId106" Type="http://schemas.openxmlformats.org/officeDocument/2006/relationships/ctrlProp" Target="../ctrlProps/ctrlProp209.xml"/><Relationship Id="rId10" Type="http://schemas.openxmlformats.org/officeDocument/2006/relationships/ctrlProp" Target="../ctrlProps/ctrlProp113.xml"/><Relationship Id="rId31" Type="http://schemas.openxmlformats.org/officeDocument/2006/relationships/ctrlProp" Target="../ctrlProps/ctrlProp134.xml"/><Relationship Id="rId44" Type="http://schemas.openxmlformats.org/officeDocument/2006/relationships/ctrlProp" Target="../ctrlProps/ctrlProp147.xml"/><Relationship Id="rId52" Type="http://schemas.openxmlformats.org/officeDocument/2006/relationships/ctrlProp" Target="../ctrlProps/ctrlProp155.xml"/><Relationship Id="rId60" Type="http://schemas.openxmlformats.org/officeDocument/2006/relationships/ctrlProp" Target="../ctrlProps/ctrlProp163.xml"/><Relationship Id="rId65" Type="http://schemas.openxmlformats.org/officeDocument/2006/relationships/ctrlProp" Target="../ctrlProps/ctrlProp168.xml"/><Relationship Id="rId73" Type="http://schemas.openxmlformats.org/officeDocument/2006/relationships/ctrlProp" Target="../ctrlProps/ctrlProp176.xml"/><Relationship Id="rId78" Type="http://schemas.openxmlformats.org/officeDocument/2006/relationships/ctrlProp" Target="../ctrlProps/ctrlProp181.xml"/><Relationship Id="rId81" Type="http://schemas.openxmlformats.org/officeDocument/2006/relationships/ctrlProp" Target="../ctrlProps/ctrlProp184.xml"/><Relationship Id="rId86" Type="http://schemas.openxmlformats.org/officeDocument/2006/relationships/ctrlProp" Target="../ctrlProps/ctrlProp189.xml"/><Relationship Id="rId94" Type="http://schemas.openxmlformats.org/officeDocument/2006/relationships/ctrlProp" Target="../ctrlProps/ctrlProp197.xml"/><Relationship Id="rId99" Type="http://schemas.openxmlformats.org/officeDocument/2006/relationships/ctrlProp" Target="../ctrlProps/ctrlProp202.xml"/><Relationship Id="rId101" Type="http://schemas.openxmlformats.org/officeDocument/2006/relationships/ctrlProp" Target="../ctrlProps/ctrlProp204.xml"/><Relationship Id="rId4" Type="http://schemas.openxmlformats.org/officeDocument/2006/relationships/ctrlProp" Target="../ctrlProps/ctrlProp107.xml"/><Relationship Id="rId9" Type="http://schemas.openxmlformats.org/officeDocument/2006/relationships/ctrlProp" Target="../ctrlProps/ctrlProp112.xml"/><Relationship Id="rId13" Type="http://schemas.openxmlformats.org/officeDocument/2006/relationships/ctrlProp" Target="../ctrlProps/ctrlProp116.xml"/><Relationship Id="rId18" Type="http://schemas.openxmlformats.org/officeDocument/2006/relationships/ctrlProp" Target="../ctrlProps/ctrlProp121.xml"/><Relationship Id="rId39" Type="http://schemas.openxmlformats.org/officeDocument/2006/relationships/ctrlProp" Target="../ctrlProps/ctrlProp142.xml"/><Relationship Id="rId109" Type="http://schemas.openxmlformats.org/officeDocument/2006/relationships/ctrlProp" Target="../ctrlProps/ctrlProp212.xml"/><Relationship Id="rId34" Type="http://schemas.openxmlformats.org/officeDocument/2006/relationships/ctrlProp" Target="../ctrlProps/ctrlProp137.xml"/><Relationship Id="rId50" Type="http://schemas.openxmlformats.org/officeDocument/2006/relationships/ctrlProp" Target="../ctrlProps/ctrlProp153.xml"/><Relationship Id="rId55" Type="http://schemas.openxmlformats.org/officeDocument/2006/relationships/ctrlProp" Target="../ctrlProps/ctrlProp158.xml"/><Relationship Id="rId76" Type="http://schemas.openxmlformats.org/officeDocument/2006/relationships/ctrlProp" Target="../ctrlProps/ctrlProp179.xml"/><Relationship Id="rId97" Type="http://schemas.openxmlformats.org/officeDocument/2006/relationships/ctrlProp" Target="../ctrlProps/ctrlProp200.xml"/><Relationship Id="rId104" Type="http://schemas.openxmlformats.org/officeDocument/2006/relationships/ctrlProp" Target="../ctrlProps/ctrlProp207.xml"/><Relationship Id="rId7" Type="http://schemas.openxmlformats.org/officeDocument/2006/relationships/ctrlProp" Target="../ctrlProps/ctrlProp110.xml"/><Relationship Id="rId71" Type="http://schemas.openxmlformats.org/officeDocument/2006/relationships/ctrlProp" Target="../ctrlProps/ctrlProp174.xml"/><Relationship Id="rId92" Type="http://schemas.openxmlformats.org/officeDocument/2006/relationships/ctrlProp" Target="../ctrlProps/ctrlProp19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Z58"/>
  <sheetViews>
    <sheetView showGridLines="0" zoomScale="50" zoomScaleNormal="50" zoomScaleSheetLayoutView="50" workbookViewId="0">
      <selection activeCell="G8" sqref="G8"/>
    </sheetView>
  </sheetViews>
  <sheetFormatPr defaultRowHeight="13.5" x14ac:dyDescent="0.15"/>
  <cols>
    <col min="1" max="1" width="7.5" style="45" customWidth="1"/>
    <col min="2" max="2" width="10.875" style="45" customWidth="1"/>
    <col min="3" max="3" width="14.375" style="45" customWidth="1"/>
    <col min="4" max="5" width="7.125" style="45" customWidth="1"/>
    <col min="6" max="6" width="17.75" style="45" customWidth="1"/>
    <col min="7" max="7" width="9.125" style="45" customWidth="1"/>
    <col min="8" max="8" width="8.125" style="45" customWidth="1"/>
    <col min="9" max="10" width="6.625" style="45" customWidth="1"/>
    <col min="11" max="11" width="4.875" style="45" customWidth="1"/>
    <col min="12" max="12" width="4.375" style="45" customWidth="1"/>
    <col min="13" max="13" width="9.625" style="45" customWidth="1"/>
    <col min="14" max="14" width="5.375" style="70" customWidth="1"/>
    <col min="15" max="15" width="4.125" style="45" customWidth="1"/>
    <col min="16" max="16" width="3.25" style="45" customWidth="1"/>
    <col min="17" max="18" width="6.625" style="45" customWidth="1"/>
    <col min="19" max="19" width="3.625" style="45" customWidth="1"/>
    <col min="20" max="26" width="3.125" style="70" customWidth="1"/>
    <col min="27" max="27" width="6.5" style="70" customWidth="1"/>
    <col min="28" max="32" width="3.125" style="70" customWidth="1"/>
    <col min="33" max="33" width="6.5" style="70" customWidth="1"/>
    <col min="34" max="44" width="3.125" style="70" customWidth="1"/>
    <col min="45" max="46" width="6.5" style="70" customWidth="1"/>
    <col min="47" max="50" width="3.125" style="70" customWidth="1"/>
    <col min="51" max="51" width="6.5" style="70" customWidth="1"/>
    <col min="52" max="58" width="3.125" style="70" customWidth="1"/>
    <col min="59" max="62" width="6.5" style="70" customWidth="1"/>
    <col min="63" max="63" width="5.125" style="70" customWidth="1"/>
    <col min="64" max="64" width="3.125" style="70" customWidth="1"/>
    <col min="65" max="66" width="3.125" style="45" customWidth="1"/>
    <col min="67" max="67" width="6.5" style="45" customWidth="1"/>
    <col min="68" max="68" width="5.125" style="70" customWidth="1"/>
    <col min="69" max="69" width="9.25" style="70" customWidth="1"/>
    <col min="70" max="70" width="19.375" style="70" customWidth="1"/>
    <col min="71" max="71" width="7.125" style="70" bestFit="1" customWidth="1"/>
    <col min="72" max="72" width="2.875" style="70" customWidth="1"/>
    <col min="73" max="75" width="2.875" style="45" customWidth="1"/>
    <col min="76" max="76" width="9" style="45"/>
    <col min="77" max="80" width="9" style="45" hidden="1" customWidth="1"/>
    <col min="81" max="82" width="0" style="45" hidden="1" customWidth="1"/>
    <col min="83" max="16384" width="9" style="45"/>
  </cols>
  <sheetData>
    <row r="1" spans="1:82" s="41" customFormat="1" ht="26.25" customHeight="1" x14ac:dyDescent="0.15">
      <c r="A1" s="473" t="s">
        <v>128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4"/>
      <c r="AP1" s="474"/>
      <c r="AQ1" s="474"/>
      <c r="AR1" s="474"/>
      <c r="AS1" s="474"/>
      <c r="AT1" s="474"/>
      <c r="AU1" s="474"/>
      <c r="AV1" s="474"/>
      <c r="AW1" s="474"/>
      <c r="AX1" s="474"/>
      <c r="AY1" s="474"/>
      <c r="AZ1" s="474"/>
      <c r="BA1" s="474"/>
      <c r="BB1" s="474"/>
      <c r="BC1" s="474"/>
      <c r="BD1" s="474"/>
      <c r="BE1" s="474"/>
      <c r="BF1" s="474"/>
      <c r="BG1" s="474"/>
      <c r="BH1" s="474"/>
      <c r="BI1" s="474"/>
      <c r="BJ1" s="474"/>
      <c r="BK1" s="474"/>
      <c r="BL1" s="474"/>
      <c r="BM1" s="474"/>
      <c r="BN1" s="474"/>
      <c r="BO1" s="474"/>
      <c r="BP1" s="474"/>
      <c r="BQ1" s="474"/>
      <c r="BR1" s="474"/>
      <c r="BS1" s="475"/>
      <c r="BT1" s="473" t="s">
        <v>129</v>
      </c>
      <c r="BU1" s="474"/>
      <c r="BV1" s="474"/>
      <c r="BW1" s="475"/>
      <c r="BY1" s="41" t="s">
        <v>130</v>
      </c>
      <c r="BZ1" s="41" t="s">
        <v>131</v>
      </c>
      <c r="CA1" s="41" t="s">
        <v>132</v>
      </c>
      <c r="CB1" s="41" t="s">
        <v>133</v>
      </c>
      <c r="CC1" s="41" t="s">
        <v>134</v>
      </c>
      <c r="CD1" s="41" t="s">
        <v>133</v>
      </c>
    </row>
    <row r="2" spans="1:82" s="41" customFormat="1" ht="8.25" customHeight="1" thickBo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3"/>
      <c r="AB2" s="42"/>
      <c r="AC2" s="42"/>
      <c r="AD2" s="42"/>
      <c r="AE2" s="42"/>
      <c r="AF2" s="42"/>
      <c r="AG2" s="43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3"/>
      <c r="AT2" s="43"/>
      <c r="AU2" s="43"/>
      <c r="AV2" s="43"/>
      <c r="AW2" s="43"/>
      <c r="AX2" s="43"/>
      <c r="AY2" s="43"/>
      <c r="AZ2" s="42"/>
      <c r="BA2" s="42"/>
      <c r="BB2" s="42"/>
      <c r="BC2" s="42"/>
      <c r="BD2" s="42"/>
      <c r="BE2" s="42"/>
      <c r="BF2" s="42"/>
      <c r="BG2" s="42"/>
      <c r="BH2" s="42"/>
      <c r="BI2" s="43"/>
      <c r="BJ2" s="43"/>
      <c r="BK2" s="210"/>
      <c r="BL2" s="43"/>
      <c r="BM2" s="43"/>
      <c r="BN2" s="43"/>
      <c r="BO2" s="44"/>
      <c r="BP2" s="43"/>
      <c r="BQ2" s="43"/>
      <c r="BR2" s="43"/>
      <c r="BS2" s="43"/>
      <c r="BT2" s="43"/>
      <c r="BU2" s="43"/>
      <c r="BV2" s="43"/>
      <c r="BW2" s="44"/>
      <c r="BY2" s="45" t="s">
        <v>135</v>
      </c>
      <c r="BZ2" s="41" t="s">
        <v>136</v>
      </c>
      <c r="CA2" s="46" t="s">
        <v>137</v>
      </c>
      <c r="CB2" s="46" t="s">
        <v>138</v>
      </c>
      <c r="CC2" s="46" t="s">
        <v>139</v>
      </c>
      <c r="CD2" s="46" t="s">
        <v>138</v>
      </c>
    </row>
    <row r="3" spans="1:82" s="41" customFormat="1" ht="17.2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2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47"/>
      <c r="AC3" s="476"/>
      <c r="AD3" s="476"/>
      <c r="AE3" s="43"/>
      <c r="AF3" s="49"/>
      <c r="AG3" s="478" t="s">
        <v>140</v>
      </c>
      <c r="AH3" s="481" t="s">
        <v>141</v>
      </c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50"/>
      <c r="AT3" s="51"/>
      <c r="AU3" s="52"/>
      <c r="AV3" s="481" t="s">
        <v>142</v>
      </c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2"/>
      <c r="BK3" s="210"/>
      <c r="BP3" s="481" t="s">
        <v>143</v>
      </c>
      <c r="BQ3" s="484"/>
      <c r="BR3" s="484"/>
      <c r="BS3" s="484"/>
      <c r="BT3" s="484"/>
      <c r="BU3" s="484"/>
      <c r="BV3" s="484"/>
      <c r="BW3" s="485"/>
      <c r="BZ3" s="41" t="s">
        <v>144</v>
      </c>
      <c r="CB3" s="41" t="s">
        <v>145</v>
      </c>
      <c r="CD3" s="41" t="s">
        <v>305</v>
      </c>
    </row>
    <row r="4" spans="1:82" s="41" customFormat="1" ht="17.25" customHeight="1" x14ac:dyDescent="0.15">
      <c r="A4" s="47"/>
      <c r="B4" s="47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268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77"/>
      <c r="AD4" s="477"/>
      <c r="AE4" s="486"/>
      <c r="AF4" s="487"/>
      <c r="AG4" s="479"/>
      <c r="AH4" s="482"/>
      <c r="AI4" s="488" t="s">
        <v>146</v>
      </c>
      <c r="AJ4" s="486"/>
      <c r="AK4" s="486"/>
      <c r="AL4" s="54"/>
      <c r="AM4" s="489" t="s">
        <v>147</v>
      </c>
      <c r="AN4" s="489"/>
      <c r="AO4" s="489"/>
      <c r="AP4" s="489"/>
      <c r="AQ4" s="489"/>
      <c r="AR4" s="489"/>
      <c r="AS4" s="489"/>
      <c r="AT4" s="489"/>
      <c r="AU4" s="490"/>
      <c r="AV4" s="482"/>
      <c r="AW4" s="55"/>
      <c r="AX4" s="56" t="s">
        <v>148</v>
      </c>
      <c r="AY4" s="55"/>
      <c r="AZ4" s="55"/>
      <c r="BA4" s="455" t="s">
        <v>149</v>
      </c>
      <c r="BB4" s="455"/>
      <c r="BC4" s="455"/>
      <c r="BD4" s="455"/>
      <c r="BE4" s="455"/>
      <c r="BF4" s="455"/>
      <c r="BG4" s="455"/>
      <c r="BH4" s="455"/>
      <c r="BI4" s="455"/>
      <c r="BJ4" s="456"/>
      <c r="BK4" s="211"/>
      <c r="BP4" s="482"/>
      <c r="BQ4" s="57" t="s">
        <v>148</v>
      </c>
      <c r="BR4" s="491" t="s">
        <v>150</v>
      </c>
      <c r="BS4" s="491"/>
      <c r="BT4" s="491"/>
      <c r="BU4" s="491"/>
      <c r="BV4" s="491"/>
      <c r="BW4" s="492"/>
      <c r="BZ4" s="46" t="s">
        <v>151</v>
      </c>
      <c r="CA4" s="46"/>
    </row>
    <row r="5" spans="1:82" s="41" customFormat="1" ht="18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7"/>
      <c r="AD5" s="477"/>
      <c r="AE5" s="459"/>
      <c r="AF5" s="460"/>
      <c r="AG5" s="479"/>
      <c r="AH5" s="482"/>
      <c r="AI5" s="461" t="s">
        <v>152</v>
      </c>
      <c r="AJ5" s="459"/>
      <c r="AK5" s="459"/>
      <c r="AL5" s="58"/>
      <c r="AM5" s="455" t="s">
        <v>153</v>
      </c>
      <c r="AN5" s="455"/>
      <c r="AO5" s="455"/>
      <c r="AP5" s="455"/>
      <c r="AQ5" s="455"/>
      <c r="AR5" s="455"/>
      <c r="AS5" s="455"/>
      <c r="AT5" s="455"/>
      <c r="AU5" s="456"/>
      <c r="AV5" s="482"/>
      <c r="AW5" s="59"/>
      <c r="AX5" s="56" t="s">
        <v>152</v>
      </c>
      <c r="AY5" s="59"/>
      <c r="AZ5" s="59"/>
      <c r="BA5" s="455" t="s">
        <v>153</v>
      </c>
      <c r="BB5" s="455"/>
      <c r="BC5" s="455"/>
      <c r="BD5" s="455"/>
      <c r="BE5" s="455"/>
      <c r="BF5" s="455"/>
      <c r="BG5" s="455"/>
      <c r="BH5" s="455"/>
      <c r="BI5" s="455"/>
      <c r="BJ5" s="456"/>
      <c r="BK5" s="211"/>
      <c r="BP5" s="482"/>
      <c r="BQ5" s="57" t="s">
        <v>154</v>
      </c>
      <c r="BR5" s="457" t="s">
        <v>155</v>
      </c>
      <c r="BS5" s="457"/>
      <c r="BT5" s="457"/>
      <c r="BU5" s="457"/>
      <c r="BV5" s="457"/>
      <c r="BW5" s="458"/>
      <c r="BY5" s="46"/>
    </row>
    <row r="6" spans="1:82" s="41" customFormat="1" ht="17.25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2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8"/>
      <c r="AB6" s="47"/>
      <c r="AC6" s="477"/>
      <c r="AD6" s="477"/>
      <c r="AE6" s="459"/>
      <c r="AF6" s="460"/>
      <c r="AG6" s="479"/>
      <c r="AH6" s="482"/>
      <c r="AI6" s="461" t="s">
        <v>156</v>
      </c>
      <c r="AJ6" s="459"/>
      <c r="AK6" s="459"/>
      <c r="AL6" s="58"/>
      <c r="AM6" s="455" t="s">
        <v>157</v>
      </c>
      <c r="AN6" s="455"/>
      <c r="AO6" s="455"/>
      <c r="AP6" s="455"/>
      <c r="AQ6" s="455"/>
      <c r="AR6" s="455"/>
      <c r="AS6" s="455"/>
      <c r="AT6" s="455"/>
      <c r="AU6" s="456"/>
      <c r="AV6" s="482"/>
      <c r="AW6" s="59"/>
      <c r="AX6" s="56" t="s">
        <v>156</v>
      </c>
      <c r="AY6" s="59"/>
      <c r="AZ6" s="59"/>
      <c r="BA6" s="455" t="s">
        <v>157</v>
      </c>
      <c r="BB6" s="455"/>
      <c r="BC6" s="455"/>
      <c r="BD6" s="455"/>
      <c r="BE6" s="455"/>
      <c r="BF6" s="455"/>
      <c r="BG6" s="455"/>
      <c r="BH6" s="455"/>
      <c r="BI6" s="455"/>
      <c r="BJ6" s="456"/>
      <c r="BK6" s="211"/>
      <c r="BP6" s="482"/>
      <c r="BQ6" s="57" t="s">
        <v>152</v>
      </c>
      <c r="BR6" s="457" t="s">
        <v>158</v>
      </c>
      <c r="BS6" s="457"/>
      <c r="BT6" s="457"/>
      <c r="BU6" s="457"/>
      <c r="BV6" s="457"/>
      <c r="BW6" s="458"/>
      <c r="BY6" s="46"/>
    </row>
    <row r="7" spans="1:82" s="41" customFormat="1" ht="17.2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7"/>
      <c r="AC7" s="477"/>
      <c r="AD7" s="477"/>
      <c r="AE7" s="459"/>
      <c r="AF7" s="460"/>
      <c r="AG7" s="479"/>
      <c r="AH7" s="482"/>
      <c r="AI7" s="461" t="s">
        <v>159</v>
      </c>
      <c r="AJ7" s="459"/>
      <c r="AK7" s="459"/>
      <c r="AL7" s="58"/>
      <c r="AM7" s="455" t="s">
        <v>160</v>
      </c>
      <c r="AN7" s="455"/>
      <c r="AO7" s="455"/>
      <c r="AP7" s="455"/>
      <c r="AQ7" s="455"/>
      <c r="AR7" s="455"/>
      <c r="AS7" s="455"/>
      <c r="AT7" s="455"/>
      <c r="AU7" s="456"/>
      <c r="AV7" s="482"/>
      <c r="AW7" s="59"/>
      <c r="AX7" s="56" t="s">
        <v>159</v>
      </c>
      <c r="AY7" s="59"/>
      <c r="AZ7" s="59"/>
      <c r="BA7" s="455" t="s">
        <v>160</v>
      </c>
      <c r="BB7" s="455"/>
      <c r="BC7" s="455"/>
      <c r="BD7" s="455"/>
      <c r="BE7" s="455"/>
      <c r="BF7" s="455"/>
      <c r="BG7" s="455"/>
      <c r="BH7" s="455"/>
      <c r="BI7" s="455"/>
      <c r="BJ7" s="456"/>
      <c r="BK7" s="211"/>
      <c r="BP7" s="482"/>
      <c r="BQ7" s="57" t="s">
        <v>161</v>
      </c>
      <c r="BR7" s="457" t="s">
        <v>162</v>
      </c>
      <c r="BS7" s="457"/>
      <c r="BT7" s="457"/>
      <c r="BU7" s="457"/>
      <c r="BV7" s="457"/>
      <c r="BW7" s="458"/>
      <c r="BY7" s="46"/>
    </row>
    <row r="8" spans="1:82" s="41" customFormat="1" ht="17.25" customHeight="1" thickBo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7"/>
      <c r="AC8" s="477"/>
      <c r="AD8" s="477"/>
      <c r="AE8" s="47"/>
      <c r="AF8" s="60"/>
      <c r="AG8" s="480"/>
      <c r="AH8" s="483"/>
      <c r="AI8" s="61"/>
      <c r="AJ8" s="61"/>
      <c r="AK8" s="61"/>
      <c r="AL8" s="61"/>
      <c r="AM8" s="61"/>
      <c r="AN8" s="61"/>
      <c r="AO8" s="61"/>
      <c r="AP8" s="61"/>
      <c r="AQ8" s="61"/>
      <c r="AR8" s="62"/>
      <c r="AS8" s="63"/>
      <c r="AT8" s="62"/>
      <c r="AU8" s="64"/>
      <c r="AV8" s="483"/>
      <c r="AW8" s="63"/>
      <c r="AX8" s="65"/>
      <c r="AY8" s="63"/>
      <c r="AZ8" s="66"/>
      <c r="BA8" s="61"/>
      <c r="BB8" s="61"/>
      <c r="BC8" s="61"/>
      <c r="BD8" s="61"/>
      <c r="BE8" s="61"/>
      <c r="BF8" s="61"/>
      <c r="BG8" s="61"/>
      <c r="BH8" s="61"/>
      <c r="BI8" s="61"/>
      <c r="BJ8" s="67"/>
      <c r="BK8" s="46"/>
      <c r="BP8" s="483"/>
      <c r="BQ8" s="68" t="s">
        <v>163</v>
      </c>
      <c r="BR8" s="462" t="s">
        <v>164</v>
      </c>
      <c r="BS8" s="462"/>
      <c r="BT8" s="462"/>
      <c r="BU8" s="462"/>
      <c r="BV8" s="462"/>
      <c r="BW8" s="463"/>
      <c r="BY8" s="46"/>
    </row>
    <row r="9" spans="1:82" s="41" customFormat="1" ht="17.2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2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7"/>
      <c r="AC9" s="47"/>
      <c r="AD9" s="47"/>
      <c r="AE9" s="47"/>
      <c r="AF9" s="47"/>
      <c r="AG9" s="48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BM9" s="48"/>
      <c r="BN9" s="48"/>
      <c r="BO9" s="69"/>
      <c r="BP9" s="48"/>
      <c r="BQ9" s="48"/>
      <c r="BR9" s="48"/>
      <c r="BS9" s="48"/>
      <c r="BT9" s="48"/>
      <c r="BU9" s="48"/>
      <c r="BV9" s="48"/>
      <c r="BW9" s="69"/>
      <c r="BY9" s="46"/>
    </row>
    <row r="10" spans="1:82" s="41" customFormat="1" ht="17.25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2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7"/>
      <c r="AC10" s="421"/>
      <c r="AD10" s="421"/>
      <c r="AE10" s="421"/>
      <c r="AF10" s="422"/>
      <c r="AG10" s="423" t="s">
        <v>165</v>
      </c>
      <c r="AH10" s="424"/>
      <c r="AI10" s="424"/>
      <c r="AJ10" s="424"/>
      <c r="AK10" s="424"/>
      <c r="AL10" s="424"/>
      <c r="AM10" s="427" t="s">
        <v>166</v>
      </c>
      <c r="AN10" s="428"/>
      <c r="AO10" s="428"/>
      <c r="AP10" s="428"/>
      <c r="AQ10" s="428"/>
      <c r="AR10" s="428"/>
      <c r="AS10" s="428"/>
      <c r="AT10" s="428"/>
      <c r="AU10" s="428"/>
      <c r="AV10" s="428"/>
      <c r="AW10" s="429"/>
      <c r="AX10" s="433" t="s">
        <v>167</v>
      </c>
      <c r="AY10" s="434"/>
      <c r="AZ10" s="434"/>
      <c r="BA10" s="435"/>
      <c r="BB10" s="439" t="s">
        <v>168</v>
      </c>
      <c r="BC10" s="440"/>
      <c r="BD10" s="440"/>
      <c r="BE10" s="440"/>
      <c r="BF10" s="440"/>
      <c r="BG10" s="440"/>
      <c r="BH10" s="440"/>
      <c r="BI10" s="440"/>
      <c r="BJ10" s="440"/>
      <c r="BK10" s="440"/>
      <c r="BL10" s="440"/>
      <c r="BM10" s="440"/>
      <c r="BN10" s="440"/>
      <c r="BO10" s="441"/>
      <c r="BP10" s="445" t="s">
        <v>169</v>
      </c>
      <c r="BQ10" s="446"/>
      <c r="BR10" s="449" t="s">
        <v>170</v>
      </c>
      <c r="BS10" s="451">
        <v>0.47916666666666669</v>
      </c>
      <c r="BT10" s="453" t="s">
        <v>171</v>
      </c>
      <c r="BU10" s="389">
        <v>1</v>
      </c>
      <c r="BV10" s="390"/>
      <c r="BW10" s="393" t="s">
        <v>172</v>
      </c>
      <c r="BY10" s="46"/>
    </row>
    <row r="11" spans="1:82" s="41" customFormat="1" ht="17.25" customHeigh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2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7"/>
      <c r="AC11" s="421"/>
      <c r="AD11" s="421"/>
      <c r="AE11" s="421"/>
      <c r="AF11" s="422"/>
      <c r="AG11" s="425"/>
      <c r="AH11" s="426"/>
      <c r="AI11" s="426"/>
      <c r="AJ11" s="426"/>
      <c r="AK11" s="426"/>
      <c r="AL11" s="426"/>
      <c r="AM11" s="430"/>
      <c r="AN11" s="431"/>
      <c r="AO11" s="431"/>
      <c r="AP11" s="431"/>
      <c r="AQ11" s="431"/>
      <c r="AR11" s="431"/>
      <c r="AS11" s="431"/>
      <c r="AT11" s="431"/>
      <c r="AU11" s="431"/>
      <c r="AV11" s="431"/>
      <c r="AW11" s="432"/>
      <c r="AX11" s="436"/>
      <c r="AY11" s="437"/>
      <c r="AZ11" s="437"/>
      <c r="BA11" s="438"/>
      <c r="BB11" s="442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  <c r="BO11" s="444"/>
      <c r="BP11" s="447"/>
      <c r="BQ11" s="448"/>
      <c r="BR11" s="450"/>
      <c r="BS11" s="452"/>
      <c r="BT11" s="454"/>
      <c r="BU11" s="391"/>
      <c r="BV11" s="392"/>
      <c r="BW11" s="394"/>
      <c r="BY11" s="46"/>
    </row>
    <row r="12" spans="1:82" ht="13.5" customHeight="1" thickBot="1" x14ac:dyDescent="0.2">
      <c r="BO12" s="71"/>
      <c r="BW12" s="71"/>
    </row>
    <row r="13" spans="1:82" s="72" customFormat="1" ht="21.75" customHeight="1" x14ac:dyDescent="0.15">
      <c r="A13" s="395" t="s">
        <v>173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209"/>
      <c r="M13" s="209"/>
      <c r="N13" s="209"/>
      <c r="O13" s="395" t="s">
        <v>174</v>
      </c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6"/>
      <c r="AN13" s="396"/>
      <c r="AO13" s="396"/>
      <c r="AP13" s="396"/>
      <c r="AQ13" s="396"/>
      <c r="AR13" s="396"/>
      <c r="AS13" s="396"/>
      <c r="AT13" s="396"/>
      <c r="AU13" s="396"/>
      <c r="AV13" s="396"/>
      <c r="AW13" s="396"/>
      <c r="AX13" s="396"/>
      <c r="AY13" s="396"/>
      <c r="AZ13" s="396"/>
      <c r="BA13" s="396"/>
      <c r="BB13" s="396"/>
      <c r="BC13" s="396"/>
      <c r="BD13" s="396"/>
      <c r="BE13" s="396"/>
      <c r="BF13" s="396"/>
      <c r="BG13" s="396"/>
      <c r="BH13" s="396"/>
      <c r="BI13" s="396"/>
      <c r="BJ13" s="396"/>
      <c r="BK13" s="297" t="s">
        <v>175</v>
      </c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9"/>
    </row>
    <row r="14" spans="1:82" s="41" customFormat="1" ht="15.75" customHeight="1" x14ac:dyDescent="0.15">
      <c r="A14" s="397" t="s">
        <v>374</v>
      </c>
      <c r="B14" s="400" t="s">
        <v>375</v>
      </c>
      <c r="C14" s="403" t="s">
        <v>176</v>
      </c>
      <c r="D14" s="464" t="s">
        <v>178</v>
      </c>
      <c r="E14" s="465"/>
      <c r="F14" s="466"/>
      <c r="G14" s="305" t="s">
        <v>378</v>
      </c>
      <c r="H14" s="467" t="s">
        <v>379</v>
      </c>
      <c r="I14" s="470" t="s">
        <v>380</v>
      </c>
      <c r="J14" s="471"/>
      <c r="K14" s="472"/>
      <c r="L14" s="308" t="s">
        <v>177</v>
      </c>
      <c r="M14" s="248"/>
      <c r="N14" s="305" t="s">
        <v>396</v>
      </c>
      <c r="O14" s="414" t="s">
        <v>179</v>
      </c>
      <c r="P14" s="406" t="s">
        <v>180</v>
      </c>
      <c r="Q14" s="408" t="s">
        <v>181</v>
      </c>
      <c r="R14" s="409"/>
      <c r="S14" s="410"/>
      <c r="T14" s="379" t="s">
        <v>182</v>
      </c>
      <c r="U14" s="379"/>
      <c r="V14" s="379"/>
      <c r="W14" s="379"/>
      <c r="X14" s="379"/>
      <c r="Y14" s="379"/>
      <c r="Z14" s="411"/>
      <c r="AA14" s="353" t="s">
        <v>183</v>
      </c>
      <c r="AB14" s="412" t="s">
        <v>184</v>
      </c>
      <c r="AC14" s="413"/>
      <c r="AD14" s="413"/>
      <c r="AE14" s="370"/>
      <c r="AF14" s="370"/>
      <c r="AG14" s="353" t="s">
        <v>185</v>
      </c>
      <c r="AH14" s="379" t="s">
        <v>186</v>
      </c>
      <c r="AI14" s="379"/>
      <c r="AJ14" s="379"/>
      <c r="AK14" s="380"/>
      <c r="AL14" s="380"/>
      <c r="AM14" s="380"/>
      <c r="AN14" s="380"/>
      <c r="AO14" s="380"/>
      <c r="AP14" s="380"/>
      <c r="AQ14" s="380"/>
      <c r="AR14" s="380"/>
      <c r="AS14" s="353" t="s">
        <v>187</v>
      </c>
      <c r="AT14" s="381" t="s">
        <v>188</v>
      </c>
      <c r="AU14" s="382"/>
      <c r="AV14" s="382"/>
      <c r="AW14" s="382"/>
      <c r="AX14" s="382"/>
      <c r="AY14" s="382"/>
      <c r="AZ14" s="382"/>
      <c r="BA14" s="382"/>
      <c r="BB14" s="382"/>
      <c r="BC14" s="382"/>
      <c r="BD14" s="382"/>
      <c r="BE14" s="382"/>
      <c r="BF14" s="382"/>
      <c r="BG14" s="374" t="s">
        <v>189</v>
      </c>
      <c r="BH14" s="374" t="s">
        <v>190</v>
      </c>
      <c r="BI14" s="375" t="s">
        <v>191</v>
      </c>
      <c r="BJ14" s="368" t="s">
        <v>192</v>
      </c>
      <c r="BK14" s="300" t="s">
        <v>193</v>
      </c>
      <c r="BL14" s="301"/>
      <c r="BM14" s="301"/>
      <c r="BN14" s="301"/>
      <c r="BO14" s="374" t="s">
        <v>397</v>
      </c>
      <c r="BP14" s="370" t="s">
        <v>194</v>
      </c>
      <c r="BQ14" s="371"/>
      <c r="BR14" s="358" t="s">
        <v>195</v>
      </c>
      <c r="BS14" s="360" t="s">
        <v>196</v>
      </c>
      <c r="BT14" s="361"/>
      <c r="BU14" s="361"/>
      <c r="BV14" s="361"/>
      <c r="BW14" s="362"/>
    </row>
    <row r="15" spans="1:82" s="41" customFormat="1" ht="17.25" customHeight="1" x14ac:dyDescent="0.15">
      <c r="A15" s="398"/>
      <c r="B15" s="401"/>
      <c r="C15" s="404"/>
      <c r="D15" s="257"/>
      <c r="E15" s="212"/>
      <c r="F15" s="258"/>
      <c r="G15" s="306"/>
      <c r="H15" s="468"/>
      <c r="I15" s="231"/>
      <c r="J15" s="214"/>
      <c r="K15" s="232"/>
      <c r="L15" s="309"/>
      <c r="M15" s="249"/>
      <c r="N15" s="306"/>
      <c r="O15" s="414"/>
      <c r="P15" s="406"/>
      <c r="Q15" s="416" t="s">
        <v>197</v>
      </c>
      <c r="R15" s="418" t="s">
        <v>198</v>
      </c>
      <c r="S15" s="73"/>
      <c r="T15" s="420" t="s">
        <v>199</v>
      </c>
      <c r="U15" s="377"/>
      <c r="V15" s="377"/>
      <c r="W15" s="377" t="s">
        <v>200</v>
      </c>
      <c r="X15" s="377"/>
      <c r="Y15" s="377" t="s">
        <v>201</v>
      </c>
      <c r="Z15" s="378"/>
      <c r="AA15" s="353"/>
      <c r="AB15" s="301" t="s">
        <v>202</v>
      </c>
      <c r="AC15" s="301"/>
      <c r="AD15" s="383"/>
      <c r="AE15" s="377" t="s">
        <v>203</v>
      </c>
      <c r="AF15" s="378"/>
      <c r="AG15" s="353"/>
      <c r="AH15" s="383" t="s">
        <v>204</v>
      </c>
      <c r="AI15" s="377"/>
      <c r="AJ15" s="377"/>
      <c r="AK15" s="377"/>
      <c r="AL15" s="384" t="s">
        <v>205</v>
      </c>
      <c r="AM15" s="301"/>
      <c r="AN15" s="301"/>
      <c r="AO15" s="301"/>
      <c r="AP15" s="301"/>
      <c r="AQ15" s="383"/>
      <c r="AR15" s="385" t="s">
        <v>201</v>
      </c>
      <c r="AS15" s="353"/>
      <c r="AT15" s="374" t="s">
        <v>206</v>
      </c>
      <c r="AU15" s="383" t="s">
        <v>204</v>
      </c>
      <c r="AV15" s="377"/>
      <c r="AW15" s="377"/>
      <c r="AX15" s="384"/>
      <c r="AY15" s="374" t="s">
        <v>207</v>
      </c>
      <c r="AZ15" s="301" t="s">
        <v>208</v>
      </c>
      <c r="BA15" s="301"/>
      <c r="BB15" s="301"/>
      <c r="BC15" s="384" t="s">
        <v>209</v>
      </c>
      <c r="BD15" s="301"/>
      <c r="BE15" s="387" t="s">
        <v>210</v>
      </c>
      <c r="BF15" s="74" t="s">
        <v>211</v>
      </c>
      <c r="BG15" s="353"/>
      <c r="BH15" s="353"/>
      <c r="BI15" s="375"/>
      <c r="BJ15" s="368"/>
      <c r="BK15" s="302" t="s">
        <v>395</v>
      </c>
      <c r="BL15" s="366" t="s">
        <v>191</v>
      </c>
      <c r="BM15" s="351" t="s">
        <v>212</v>
      </c>
      <c r="BN15" s="643" t="s">
        <v>213</v>
      </c>
      <c r="BO15" s="353"/>
      <c r="BP15" s="370"/>
      <c r="BQ15" s="371"/>
      <c r="BR15" s="358"/>
      <c r="BS15" s="360"/>
      <c r="BT15" s="361"/>
      <c r="BU15" s="361"/>
      <c r="BV15" s="361"/>
      <c r="BW15" s="362"/>
    </row>
    <row r="16" spans="1:82" s="41" customFormat="1" ht="145.5" customHeight="1" x14ac:dyDescent="0.15">
      <c r="A16" s="398"/>
      <c r="B16" s="401"/>
      <c r="C16" s="404"/>
      <c r="D16" s="231" t="s">
        <v>377</v>
      </c>
      <c r="E16" s="214" t="s">
        <v>392</v>
      </c>
      <c r="F16" s="258" t="s">
        <v>376</v>
      </c>
      <c r="G16" s="306"/>
      <c r="H16" s="468"/>
      <c r="I16" s="231" t="s">
        <v>381</v>
      </c>
      <c r="J16" s="214" t="s">
        <v>382</v>
      </c>
      <c r="K16" s="232" t="s">
        <v>383</v>
      </c>
      <c r="L16" s="309"/>
      <c r="M16" s="249" t="s">
        <v>214</v>
      </c>
      <c r="N16" s="306"/>
      <c r="O16" s="414"/>
      <c r="P16" s="406"/>
      <c r="Q16" s="416"/>
      <c r="R16" s="418"/>
      <c r="S16" s="75" t="s">
        <v>215</v>
      </c>
      <c r="T16" s="76" t="s">
        <v>216</v>
      </c>
      <c r="U16" s="77" t="s">
        <v>217</v>
      </c>
      <c r="V16" s="77" t="s">
        <v>218</v>
      </c>
      <c r="W16" s="78" t="s">
        <v>219</v>
      </c>
      <c r="X16" s="77" t="s">
        <v>220</v>
      </c>
      <c r="Y16" s="79" t="s">
        <v>221</v>
      </c>
      <c r="Z16" s="80" t="s">
        <v>222</v>
      </c>
      <c r="AA16" s="353"/>
      <c r="AB16" s="81" t="s">
        <v>223</v>
      </c>
      <c r="AC16" s="78" t="s">
        <v>224</v>
      </c>
      <c r="AD16" s="78" t="s">
        <v>225</v>
      </c>
      <c r="AE16" s="78" t="s">
        <v>226</v>
      </c>
      <c r="AF16" s="82" t="s">
        <v>227</v>
      </c>
      <c r="AG16" s="353"/>
      <c r="AH16" s="81" t="s">
        <v>228</v>
      </c>
      <c r="AI16" s="78" t="s">
        <v>229</v>
      </c>
      <c r="AJ16" s="78" t="s">
        <v>230</v>
      </c>
      <c r="AK16" s="78" t="s">
        <v>231</v>
      </c>
      <c r="AL16" s="78" t="s">
        <v>232</v>
      </c>
      <c r="AM16" s="78" t="s">
        <v>233</v>
      </c>
      <c r="AN16" s="78" t="s">
        <v>234</v>
      </c>
      <c r="AO16" s="78" t="s">
        <v>235</v>
      </c>
      <c r="AP16" s="78" t="s">
        <v>236</v>
      </c>
      <c r="AQ16" s="78" t="s">
        <v>237</v>
      </c>
      <c r="AR16" s="386"/>
      <c r="AS16" s="353"/>
      <c r="AT16" s="353"/>
      <c r="AU16" s="81" t="s">
        <v>228</v>
      </c>
      <c r="AV16" s="78" t="s">
        <v>229</v>
      </c>
      <c r="AW16" s="78" t="s">
        <v>230</v>
      </c>
      <c r="AX16" s="83" t="s">
        <v>238</v>
      </c>
      <c r="AY16" s="353"/>
      <c r="AZ16" s="84" t="s">
        <v>239</v>
      </c>
      <c r="BA16" s="76" t="s">
        <v>240</v>
      </c>
      <c r="BB16" s="76" t="s">
        <v>222</v>
      </c>
      <c r="BC16" s="79" t="s">
        <v>241</v>
      </c>
      <c r="BD16" s="85" t="s">
        <v>242</v>
      </c>
      <c r="BE16" s="388"/>
      <c r="BF16" s="86" t="s">
        <v>243</v>
      </c>
      <c r="BG16" s="353"/>
      <c r="BH16" s="353"/>
      <c r="BI16" s="375"/>
      <c r="BJ16" s="368"/>
      <c r="BK16" s="303"/>
      <c r="BL16" s="366"/>
      <c r="BM16" s="351"/>
      <c r="BN16" s="643"/>
      <c r="BO16" s="353"/>
      <c r="BP16" s="370"/>
      <c r="BQ16" s="371"/>
      <c r="BR16" s="358"/>
      <c r="BS16" s="360"/>
      <c r="BT16" s="361"/>
      <c r="BU16" s="361"/>
      <c r="BV16" s="361"/>
      <c r="BW16" s="362"/>
    </row>
    <row r="17" spans="1:75" s="41" customFormat="1" ht="13.5" customHeight="1" thickBot="1" x14ac:dyDescent="0.2">
      <c r="A17" s="399"/>
      <c r="B17" s="402"/>
      <c r="C17" s="405"/>
      <c r="D17" s="259"/>
      <c r="E17" s="213"/>
      <c r="F17" s="260"/>
      <c r="G17" s="307"/>
      <c r="H17" s="469"/>
      <c r="I17" s="233"/>
      <c r="J17" s="215"/>
      <c r="K17" s="234"/>
      <c r="L17" s="310"/>
      <c r="M17" s="250"/>
      <c r="N17" s="307"/>
      <c r="O17" s="415"/>
      <c r="P17" s="407"/>
      <c r="Q17" s="417"/>
      <c r="R17" s="419"/>
      <c r="S17" s="87"/>
      <c r="T17" s="88" t="s">
        <v>244</v>
      </c>
      <c r="U17" s="89" t="s">
        <v>245</v>
      </c>
      <c r="V17" s="89" t="s">
        <v>246</v>
      </c>
      <c r="W17" s="89" t="s">
        <v>247</v>
      </c>
      <c r="X17" s="90" t="s">
        <v>248</v>
      </c>
      <c r="Y17" s="91" t="s">
        <v>249</v>
      </c>
      <c r="Z17" s="91" t="s">
        <v>250</v>
      </c>
      <c r="AA17" s="354"/>
      <c r="AB17" s="88" t="s">
        <v>251</v>
      </c>
      <c r="AC17" s="89" t="s">
        <v>252</v>
      </c>
      <c r="AD17" s="89" t="s">
        <v>253</v>
      </c>
      <c r="AE17" s="89" t="s">
        <v>254</v>
      </c>
      <c r="AF17" s="92" t="s">
        <v>255</v>
      </c>
      <c r="AG17" s="354"/>
      <c r="AH17" s="88" t="s">
        <v>256</v>
      </c>
      <c r="AI17" s="89" t="s">
        <v>257</v>
      </c>
      <c r="AJ17" s="89" t="s">
        <v>258</v>
      </c>
      <c r="AK17" s="89" t="s">
        <v>259</v>
      </c>
      <c r="AL17" s="88" t="s">
        <v>260</v>
      </c>
      <c r="AM17" s="89" t="s">
        <v>261</v>
      </c>
      <c r="AN17" s="88" t="s">
        <v>262</v>
      </c>
      <c r="AO17" s="89" t="s">
        <v>263</v>
      </c>
      <c r="AP17" s="89" t="s">
        <v>264</v>
      </c>
      <c r="AQ17" s="89" t="s">
        <v>265</v>
      </c>
      <c r="AR17" s="93" t="s">
        <v>266</v>
      </c>
      <c r="AS17" s="354"/>
      <c r="AT17" s="354"/>
      <c r="AU17" s="88" t="s">
        <v>267</v>
      </c>
      <c r="AV17" s="89" t="s">
        <v>268</v>
      </c>
      <c r="AW17" s="89" t="s">
        <v>269</v>
      </c>
      <c r="AX17" s="94" t="s">
        <v>270</v>
      </c>
      <c r="AY17" s="354"/>
      <c r="AZ17" s="95" t="s">
        <v>271</v>
      </c>
      <c r="BA17" s="96" t="s">
        <v>272</v>
      </c>
      <c r="BB17" s="96" t="s">
        <v>273</v>
      </c>
      <c r="BC17" s="91" t="s">
        <v>274</v>
      </c>
      <c r="BD17" s="90" t="s">
        <v>275</v>
      </c>
      <c r="BE17" s="97" t="s">
        <v>276</v>
      </c>
      <c r="BF17" s="97" t="s">
        <v>277</v>
      </c>
      <c r="BG17" s="354"/>
      <c r="BH17" s="354"/>
      <c r="BI17" s="376"/>
      <c r="BJ17" s="369"/>
      <c r="BK17" s="304"/>
      <c r="BL17" s="367"/>
      <c r="BM17" s="352"/>
      <c r="BN17" s="644"/>
      <c r="BO17" s="354"/>
      <c r="BP17" s="372"/>
      <c r="BQ17" s="373"/>
      <c r="BR17" s="359"/>
      <c r="BS17" s="363"/>
      <c r="BT17" s="364"/>
      <c r="BU17" s="364"/>
      <c r="BV17" s="364"/>
      <c r="BW17" s="365"/>
    </row>
    <row r="18" spans="1:75" s="116" customFormat="1" ht="24" customHeight="1" x14ac:dyDescent="0.15">
      <c r="A18" s="98" t="s">
        <v>142</v>
      </c>
      <c r="B18" s="99">
        <v>2103007</v>
      </c>
      <c r="C18" s="254" t="s">
        <v>278</v>
      </c>
      <c r="D18" s="261" t="s">
        <v>393</v>
      </c>
      <c r="E18" s="99" t="s">
        <v>385</v>
      </c>
      <c r="F18" s="262" t="s">
        <v>386</v>
      </c>
      <c r="G18" s="229">
        <v>800</v>
      </c>
      <c r="H18" s="227">
        <v>38412</v>
      </c>
      <c r="I18" s="235" t="s">
        <v>384</v>
      </c>
      <c r="J18" s="99">
        <v>2</v>
      </c>
      <c r="K18" s="236">
        <v>0</v>
      </c>
      <c r="L18" s="244" t="s">
        <v>136</v>
      </c>
      <c r="M18" s="251" t="s">
        <v>279</v>
      </c>
      <c r="N18" s="269"/>
      <c r="O18" s="100" t="s">
        <v>280</v>
      </c>
      <c r="P18" s="101" t="s">
        <v>281</v>
      </c>
      <c r="Q18" s="102" t="s">
        <v>282</v>
      </c>
      <c r="R18" s="103">
        <v>0.4375</v>
      </c>
      <c r="S18" s="104">
        <v>1</v>
      </c>
      <c r="T18" s="105" t="s">
        <v>283</v>
      </c>
      <c r="U18" s="106" t="s">
        <v>283</v>
      </c>
      <c r="V18" s="106" t="s">
        <v>283</v>
      </c>
      <c r="W18" s="106" t="s">
        <v>283</v>
      </c>
      <c r="X18" s="106" t="s">
        <v>283</v>
      </c>
      <c r="Y18" s="106" t="s">
        <v>283</v>
      </c>
      <c r="Z18" s="107" t="s">
        <v>283</v>
      </c>
      <c r="AA18" s="108" t="s">
        <v>133</v>
      </c>
      <c r="AB18" s="106" t="s">
        <v>283</v>
      </c>
      <c r="AC18" s="106" t="s">
        <v>283</v>
      </c>
      <c r="AD18" s="106" t="s">
        <v>283</v>
      </c>
      <c r="AE18" s="106" t="s">
        <v>283</v>
      </c>
      <c r="AF18" s="109" t="s">
        <v>283</v>
      </c>
      <c r="AG18" s="108" t="s">
        <v>133</v>
      </c>
      <c r="AH18" s="110" t="s">
        <v>283</v>
      </c>
      <c r="AI18" s="106" t="s">
        <v>283</v>
      </c>
      <c r="AJ18" s="106" t="s">
        <v>283</v>
      </c>
      <c r="AK18" s="106" t="s">
        <v>283</v>
      </c>
      <c r="AL18" s="110" t="s">
        <v>284</v>
      </c>
      <c r="AM18" s="106" t="s">
        <v>283</v>
      </c>
      <c r="AN18" s="110" t="s">
        <v>284</v>
      </c>
      <c r="AO18" s="106" t="s">
        <v>283</v>
      </c>
      <c r="AP18" s="106" t="s">
        <v>284</v>
      </c>
      <c r="AQ18" s="106" t="s">
        <v>283</v>
      </c>
      <c r="AR18" s="106" t="s">
        <v>284</v>
      </c>
      <c r="AS18" s="108" t="s">
        <v>145</v>
      </c>
      <c r="AT18" s="111" t="s">
        <v>285</v>
      </c>
      <c r="AU18" s="106" t="s">
        <v>283</v>
      </c>
      <c r="AV18" s="106" t="s">
        <v>283</v>
      </c>
      <c r="AW18" s="106" t="s">
        <v>283</v>
      </c>
      <c r="AX18" s="106" t="s">
        <v>283</v>
      </c>
      <c r="AY18" s="108" t="s">
        <v>145</v>
      </c>
      <c r="AZ18" s="106" t="s">
        <v>283</v>
      </c>
      <c r="BA18" s="106" t="s">
        <v>283</v>
      </c>
      <c r="BB18" s="106" t="s">
        <v>283</v>
      </c>
      <c r="BC18" s="106" t="s">
        <v>284</v>
      </c>
      <c r="BD18" s="106" t="s">
        <v>283</v>
      </c>
      <c r="BE18" s="112" t="s">
        <v>283</v>
      </c>
      <c r="BF18" s="112" t="s">
        <v>283</v>
      </c>
      <c r="BG18" s="108" t="s">
        <v>133</v>
      </c>
      <c r="BH18" s="113" t="s">
        <v>139</v>
      </c>
      <c r="BI18" s="114" t="s">
        <v>139</v>
      </c>
      <c r="BJ18" s="219" t="s">
        <v>130</v>
      </c>
      <c r="BK18" s="224" t="s">
        <v>283</v>
      </c>
      <c r="BL18" s="110" t="s">
        <v>283</v>
      </c>
      <c r="BM18" s="106" t="s">
        <v>283</v>
      </c>
      <c r="BN18" s="112" t="s">
        <v>283</v>
      </c>
      <c r="BO18" s="113" t="s">
        <v>132</v>
      </c>
      <c r="BP18" s="314"/>
      <c r="BQ18" s="315"/>
      <c r="BR18" s="115" t="s">
        <v>286</v>
      </c>
      <c r="BS18" s="355"/>
      <c r="BT18" s="356"/>
      <c r="BU18" s="356"/>
      <c r="BV18" s="356"/>
      <c r="BW18" s="357"/>
    </row>
    <row r="19" spans="1:75" ht="24" customHeight="1" x14ac:dyDescent="0.15">
      <c r="A19" s="117" t="s">
        <v>142</v>
      </c>
      <c r="B19" s="118">
        <v>2103008</v>
      </c>
      <c r="C19" s="216" t="s">
        <v>287</v>
      </c>
      <c r="D19" s="263" t="s">
        <v>393</v>
      </c>
      <c r="E19" s="118" t="s">
        <v>387</v>
      </c>
      <c r="F19" s="262" t="s">
        <v>388</v>
      </c>
      <c r="G19" s="230">
        <v>1200</v>
      </c>
      <c r="H19" s="228">
        <v>31079</v>
      </c>
      <c r="I19" s="237" t="s">
        <v>384</v>
      </c>
      <c r="J19" s="118">
        <v>3</v>
      </c>
      <c r="K19" s="238">
        <v>0</v>
      </c>
      <c r="L19" s="245" t="s">
        <v>136</v>
      </c>
      <c r="M19" s="251" t="s">
        <v>279</v>
      </c>
      <c r="N19" s="270"/>
      <c r="O19" s="119" t="s">
        <v>288</v>
      </c>
      <c r="P19" s="120" t="s">
        <v>289</v>
      </c>
      <c r="Q19" s="121" t="s">
        <v>282</v>
      </c>
      <c r="R19" s="122">
        <v>0.4375</v>
      </c>
      <c r="S19" s="123">
        <v>1</v>
      </c>
      <c r="T19" s="124" t="s">
        <v>283</v>
      </c>
      <c r="U19" s="125" t="s">
        <v>283</v>
      </c>
      <c r="V19" s="125" t="s">
        <v>283</v>
      </c>
      <c r="W19" s="125" t="s">
        <v>283</v>
      </c>
      <c r="X19" s="125" t="s">
        <v>283</v>
      </c>
      <c r="Y19" s="125" t="s">
        <v>284</v>
      </c>
      <c r="Z19" s="107" t="s">
        <v>283</v>
      </c>
      <c r="AA19" s="108" t="s">
        <v>133</v>
      </c>
      <c r="AB19" s="125" t="s">
        <v>283</v>
      </c>
      <c r="AC19" s="125" t="s">
        <v>283</v>
      </c>
      <c r="AD19" s="125" t="s">
        <v>283</v>
      </c>
      <c r="AE19" s="125" t="s">
        <v>283</v>
      </c>
      <c r="AF19" s="126" t="s">
        <v>284</v>
      </c>
      <c r="AG19" s="127" t="s">
        <v>133</v>
      </c>
      <c r="AH19" s="124" t="s">
        <v>284</v>
      </c>
      <c r="AI19" s="125" t="s">
        <v>283</v>
      </c>
      <c r="AJ19" s="125" t="s">
        <v>283</v>
      </c>
      <c r="AK19" s="125" t="s">
        <v>283</v>
      </c>
      <c r="AL19" s="124" t="s">
        <v>284</v>
      </c>
      <c r="AM19" s="125" t="s">
        <v>283</v>
      </c>
      <c r="AN19" s="124" t="s">
        <v>284</v>
      </c>
      <c r="AO19" s="125" t="s">
        <v>283</v>
      </c>
      <c r="AP19" s="125" t="s">
        <v>284</v>
      </c>
      <c r="AQ19" s="125" t="s">
        <v>283</v>
      </c>
      <c r="AR19" s="125" t="s">
        <v>284</v>
      </c>
      <c r="AS19" s="108" t="s">
        <v>145</v>
      </c>
      <c r="AT19" s="113" t="s">
        <v>285</v>
      </c>
      <c r="AU19" s="125" t="s">
        <v>283</v>
      </c>
      <c r="AV19" s="125" t="s">
        <v>284</v>
      </c>
      <c r="AW19" s="125" t="s">
        <v>283</v>
      </c>
      <c r="AX19" s="125" t="s">
        <v>284</v>
      </c>
      <c r="AY19" s="108" t="s">
        <v>145</v>
      </c>
      <c r="AZ19" s="125" t="s">
        <v>283</v>
      </c>
      <c r="BA19" s="125" t="s">
        <v>283</v>
      </c>
      <c r="BB19" s="125" t="s">
        <v>284</v>
      </c>
      <c r="BC19" s="125" t="s">
        <v>283</v>
      </c>
      <c r="BD19" s="125" t="s">
        <v>283</v>
      </c>
      <c r="BE19" s="128" t="s">
        <v>284</v>
      </c>
      <c r="BF19" s="128" t="s">
        <v>284</v>
      </c>
      <c r="BG19" s="127" t="s">
        <v>133</v>
      </c>
      <c r="BH19" s="113" t="s">
        <v>139</v>
      </c>
      <c r="BI19" s="114" t="s">
        <v>139</v>
      </c>
      <c r="BJ19" s="219" t="s">
        <v>135</v>
      </c>
      <c r="BK19" s="225" t="s">
        <v>283</v>
      </c>
      <c r="BL19" s="124" t="s">
        <v>283</v>
      </c>
      <c r="BM19" s="125" t="s">
        <v>283</v>
      </c>
      <c r="BN19" s="128" t="s">
        <v>283</v>
      </c>
      <c r="BO19" s="113" t="s">
        <v>132</v>
      </c>
      <c r="BP19" s="314"/>
      <c r="BQ19" s="315"/>
      <c r="BR19" s="129" t="s">
        <v>290</v>
      </c>
      <c r="BS19" s="316"/>
      <c r="BT19" s="317"/>
      <c r="BU19" s="317"/>
      <c r="BV19" s="317"/>
      <c r="BW19" s="318"/>
    </row>
    <row r="20" spans="1:75" ht="24" customHeight="1" x14ac:dyDescent="0.15">
      <c r="A20" s="117" t="s">
        <v>142</v>
      </c>
      <c r="B20" s="118">
        <v>2103009</v>
      </c>
      <c r="C20" s="216" t="s">
        <v>291</v>
      </c>
      <c r="D20" s="263" t="s">
        <v>393</v>
      </c>
      <c r="E20" s="118" t="s">
        <v>387</v>
      </c>
      <c r="F20" s="262" t="s">
        <v>389</v>
      </c>
      <c r="G20" s="230">
        <v>1500</v>
      </c>
      <c r="H20" s="228">
        <v>37012</v>
      </c>
      <c r="I20" s="237" t="s">
        <v>384</v>
      </c>
      <c r="J20" s="118">
        <v>5</v>
      </c>
      <c r="K20" s="238">
        <v>1</v>
      </c>
      <c r="L20" s="245" t="s">
        <v>136</v>
      </c>
      <c r="M20" s="251" t="s">
        <v>279</v>
      </c>
      <c r="N20" s="270"/>
      <c r="O20" s="119" t="s">
        <v>292</v>
      </c>
      <c r="P20" s="120" t="s">
        <v>289</v>
      </c>
      <c r="Q20" s="121" t="s">
        <v>293</v>
      </c>
      <c r="R20" s="122">
        <v>0.4381944444444445</v>
      </c>
      <c r="S20" s="123">
        <v>1</v>
      </c>
      <c r="T20" s="124" t="s">
        <v>283</v>
      </c>
      <c r="U20" s="125" t="s">
        <v>283</v>
      </c>
      <c r="V20" s="125" t="s">
        <v>283</v>
      </c>
      <c r="W20" s="125" t="s">
        <v>284</v>
      </c>
      <c r="X20" s="125" t="s">
        <v>284</v>
      </c>
      <c r="Y20" s="125" t="s">
        <v>283</v>
      </c>
      <c r="Z20" s="107" t="s">
        <v>283</v>
      </c>
      <c r="AA20" s="108" t="s">
        <v>133</v>
      </c>
      <c r="AB20" s="125" t="s">
        <v>283</v>
      </c>
      <c r="AC20" s="125" t="s">
        <v>283</v>
      </c>
      <c r="AD20" s="125" t="s">
        <v>283</v>
      </c>
      <c r="AE20" s="125" t="s">
        <v>283</v>
      </c>
      <c r="AF20" s="126" t="s">
        <v>283</v>
      </c>
      <c r="AG20" s="127" t="s">
        <v>133</v>
      </c>
      <c r="AH20" s="124" t="s">
        <v>284</v>
      </c>
      <c r="AI20" s="125" t="s">
        <v>283</v>
      </c>
      <c r="AJ20" s="125" t="s">
        <v>283</v>
      </c>
      <c r="AK20" s="125" t="s">
        <v>284</v>
      </c>
      <c r="AL20" s="124" t="s">
        <v>283</v>
      </c>
      <c r="AM20" s="125" t="s">
        <v>284</v>
      </c>
      <c r="AN20" s="124" t="s">
        <v>283</v>
      </c>
      <c r="AO20" s="125" t="s">
        <v>284</v>
      </c>
      <c r="AP20" s="125" t="s">
        <v>284</v>
      </c>
      <c r="AQ20" s="125" t="s">
        <v>284</v>
      </c>
      <c r="AR20" s="125" t="s">
        <v>284</v>
      </c>
      <c r="AS20" s="108" t="s">
        <v>138</v>
      </c>
      <c r="AT20" s="113" t="s">
        <v>137</v>
      </c>
      <c r="AU20" s="125" t="s">
        <v>283</v>
      </c>
      <c r="AV20" s="125" t="s">
        <v>283</v>
      </c>
      <c r="AW20" s="125" t="s">
        <v>283</v>
      </c>
      <c r="AX20" s="125" t="s">
        <v>283</v>
      </c>
      <c r="AY20" s="108"/>
      <c r="AZ20" s="125" t="s">
        <v>283</v>
      </c>
      <c r="BA20" s="125" t="s">
        <v>283</v>
      </c>
      <c r="BB20" s="125" t="s">
        <v>283</v>
      </c>
      <c r="BC20" s="125" t="s">
        <v>283</v>
      </c>
      <c r="BD20" s="125" t="s">
        <v>283</v>
      </c>
      <c r="BE20" s="128" t="s">
        <v>283</v>
      </c>
      <c r="BF20" s="128" t="s">
        <v>283</v>
      </c>
      <c r="BG20" s="108"/>
      <c r="BH20" s="108" t="s">
        <v>294</v>
      </c>
      <c r="BI20" s="114" t="s">
        <v>139</v>
      </c>
      <c r="BJ20" s="219" t="s">
        <v>135</v>
      </c>
      <c r="BK20" s="225" t="s">
        <v>283</v>
      </c>
      <c r="BL20" s="124" t="s">
        <v>283</v>
      </c>
      <c r="BM20" s="125" t="s">
        <v>283</v>
      </c>
      <c r="BN20" s="128" t="s">
        <v>283</v>
      </c>
      <c r="BO20" s="113" t="s">
        <v>132</v>
      </c>
      <c r="BP20" s="314"/>
      <c r="BQ20" s="315"/>
      <c r="BR20" s="129" t="s">
        <v>295</v>
      </c>
      <c r="BS20" s="316"/>
      <c r="BT20" s="317"/>
      <c r="BU20" s="317"/>
      <c r="BV20" s="317"/>
      <c r="BW20" s="318"/>
    </row>
    <row r="21" spans="1:75" ht="24" customHeight="1" x14ac:dyDescent="0.15">
      <c r="A21" s="117" t="s">
        <v>142</v>
      </c>
      <c r="B21" s="118">
        <v>2103010</v>
      </c>
      <c r="C21" s="216" t="s">
        <v>291</v>
      </c>
      <c r="D21" s="263" t="s">
        <v>393</v>
      </c>
      <c r="E21" s="118" t="s">
        <v>387</v>
      </c>
      <c r="F21" s="262" t="s">
        <v>390</v>
      </c>
      <c r="G21" s="230">
        <v>500</v>
      </c>
      <c r="H21" s="228">
        <v>36951</v>
      </c>
      <c r="I21" s="237" t="s">
        <v>384</v>
      </c>
      <c r="J21" s="118">
        <v>5</v>
      </c>
      <c r="K21" s="238">
        <v>1</v>
      </c>
      <c r="L21" s="245" t="s">
        <v>296</v>
      </c>
      <c r="M21" s="251" t="s">
        <v>279</v>
      </c>
      <c r="N21" s="270"/>
      <c r="O21" s="119" t="s">
        <v>292</v>
      </c>
      <c r="P21" s="120" t="s">
        <v>297</v>
      </c>
      <c r="Q21" s="121" t="s">
        <v>293</v>
      </c>
      <c r="R21" s="122">
        <v>0.4375</v>
      </c>
      <c r="S21" s="123">
        <v>1</v>
      </c>
      <c r="T21" s="124" t="s">
        <v>283</v>
      </c>
      <c r="U21" s="125" t="s">
        <v>283</v>
      </c>
      <c r="V21" s="125" t="s">
        <v>283</v>
      </c>
      <c r="W21" s="125" t="s">
        <v>283</v>
      </c>
      <c r="X21" s="125" t="s">
        <v>283</v>
      </c>
      <c r="Y21" s="125" t="s">
        <v>283</v>
      </c>
      <c r="Z21" s="107" t="s">
        <v>283</v>
      </c>
      <c r="AA21" s="108" t="s">
        <v>133</v>
      </c>
      <c r="AB21" s="125" t="s">
        <v>284</v>
      </c>
      <c r="AC21" s="125" t="s">
        <v>284</v>
      </c>
      <c r="AD21" s="125" t="s">
        <v>283</v>
      </c>
      <c r="AE21" s="125" t="s">
        <v>284</v>
      </c>
      <c r="AF21" s="126" t="s">
        <v>284</v>
      </c>
      <c r="AG21" s="127" t="s">
        <v>138</v>
      </c>
      <c r="AH21" s="124" t="s">
        <v>283</v>
      </c>
      <c r="AI21" s="125" t="s">
        <v>283</v>
      </c>
      <c r="AJ21" s="125" t="s">
        <v>283</v>
      </c>
      <c r="AK21" s="125" t="s">
        <v>283</v>
      </c>
      <c r="AL21" s="124" t="s">
        <v>283</v>
      </c>
      <c r="AM21" s="125" t="s">
        <v>283</v>
      </c>
      <c r="AN21" s="124" t="s">
        <v>283</v>
      </c>
      <c r="AO21" s="125" t="s">
        <v>283</v>
      </c>
      <c r="AP21" s="125" t="s">
        <v>283</v>
      </c>
      <c r="AQ21" s="125" t="s">
        <v>283</v>
      </c>
      <c r="AR21" s="125" t="s">
        <v>283</v>
      </c>
      <c r="AS21" s="108"/>
      <c r="AT21" s="113"/>
      <c r="AU21" s="125" t="s">
        <v>283</v>
      </c>
      <c r="AV21" s="125" t="s">
        <v>283</v>
      </c>
      <c r="AW21" s="125" t="s">
        <v>283</v>
      </c>
      <c r="AX21" s="125" t="s">
        <v>283</v>
      </c>
      <c r="AY21" s="108"/>
      <c r="AZ21" s="125" t="s">
        <v>283</v>
      </c>
      <c r="BA21" s="125" t="s">
        <v>283</v>
      </c>
      <c r="BB21" s="125" t="s">
        <v>283</v>
      </c>
      <c r="BC21" s="125" t="s">
        <v>283</v>
      </c>
      <c r="BD21" s="125" t="s">
        <v>283</v>
      </c>
      <c r="BE21" s="128" t="s">
        <v>283</v>
      </c>
      <c r="BF21" s="128" t="s">
        <v>283</v>
      </c>
      <c r="BG21" s="108"/>
      <c r="BH21" s="108" t="s">
        <v>139</v>
      </c>
      <c r="BI21" s="114" t="s">
        <v>139</v>
      </c>
      <c r="BJ21" s="219" t="s">
        <v>135</v>
      </c>
      <c r="BK21" s="225" t="s">
        <v>283</v>
      </c>
      <c r="BL21" s="124" t="s">
        <v>283</v>
      </c>
      <c r="BM21" s="125" t="s">
        <v>283</v>
      </c>
      <c r="BN21" s="128" t="s">
        <v>283</v>
      </c>
      <c r="BO21" s="113" t="s">
        <v>132</v>
      </c>
      <c r="BP21" s="314"/>
      <c r="BQ21" s="315"/>
      <c r="BR21" s="129" t="s">
        <v>295</v>
      </c>
      <c r="BS21" s="316"/>
      <c r="BT21" s="317"/>
      <c r="BU21" s="317"/>
      <c r="BV21" s="317"/>
      <c r="BW21" s="318"/>
    </row>
    <row r="22" spans="1:75" ht="24" customHeight="1" x14ac:dyDescent="0.15">
      <c r="A22" s="117" t="s">
        <v>142</v>
      </c>
      <c r="B22" s="118">
        <v>2103011</v>
      </c>
      <c r="C22" s="216" t="s">
        <v>298</v>
      </c>
      <c r="D22" s="263" t="s">
        <v>393</v>
      </c>
      <c r="E22" s="118" t="s">
        <v>387</v>
      </c>
      <c r="F22" s="262" t="s">
        <v>391</v>
      </c>
      <c r="G22" s="230">
        <v>600</v>
      </c>
      <c r="H22" s="228">
        <v>35096</v>
      </c>
      <c r="I22" s="237" t="s">
        <v>384</v>
      </c>
      <c r="J22" s="118">
        <v>5</v>
      </c>
      <c r="K22" s="238">
        <v>0</v>
      </c>
      <c r="L22" s="245" t="s">
        <v>299</v>
      </c>
      <c r="M22" s="251" t="s">
        <v>279</v>
      </c>
      <c r="N22" s="270"/>
      <c r="O22" s="119" t="s">
        <v>300</v>
      </c>
      <c r="P22" s="120" t="s">
        <v>301</v>
      </c>
      <c r="Q22" s="121" t="s">
        <v>302</v>
      </c>
      <c r="R22" s="122">
        <v>0.4375</v>
      </c>
      <c r="S22" s="123">
        <v>1</v>
      </c>
      <c r="T22" s="124" t="s">
        <v>284</v>
      </c>
      <c r="U22" s="125" t="s">
        <v>284</v>
      </c>
      <c r="V22" s="125" t="s">
        <v>283</v>
      </c>
      <c r="W22" s="125" t="s">
        <v>284</v>
      </c>
      <c r="X22" s="125" t="s">
        <v>283</v>
      </c>
      <c r="Y22" s="125" t="s">
        <v>284</v>
      </c>
      <c r="Z22" s="107" t="s">
        <v>283</v>
      </c>
      <c r="AA22" s="108" t="s">
        <v>138</v>
      </c>
      <c r="AB22" s="125" t="s">
        <v>283</v>
      </c>
      <c r="AC22" s="125" t="s">
        <v>283</v>
      </c>
      <c r="AD22" s="125" t="s">
        <v>283</v>
      </c>
      <c r="AE22" s="125" t="s">
        <v>283</v>
      </c>
      <c r="AF22" s="126" t="s">
        <v>283</v>
      </c>
      <c r="AG22" s="127"/>
      <c r="AH22" s="124" t="s">
        <v>283</v>
      </c>
      <c r="AI22" s="125" t="s">
        <v>283</v>
      </c>
      <c r="AJ22" s="125" t="s">
        <v>283</v>
      </c>
      <c r="AK22" s="125" t="s">
        <v>283</v>
      </c>
      <c r="AL22" s="124" t="s">
        <v>283</v>
      </c>
      <c r="AM22" s="125" t="s">
        <v>283</v>
      </c>
      <c r="AN22" s="124" t="s">
        <v>283</v>
      </c>
      <c r="AO22" s="125" t="s">
        <v>283</v>
      </c>
      <c r="AP22" s="125" t="s">
        <v>283</v>
      </c>
      <c r="AQ22" s="125" t="s">
        <v>283</v>
      </c>
      <c r="AR22" s="125" t="s">
        <v>283</v>
      </c>
      <c r="AS22" s="108"/>
      <c r="AT22" s="113"/>
      <c r="AU22" s="125" t="s">
        <v>283</v>
      </c>
      <c r="AV22" s="125" t="s">
        <v>283</v>
      </c>
      <c r="AW22" s="125" t="s">
        <v>283</v>
      </c>
      <c r="AX22" s="125" t="s">
        <v>283</v>
      </c>
      <c r="AY22" s="108"/>
      <c r="AZ22" s="125" t="s">
        <v>283</v>
      </c>
      <c r="BA22" s="125" t="s">
        <v>283</v>
      </c>
      <c r="BB22" s="125" t="s">
        <v>283</v>
      </c>
      <c r="BC22" s="125" t="s">
        <v>283</v>
      </c>
      <c r="BD22" s="125" t="s">
        <v>283</v>
      </c>
      <c r="BE22" s="128" t="s">
        <v>283</v>
      </c>
      <c r="BF22" s="128" t="s">
        <v>283</v>
      </c>
      <c r="BG22" s="108"/>
      <c r="BH22" s="108" t="s">
        <v>139</v>
      </c>
      <c r="BI22" s="114" t="s">
        <v>303</v>
      </c>
      <c r="BJ22" s="219" t="s">
        <v>130</v>
      </c>
      <c r="BK22" s="225" t="s">
        <v>283</v>
      </c>
      <c r="BL22" s="124" t="s">
        <v>283</v>
      </c>
      <c r="BM22" s="125" t="s">
        <v>283</v>
      </c>
      <c r="BN22" s="128" t="s">
        <v>283</v>
      </c>
      <c r="BO22" s="113" t="s">
        <v>132</v>
      </c>
      <c r="BP22" s="314"/>
      <c r="BQ22" s="315"/>
      <c r="BR22" s="129" t="s">
        <v>295</v>
      </c>
      <c r="BS22" s="316"/>
      <c r="BT22" s="317"/>
      <c r="BU22" s="317"/>
      <c r="BV22" s="317"/>
      <c r="BW22" s="318"/>
    </row>
    <row r="23" spans="1:75" ht="24" customHeight="1" x14ac:dyDescent="0.15">
      <c r="A23" s="117"/>
      <c r="B23" s="118"/>
      <c r="C23" s="216"/>
      <c r="D23" s="263"/>
      <c r="E23" s="118"/>
      <c r="F23" s="262"/>
      <c r="G23" s="230"/>
      <c r="H23" s="228"/>
      <c r="I23" s="237"/>
      <c r="J23" s="118"/>
      <c r="K23" s="238"/>
      <c r="L23" s="245"/>
      <c r="M23" s="251"/>
      <c r="N23" s="270"/>
      <c r="O23" s="119"/>
      <c r="P23" s="120"/>
      <c r="Q23" s="121"/>
      <c r="R23" s="122"/>
      <c r="S23" s="123"/>
      <c r="T23" s="124"/>
      <c r="U23" s="125"/>
      <c r="V23" s="125"/>
      <c r="W23" s="125"/>
      <c r="X23" s="125"/>
      <c r="Y23" s="125"/>
      <c r="Z23" s="107"/>
      <c r="AA23" s="108"/>
      <c r="AB23" s="125"/>
      <c r="AC23" s="125"/>
      <c r="AD23" s="125"/>
      <c r="AE23" s="125"/>
      <c r="AF23" s="126"/>
      <c r="AG23" s="127"/>
      <c r="AH23" s="124"/>
      <c r="AI23" s="125"/>
      <c r="AJ23" s="125"/>
      <c r="AK23" s="125"/>
      <c r="AL23" s="124"/>
      <c r="AM23" s="125"/>
      <c r="AN23" s="124"/>
      <c r="AO23" s="125"/>
      <c r="AP23" s="125"/>
      <c r="AQ23" s="125"/>
      <c r="AR23" s="125"/>
      <c r="AS23" s="108"/>
      <c r="AT23" s="113"/>
      <c r="AU23" s="125"/>
      <c r="AV23" s="125"/>
      <c r="AW23" s="125"/>
      <c r="AX23" s="125"/>
      <c r="AY23" s="108"/>
      <c r="AZ23" s="125"/>
      <c r="BA23" s="125"/>
      <c r="BB23" s="125"/>
      <c r="BC23" s="125"/>
      <c r="BD23" s="125"/>
      <c r="BE23" s="128"/>
      <c r="BF23" s="128"/>
      <c r="BG23" s="108"/>
      <c r="BH23" s="108"/>
      <c r="BI23" s="114"/>
      <c r="BJ23" s="219"/>
      <c r="BK23" s="225"/>
      <c r="BL23" s="124"/>
      <c r="BM23" s="125"/>
      <c r="BN23" s="128"/>
      <c r="BO23" s="113"/>
      <c r="BP23" s="204"/>
      <c r="BQ23" s="205"/>
      <c r="BR23" s="129"/>
      <c r="BS23" s="206"/>
      <c r="BT23" s="207"/>
      <c r="BU23" s="207"/>
      <c r="BV23" s="207"/>
      <c r="BW23" s="208"/>
    </row>
    <row r="24" spans="1:75" ht="24" customHeight="1" x14ac:dyDescent="0.15">
      <c r="A24" s="130"/>
      <c r="B24" s="118"/>
      <c r="C24" s="216"/>
      <c r="D24" s="264"/>
      <c r="E24" s="131"/>
      <c r="F24" s="265"/>
      <c r="G24" s="255"/>
      <c r="H24" s="120"/>
      <c r="I24" s="239"/>
      <c r="J24" s="131"/>
      <c r="K24" s="240"/>
      <c r="L24" s="245"/>
      <c r="M24" s="252"/>
      <c r="N24" s="270"/>
      <c r="O24" s="119"/>
      <c r="P24" s="120"/>
      <c r="Q24" s="121"/>
      <c r="R24" s="121"/>
      <c r="S24" s="123"/>
      <c r="T24" s="124"/>
      <c r="U24" s="125"/>
      <c r="V24" s="125"/>
      <c r="W24" s="125"/>
      <c r="X24" s="125"/>
      <c r="Y24" s="125"/>
      <c r="Z24" s="107"/>
      <c r="AA24" s="108"/>
      <c r="AB24" s="125"/>
      <c r="AC24" s="125"/>
      <c r="AD24" s="125"/>
      <c r="AE24" s="125"/>
      <c r="AF24" s="126"/>
      <c r="AG24" s="127"/>
      <c r="AH24" s="124"/>
      <c r="AI24" s="125"/>
      <c r="AJ24" s="125"/>
      <c r="AK24" s="125"/>
      <c r="AL24" s="124"/>
      <c r="AM24" s="125"/>
      <c r="AN24" s="124"/>
      <c r="AO24" s="125"/>
      <c r="AP24" s="125"/>
      <c r="AQ24" s="125"/>
      <c r="AR24" s="125"/>
      <c r="AS24" s="108"/>
      <c r="AT24" s="113"/>
      <c r="AU24" s="125"/>
      <c r="AV24" s="125"/>
      <c r="AW24" s="125"/>
      <c r="AX24" s="125"/>
      <c r="AY24" s="108"/>
      <c r="AZ24" s="125"/>
      <c r="BA24" s="125"/>
      <c r="BB24" s="125"/>
      <c r="BC24" s="125"/>
      <c r="BD24" s="125"/>
      <c r="BE24" s="128"/>
      <c r="BF24" s="128"/>
      <c r="BG24" s="108"/>
      <c r="BH24" s="108"/>
      <c r="BI24" s="132"/>
      <c r="BJ24" s="219"/>
      <c r="BK24" s="225"/>
      <c r="BL24" s="124"/>
      <c r="BM24" s="125"/>
      <c r="BN24" s="128"/>
      <c r="BO24" s="113"/>
      <c r="BP24" s="314"/>
      <c r="BQ24" s="315"/>
      <c r="BR24" s="133"/>
      <c r="BS24" s="316"/>
      <c r="BT24" s="317"/>
      <c r="BU24" s="317"/>
      <c r="BV24" s="317"/>
      <c r="BW24" s="318"/>
    </row>
    <row r="25" spans="1:75" ht="24" customHeight="1" x14ac:dyDescent="0.15">
      <c r="A25" s="130"/>
      <c r="B25" s="131"/>
      <c r="C25" s="217"/>
      <c r="D25" s="264"/>
      <c r="E25" s="131"/>
      <c r="F25" s="265"/>
      <c r="G25" s="255"/>
      <c r="H25" s="120"/>
      <c r="I25" s="239"/>
      <c r="J25" s="131"/>
      <c r="K25" s="240"/>
      <c r="L25" s="246"/>
      <c r="M25" s="252"/>
      <c r="N25" s="255"/>
      <c r="O25" s="119"/>
      <c r="P25" s="120"/>
      <c r="Q25" s="121"/>
      <c r="R25" s="121"/>
      <c r="S25" s="123"/>
      <c r="T25" s="124"/>
      <c r="U25" s="125"/>
      <c r="V25" s="125"/>
      <c r="W25" s="125"/>
      <c r="X25" s="125"/>
      <c r="Y25" s="125"/>
      <c r="Z25" s="107"/>
      <c r="AA25" s="108"/>
      <c r="AB25" s="125"/>
      <c r="AC25" s="125"/>
      <c r="AD25" s="125"/>
      <c r="AE25" s="125"/>
      <c r="AF25" s="126"/>
      <c r="AG25" s="127"/>
      <c r="AH25" s="124"/>
      <c r="AI25" s="125"/>
      <c r="AJ25" s="125"/>
      <c r="AK25" s="125"/>
      <c r="AL25" s="124"/>
      <c r="AM25" s="125"/>
      <c r="AN25" s="124"/>
      <c r="AO25" s="125"/>
      <c r="AP25" s="125"/>
      <c r="AQ25" s="125"/>
      <c r="AR25" s="125"/>
      <c r="AS25" s="108"/>
      <c r="AT25" s="113"/>
      <c r="AU25" s="125"/>
      <c r="AV25" s="125"/>
      <c r="AW25" s="125"/>
      <c r="AX25" s="125"/>
      <c r="AY25" s="108"/>
      <c r="AZ25" s="125"/>
      <c r="BA25" s="125"/>
      <c r="BB25" s="125"/>
      <c r="BC25" s="125"/>
      <c r="BD25" s="125"/>
      <c r="BE25" s="128"/>
      <c r="BF25" s="128"/>
      <c r="BG25" s="108"/>
      <c r="BH25" s="108"/>
      <c r="BI25" s="132"/>
      <c r="BJ25" s="219"/>
      <c r="BK25" s="225"/>
      <c r="BL25" s="124"/>
      <c r="BM25" s="125"/>
      <c r="BN25" s="128"/>
      <c r="BO25" s="113"/>
      <c r="BP25" s="314"/>
      <c r="BQ25" s="315"/>
      <c r="BR25" s="133"/>
      <c r="BS25" s="316"/>
      <c r="BT25" s="317"/>
      <c r="BU25" s="317"/>
      <c r="BV25" s="317"/>
      <c r="BW25" s="318"/>
    </row>
    <row r="26" spans="1:75" s="41" customFormat="1" ht="24" customHeight="1" x14ac:dyDescent="0.15">
      <c r="A26" s="271"/>
      <c r="B26" s="272"/>
      <c r="C26" s="273"/>
      <c r="D26" s="274"/>
      <c r="E26" s="272"/>
      <c r="F26" s="275"/>
      <c r="G26" s="276"/>
      <c r="H26" s="277"/>
      <c r="I26" s="278"/>
      <c r="J26" s="272"/>
      <c r="K26" s="279"/>
      <c r="L26" s="280"/>
      <c r="M26" s="281"/>
      <c r="N26" s="276"/>
      <c r="O26" s="282"/>
      <c r="P26" s="277"/>
      <c r="Q26" s="283"/>
      <c r="R26" s="283"/>
      <c r="S26" s="284"/>
      <c r="T26" s="285"/>
      <c r="U26" s="286"/>
      <c r="V26" s="286"/>
      <c r="W26" s="286"/>
      <c r="X26" s="286"/>
      <c r="Y26" s="286"/>
      <c r="Z26" s="287"/>
      <c r="AA26" s="288"/>
      <c r="AB26" s="286"/>
      <c r="AC26" s="286"/>
      <c r="AD26" s="286"/>
      <c r="AE26" s="286"/>
      <c r="AF26" s="289"/>
      <c r="AG26" s="290"/>
      <c r="AH26" s="285"/>
      <c r="AI26" s="286"/>
      <c r="AJ26" s="286"/>
      <c r="AK26" s="286"/>
      <c r="AL26" s="285"/>
      <c r="AM26" s="286"/>
      <c r="AN26" s="285"/>
      <c r="AO26" s="286"/>
      <c r="AP26" s="286"/>
      <c r="AQ26" s="286"/>
      <c r="AR26" s="286"/>
      <c r="AS26" s="288"/>
      <c r="AT26" s="291"/>
      <c r="AU26" s="286"/>
      <c r="AV26" s="286"/>
      <c r="AW26" s="286"/>
      <c r="AX26" s="286"/>
      <c r="AY26" s="288"/>
      <c r="AZ26" s="286"/>
      <c r="BA26" s="286"/>
      <c r="BB26" s="286"/>
      <c r="BC26" s="286"/>
      <c r="BD26" s="286"/>
      <c r="BE26" s="292"/>
      <c r="BF26" s="292"/>
      <c r="BG26" s="288"/>
      <c r="BH26" s="288"/>
      <c r="BI26" s="293"/>
      <c r="BJ26" s="294"/>
      <c r="BK26" s="295"/>
      <c r="BL26" s="285"/>
      <c r="BM26" s="286"/>
      <c r="BN26" s="292"/>
      <c r="BO26" s="291"/>
      <c r="BP26" s="346"/>
      <c r="BQ26" s="347"/>
      <c r="BR26" s="296"/>
      <c r="BS26" s="348"/>
      <c r="BT26" s="349"/>
      <c r="BU26" s="349"/>
      <c r="BV26" s="349"/>
      <c r="BW26" s="350"/>
    </row>
    <row r="27" spans="1:75" ht="24" customHeight="1" x14ac:dyDescent="0.15">
      <c r="A27" s="130"/>
      <c r="B27" s="131"/>
      <c r="C27" s="217"/>
      <c r="D27" s="264"/>
      <c r="E27" s="131"/>
      <c r="F27" s="265"/>
      <c r="G27" s="255"/>
      <c r="H27" s="120"/>
      <c r="I27" s="239"/>
      <c r="J27" s="131"/>
      <c r="K27" s="240"/>
      <c r="L27" s="246"/>
      <c r="M27" s="252"/>
      <c r="N27" s="255"/>
      <c r="O27" s="119"/>
      <c r="P27" s="120"/>
      <c r="Q27" s="121"/>
      <c r="R27" s="121"/>
      <c r="S27" s="123"/>
      <c r="T27" s="124"/>
      <c r="U27" s="125"/>
      <c r="V27" s="125"/>
      <c r="W27" s="125"/>
      <c r="X27" s="125"/>
      <c r="Y27" s="125"/>
      <c r="Z27" s="107"/>
      <c r="AA27" s="108"/>
      <c r="AB27" s="125"/>
      <c r="AC27" s="125"/>
      <c r="AD27" s="125"/>
      <c r="AE27" s="125"/>
      <c r="AF27" s="126"/>
      <c r="AG27" s="127"/>
      <c r="AH27" s="124"/>
      <c r="AI27" s="125"/>
      <c r="AJ27" s="125"/>
      <c r="AK27" s="125"/>
      <c r="AL27" s="124"/>
      <c r="AM27" s="125"/>
      <c r="AN27" s="124"/>
      <c r="AO27" s="125"/>
      <c r="AP27" s="125"/>
      <c r="AQ27" s="125"/>
      <c r="AR27" s="125"/>
      <c r="AS27" s="108"/>
      <c r="AT27" s="113"/>
      <c r="AU27" s="125"/>
      <c r="AV27" s="125"/>
      <c r="AW27" s="125"/>
      <c r="AX27" s="125"/>
      <c r="AY27" s="108"/>
      <c r="AZ27" s="125"/>
      <c r="BA27" s="125"/>
      <c r="BB27" s="125"/>
      <c r="BC27" s="125"/>
      <c r="BD27" s="125"/>
      <c r="BE27" s="128"/>
      <c r="BF27" s="128"/>
      <c r="BG27" s="108"/>
      <c r="BH27" s="108"/>
      <c r="BI27" s="132"/>
      <c r="BJ27" s="219"/>
      <c r="BK27" s="225"/>
      <c r="BL27" s="124"/>
      <c r="BM27" s="125"/>
      <c r="BN27" s="128"/>
      <c r="BO27" s="113"/>
      <c r="BP27" s="314"/>
      <c r="BQ27" s="315"/>
      <c r="BR27" s="133"/>
      <c r="BS27" s="316"/>
      <c r="BT27" s="317"/>
      <c r="BU27" s="317"/>
      <c r="BV27" s="317"/>
      <c r="BW27" s="318"/>
    </row>
    <row r="28" spans="1:75" ht="24" customHeight="1" x14ac:dyDescent="0.15">
      <c r="A28" s="130"/>
      <c r="B28" s="131"/>
      <c r="C28" s="217"/>
      <c r="D28" s="264"/>
      <c r="E28" s="131"/>
      <c r="F28" s="265"/>
      <c r="G28" s="255"/>
      <c r="H28" s="120"/>
      <c r="I28" s="239"/>
      <c r="J28" s="131"/>
      <c r="K28" s="240"/>
      <c r="L28" s="246"/>
      <c r="M28" s="252"/>
      <c r="N28" s="255"/>
      <c r="O28" s="119"/>
      <c r="P28" s="120"/>
      <c r="Q28" s="121"/>
      <c r="R28" s="121"/>
      <c r="S28" s="123"/>
      <c r="T28" s="124"/>
      <c r="U28" s="125"/>
      <c r="V28" s="125"/>
      <c r="W28" s="125"/>
      <c r="X28" s="125"/>
      <c r="Y28" s="125"/>
      <c r="Z28" s="107"/>
      <c r="AA28" s="108"/>
      <c r="AB28" s="125"/>
      <c r="AC28" s="125"/>
      <c r="AD28" s="125"/>
      <c r="AE28" s="125"/>
      <c r="AF28" s="126"/>
      <c r="AG28" s="127"/>
      <c r="AH28" s="124"/>
      <c r="AI28" s="125"/>
      <c r="AJ28" s="125"/>
      <c r="AK28" s="125"/>
      <c r="AL28" s="124"/>
      <c r="AM28" s="125"/>
      <c r="AN28" s="124"/>
      <c r="AO28" s="125"/>
      <c r="AP28" s="125"/>
      <c r="AQ28" s="125"/>
      <c r="AR28" s="125"/>
      <c r="AS28" s="108"/>
      <c r="AT28" s="113"/>
      <c r="AU28" s="125"/>
      <c r="AV28" s="125"/>
      <c r="AW28" s="125"/>
      <c r="AX28" s="125"/>
      <c r="AY28" s="108"/>
      <c r="AZ28" s="125"/>
      <c r="BA28" s="125"/>
      <c r="BB28" s="125"/>
      <c r="BC28" s="125"/>
      <c r="BD28" s="125"/>
      <c r="BE28" s="128"/>
      <c r="BF28" s="128"/>
      <c r="BG28" s="108"/>
      <c r="BH28" s="108"/>
      <c r="BI28" s="132"/>
      <c r="BJ28" s="219"/>
      <c r="BK28" s="225"/>
      <c r="BL28" s="124"/>
      <c r="BM28" s="125"/>
      <c r="BN28" s="128"/>
      <c r="BO28" s="113"/>
      <c r="BP28" s="314"/>
      <c r="BQ28" s="315"/>
      <c r="BR28" s="133"/>
      <c r="BS28" s="316"/>
      <c r="BT28" s="317"/>
      <c r="BU28" s="317"/>
      <c r="BV28" s="317"/>
      <c r="BW28" s="318"/>
    </row>
    <row r="29" spans="1:75" ht="24" customHeight="1" x14ac:dyDescent="0.15">
      <c r="A29" s="130"/>
      <c r="B29" s="131"/>
      <c r="C29" s="217"/>
      <c r="D29" s="264"/>
      <c r="E29" s="131"/>
      <c r="F29" s="265"/>
      <c r="G29" s="255"/>
      <c r="H29" s="120"/>
      <c r="I29" s="239"/>
      <c r="J29" s="131"/>
      <c r="K29" s="240"/>
      <c r="L29" s="246"/>
      <c r="M29" s="252"/>
      <c r="N29" s="255"/>
      <c r="O29" s="119"/>
      <c r="P29" s="120"/>
      <c r="Q29" s="121"/>
      <c r="R29" s="121"/>
      <c r="S29" s="123"/>
      <c r="T29" s="124"/>
      <c r="U29" s="125"/>
      <c r="V29" s="125"/>
      <c r="W29" s="125"/>
      <c r="X29" s="125"/>
      <c r="Y29" s="125"/>
      <c r="Z29" s="107"/>
      <c r="AA29" s="108"/>
      <c r="AB29" s="125"/>
      <c r="AC29" s="125"/>
      <c r="AD29" s="125"/>
      <c r="AE29" s="125"/>
      <c r="AF29" s="126"/>
      <c r="AG29" s="127"/>
      <c r="AH29" s="124"/>
      <c r="AI29" s="125"/>
      <c r="AJ29" s="125"/>
      <c r="AK29" s="125"/>
      <c r="AL29" s="124"/>
      <c r="AM29" s="125"/>
      <c r="AN29" s="124"/>
      <c r="AO29" s="125"/>
      <c r="AP29" s="125"/>
      <c r="AQ29" s="125"/>
      <c r="AR29" s="125"/>
      <c r="AS29" s="108"/>
      <c r="AT29" s="113"/>
      <c r="AU29" s="125"/>
      <c r="AV29" s="125"/>
      <c r="AW29" s="125"/>
      <c r="AX29" s="125"/>
      <c r="AY29" s="108"/>
      <c r="AZ29" s="125"/>
      <c r="BA29" s="125"/>
      <c r="BB29" s="125"/>
      <c r="BC29" s="125"/>
      <c r="BD29" s="125"/>
      <c r="BE29" s="128"/>
      <c r="BF29" s="128"/>
      <c r="BG29" s="108"/>
      <c r="BH29" s="108"/>
      <c r="BI29" s="132"/>
      <c r="BJ29" s="219"/>
      <c r="BK29" s="225"/>
      <c r="BL29" s="124"/>
      <c r="BM29" s="125"/>
      <c r="BN29" s="128"/>
      <c r="BO29" s="113"/>
      <c r="BP29" s="314"/>
      <c r="BQ29" s="315"/>
      <c r="BR29" s="133"/>
      <c r="BS29" s="316"/>
      <c r="BT29" s="317"/>
      <c r="BU29" s="317"/>
      <c r="BV29" s="317"/>
      <c r="BW29" s="318"/>
    </row>
    <row r="30" spans="1:75" ht="24" customHeight="1" x14ac:dyDescent="0.15">
      <c r="A30" s="130"/>
      <c r="B30" s="131"/>
      <c r="C30" s="217"/>
      <c r="D30" s="264"/>
      <c r="E30" s="131"/>
      <c r="F30" s="265"/>
      <c r="G30" s="255"/>
      <c r="H30" s="120"/>
      <c r="I30" s="239"/>
      <c r="J30" s="131"/>
      <c r="K30" s="240"/>
      <c r="L30" s="246"/>
      <c r="M30" s="252"/>
      <c r="N30" s="255"/>
      <c r="O30" s="119"/>
      <c r="P30" s="120"/>
      <c r="Q30" s="121"/>
      <c r="R30" s="121"/>
      <c r="S30" s="123"/>
      <c r="T30" s="124"/>
      <c r="U30" s="125"/>
      <c r="V30" s="125"/>
      <c r="W30" s="125"/>
      <c r="X30" s="125"/>
      <c r="Y30" s="125"/>
      <c r="Z30" s="107"/>
      <c r="AA30" s="108"/>
      <c r="AB30" s="125"/>
      <c r="AC30" s="125"/>
      <c r="AD30" s="125"/>
      <c r="AE30" s="125"/>
      <c r="AF30" s="126"/>
      <c r="AG30" s="127"/>
      <c r="AH30" s="124"/>
      <c r="AI30" s="125"/>
      <c r="AJ30" s="125"/>
      <c r="AK30" s="125"/>
      <c r="AL30" s="124"/>
      <c r="AM30" s="125"/>
      <c r="AN30" s="124"/>
      <c r="AO30" s="125"/>
      <c r="AP30" s="125"/>
      <c r="AQ30" s="125"/>
      <c r="AR30" s="125"/>
      <c r="AS30" s="108"/>
      <c r="AT30" s="113"/>
      <c r="AU30" s="125"/>
      <c r="AV30" s="125"/>
      <c r="AW30" s="125"/>
      <c r="AX30" s="125"/>
      <c r="AY30" s="108"/>
      <c r="AZ30" s="125"/>
      <c r="BA30" s="125"/>
      <c r="BB30" s="125"/>
      <c r="BC30" s="125"/>
      <c r="BD30" s="125"/>
      <c r="BE30" s="128"/>
      <c r="BF30" s="128"/>
      <c r="BG30" s="108"/>
      <c r="BH30" s="108"/>
      <c r="BI30" s="132"/>
      <c r="BJ30" s="219"/>
      <c r="BK30" s="225"/>
      <c r="BL30" s="124"/>
      <c r="BM30" s="125"/>
      <c r="BN30" s="128"/>
      <c r="BO30" s="113"/>
      <c r="BP30" s="314"/>
      <c r="BQ30" s="315"/>
      <c r="BR30" s="133"/>
      <c r="BS30" s="316"/>
      <c r="BT30" s="317"/>
      <c r="BU30" s="317"/>
      <c r="BV30" s="317"/>
      <c r="BW30" s="318"/>
    </row>
    <row r="31" spans="1:75" ht="24" customHeight="1" x14ac:dyDescent="0.15">
      <c r="A31" s="130"/>
      <c r="B31" s="131"/>
      <c r="C31" s="217"/>
      <c r="D31" s="264"/>
      <c r="E31" s="131"/>
      <c r="F31" s="265"/>
      <c r="G31" s="255"/>
      <c r="H31" s="120"/>
      <c r="I31" s="239"/>
      <c r="J31" s="131"/>
      <c r="K31" s="240"/>
      <c r="L31" s="246"/>
      <c r="M31" s="252"/>
      <c r="N31" s="255"/>
      <c r="O31" s="119"/>
      <c r="P31" s="120"/>
      <c r="Q31" s="121"/>
      <c r="R31" s="121"/>
      <c r="S31" s="123"/>
      <c r="T31" s="124"/>
      <c r="U31" s="125"/>
      <c r="V31" s="125"/>
      <c r="W31" s="125"/>
      <c r="X31" s="125"/>
      <c r="Y31" s="125"/>
      <c r="Z31" s="107"/>
      <c r="AA31" s="108"/>
      <c r="AB31" s="125"/>
      <c r="AC31" s="125"/>
      <c r="AD31" s="125"/>
      <c r="AE31" s="125"/>
      <c r="AF31" s="126"/>
      <c r="AG31" s="127"/>
      <c r="AH31" s="124"/>
      <c r="AI31" s="125"/>
      <c r="AJ31" s="125"/>
      <c r="AK31" s="125"/>
      <c r="AL31" s="124"/>
      <c r="AM31" s="125"/>
      <c r="AN31" s="124"/>
      <c r="AO31" s="125"/>
      <c r="AP31" s="125"/>
      <c r="AQ31" s="125"/>
      <c r="AR31" s="125"/>
      <c r="AS31" s="108"/>
      <c r="AT31" s="113"/>
      <c r="AU31" s="125"/>
      <c r="AV31" s="125"/>
      <c r="AW31" s="125"/>
      <c r="AX31" s="125"/>
      <c r="AY31" s="108"/>
      <c r="AZ31" s="125"/>
      <c r="BA31" s="125"/>
      <c r="BB31" s="125"/>
      <c r="BC31" s="125"/>
      <c r="BD31" s="125"/>
      <c r="BE31" s="128"/>
      <c r="BF31" s="128"/>
      <c r="BG31" s="108"/>
      <c r="BH31" s="108"/>
      <c r="BI31" s="132"/>
      <c r="BJ31" s="219"/>
      <c r="BK31" s="225"/>
      <c r="BL31" s="124"/>
      <c r="BM31" s="125"/>
      <c r="BN31" s="128"/>
      <c r="BO31" s="113"/>
      <c r="BP31" s="314"/>
      <c r="BQ31" s="315"/>
      <c r="BR31" s="133"/>
      <c r="BS31" s="316"/>
      <c r="BT31" s="317"/>
      <c r="BU31" s="317"/>
      <c r="BV31" s="317"/>
      <c r="BW31" s="318"/>
    </row>
    <row r="32" spans="1:75" ht="24" customHeight="1" x14ac:dyDescent="0.15">
      <c r="A32" s="130"/>
      <c r="B32" s="131"/>
      <c r="C32" s="217"/>
      <c r="D32" s="264"/>
      <c r="E32" s="131"/>
      <c r="F32" s="265"/>
      <c r="G32" s="255"/>
      <c r="H32" s="120"/>
      <c r="I32" s="239"/>
      <c r="J32" s="131"/>
      <c r="K32" s="240"/>
      <c r="L32" s="246"/>
      <c r="M32" s="252"/>
      <c r="N32" s="255"/>
      <c r="O32" s="119"/>
      <c r="P32" s="120"/>
      <c r="Q32" s="121"/>
      <c r="R32" s="121"/>
      <c r="S32" s="123"/>
      <c r="T32" s="124"/>
      <c r="U32" s="125"/>
      <c r="V32" s="125"/>
      <c r="W32" s="125"/>
      <c r="X32" s="125"/>
      <c r="Y32" s="125"/>
      <c r="Z32" s="107"/>
      <c r="AA32" s="108"/>
      <c r="AB32" s="125"/>
      <c r="AC32" s="125"/>
      <c r="AD32" s="125"/>
      <c r="AE32" s="125"/>
      <c r="AF32" s="126"/>
      <c r="AG32" s="127"/>
      <c r="AH32" s="124"/>
      <c r="AI32" s="125"/>
      <c r="AJ32" s="125"/>
      <c r="AK32" s="125"/>
      <c r="AL32" s="124"/>
      <c r="AM32" s="125"/>
      <c r="AN32" s="124"/>
      <c r="AO32" s="125"/>
      <c r="AP32" s="125"/>
      <c r="AQ32" s="125"/>
      <c r="AR32" s="125"/>
      <c r="AS32" s="108"/>
      <c r="AT32" s="113"/>
      <c r="AU32" s="125"/>
      <c r="AV32" s="125"/>
      <c r="AW32" s="125"/>
      <c r="AX32" s="125"/>
      <c r="AY32" s="108"/>
      <c r="AZ32" s="125"/>
      <c r="BA32" s="125"/>
      <c r="BB32" s="125"/>
      <c r="BC32" s="125"/>
      <c r="BD32" s="125"/>
      <c r="BE32" s="128"/>
      <c r="BF32" s="128"/>
      <c r="BG32" s="108"/>
      <c r="BH32" s="108"/>
      <c r="BI32" s="132"/>
      <c r="BJ32" s="219"/>
      <c r="BK32" s="225"/>
      <c r="BL32" s="124"/>
      <c r="BM32" s="125"/>
      <c r="BN32" s="128"/>
      <c r="BO32" s="113"/>
      <c r="BP32" s="314"/>
      <c r="BQ32" s="315"/>
      <c r="BR32" s="133"/>
      <c r="BS32" s="316"/>
      <c r="BT32" s="317"/>
      <c r="BU32" s="317"/>
      <c r="BV32" s="317"/>
      <c r="BW32" s="318"/>
    </row>
    <row r="33" spans="1:75" ht="24" customHeight="1" x14ac:dyDescent="0.15">
      <c r="A33" s="130"/>
      <c r="B33" s="131"/>
      <c r="C33" s="217"/>
      <c r="D33" s="264"/>
      <c r="E33" s="131"/>
      <c r="F33" s="265"/>
      <c r="G33" s="255"/>
      <c r="H33" s="120"/>
      <c r="I33" s="239"/>
      <c r="J33" s="131"/>
      <c r="K33" s="240"/>
      <c r="L33" s="246"/>
      <c r="M33" s="252"/>
      <c r="N33" s="255"/>
      <c r="O33" s="119"/>
      <c r="P33" s="120"/>
      <c r="Q33" s="121"/>
      <c r="R33" s="121"/>
      <c r="S33" s="123"/>
      <c r="T33" s="124"/>
      <c r="U33" s="125"/>
      <c r="V33" s="125"/>
      <c r="W33" s="125"/>
      <c r="X33" s="125"/>
      <c r="Y33" s="125"/>
      <c r="Z33" s="107"/>
      <c r="AA33" s="108"/>
      <c r="AB33" s="125"/>
      <c r="AC33" s="125"/>
      <c r="AD33" s="125"/>
      <c r="AE33" s="125"/>
      <c r="AF33" s="126"/>
      <c r="AG33" s="127"/>
      <c r="AH33" s="124"/>
      <c r="AI33" s="125"/>
      <c r="AJ33" s="125"/>
      <c r="AK33" s="125"/>
      <c r="AL33" s="124"/>
      <c r="AM33" s="125"/>
      <c r="AN33" s="124"/>
      <c r="AO33" s="125"/>
      <c r="AP33" s="125"/>
      <c r="AQ33" s="125"/>
      <c r="AR33" s="125"/>
      <c r="AS33" s="108"/>
      <c r="AT33" s="113"/>
      <c r="AU33" s="125"/>
      <c r="AV33" s="125"/>
      <c r="AW33" s="125"/>
      <c r="AX33" s="125"/>
      <c r="AY33" s="108"/>
      <c r="AZ33" s="125"/>
      <c r="BA33" s="125"/>
      <c r="BB33" s="125"/>
      <c r="BC33" s="125"/>
      <c r="BD33" s="125"/>
      <c r="BE33" s="128"/>
      <c r="BF33" s="128"/>
      <c r="BG33" s="108"/>
      <c r="BH33" s="108"/>
      <c r="BI33" s="132"/>
      <c r="BJ33" s="219"/>
      <c r="BK33" s="225"/>
      <c r="BL33" s="124"/>
      <c r="BM33" s="125"/>
      <c r="BN33" s="128"/>
      <c r="BO33" s="113"/>
      <c r="BP33" s="314"/>
      <c r="BQ33" s="315"/>
      <c r="BR33" s="133"/>
      <c r="BS33" s="316"/>
      <c r="BT33" s="317"/>
      <c r="BU33" s="317"/>
      <c r="BV33" s="317"/>
      <c r="BW33" s="318"/>
    </row>
    <row r="34" spans="1:75" ht="24" customHeight="1" x14ac:dyDescent="0.15">
      <c r="A34" s="130"/>
      <c r="B34" s="131"/>
      <c r="C34" s="217"/>
      <c r="D34" s="264"/>
      <c r="E34" s="131"/>
      <c r="F34" s="265"/>
      <c r="G34" s="255"/>
      <c r="H34" s="120"/>
      <c r="I34" s="239"/>
      <c r="J34" s="131"/>
      <c r="K34" s="240"/>
      <c r="L34" s="246"/>
      <c r="M34" s="252"/>
      <c r="N34" s="255"/>
      <c r="O34" s="119"/>
      <c r="P34" s="120"/>
      <c r="Q34" s="121"/>
      <c r="R34" s="121"/>
      <c r="S34" s="123"/>
      <c r="T34" s="124"/>
      <c r="U34" s="125"/>
      <c r="V34" s="125"/>
      <c r="W34" s="125"/>
      <c r="X34" s="125"/>
      <c r="Y34" s="125"/>
      <c r="Z34" s="107"/>
      <c r="AA34" s="108"/>
      <c r="AB34" s="125"/>
      <c r="AC34" s="125"/>
      <c r="AD34" s="125"/>
      <c r="AE34" s="125"/>
      <c r="AF34" s="126"/>
      <c r="AG34" s="127"/>
      <c r="AH34" s="124"/>
      <c r="AI34" s="125"/>
      <c r="AJ34" s="125"/>
      <c r="AK34" s="125"/>
      <c r="AL34" s="124"/>
      <c r="AM34" s="125"/>
      <c r="AN34" s="124"/>
      <c r="AO34" s="125"/>
      <c r="AP34" s="125"/>
      <c r="AQ34" s="125"/>
      <c r="AR34" s="125"/>
      <c r="AS34" s="108"/>
      <c r="AT34" s="113"/>
      <c r="AU34" s="125"/>
      <c r="AV34" s="125"/>
      <c r="AW34" s="125"/>
      <c r="AX34" s="125"/>
      <c r="AY34" s="108"/>
      <c r="AZ34" s="125"/>
      <c r="BA34" s="125"/>
      <c r="BB34" s="125"/>
      <c r="BC34" s="125"/>
      <c r="BD34" s="125"/>
      <c r="BE34" s="128"/>
      <c r="BF34" s="128"/>
      <c r="BG34" s="108"/>
      <c r="BH34" s="108"/>
      <c r="BI34" s="132"/>
      <c r="BJ34" s="219"/>
      <c r="BK34" s="225"/>
      <c r="BL34" s="124"/>
      <c r="BM34" s="125"/>
      <c r="BN34" s="128"/>
      <c r="BO34" s="113"/>
      <c r="BP34" s="314"/>
      <c r="BQ34" s="315"/>
      <c r="BR34" s="133"/>
      <c r="BS34" s="316"/>
      <c r="BT34" s="317"/>
      <c r="BU34" s="317"/>
      <c r="BV34" s="317"/>
      <c r="BW34" s="318"/>
    </row>
    <row r="35" spans="1:75" ht="24" customHeight="1" x14ac:dyDescent="0.15">
      <c r="A35" s="130"/>
      <c r="B35" s="131"/>
      <c r="C35" s="217"/>
      <c r="D35" s="264"/>
      <c r="E35" s="131"/>
      <c r="F35" s="265"/>
      <c r="G35" s="255"/>
      <c r="H35" s="120"/>
      <c r="I35" s="239"/>
      <c r="J35" s="131"/>
      <c r="K35" s="240"/>
      <c r="L35" s="246"/>
      <c r="M35" s="252"/>
      <c r="N35" s="255"/>
      <c r="O35" s="119"/>
      <c r="P35" s="120"/>
      <c r="Q35" s="121"/>
      <c r="R35" s="121"/>
      <c r="S35" s="123"/>
      <c r="T35" s="124"/>
      <c r="U35" s="125"/>
      <c r="V35" s="125"/>
      <c r="W35" s="125"/>
      <c r="X35" s="125"/>
      <c r="Y35" s="125"/>
      <c r="Z35" s="107"/>
      <c r="AA35" s="108"/>
      <c r="AB35" s="125"/>
      <c r="AC35" s="125"/>
      <c r="AD35" s="125"/>
      <c r="AE35" s="125"/>
      <c r="AF35" s="126"/>
      <c r="AG35" s="127"/>
      <c r="AH35" s="124"/>
      <c r="AI35" s="125"/>
      <c r="AJ35" s="125"/>
      <c r="AK35" s="125"/>
      <c r="AL35" s="124"/>
      <c r="AM35" s="125"/>
      <c r="AN35" s="124"/>
      <c r="AO35" s="125"/>
      <c r="AP35" s="125"/>
      <c r="AQ35" s="125"/>
      <c r="AR35" s="125"/>
      <c r="AS35" s="108"/>
      <c r="AT35" s="113"/>
      <c r="AU35" s="125"/>
      <c r="AV35" s="125"/>
      <c r="AW35" s="125"/>
      <c r="AX35" s="125"/>
      <c r="AY35" s="108"/>
      <c r="AZ35" s="125"/>
      <c r="BA35" s="125"/>
      <c r="BB35" s="125"/>
      <c r="BC35" s="125"/>
      <c r="BD35" s="125"/>
      <c r="BE35" s="128"/>
      <c r="BF35" s="128"/>
      <c r="BG35" s="108"/>
      <c r="BH35" s="108"/>
      <c r="BI35" s="132"/>
      <c r="BJ35" s="219"/>
      <c r="BK35" s="225"/>
      <c r="BL35" s="124"/>
      <c r="BM35" s="125"/>
      <c r="BN35" s="128"/>
      <c r="BO35" s="113"/>
      <c r="BP35" s="314"/>
      <c r="BQ35" s="315"/>
      <c r="BR35" s="133"/>
      <c r="BS35" s="316"/>
      <c r="BT35" s="317"/>
      <c r="BU35" s="317"/>
      <c r="BV35" s="317"/>
      <c r="BW35" s="318"/>
    </row>
    <row r="36" spans="1:75" ht="24" customHeight="1" x14ac:dyDescent="0.15">
      <c r="A36" s="130"/>
      <c r="B36" s="131"/>
      <c r="C36" s="217"/>
      <c r="D36" s="264"/>
      <c r="E36" s="131"/>
      <c r="F36" s="265"/>
      <c r="G36" s="255"/>
      <c r="H36" s="120"/>
      <c r="I36" s="239"/>
      <c r="J36" s="131"/>
      <c r="K36" s="240"/>
      <c r="L36" s="246"/>
      <c r="M36" s="252"/>
      <c r="N36" s="255"/>
      <c r="O36" s="119"/>
      <c r="P36" s="120"/>
      <c r="Q36" s="121"/>
      <c r="R36" s="121"/>
      <c r="S36" s="123"/>
      <c r="T36" s="124"/>
      <c r="U36" s="125"/>
      <c r="V36" s="125"/>
      <c r="W36" s="125"/>
      <c r="X36" s="125"/>
      <c r="Y36" s="125"/>
      <c r="Z36" s="107"/>
      <c r="AA36" s="108"/>
      <c r="AB36" s="125"/>
      <c r="AC36" s="125"/>
      <c r="AD36" s="125"/>
      <c r="AE36" s="125"/>
      <c r="AF36" s="126"/>
      <c r="AG36" s="127"/>
      <c r="AH36" s="124"/>
      <c r="AI36" s="125"/>
      <c r="AJ36" s="125"/>
      <c r="AK36" s="125"/>
      <c r="AL36" s="124"/>
      <c r="AM36" s="125"/>
      <c r="AN36" s="124"/>
      <c r="AO36" s="125"/>
      <c r="AP36" s="125"/>
      <c r="AQ36" s="125"/>
      <c r="AR36" s="125"/>
      <c r="AS36" s="108"/>
      <c r="AT36" s="113"/>
      <c r="AU36" s="125"/>
      <c r="AV36" s="125"/>
      <c r="AW36" s="125"/>
      <c r="AX36" s="125"/>
      <c r="AY36" s="108"/>
      <c r="AZ36" s="125"/>
      <c r="BA36" s="125"/>
      <c r="BB36" s="125"/>
      <c r="BC36" s="125"/>
      <c r="BD36" s="125"/>
      <c r="BE36" s="128"/>
      <c r="BF36" s="128"/>
      <c r="BG36" s="108"/>
      <c r="BH36" s="108"/>
      <c r="BI36" s="132"/>
      <c r="BJ36" s="219"/>
      <c r="BK36" s="225"/>
      <c r="BL36" s="124"/>
      <c r="BM36" s="125"/>
      <c r="BN36" s="128"/>
      <c r="BO36" s="113"/>
      <c r="BP36" s="314"/>
      <c r="BQ36" s="315"/>
      <c r="BR36" s="133"/>
      <c r="BS36" s="316"/>
      <c r="BT36" s="317"/>
      <c r="BU36" s="317"/>
      <c r="BV36" s="317"/>
      <c r="BW36" s="318"/>
    </row>
    <row r="37" spans="1:75" ht="24" customHeight="1" x14ac:dyDescent="0.15">
      <c r="A37" s="130"/>
      <c r="B37" s="131"/>
      <c r="C37" s="217"/>
      <c r="D37" s="264"/>
      <c r="E37" s="131"/>
      <c r="F37" s="265"/>
      <c r="G37" s="255"/>
      <c r="H37" s="120"/>
      <c r="I37" s="239"/>
      <c r="J37" s="131"/>
      <c r="K37" s="240"/>
      <c r="L37" s="246"/>
      <c r="M37" s="252"/>
      <c r="N37" s="255"/>
      <c r="O37" s="119"/>
      <c r="P37" s="120"/>
      <c r="Q37" s="121"/>
      <c r="R37" s="121"/>
      <c r="S37" s="123"/>
      <c r="T37" s="124"/>
      <c r="U37" s="125"/>
      <c r="V37" s="125"/>
      <c r="W37" s="125"/>
      <c r="X37" s="125"/>
      <c r="Y37" s="125"/>
      <c r="Z37" s="107"/>
      <c r="AA37" s="108"/>
      <c r="AB37" s="125"/>
      <c r="AC37" s="125"/>
      <c r="AD37" s="125"/>
      <c r="AE37" s="125"/>
      <c r="AF37" s="126"/>
      <c r="AG37" s="127"/>
      <c r="AH37" s="124"/>
      <c r="AI37" s="125"/>
      <c r="AJ37" s="125"/>
      <c r="AK37" s="125"/>
      <c r="AL37" s="124"/>
      <c r="AM37" s="125"/>
      <c r="AN37" s="124"/>
      <c r="AO37" s="125"/>
      <c r="AP37" s="125"/>
      <c r="AQ37" s="125"/>
      <c r="AR37" s="125"/>
      <c r="AS37" s="108"/>
      <c r="AT37" s="113"/>
      <c r="AU37" s="125"/>
      <c r="AV37" s="125"/>
      <c r="AW37" s="125"/>
      <c r="AX37" s="125"/>
      <c r="AY37" s="108"/>
      <c r="AZ37" s="125"/>
      <c r="BA37" s="125"/>
      <c r="BB37" s="125"/>
      <c r="BC37" s="125"/>
      <c r="BD37" s="125"/>
      <c r="BE37" s="128"/>
      <c r="BF37" s="128"/>
      <c r="BG37" s="108"/>
      <c r="BH37" s="108"/>
      <c r="BI37" s="132"/>
      <c r="BJ37" s="219"/>
      <c r="BK37" s="225"/>
      <c r="BL37" s="124"/>
      <c r="BM37" s="125"/>
      <c r="BN37" s="128"/>
      <c r="BO37" s="113"/>
      <c r="BP37" s="314"/>
      <c r="BQ37" s="315"/>
      <c r="BR37" s="133"/>
      <c r="BS37" s="316"/>
      <c r="BT37" s="317"/>
      <c r="BU37" s="317"/>
      <c r="BV37" s="317"/>
      <c r="BW37" s="318"/>
    </row>
    <row r="38" spans="1:75" ht="24" customHeight="1" x14ac:dyDescent="0.15">
      <c r="A38" s="130"/>
      <c r="B38" s="131"/>
      <c r="C38" s="217"/>
      <c r="D38" s="264"/>
      <c r="E38" s="131"/>
      <c r="F38" s="265"/>
      <c r="G38" s="255"/>
      <c r="H38" s="120"/>
      <c r="I38" s="239"/>
      <c r="J38" s="131"/>
      <c r="K38" s="240"/>
      <c r="L38" s="246"/>
      <c r="M38" s="252"/>
      <c r="N38" s="255"/>
      <c r="O38" s="119"/>
      <c r="P38" s="120"/>
      <c r="Q38" s="121"/>
      <c r="R38" s="121"/>
      <c r="S38" s="123"/>
      <c r="T38" s="124"/>
      <c r="U38" s="125"/>
      <c r="V38" s="125"/>
      <c r="W38" s="125"/>
      <c r="X38" s="125"/>
      <c r="Y38" s="125"/>
      <c r="Z38" s="107"/>
      <c r="AA38" s="108"/>
      <c r="AB38" s="125"/>
      <c r="AC38" s="125"/>
      <c r="AD38" s="125"/>
      <c r="AE38" s="125"/>
      <c r="AF38" s="126"/>
      <c r="AG38" s="127"/>
      <c r="AH38" s="124"/>
      <c r="AI38" s="125"/>
      <c r="AJ38" s="125"/>
      <c r="AK38" s="125"/>
      <c r="AL38" s="124"/>
      <c r="AM38" s="125"/>
      <c r="AN38" s="124"/>
      <c r="AO38" s="125"/>
      <c r="AP38" s="125"/>
      <c r="AQ38" s="125"/>
      <c r="AR38" s="125"/>
      <c r="AS38" s="108"/>
      <c r="AT38" s="113"/>
      <c r="AU38" s="125"/>
      <c r="AV38" s="125"/>
      <c r="AW38" s="125"/>
      <c r="AX38" s="125"/>
      <c r="AY38" s="108"/>
      <c r="AZ38" s="125"/>
      <c r="BA38" s="125"/>
      <c r="BB38" s="125"/>
      <c r="BC38" s="125"/>
      <c r="BD38" s="125"/>
      <c r="BE38" s="128"/>
      <c r="BF38" s="128"/>
      <c r="BG38" s="108"/>
      <c r="BH38" s="108"/>
      <c r="BI38" s="132"/>
      <c r="BJ38" s="219"/>
      <c r="BK38" s="225"/>
      <c r="BL38" s="124"/>
      <c r="BM38" s="125"/>
      <c r="BN38" s="128"/>
      <c r="BO38" s="113"/>
      <c r="BP38" s="314"/>
      <c r="BQ38" s="315"/>
      <c r="BR38" s="133"/>
      <c r="BS38" s="316"/>
      <c r="BT38" s="317"/>
      <c r="BU38" s="317"/>
      <c r="BV38" s="317"/>
      <c r="BW38" s="318"/>
    </row>
    <row r="39" spans="1:75" ht="24" customHeight="1" x14ac:dyDescent="0.15">
      <c r="A39" s="130"/>
      <c r="B39" s="131"/>
      <c r="C39" s="217"/>
      <c r="D39" s="264"/>
      <c r="E39" s="131"/>
      <c r="F39" s="265"/>
      <c r="G39" s="255"/>
      <c r="H39" s="120"/>
      <c r="I39" s="239"/>
      <c r="J39" s="131"/>
      <c r="K39" s="240"/>
      <c r="L39" s="246"/>
      <c r="M39" s="252"/>
      <c r="N39" s="255"/>
      <c r="O39" s="119"/>
      <c r="P39" s="120"/>
      <c r="Q39" s="121"/>
      <c r="R39" s="121"/>
      <c r="S39" s="123"/>
      <c r="T39" s="124"/>
      <c r="U39" s="125"/>
      <c r="V39" s="125"/>
      <c r="W39" s="125"/>
      <c r="X39" s="125"/>
      <c r="Y39" s="125"/>
      <c r="Z39" s="107"/>
      <c r="AA39" s="108"/>
      <c r="AB39" s="125"/>
      <c r="AC39" s="125"/>
      <c r="AD39" s="125"/>
      <c r="AE39" s="125"/>
      <c r="AF39" s="126"/>
      <c r="AG39" s="127"/>
      <c r="AH39" s="124"/>
      <c r="AI39" s="125"/>
      <c r="AJ39" s="125"/>
      <c r="AK39" s="125"/>
      <c r="AL39" s="124"/>
      <c r="AM39" s="125"/>
      <c r="AN39" s="124"/>
      <c r="AO39" s="125"/>
      <c r="AP39" s="125"/>
      <c r="AQ39" s="125"/>
      <c r="AR39" s="125"/>
      <c r="AS39" s="108"/>
      <c r="AT39" s="113"/>
      <c r="AU39" s="125"/>
      <c r="AV39" s="125"/>
      <c r="AW39" s="125"/>
      <c r="AX39" s="125"/>
      <c r="AY39" s="108"/>
      <c r="AZ39" s="125"/>
      <c r="BA39" s="125"/>
      <c r="BB39" s="125"/>
      <c r="BC39" s="125"/>
      <c r="BD39" s="125"/>
      <c r="BE39" s="128"/>
      <c r="BF39" s="128"/>
      <c r="BG39" s="108"/>
      <c r="BH39" s="108"/>
      <c r="BI39" s="132"/>
      <c r="BJ39" s="219"/>
      <c r="BK39" s="225"/>
      <c r="BL39" s="124"/>
      <c r="BM39" s="125"/>
      <c r="BN39" s="128"/>
      <c r="BO39" s="113"/>
      <c r="BP39" s="314"/>
      <c r="BQ39" s="315"/>
      <c r="BR39" s="133"/>
      <c r="BS39" s="316"/>
      <c r="BT39" s="317"/>
      <c r="BU39" s="317"/>
      <c r="BV39" s="317"/>
      <c r="BW39" s="318"/>
    </row>
    <row r="40" spans="1:75" ht="24" customHeight="1" x14ac:dyDescent="0.15">
      <c r="A40" s="130"/>
      <c r="B40" s="131"/>
      <c r="C40" s="217"/>
      <c r="D40" s="264"/>
      <c r="E40" s="131"/>
      <c r="F40" s="265"/>
      <c r="G40" s="255"/>
      <c r="H40" s="120"/>
      <c r="I40" s="239"/>
      <c r="J40" s="131"/>
      <c r="K40" s="240"/>
      <c r="L40" s="246"/>
      <c r="M40" s="252"/>
      <c r="N40" s="255"/>
      <c r="O40" s="119"/>
      <c r="P40" s="120"/>
      <c r="Q40" s="121"/>
      <c r="R40" s="121"/>
      <c r="S40" s="123"/>
      <c r="T40" s="124"/>
      <c r="U40" s="125"/>
      <c r="V40" s="125"/>
      <c r="W40" s="125"/>
      <c r="X40" s="125"/>
      <c r="Y40" s="125"/>
      <c r="Z40" s="107"/>
      <c r="AA40" s="108"/>
      <c r="AB40" s="125"/>
      <c r="AC40" s="125"/>
      <c r="AD40" s="125"/>
      <c r="AE40" s="125"/>
      <c r="AF40" s="126"/>
      <c r="AG40" s="127"/>
      <c r="AH40" s="124"/>
      <c r="AI40" s="125"/>
      <c r="AJ40" s="125"/>
      <c r="AK40" s="125"/>
      <c r="AL40" s="124"/>
      <c r="AM40" s="125"/>
      <c r="AN40" s="124"/>
      <c r="AO40" s="125"/>
      <c r="AP40" s="125"/>
      <c r="AQ40" s="125"/>
      <c r="AR40" s="125"/>
      <c r="AS40" s="108"/>
      <c r="AT40" s="113"/>
      <c r="AU40" s="125"/>
      <c r="AV40" s="125"/>
      <c r="AW40" s="125"/>
      <c r="AX40" s="125"/>
      <c r="AY40" s="108"/>
      <c r="AZ40" s="125"/>
      <c r="BA40" s="125"/>
      <c r="BB40" s="125"/>
      <c r="BC40" s="125"/>
      <c r="BD40" s="125"/>
      <c r="BE40" s="128"/>
      <c r="BF40" s="128"/>
      <c r="BG40" s="108"/>
      <c r="BH40" s="108"/>
      <c r="BI40" s="132"/>
      <c r="BJ40" s="219"/>
      <c r="BK40" s="225"/>
      <c r="BL40" s="124"/>
      <c r="BM40" s="125"/>
      <c r="BN40" s="128"/>
      <c r="BO40" s="113"/>
      <c r="BP40" s="314"/>
      <c r="BQ40" s="315"/>
      <c r="BR40" s="133"/>
      <c r="BS40" s="316"/>
      <c r="BT40" s="317"/>
      <c r="BU40" s="317"/>
      <c r="BV40" s="317"/>
      <c r="BW40" s="318"/>
    </row>
    <row r="41" spans="1:75" ht="24" customHeight="1" x14ac:dyDescent="0.15">
      <c r="A41" s="130"/>
      <c r="B41" s="131"/>
      <c r="C41" s="217"/>
      <c r="D41" s="264"/>
      <c r="E41" s="131"/>
      <c r="F41" s="265"/>
      <c r="G41" s="255"/>
      <c r="H41" s="120"/>
      <c r="I41" s="239"/>
      <c r="J41" s="131"/>
      <c r="K41" s="240"/>
      <c r="L41" s="246"/>
      <c r="M41" s="252"/>
      <c r="N41" s="255"/>
      <c r="O41" s="119"/>
      <c r="P41" s="120"/>
      <c r="Q41" s="121"/>
      <c r="R41" s="121"/>
      <c r="S41" s="123"/>
      <c r="T41" s="124"/>
      <c r="U41" s="125"/>
      <c r="V41" s="125"/>
      <c r="W41" s="125"/>
      <c r="X41" s="125"/>
      <c r="Y41" s="125"/>
      <c r="Z41" s="107"/>
      <c r="AA41" s="108"/>
      <c r="AB41" s="125"/>
      <c r="AC41" s="125"/>
      <c r="AD41" s="125"/>
      <c r="AE41" s="125"/>
      <c r="AF41" s="126"/>
      <c r="AG41" s="127"/>
      <c r="AH41" s="124"/>
      <c r="AI41" s="125"/>
      <c r="AJ41" s="125"/>
      <c r="AK41" s="125"/>
      <c r="AL41" s="124"/>
      <c r="AM41" s="125"/>
      <c r="AN41" s="124"/>
      <c r="AO41" s="125"/>
      <c r="AP41" s="125"/>
      <c r="AQ41" s="125"/>
      <c r="AR41" s="125"/>
      <c r="AS41" s="108"/>
      <c r="AT41" s="113"/>
      <c r="AU41" s="125"/>
      <c r="AV41" s="125"/>
      <c r="AW41" s="125"/>
      <c r="AX41" s="125"/>
      <c r="AY41" s="108"/>
      <c r="AZ41" s="125"/>
      <c r="BA41" s="125"/>
      <c r="BB41" s="125"/>
      <c r="BC41" s="125"/>
      <c r="BD41" s="125"/>
      <c r="BE41" s="128"/>
      <c r="BF41" s="128"/>
      <c r="BG41" s="108"/>
      <c r="BH41" s="108"/>
      <c r="BI41" s="132"/>
      <c r="BJ41" s="219"/>
      <c r="BK41" s="225"/>
      <c r="BL41" s="124"/>
      <c r="BM41" s="125"/>
      <c r="BN41" s="128"/>
      <c r="BO41" s="113"/>
      <c r="BP41" s="314"/>
      <c r="BQ41" s="315"/>
      <c r="BR41" s="133"/>
      <c r="BS41" s="316"/>
      <c r="BT41" s="317"/>
      <c r="BU41" s="317"/>
      <c r="BV41" s="317"/>
      <c r="BW41" s="318"/>
    </row>
    <row r="42" spans="1:75" ht="24" customHeight="1" x14ac:dyDescent="0.15">
      <c r="A42" s="130"/>
      <c r="B42" s="131"/>
      <c r="C42" s="217"/>
      <c r="D42" s="264"/>
      <c r="E42" s="131"/>
      <c r="F42" s="265"/>
      <c r="G42" s="255"/>
      <c r="H42" s="120"/>
      <c r="I42" s="239"/>
      <c r="J42" s="131"/>
      <c r="K42" s="240"/>
      <c r="L42" s="246"/>
      <c r="M42" s="252"/>
      <c r="N42" s="255"/>
      <c r="O42" s="119"/>
      <c r="P42" s="120"/>
      <c r="Q42" s="121"/>
      <c r="R42" s="121"/>
      <c r="S42" s="123"/>
      <c r="T42" s="124"/>
      <c r="U42" s="125"/>
      <c r="V42" s="125"/>
      <c r="W42" s="125"/>
      <c r="X42" s="125"/>
      <c r="Y42" s="125"/>
      <c r="Z42" s="107"/>
      <c r="AA42" s="108"/>
      <c r="AB42" s="125"/>
      <c r="AC42" s="125"/>
      <c r="AD42" s="125"/>
      <c r="AE42" s="125"/>
      <c r="AF42" s="126"/>
      <c r="AG42" s="127"/>
      <c r="AH42" s="124"/>
      <c r="AI42" s="125"/>
      <c r="AJ42" s="125"/>
      <c r="AK42" s="125"/>
      <c r="AL42" s="124"/>
      <c r="AM42" s="125"/>
      <c r="AN42" s="124"/>
      <c r="AO42" s="125"/>
      <c r="AP42" s="125"/>
      <c r="AQ42" s="125"/>
      <c r="AR42" s="125"/>
      <c r="AS42" s="108"/>
      <c r="AT42" s="113"/>
      <c r="AU42" s="125"/>
      <c r="AV42" s="125"/>
      <c r="AW42" s="125"/>
      <c r="AX42" s="125"/>
      <c r="AY42" s="108"/>
      <c r="AZ42" s="125"/>
      <c r="BA42" s="125"/>
      <c r="BB42" s="125"/>
      <c r="BC42" s="125"/>
      <c r="BD42" s="125"/>
      <c r="BE42" s="128"/>
      <c r="BF42" s="128"/>
      <c r="BG42" s="108"/>
      <c r="BH42" s="108"/>
      <c r="BI42" s="132"/>
      <c r="BJ42" s="219"/>
      <c r="BK42" s="225"/>
      <c r="BL42" s="124"/>
      <c r="BM42" s="125"/>
      <c r="BN42" s="128"/>
      <c r="BO42" s="113"/>
      <c r="BP42" s="314"/>
      <c r="BQ42" s="315"/>
      <c r="BR42" s="133"/>
      <c r="BS42" s="316"/>
      <c r="BT42" s="317"/>
      <c r="BU42" s="317"/>
      <c r="BV42" s="317"/>
      <c r="BW42" s="318"/>
    </row>
    <row r="43" spans="1:75" ht="24" customHeight="1" x14ac:dyDescent="0.15">
      <c r="A43" s="130"/>
      <c r="B43" s="131"/>
      <c r="C43" s="217"/>
      <c r="D43" s="264"/>
      <c r="E43" s="131"/>
      <c r="F43" s="265"/>
      <c r="G43" s="255"/>
      <c r="H43" s="120"/>
      <c r="I43" s="239"/>
      <c r="J43" s="131"/>
      <c r="K43" s="240"/>
      <c r="L43" s="246"/>
      <c r="M43" s="252"/>
      <c r="N43" s="255"/>
      <c r="O43" s="119"/>
      <c r="P43" s="120"/>
      <c r="Q43" s="121"/>
      <c r="R43" s="121"/>
      <c r="S43" s="123"/>
      <c r="T43" s="124"/>
      <c r="U43" s="125"/>
      <c r="V43" s="125"/>
      <c r="W43" s="125"/>
      <c r="X43" s="125"/>
      <c r="Y43" s="125"/>
      <c r="Z43" s="107"/>
      <c r="AA43" s="108"/>
      <c r="AB43" s="125"/>
      <c r="AC43" s="125"/>
      <c r="AD43" s="125"/>
      <c r="AE43" s="125"/>
      <c r="AF43" s="126"/>
      <c r="AG43" s="127"/>
      <c r="AH43" s="124"/>
      <c r="AI43" s="125"/>
      <c r="AJ43" s="125"/>
      <c r="AK43" s="125"/>
      <c r="AL43" s="124"/>
      <c r="AM43" s="125"/>
      <c r="AN43" s="124"/>
      <c r="AO43" s="125"/>
      <c r="AP43" s="125"/>
      <c r="AQ43" s="125"/>
      <c r="AR43" s="125"/>
      <c r="AS43" s="108"/>
      <c r="AT43" s="113"/>
      <c r="AU43" s="125"/>
      <c r="AV43" s="125"/>
      <c r="AW43" s="125"/>
      <c r="AX43" s="125"/>
      <c r="AY43" s="108"/>
      <c r="AZ43" s="125"/>
      <c r="BA43" s="125"/>
      <c r="BB43" s="125"/>
      <c r="BC43" s="125"/>
      <c r="BD43" s="125"/>
      <c r="BE43" s="128"/>
      <c r="BF43" s="128"/>
      <c r="BG43" s="108"/>
      <c r="BH43" s="108"/>
      <c r="BI43" s="132"/>
      <c r="BJ43" s="219"/>
      <c r="BK43" s="225"/>
      <c r="BL43" s="124"/>
      <c r="BM43" s="125"/>
      <c r="BN43" s="128"/>
      <c r="BO43" s="113"/>
      <c r="BP43" s="314"/>
      <c r="BQ43" s="315"/>
      <c r="BR43" s="133"/>
      <c r="BS43" s="316"/>
      <c r="BT43" s="317"/>
      <c r="BU43" s="317"/>
      <c r="BV43" s="317"/>
      <c r="BW43" s="318"/>
    </row>
    <row r="44" spans="1:75" ht="24" customHeight="1" x14ac:dyDescent="0.15">
      <c r="A44" s="130"/>
      <c r="B44" s="131"/>
      <c r="C44" s="217"/>
      <c r="D44" s="264"/>
      <c r="E44" s="131"/>
      <c r="F44" s="265"/>
      <c r="G44" s="255"/>
      <c r="H44" s="120"/>
      <c r="I44" s="239"/>
      <c r="J44" s="131"/>
      <c r="K44" s="240"/>
      <c r="L44" s="246"/>
      <c r="M44" s="252"/>
      <c r="N44" s="255"/>
      <c r="O44" s="119"/>
      <c r="P44" s="120"/>
      <c r="Q44" s="121"/>
      <c r="R44" s="121"/>
      <c r="S44" s="123"/>
      <c r="T44" s="124"/>
      <c r="U44" s="125"/>
      <c r="V44" s="125"/>
      <c r="W44" s="125"/>
      <c r="X44" s="125"/>
      <c r="Y44" s="125"/>
      <c r="Z44" s="107"/>
      <c r="AA44" s="108"/>
      <c r="AB44" s="125"/>
      <c r="AC44" s="125"/>
      <c r="AD44" s="125"/>
      <c r="AE44" s="125"/>
      <c r="AF44" s="126"/>
      <c r="AG44" s="127"/>
      <c r="AH44" s="124"/>
      <c r="AI44" s="125"/>
      <c r="AJ44" s="125"/>
      <c r="AK44" s="125"/>
      <c r="AL44" s="124"/>
      <c r="AM44" s="125"/>
      <c r="AN44" s="124"/>
      <c r="AO44" s="125"/>
      <c r="AP44" s="125"/>
      <c r="AQ44" s="125"/>
      <c r="AR44" s="125"/>
      <c r="AS44" s="108"/>
      <c r="AT44" s="113"/>
      <c r="AU44" s="125"/>
      <c r="AV44" s="125"/>
      <c r="AW44" s="125"/>
      <c r="AX44" s="125"/>
      <c r="AY44" s="108"/>
      <c r="AZ44" s="125"/>
      <c r="BA44" s="125"/>
      <c r="BB44" s="125"/>
      <c r="BC44" s="125"/>
      <c r="BD44" s="125"/>
      <c r="BE44" s="128"/>
      <c r="BF44" s="128"/>
      <c r="BG44" s="108"/>
      <c r="BH44" s="108"/>
      <c r="BI44" s="132"/>
      <c r="BJ44" s="219"/>
      <c r="BK44" s="225"/>
      <c r="BL44" s="124"/>
      <c r="BM44" s="125"/>
      <c r="BN44" s="128"/>
      <c r="BO44" s="113"/>
      <c r="BP44" s="314"/>
      <c r="BQ44" s="315"/>
      <c r="BR44" s="133"/>
      <c r="BS44" s="316"/>
      <c r="BT44" s="317"/>
      <c r="BU44" s="317"/>
      <c r="BV44" s="317"/>
      <c r="BW44" s="318"/>
    </row>
    <row r="45" spans="1:75" ht="24" customHeight="1" x14ac:dyDescent="0.15">
      <c r="A45" s="130"/>
      <c r="B45" s="131"/>
      <c r="C45" s="217"/>
      <c r="D45" s="264"/>
      <c r="E45" s="131"/>
      <c r="F45" s="265"/>
      <c r="G45" s="255"/>
      <c r="H45" s="120"/>
      <c r="I45" s="239"/>
      <c r="J45" s="131"/>
      <c r="K45" s="240"/>
      <c r="L45" s="246"/>
      <c r="M45" s="252"/>
      <c r="N45" s="255"/>
      <c r="O45" s="119"/>
      <c r="P45" s="120"/>
      <c r="Q45" s="121"/>
      <c r="R45" s="121"/>
      <c r="S45" s="123"/>
      <c r="T45" s="124"/>
      <c r="U45" s="125"/>
      <c r="V45" s="125"/>
      <c r="W45" s="125"/>
      <c r="X45" s="125"/>
      <c r="Y45" s="125"/>
      <c r="Z45" s="107"/>
      <c r="AA45" s="108"/>
      <c r="AB45" s="125"/>
      <c r="AC45" s="125"/>
      <c r="AD45" s="125"/>
      <c r="AE45" s="125"/>
      <c r="AF45" s="126"/>
      <c r="AG45" s="127"/>
      <c r="AH45" s="124"/>
      <c r="AI45" s="125"/>
      <c r="AJ45" s="125"/>
      <c r="AK45" s="125"/>
      <c r="AL45" s="124"/>
      <c r="AM45" s="125"/>
      <c r="AN45" s="124"/>
      <c r="AO45" s="125"/>
      <c r="AP45" s="125"/>
      <c r="AQ45" s="125"/>
      <c r="AR45" s="125"/>
      <c r="AS45" s="108"/>
      <c r="AT45" s="113"/>
      <c r="AU45" s="125"/>
      <c r="AV45" s="125"/>
      <c r="AW45" s="125"/>
      <c r="AX45" s="125"/>
      <c r="AY45" s="108"/>
      <c r="AZ45" s="125"/>
      <c r="BA45" s="125"/>
      <c r="BB45" s="125"/>
      <c r="BC45" s="125"/>
      <c r="BD45" s="125"/>
      <c r="BE45" s="128"/>
      <c r="BF45" s="128"/>
      <c r="BG45" s="108"/>
      <c r="BH45" s="108"/>
      <c r="BI45" s="132"/>
      <c r="BJ45" s="219"/>
      <c r="BK45" s="225"/>
      <c r="BL45" s="124"/>
      <c r="BM45" s="125"/>
      <c r="BN45" s="128"/>
      <c r="BO45" s="113"/>
      <c r="BP45" s="314"/>
      <c r="BQ45" s="315"/>
      <c r="BR45" s="133"/>
      <c r="BS45" s="316"/>
      <c r="BT45" s="317"/>
      <c r="BU45" s="317"/>
      <c r="BV45" s="317"/>
      <c r="BW45" s="318"/>
    </row>
    <row r="46" spans="1:75" ht="24" customHeight="1" x14ac:dyDescent="0.15">
      <c r="A46" s="130"/>
      <c r="B46" s="131"/>
      <c r="C46" s="217"/>
      <c r="D46" s="264"/>
      <c r="E46" s="131"/>
      <c r="F46" s="265"/>
      <c r="G46" s="255"/>
      <c r="H46" s="120"/>
      <c r="I46" s="239"/>
      <c r="J46" s="131"/>
      <c r="K46" s="240"/>
      <c r="L46" s="246"/>
      <c r="M46" s="252"/>
      <c r="N46" s="255"/>
      <c r="O46" s="119"/>
      <c r="P46" s="120"/>
      <c r="Q46" s="121"/>
      <c r="R46" s="121"/>
      <c r="S46" s="123"/>
      <c r="T46" s="124"/>
      <c r="U46" s="125"/>
      <c r="V46" s="125"/>
      <c r="W46" s="125"/>
      <c r="X46" s="125"/>
      <c r="Y46" s="125"/>
      <c r="Z46" s="107"/>
      <c r="AA46" s="108"/>
      <c r="AB46" s="125"/>
      <c r="AC46" s="125"/>
      <c r="AD46" s="125"/>
      <c r="AE46" s="125"/>
      <c r="AF46" s="126"/>
      <c r="AG46" s="127"/>
      <c r="AH46" s="124"/>
      <c r="AI46" s="125"/>
      <c r="AJ46" s="125"/>
      <c r="AK46" s="125"/>
      <c r="AL46" s="124"/>
      <c r="AM46" s="125"/>
      <c r="AN46" s="124"/>
      <c r="AO46" s="125"/>
      <c r="AP46" s="125"/>
      <c r="AQ46" s="125"/>
      <c r="AR46" s="125"/>
      <c r="AS46" s="108"/>
      <c r="AT46" s="113"/>
      <c r="AU46" s="125"/>
      <c r="AV46" s="125"/>
      <c r="AW46" s="125"/>
      <c r="AX46" s="125"/>
      <c r="AY46" s="108"/>
      <c r="AZ46" s="125"/>
      <c r="BA46" s="125"/>
      <c r="BB46" s="125"/>
      <c r="BC46" s="125"/>
      <c r="BD46" s="125"/>
      <c r="BE46" s="128"/>
      <c r="BF46" s="128"/>
      <c r="BG46" s="108"/>
      <c r="BH46" s="108"/>
      <c r="BI46" s="132"/>
      <c r="BJ46" s="219"/>
      <c r="BK46" s="225"/>
      <c r="BL46" s="124"/>
      <c r="BM46" s="125"/>
      <c r="BN46" s="128"/>
      <c r="BO46" s="113"/>
      <c r="BP46" s="314"/>
      <c r="BQ46" s="315"/>
      <c r="BR46" s="133"/>
      <c r="BS46" s="316"/>
      <c r="BT46" s="317"/>
      <c r="BU46" s="317"/>
      <c r="BV46" s="317"/>
      <c r="BW46" s="318"/>
    </row>
    <row r="47" spans="1:75" ht="24" customHeight="1" x14ac:dyDescent="0.15">
      <c r="A47" s="130"/>
      <c r="B47" s="131"/>
      <c r="C47" s="217"/>
      <c r="D47" s="264"/>
      <c r="E47" s="131"/>
      <c r="F47" s="265"/>
      <c r="G47" s="255"/>
      <c r="H47" s="120"/>
      <c r="I47" s="239"/>
      <c r="J47" s="131"/>
      <c r="K47" s="240"/>
      <c r="L47" s="246"/>
      <c r="M47" s="252"/>
      <c r="N47" s="255"/>
      <c r="O47" s="119"/>
      <c r="P47" s="120"/>
      <c r="Q47" s="121"/>
      <c r="R47" s="121"/>
      <c r="S47" s="123"/>
      <c r="T47" s="124"/>
      <c r="U47" s="125"/>
      <c r="V47" s="125"/>
      <c r="W47" s="125"/>
      <c r="X47" s="125"/>
      <c r="Y47" s="125"/>
      <c r="Z47" s="107"/>
      <c r="AA47" s="108"/>
      <c r="AB47" s="125"/>
      <c r="AC47" s="125"/>
      <c r="AD47" s="125"/>
      <c r="AE47" s="125"/>
      <c r="AF47" s="126"/>
      <c r="AG47" s="127"/>
      <c r="AH47" s="124"/>
      <c r="AI47" s="125"/>
      <c r="AJ47" s="125"/>
      <c r="AK47" s="125"/>
      <c r="AL47" s="124"/>
      <c r="AM47" s="125"/>
      <c r="AN47" s="124"/>
      <c r="AO47" s="125"/>
      <c r="AP47" s="125"/>
      <c r="AQ47" s="125"/>
      <c r="AR47" s="125"/>
      <c r="AS47" s="108"/>
      <c r="AT47" s="113"/>
      <c r="AU47" s="125"/>
      <c r="AV47" s="125"/>
      <c r="AW47" s="125"/>
      <c r="AX47" s="125"/>
      <c r="AY47" s="108"/>
      <c r="AZ47" s="125"/>
      <c r="BA47" s="125"/>
      <c r="BB47" s="125"/>
      <c r="BC47" s="125"/>
      <c r="BD47" s="125"/>
      <c r="BE47" s="128"/>
      <c r="BF47" s="128"/>
      <c r="BG47" s="108"/>
      <c r="BH47" s="108"/>
      <c r="BI47" s="132"/>
      <c r="BJ47" s="219"/>
      <c r="BK47" s="225"/>
      <c r="BL47" s="124"/>
      <c r="BM47" s="125"/>
      <c r="BN47" s="128"/>
      <c r="BO47" s="113"/>
      <c r="BP47" s="314"/>
      <c r="BQ47" s="315"/>
      <c r="BR47" s="133"/>
      <c r="BS47" s="316"/>
      <c r="BT47" s="317"/>
      <c r="BU47" s="317"/>
      <c r="BV47" s="317"/>
      <c r="BW47" s="318"/>
    </row>
    <row r="48" spans="1:75" ht="24" customHeight="1" x14ac:dyDescent="0.15">
      <c r="A48" s="130"/>
      <c r="B48" s="131"/>
      <c r="C48" s="217"/>
      <c r="D48" s="264"/>
      <c r="E48" s="131"/>
      <c r="F48" s="265"/>
      <c r="G48" s="255"/>
      <c r="H48" s="120"/>
      <c r="I48" s="239"/>
      <c r="J48" s="131"/>
      <c r="K48" s="240"/>
      <c r="L48" s="246"/>
      <c r="M48" s="252"/>
      <c r="N48" s="255"/>
      <c r="O48" s="119"/>
      <c r="P48" s="120"/>
      <c r="Q48" s="121"/>
      <c r="R48" s="121"/>
      <c r="S48" s="123"/>
      <c r="T48" s="124"/>
      <c r="U48" s="125"/>
      <c r="V48" s="125"/>
      <c r="W48" s="125"/>
      <c r="X48" s="125"/>
      <c r="Y48" s="125"/>
      <c r="Z48" s="107"/>
      <c r="AA48" s="108"/>
      <c r="AB48" s="125"/>
      <c r="AC48" s="125"/>
      <c r="AD48" s="125"/>
      <c r="AE48" s="125"/>
      <c r="AF48" s="126"/>
      <c r="AG48" s="127"/>
      <c r="AH48" s="124"/>
      <c r="AI48" s="125"/>
      <c r="AJ48" s="125"/>
      <c r="AK48" s="125"/>
      <c r="AL48" s="124"/>
      <c r="AM48" s="125"/>
      <c r="AN48" s="124"/>
      <c r="AO48" s="125"/>
      <c r="AP48" s="125"/>
      <c r="AQ48" s="125"/>
      <c r="AR48" s="125"/>
      <c r="AS48" s="108"/>
      <c r="AT48" s="113"/>
      <c r="AU48" s="125"/>
      <c r="AV48" s="125"/>
      <c r="AW48" s="125"/>
      <c r="AX48" s="125"/>
      <c r="AY48" s="108"/>
      <c r="AZ48" s="125"/>
      <c r="BA48" s="125"/>
      <c r="BB48" s="125"/>
      <c r="BC48" s="125"/>
      <c r="BD48" s="125"/>
      <c r="BE48" s="128"/>
      <c r="BF48" s="128"/>
      <c r="BG48" s="108"/>
      <c r="BH48" s="108"/>
      <c r="BI48" s="132"/>
      <c r="BJ48" s="219"/>
      <c r="BK48" s="225"/>
      <c r="BL48" s="124"/>
      <c r="BM48" s="125"/>
      <c r="BN48" s="128"/>
      <c r="BO48" s="113"/>
      <c r="BP48" s="314"/>
      <c r="BQ48" s="315"/>
      <c r="BR48" s="133"/>
      <c r="BS48" s="316"/>
      <c r="BT48" s="317"/>
      <c r="BU48" s="317"/>
      <c r="BV48" s="317"/>
      <c r="BW48" s="318"/>
    </row>
    <row r="49" spans="1:75" ht="24" customHeight="1" x14ac:dyDescent="0.15">
      <c r="A49" s="130"/>
      <c r="B49" s="131"/>
      <c r="C49" s="217"/>
      <c r="D49" s="264"/>
      <c r="E49" s="131"/>
      <c r="F49" s="265"/>
      <c r="G49" s="255"/>
      <c r="H49" s="120"/>
      <c r="I49" s="239"/>
      <c r="J49" s="131"/>
      <c r="K49" s="240"/>
      <c r="L49" s="246"/>
      <c r="M49" s="252"/>
      <c r="N49" s="255"/>
      <c r="O49" s="119"/>
      <c r="P49" s="120"/>
      <c r="Q49" s="121"/>
      <c r="R49" s="121"/>
      <c r="S49" s="123"/>
      <c r="T49" s="124"/>
      <c r="U49" s="125"/>
      <c r="V49" s="125"/>
      <c r="W49" s="125"/>
      <c r="X49" s="125"/>
      <c r="Y49" s="125"/>
      <c r="Z49" s="107"/>
      <c r="AA49" s="108"/>
      <c r="AB49" s="125"/>
      <c r="AC49" s="125"/>
      <c r="AD49" s="125"/>
      <c r="AE49" s="125"/>
      <c r="AF49" s="126"/>
      <c r="AG49" s="127"/>
      <c r="AH49" s="124"/>
      <c r="AI49" s="125"/>
      <c r="AJ49" s="125"/>
      <c r="AK49" s="125"/>
      <c r="AL49" s="124"/>
      <c r="AM49" s="125"/>
      <c r="AN49" s="124"/>
      <c r="AO49" s="125"/>
      <c r="AP49" s="125"/>
      <c r="AQ49" s="125"/>
      <c r="AR49" s="125"/>
      <c r="AS49" s="108"/>
      <c r="AT49" s="113"/>
      <c r="AU49" s="125"/>
      <c r="AV49" s="125"/>
      <c r="AW49" s="125"/>
      <c r="AX49" s="125"/>
      <c r="AY49" s="108"/>
      <c r="AZ49" s="125"/>
      <c r="BA49" s="125"/>
      <c r="BB49" s="125"/>
      <c r="BC49" s="125"/>
      <c r="BD49" s="125"/>
      <c r="BE49" s="128"/>
      <c r="BF49" s="128"/>
      <c r="BG49" s="108"/>
      <c r="BH49" s="108"/>
      <c r="BI49" s="132"/>
      <c r="BJ49" s="219"/>
      <c r="BK49" s="225"/>
      <c r="BL49" s="124"/>
      <c r="BM49" s="125"/>
      <c r="BN49" s="128"/>
      <c r="BO49" s="113"/>
      <c r="BP49" s="314"/>
      <c r="BQ49" s="315"/>
      <c r="BR49" s="133"/>
      <c r="BS49" s="316"/>
      <c r="BT49" s="317"/>
      <c r="BU49" s="317"/>
      <c r="BV49" s="317"/>
      <c r="BW49" s="318"/>
    </row>
    <row r="50" spans="1:75" ht="24" customHeight="1" x14ac:dyDescent="0.15">
      <c r="A50" s="130"/>
      <c r="B50" s="131"/>
      <c r="C50" s="217"/>
      <c r="D50" s="264"/>
      <c r="E50" s="131"/>
      <c r="F50" s="265"/>
      <c r="G50" s="255"/>
      <c r="H50" s="120"/>
      <c r="I50" s="239"/>
      <c r="J50" s="131"/>
      <c r="K50" s="240"/>
      <c r="L50" s="246"/>
      <c r="M50" s="252"/>
      <c r="N50" s="255"/>
      <c r="O50" s="119"/>
      <c r="P50" s="120"/>
      <c r="Q50" s="121"/>
      <c r="R50" s="121"/>
      <c r="S50" s="123"/>
      <c r="T50" s="124"/>
      <c r="U50" s="125"/>
      <c r="V50" s="125"/>
      <c r="W50" s="125"/>
      <c r="X50" s="125"/>
      <c r="Y50" s="125"/>
      <c r="Z50" s="107"/>
      <c r="AA50" s="108"/>
      <c r="AB50" s="125"/>
      <c r="AC50" s="125"/>
      <c r="AD50" s="125"/>
      <c r="AE50" s="125"/>
      <c r="AF50" s="126"/>
      <c r="AG50" s="127"/>
      <c r="AH50" s="124"/>
      <c r="AI50" s="125"/>
      <c r="AJ50" s="125"/>
      <c r="AK50" s="125"/>
      <c r="AL50" s="124"/>
      <c r="AM50" s="125"/>
      <c r="AN50" s="124"/>
      <c r="AO50" s="125"/>
      <c r="AP50" s="125"/>
      <c r="AQ50" s="125"/>
      <c r="AR50" s="125"/>
      <c r="AS50" s="108"/>
      <c r="AT50" s="113"/>
      <c r="AU50" s="125"/>
      <c r="AV50" s="125"/>
      <c r="AW50" s="125"/>
      <c r="AX50" s="125"/>
      <c r="AY50" s="108"/>
      <c r="AZ50" s="125"/>
      <c r="BA50" s="125"/>
      <c r="BB50" s="125"/>
      <c r="BC50" s="125"/>
      <c r="BD50" s="125"/>
      <c r="BE50" s="128"/>
      <c r="BF50" s="128"/>
      <c r="BG50" s="108"/>
      <c r="BH50" s="108"/>
      <c r="BI50" s="132"/>
      <c r="BJ50" s="219"/>
      <c r="BK50" s="225"/>
      <c r="BL50" s="124"/>
      <c r="BM50" s="125"/>
      <c r="BN50" s="128"/>
      <c r="BO50" s="113"/>
      <c r="BP50" s="314"/>
      <c r="BQ50" s="315"/>
      <c r="BR50" s="133"/>
      <c r="BS50" s="316"/>
      <c r="BT50" s="317"/>
      <c r="BU50" s="317"/>
      <c r="BV50" s="317"/>
      <c r="BW50" s="318"/>
    </row>
    <row r="51" spans="1:75" ht="24" customHeight="1" x14ac:dyDescent="0.15">
      <c r="A51" s="130"/>
      <c r="B51" s="131"/>
      <c r="C51" s="217"/>
      <c r="D51" s="264"/>
      <c r="E51" s="131"/>
      <c r="F51" s="265"/>
      <c r="G51" s="255"/>
      <c r="H51" s="120"/>
      <c r="I51" s="239"/>
      <c r="J51" s="131"/>
      <c r="K51" s="240"/>
      <c r="L51" s="246"/>
      <c r="M51" s="252"/>
      <c r="N51" s="255"/>
      <c r="O51" s="119"/>
      <c r="P51" s="120"/>
      <c r="Q51" s="121"/>
      <c r="R51" s="121"/>
      <c r="S51" s="123"/>
      <c r="T51" s="124"/>
      <c r="U51" s="125"/>
      <c r="V51" s="125"/>
      <c r="W51" s="125"/>
      <c r="X51" s="125"/>
      <c r="Y51" s="125"/>
      <c r="Z51" s="107"/>
      <c r="AA51" s="108"/>
      <c r="AB51" s="125"/>
      <c r="AC51" s="125"/>
      <c r="AD51" s="125"/>
      <c r="AE51" s="125"/>
      <c r="AF51" s="126"/>
      <c r="AG51" s="127"/>
      <c r="AH51" s="124"/>
      <c r="AI51" s="125"/>
      <c r="AJ51" s="125"/>
      <c r="AK51" s="125"/>
      <c r="AL51" s="124"/>
      <c r="AM51" s="125"/>
      <c r="AN51" s="124"/>
      <c r="AO51" s="125"/>
      <c r="AP51" s="125"/>
      <c r="AQ51" s="125"/>
      <c r="AR51" s="125"/>
      <c r="AS51" s="108"/>
      <c r="AT51" s="113"/>
      <c r="AU51" s="125"/>
      <c r="AV51" s="125"/>
      <c r="AW51" s="125"/>
      <c r="AX51" s="125"/>
      <c r="AY51" s="108"/>
      <c r="AZ51" s="125"/>
      <c r="BA51" s="125"/>
      <c r="BB51" s="125"/>
      <c r="BC51" s="125"/>
      <c r="BD51" s="125"/>
      <c r="BE51" s="128"/>
      <c r="BF51" s="128"/>
      <c r="BG51" s="108"/>
      <c r="BH51" s="108"/>
      <c r="BI51" s="132"/>
      <c r="BJ51" s="219"/>
      <c r="BK51" s="225"/>
      <c r="BL51" s="124"/>
      <c r="BM51" s="125"/>
      <c r="BN51" s="128"/>
      <c r="BO51" s="113"/>
      <c r="BP51" s="314"/>
      <c r="BQ51" s="315"/>
      <c r="BR51" s="133"/>
      <c r="BS51" s="316"/>
      <c r="BT51" s="317"/>
      <c r="BU51" s="317"/>
      <c r="BV51" s="317"/>
      <c r="BW51" s="318"/>
    </row>
    <row r="52" spans="1:75" ht="24" customHeight="1" x14ac:dyDescent="0.15">
      <c r="A52" s="130"/>
      <c r="B52" s="131"/>
      <c r="C52" s="217"/>
      <c r="D52" s="264"/>
      <c r="E52" s="131"/>
      <c r="F52" s="265"/>
      <c r="G52" s="255"/>
      <c r="H52" s="120"/>
      <c r="I52" s="239"/>
      <c r="J52" s="131"/>
      <c r="K52" s="240"/>
      <c r="L52" s="246"/>
      <c r="M52" s="252"/>
      <c r="N52" s="255"/>
      <c r="O52" s="119"/>
      <c r="P52" s="120"/>
      <c r="Q52" s="121"/>
      <c r="R52" s="121"/>
      <c r="S52" s="123"/>
      <c r="T52" s="124"/>
      <c r="U52" s="125"/>
      <c r="V52" s="125"/>
      <c r="W52" s="125"/>
      <c r="X52" s="125"/>
      <c r="Y52" s="125"/>
      <c r="Z52" s="107"/>
      <c r="AA52" s="108"/>
      <c r="AB52" s="125"/>
      <c r="AC52" s="125"/>
      <c r="AD52" s="125"/>
      <c r="AE52" s="125"/>
      <c r="AF52" s="126"/>
      <c r="AG52" s="127"/>
      <c r="AH52" s="124"/>
      <c r="AI52" s="125"/>
      <c r="AJ52" s="125"/>
      <c r="AK52" s="125"/>
      <c r="AL52" s="124"/>
      <c r="AM52" s="125"/>
      <c r="AN52" s="124"/>
      <c r="AO52" s="125"/>
      <c r="AP52" s="125"/>
      <c r="AQ52" s="125"/>
      <c r="AR52" s="125"/>
      <c r="AS52" s="108"/>
      <c r="AT52" s="113"/>
      <c r="AU52" s="125"/>
      <c r="AV52" s="125"/>
      <c r="AW52" s="125"/>
      <c r="AX52" s="125"/>
      <c r="AY52" s="108"/>
      <c r="AZ52" s="125"/>
      <c r="BA52" s="125"/>
      <c r="BB52" s="125"/>
      <c r="BC52" s="125"/>
      <c r="BD52" s="125"/>
      <c r="BE52" s="128"/>
      <c r="BF52" s="128"/>
      <c r="BG52" s="108"/>
      <c r="BH52" s="108"/>
      <c r="BI52" s="132"/>
      <c r="BJ52" s="219"/>
      <c r="BK52" s="225"/>
      <c r="BL52" s="124"/>
      <c r="BM52" s="125"/>
      <c r="BN52" s="128"/>
      <c r="BO52" s="113"/>
      <c r="BP52" s="314"/>
      <c r="BQ52" s="315"/>
      <c r="BR52" s="133"/>
      <c r="BS52" s="316"/>
      <c r="BT52" s="317"/>
      <c r="BU52" s="317"/>
      <c r="BV52" s="317"/>
      <c r="BW52" s="318"/>
    </row>
    <row r="53" spans="1:75" ht="24" customHeight="1" x14ac:dyDescent="0.15">
      <c r="A53" s="130"/>
      <c r="B53" s="131"/>
      <c r="C53" s="217"/>
      <c r="D53" s="264"/>
      <c r="E53" s="131"/>
      <c r="F53" s="265"/>
      <c r="G53" s="255"/>
      <c r="H53" s="120"/>
      <c r="I53" s="239"/>
      <c r="J53" s="131"/>
      <c r="K53" s="240"/>
      <c r="L53" s="246"/>
      <c r="M53" s="252"/>
      <c r="N53" s="255"/>
      <c r="O53" s="119"/>
      <c r="P53" s="120"/>
      <c r="Q53" s="121"/>
      <c r="R53" s="121"/>
      <c r="S53" s="123"/>
      <c r="T53" s="124"/>
      <c r="U53" s="125"/>
      <c r="V53" s="125"/>
      <c r="W53" s="125"/>
      <c r="X53" s="125"/>
      <c r="Y53" s="125"/>
      <c r="Z53" s="107"/>
      <c r="AA53" s="108"/>
      <c r="AB53" s="125"/>
      <c r="AC53" s="125"/>
      <c r="AD53" s="125"/>
      <c r="AE53" s="125"/>
      <c r="AF53" s="126"/>
      <c r="AG53" s="127"/>
      <c r="AH53" s="124"/>
      <c r="AI53" s="125"/>
      <c r="AJ53" s="125"/>
      <c r="AK53" s="125"/>
      <c r="AL53" s="124"/>
      <c r="AM53" s="125"/>
      <c r="AN53" s="124"/>
      <c r="AO53" s="125"/>
      <c r="AP53" s="125"/>
      <c r="AQ53" s="125"/>
      <c r="AR53" s="125"/>
      <c r="AS53" s="108"/>
      <c r="AT53" s="113"/>
      <c r="AU53" s="125"/>
      <c r="AV53" s="125"/>
      <c r="AW53" s="125"/>
      <c r="AX53" s="125"/>
      <c r="AY53" s="108"/>
      <c r="AZ53" s="125"/>
      <c r="BA53" s="125"/>
      <c r="BB53" s="125"/>
      <c r="BC53" s="125"/>
      <c r="BD53" s="125"/>
      <c r="BE53" s="128"/>
      <c r="BF53" s="128"/>
      <c r="BG53" s="108"/>
      <c r="BH53" s="108"/>
      <c r="BI53" s="132"/>
      <c r="BJ53" s="219"/>
      <c r="BK53" s="225"/>
      <c r="BL53" s="124"/>
      <c r="BM53" s="125"/>
      <c r="BN53" s="128"/>
      <c r="BO53" s="113"/>
      <c r="BP53" s="314"/>
      <c r="BQ53" s="315"/>
      <c r="BR53" s="133"/>
      <c r="BS53" s="316"/>
      <c r="BT53" s="317"/>
      <c r="BU53" s="317"/>
      <c r="BV53" s="317"/>
      <c r="BW53" s="318"/>
    </row>
    <row r="54" spans="1:75" ht="24" customHeight="1" thickBot="1" x14ac:dyDescent="0.2">
      <c r="A54" s="137"/>
      <c r="B54" s="138"/>
      <c r="C54" s="218"/>
      <c r="D54" s="266"/>
      <c r="E54" s="242"/>
      <c r="F54" s="267"/>
      <c r="G54" s="256"/>
      <c r="H54" s="140"/>
      <c r="I54" s="241"/>
      <c r="J54" s="242"/>
      <c r="K54" s="243"/>
      <c r="L54" s="247"/>
      <c r="M54" s="253"/>
      <c r="N54" s="256"/>
      <c r="O54" s="141"/>
      <c r="P54" s="140"/>
      <c r="Q54" s="139"/>
      <c r="R54" s="139"/>
      <c r="S54" s="142"/>
      <c r="T54" s="143"/>
      <c r="U54" s="144"/>
      <c r="V54" s="144"/>
      <c r="W54" s="144"/>
      <c r="X54" s="144"/>
      <c r="Y54" s="144"/>
      <c r="Z54" s="145"/>
      <c r="AA54" s="146"/>
      <c r="AB54" s="144"/>
      <c r="AC54" s="144"/>
      <c r="AD54" s="144"/>
      <c r="AE54" s="144"/>
      <c r="AF54" s="147"/>
      <c r="AG54" s="148"/>
      <c r="AH54" s="143"/>
      <c r="AI54" s="144"/>
      <c r="AJ54" s="144"/>
      <c r="AK54" s="144"/>
      <c r="AL54" s="143"/>
      <c r="AM54" s="144"/>
      <c r="AN54" s="143"/>
      <c r="AO54" s="144"/>
      <c r="AP54" s="144"/>
      <c r="AQ54" s="144"/>
      <c r="AR54" s="144"/>
      <c r="AS54" s="146"/>
      <c r="AT54" s="149"/>
      <c r="AU54" s="144"/>
      <c r="AV54" s="144"/>
      <c r="AW54" s="144"/>
      <c r="AX54" s="144"/>
      <c r="AY54" s="146"/>
      <c r="AZ54" s="144"/>
      <c r="BA54" s="144"/>
      <c r="BB54" s="144"/>
      <c r="BC54" s="144"/>
      <c r="BD54" s="144"/>
      <c r="BE54" s="150"/>
      <c r="BF54" s="150"/>
      <c r="BG54" s="146"/>
      <c r="BH54" s="146"/>
      <c r="BI54" s="151"/>
      <c r="BJ54" s="220"/>
      <c r="BK54" s="226"/>
      <c r="BL54" s="143"/>
      <c r="BM54" s="144"/>
      <c r="BN54" s="150"/>
      <c r="BO54" s="149"/>
      <c r="BP54" s="343"/>
      <c r="BQ54" s="343"/>
      <c r="BR54" s="136"/>
      <c r="BS54" s="344"/>
      <c r="BT54" s="345"/>
      <c r="BU54" s="345"/>
      <c r="BV54" s="345"/>
      <c r="BW54" s="345"/>
    </row>
    <row r="55" spans="1:75" ht="15" customHeight="1" x14ac:dyDescent="0.15">
      <c r="A55" s="334" t="s">
        <v>304</v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6"/>
      <c r="T55" s="325">
        <f>COUNTIF(T18:T54,$BZ$2)</f>
        <v>1</v>
      </c>
      <c r="U55" s="319">
        <f t="shared" ref="U55:Z55" si="0">COUNTIF(U18:U54,$BZ$2)</f>
        <v>1</v>
      </c>
      <c r="V55" s="325">
        <f t="shared" si="0"/>
        <v>0</v>
      </c>
      <c r="W55" s="319">
        <f t="shared" si="0"/>
        <v>2</v>
      </c>
      <c r="X55" s="325">
        <f t="shared" si="0"/>
        <v>1</v>
      </c>
      <c r="Y55" s="322">
        <f t="shared" si="0"/>
        <v>2</v>
      </c>
      <c r="Z55" s="331">
        <f t="shared" si="0"/>
        <v>0</v>
      </c>
      <c r="AA55" s="188">
        <f>COUNTIF($AA$18:$AA$54,$CB$1)</f>
        <v>4</v>
      </c>
      <c r="AB55" s="325">
        <f>COUNTIF(AB18:AB54,$BZ$2)</f>
        <v>1</v>
      </c>
      <c r="AC55" s="322">
        <f>COUNTIF(AC18:AC54,$BZ$2)</f>
        <v>1</v>
      </c>
      <c r="AD55" s="319">
        <f>COUNTIF(AD18:AD54,$BZ$2)</f>
        <v>0</v>
      </c>
      <c r="AE55" s="319">
        <f>COUNTIF(AE18:AE54,$BZ$2)</f>
        <v>1</v>
      </c>
      <c r="AF55" s="331">
        <f>COUNTIF(AF18:AF54,$BZ$2)</f>
        <v>2</v>
      </c>
      <c r="AG55" s="188">
        <f>COUNTIF($AG$18:$AG$54,$CB$1)</f>
        <v>3</v>
      </c>
      <c r="AH55" s="328">
        <f t="shared" ref="AH55:AR55" si="1">COUNTIF(AH18:AH54,$BZ$2)</f>
        <v>2</v>
      </c>
      <c r="AI55" s="319">
        <f t="shared" si="1"/>
        <v>0</v>
      </c>
      <c r="AJ55" s="325">
        <f t="shared" si="1"/>
        <v>0</v>
      </c>
      <c r="AK55" s="322">
        <f t="shared" si="1"/>
        <v>1</v>
      </c>
      <c r="AL55" s="319">
        <f t="shared" si="1"/>
        <v>2</v>
      </c>
      <c r="AM55" s="325">
        <f t="shared" si="1"/>
        <v>1</v>
      </c>
      <c r="AN55" s="322">
        <f t="shared" si="1"/>
        <v>2</v>
      </c>
      <c r="AO55" s="319">
        <f t="shared" si="1"/>
        <v>1</v>
      </c>
      <c r="AP55" s="325">
        <f t="shared" si="1"/>
        <v>3</v>
      </c>
      <c r="AQ55" s="319">
        <f t="shared" si="1"/>
        <v>1</v>
      </c>
      <c r="AR55" s="331">
        <f t="shared" si="1"/>
        <v>3</v>
      </c>
      <c r="AS55" s="189">
        <f>COUNTIF($AS$18:$AS$54,$CB$1)</f>
        <v>0</v>
      </c>
      <c r="AT55" s="190">
        <f>COUNTIF($AT$18:$AT$54,$CA$1)</f>
        <v>2</v>
      </c>
      <c r="AU55" s="325">
        <f>COUNTIF(AU18:AU54,$BZ$2)</f>
        <v>0</v>
      </c>
      <c r="AV55" s="319">
        <f t="shared" ref="AV55:AX55" si="2">COUNTIF(AV18:AV54,$BZ$2)</f>
        <v>1</v>
      </c>
      <c r="AW55" s="319">
        <f t="shared" si="2"/>
        <v>0</v>
      </c>
      <c r="AX55" s="331">
        <f t="shared" si="2"/>
        <v>1</v>
      </c>
      <c r="AY55" s="189">
        <f>COUNTIF($AY$18:$AY$54,$CB$1)</f>
        <v>0</v>
      </c>
      <c r="AZ55" s="325">
        <f>COUNTIF(AZ18:AZ54,$BZ$2)</f>
        <v>0</v>
      </c>
      <c r="BA55" s="322">
        <f t="shared" ref="BA55:BF55" si="3">COUNTIF(BA18:BA54,$BZ$2)</f>
        <v>0</v>
      </c>
      <c r="BB55" s="322">
        <f t="shared" si="3"/>
        <v>1</v>
      </c>
      <c r="BC55" s="322">
        <f t="shared" si="3"/>
        <v>1</v>
      </c>
      <c r="BD55" s="319">
        <f t="shared" si="3"/>
        <v>0</v>
      </c>
      <c r="BE55" s="319">
        <f t="shared" si="3"/>
        <v>1</v>
      </c>
      <c r="BF55" s="331">
        <f t="shared" si="3"/>
        <v>1</v>
      </c>
      <c r="BG55" s="188">
        <f>COUNTIF($BG$18:$BG$54,$CD$1)</f>
        <v>2</v>
      </c>
      <c r="BH55" s="191">
        <f>COUNTIF($BH$18:$BH$54,$CC$2)</f>
        <v>4</v>
      </c>
      <c r="BI55" s="191">
        <f>COUNTIF($BI$18:$BI$54,$CC$2)</f>
        <v>4</v>
      </c>
      <c r="BJ55" s="221">
        <f>COUNTIF($BJ$18:$BJ$54,$BY$2)</f>
        <v>3</v>
      </c>
      <c r="BK55" s="645">
        <f>COUNTIF(BK18:BK54,$BZ$2)</f>
        <v>0</v>
      </c>
      <c r="BL55" s="328">
        <f>COUNTIF(BL18:BL54,$BZ$2)</f>
        <v>0</v>
      </c>
      <c r="BM55" s="319">
        <f>COUNTIF(BM18:BM54,$BZ$2)</f>
        <v>0</v>
      </c>
      <c r="BN55" s="331">
        <f>COUNTIF(BN18:BN54,$BZ$2)</f>
        <v>0</v>
      </c>
      <c r="BO55" s="192">
        <f>COUNTIF($BO$18:$BO$54,$CA$1)</f>
        <v>5</v>
      </c>
      <c r="BP55" s="311"/>
      <c r="BQ55" s="311"/>
      <c r="BR55" s="135"/>
      <c r="BS55" s="312"/>
      <c r="BT55" s="313"/>
      <c r="BU55" s="313"/>
      <c r="BV55" s="313"/>
      <c r="BW55" s="313"/>
    </row>
    <row r="56" spans="1:75" x14ac:dyDescent="0.15">
      <c r="A56" s="337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9"/>
      <c r="T56" s="326"/>
      <c r="U56" s="320"/>
      <c r="V56" s="326"/>
      <c r="W56" s="320"/>
      <c r="X56" s="326"/>
      <c r="Y56" s="323"/>
      <c r="Z56" s="332"/>
      <c r="AA56" s="193">
        <f>COUNTIF($AA$18:$AA$54,$CB$2)</f>
        <v>1</v>
      </c>
      <c r="AB56" s="326"/>
      <c r="AC56" s="323"/>
      <c r="AD56" s="320"/>
      <c r="AE56" s="320"/>
      <c r="AF56" s="332"/>
      <c r="AG56" s="193">
        <f>COUNTIF($AG$18:$AG$54,$CB$2)</f>
        <v>1</v>
      </c>
      <c r="AH56" s="329"/>
      <c r="AI56" s="320"/>
      <c r="AJ56" s="326"/>
      <c r="AK56" s="323"/>
      <c r="AL56" s="320"/>
      <c r="AM56" s="326"/>
      <c r="AN56" s="323"/>
      <c r="AO56" s="320"/>
      <c r="AP56" s="326"/>
      <c r="AQ56" s="320"/>
      <c r="AR56" s="332"/>
      <c r="AS56" s="194">
        <f>COUNTIF($AS$18:$AS$54,$CB$3)</f>
        <v>2</v>
      </c>
      <c r="AT56" s="195">
        <f>COUNTIF($AT$18:$AT$54,$CA$2)</f>
        <v>1</v>
      </c>
      <c r="AU56" s="326"/>
      <c r="AV56" s="320"/>
      <c r="AW56" s="320"/>
      <c r="AX56" s="332"/>
      <c r="AY56" s="196">
        <f>COUNTIF($AY$18:$AY$54,$CB$3)</f>
        <v>2</v>
      </c>
      <c r="AZ56" s="326"/>
      <c r="BA56" s="323"/>
      <c r="BB56" s="323"/>
      <c r="BC56" s="323"/>
      <c r="BD56" s="320"/>
      <c r="BE56" s="320"/>
      <c r="BF56" s="332"/>
      <c r="BG56" s="197">
        <f>COUNTIF($BG$18:$BG$54,$CD$3)</f>
        <v>0</v>
      </c>
      <c r="BH56" s="198">
        <f>COUNTIF($BH$18:$BH$54,$CC$1)</f>
        <v>1</v>
      </c>
      <c r="BI56" s="199">
        <f>COUNTIF($BI$18:$BI$54,$CC$1)</f>
        <v>1</v>
      </c>
      <c r="BJ56" s="222">
        <f>COUNTIF($BJ$18:$BJ$54,$BY$1)</f>
        <v>2</v>
      </c>
      <c r="BK56" s="646"/>
      <c r="BL56" s="329"/>
      <c r="BM56" s="320"/>
      <c r="BN56" s="332"/>
      <c r="BO56" s="200">
        <f>COUNTIF($BO$18:$BO$54,$CA$2)</f>
        <v>0</v>
      </c>
    </row>
    <row r="57" spans="1:75" ht="14.25" thickBot="1" x14ac:dyDescent="0.2">
      <c r="A57" s="340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2"/>
      <c r="T57" s="327"/>
      <c r="U57" s="321"/>
      <c r="V57" s="327"/>
      <c r="W57" s="321"/>
      <c r="X57" s="327"/>
      <c r="Y57" s="324"/>
      <c r="Z57" s="333"/>
      <c r="AA57" s="201"/>
      <c r="AB57" s="327"/>
      <c r="AC57" s="324"/>
      <c r="AD57" s="321"/>
      <c r="AE57" s="321"/>
      <c r="AF57" s="333"/>
      <c r="AG57" s="201"/>
      <c r="AH57" s="330"/>
      <c r="AI57" s="321"/>
      <c r="AJ57" s="327"/>
      <c r="AK57" s="324"/>
      <c r="AL57" s="321"/>
      <c r="AM57" s="327"/>
      <c r="AN57" s="324"/>
      <c r="AO57" s="321"/>
      <c r="AP57" s="327"/>
      <c r="AQ57" s="321"/>
      <c r="AR57" s="333"/>
      <c r="AS57" s="202">
        <f>COUNTIF($AS$18:$AS$54,$CB$2)</f>
        <v>1</v>
      </c>
      <c r="AT57" s="201"/>
      <c r="AU57" s="327"/>
      <c r="AV57" s="321"/>
      <c r="AW57" s="321"/>
      <c r="AX57" s="333"/>
      <c r="AY57" s="202">
        <f>COUNTIF($AY$18:$AY$54,$CB$2)</f>
        <v>0</v>
      </c>
      <c r="AZ57" s="327"/>
      <c r="BA57" s="324"/>
      <c r="BB57" s="324"/>
      <c r="BC57" s="324"/>
      <c r="BD57" s="321"/>
      <c r="BE57" s="321"/>
      <c r="BF57" s="333"/>
      <c r="BG57" s="202">
        <f>COUNTIF($BG$18:$BG$54,$CD$2)</f>
        <v>0</v>
      </c>
      <c r="BH57" s="201"/>
      <c r="BI57" s="201"/>
      <c r="BJ57" s="223"/>
      <c r="BK57" s="647"/>
      <c r="BL57" s="330"/>
      <c r="BM57" s="321"/>
      <c r="BN57" s="333"/>
      <c r="BO57" s="203"/>
    </row>
    <row r="58" spans="1:75" x14ac:dyDescent="0.15">
      <c r="AR58" s="134"/>
    </row>
  </sheetData>
  <mergeCells count="205">
    <mergeCell ref="A1:BS1"/>
    <mergeCell ref="BT1:BW1"/>
    <mergeCell ref="AC3:AC8"/>
    <mergeCell ref="AD3:AD8"/>
    <mergeCell ref="AG3:AG8"/>
    <mergeCell ref="AH3:AH8"/>
    <mergeCell ref="AV3:AV8"/>
    <mergeCell ref="BP3:BP8"/>
    <mergeCell ref="BQ3:BW3"/>
    <mergeCell ref="AE4:AF4"/>
    <mergeCell ref="AI4:AK4"/>
    <mergeCell ref="AM4:AU4"/>
    <mergeCell ref="BA4:BJ4"/>
    <mergeCell ref="BR4:BW4"/>
    <mergeCell ref="AE5:AF5"/>
    <mergeCell ref="AI5:AK5"/>
    <mergeCell ref="AM5:AU5"/>
    <mergeCell ref="BA5:BJ5"/>
    <mergeCell ref="BR5:BW5"/>
    <mergeCell ref="AE6:AF6"/>
    <mergeCell ref="AI6:AK6"/>
    <mergeCell ref="AE7:AF7"/>
    <mergeCell ref="AI7:AK7"/>
    <mergeCell ref="AM7:AU7"/>
    <mergeCell ref="BA7:BJ7"/>
    <mergeCell ref="BR7:BW7"/>
    <mergeCell ref="BR8:BW8"/>
    <mergeCell ref="D14:F14"/>
    <mergeCell ref="H14:H17"/>
    <mergeCell ref="I14:K14"/>
    <mergeCell ref="BK14:BN14"/>
    <mergeCell ref="BO14:BO17"/>
    <mergeCell ref="AX10:BA11"/>
    <mergeCell ref="BB10:BO11"/>
    <mergeCell ref="BP10:BQ11"/>
    <mergeCell ref="BR10:BR11"/>
    <mergeCell ref="BS10:BS11"/>
    <mergeCell ref="BT10:BT11"/>
    <mergeCell ref="AM6:AU6"/>
    <mergeCell ref="BA6:BJ6"/>
    <mergeCell ref="BR6:BW6"/>
    <mergeCell ref="BU10:BV11"/>
    <mergeCell ref="BW10:BW11"/>
    <mergeCell ref="A13:K13"/>
    <mergeCell ref="O13:BJ13"/>
    <mergeCell ref="A14:A17"/>
    <mergeCell ref="B14:B17"/>
    <mergeCell ref="C14:C17"/>
    <mergeCell ref="P14:P17"/>
    <mergeCell ref="Q14:S14"/>
    <mergeCell ref="T14:Z14"/>
    <mergeCell ref="AA14:AA17"/>
    <mergeCell ref="AB14:AF14"/>
    <mergeCell ref="AG14:AG17"/>
    <mergeCell ref="AB15:AD15"/>
    <mergeCell ref="AE15:AF15"/>
    <mergeCell ref="G14:G17"/>
    <mergeCell ref="O14:O17"/>
    <mergeCell ref="Q15:Q17"/>
    <mergeCell ref="R15:R17"/>
    <mergeCell ref="T15:V15"/>
    <mergeCell ref="W15:X15"/>
    <mergeCell ref="AC10:AF11"/>
    <mergeCell ref="AG10:AL11"/>
    <mergeCell ref="AM10:AW11"/>
    <mergeCell ref="BJ14:BJ17"/>
    <mergeCell ref="BP14:BQ17"/>
    <mergeCell ref="BH14:BH17"/>
    <mergeCell ref="BI14:BI17"/>
    <mergeCell ref="BP20:BQ20"/>
    <mergeCell ref="BS20:BW20"/>
    <mergeCell ref="BP21:BQ21"/>
    <mergeCell ref="BS21:BW21"/>
    <mergeCell ref="Y15:Z15"/>
    <mergeCell ref="AH14:AR14"/>
    <mergeCell ref="AS14:AS17"/>
    <mergeCell ref="AT14:BF14"/>
    <mergeCell ref="BG14:BG17"/>
    <mergeCell ref="AH15:AK15"/>
    <mergeCell ref="AL15:AQ15"/>
    <mergeCell ref="AR15:AR16"/>
    <mergeCell ref="AT15:AT17"/>
    <mergeCell ref="AU15:AX15"/>
    <mergeCell ref="AY15:AY17"/>
    <mergeCell ref="AZ15:BB15"/>
    <mergeCell ref="BC15:BD15"/>
    <mergeCell ref="BE15:BE16"/>
    <mergeCell ref="BP22:BQ22"/>
    <mergeCell ref="BS22:BW22"/>
    <mergeCell ref="BM15:BM17"/>
    <mergeCell ref="BN15:BN17"/>
    <mergeCell ref="BP18:BQ18"/>
    <mergeCell ref="BS18:BW18"/>
    <mergeCell ref="BP19:BQ19"/>
    <mergeCell ref="BS19:BW19"/>
    <mergeCell ref="BR14:BR17"/>
    <mergeCell ref="BS14:BW17"/>
    <mergeCell ref="BP27:BQ27"/>
    <mergeCell ref="BS27:BW27"/>
    <mergeCell ref="BP28:BQ28"/>
    <mergeCell ref="BS28:BW28"/>
    <mergeCell ref="BP29:BQ29"/>
    <mergeCell ref="BS29:BW29"/>
    <mergeCell ref="BP24:BQ24"/>
    <mergeCell ref="BS24:BW24"/>
    <mergeCell ref="BP25:BQ25"/>
    <mergeCell ref="BS25:BW25"/>
    <mergeCell ref="BP26:BQ26"/>
    <mergeCell ref="BS26:BW26"/>
    <mergeCell ref="BP30:BQ30"/>
    <mergeCell ref="BS30:BW30"/>
    <mergeCell ref="BP31:BQ31"/>
    <mergeCell ref="BS31:BW31"/>
    <mergeCell ref="BP36:BQ36"/>
    <mergeCell ref="BS36:BW36"/>
    <mergeCell ref="BP32:BQ32"/>
    <mergeCell ref="BS32:BW32"/>
    <mergeCell ref="BP33:BQ33"/>
    <mergeCell ref="BS33:BW33"/>
    <mergeCell ref="BP40:BQ40"/>
    <mergeCell ref="BS40:BW40"/>
    <mergeCell ref="BP41:BQ41"/>
    <mergeCell ref="BS41:BW41"/>
    <mergeCell ref="BP42:BQ42"/>
    <mergeCell ref="BS42:BW42"/>
    <mergeCell ref="BP37:BQ37"/>
    <mergeCell ref="BS37:BW37"/>
    <mergeCell ref="BP38:BQ38"/>
    <mergeCell ref="BS38:BW38"/>
    <mergeCell ref="BP39:BQ39"/>
    <mergeCell ref="BS39:BW39"/>
    <mergeCell ref="Z55:Z57"/>
    <mergeCell ref="Y55:Y57"/>
    <mergeCell ref="BS46:BW46"/>
    <mergeCell ref="BP47:BQ47"/>
    <mergeCell ref="BS47:BW47"/>
    <mergeCell ref="BP48:BQ48"/>
    <mergeCell ref="BS48:BW48"/>
    <mergeCell ref="BP43:BQ43"/>
    <mergeCell ref="BS43:BW43"/>
    <mergeCell ref="BP44:BQ44"/>
    <mergeCell ref="BS44:BW44"/>
    <mergeCell ref="BP45:BQ45"/>
    <mergeCell ref="BS45:BW45"/>
    <mergeCell ref="BK55:BK57"/>
    <mergeCell ref="BS51:BW51"/>
    <mergeCell ref="BP46:BQ46"/>
    <mergeCell ref="A55:S57"/>
    <mergeCell ref="AQ55:AQ57"/>
    <mergeCell ref="AP55:AP57"/>
    <mergeCell ref="AO55:AO57"/>
    <mergeCell ref="AN55:AN57"/>
    <mergeCell ref="AM55:AM57"/>
    <mergeCell ref="BP52:BQ52"/>
    <mergeCell ref="BS52:BW52"/>
    <mergeCell ref="BP53:BQ53"/>
    <mergeCell ref="BS53:BW53"/>
    <mergeCell ref="BP54:BQ54"/>
    <mergeCell ref="BS54:BW54"/>
    <mergeCell ref="X55:X57"/>
    <mergeCell ref="W55:W57"/>
    <mergeCell ref="V55:V57"/>
    <mergeCell ref="U55:U57"/>
    <mergeCell ref="T55:T57"/>
    <mergeCell ref="AR55:AR57"/>
    <mergeCell ref="AE55:AE57"/>
    <mergeCell ref="AD55:AD57"/>
    <mergeCell ref="AC55:AC57"/>
    <mergeCell ref="AB55:AB57"/>
    <mergeCell ref="BM55:BM57"/>
    <mergeCell ref="BL55:BL57"/>
    <mergeCell ref="BF55:BF57"/>
    <mergeCell ref="BE55:BE57"/>
    <mergeCell ref="BD55:BD57"/>
    <mergeCell ref="BC55:BC57"/>
    <mergeCell ref="BB55:BB57"/>
    <mergeCell ref="BA55:BA57"/>
    <mergeCell ref="BP51:BQ51"/>
    <mergeCell ref="N14:N17"/>
    <mergeCell ref="L14:L17"/>
    <mergeCell ref="BP55:BQ55"/>
    <mergeCell ref="BS55:BW55"/>
    <mergeCell ref="BP49:BQ49"/>
    <mergeCell ref="BS49:BW49"/>
    <mergeCell ref="BP50:BQ50"/>
    <mergeCell ref="BS50:BW50"/>
    <mergeCell ref="AL55:AL57"/>
    <mergeCell ref="AK55:AK57"/>
    <mergeCell ref="AJ55:AJ57"/>
    <mergeCell ref="AI55:AI57"/>
    <mergeCell ref="AH55:AH57"/>
    <mergeCell ref="AF55:AF57"/>
    <mergeCell ref="BP34:BQ34"/>
    <mergeCell ref="BS34:BW34"/>
    <mergeCell ref="BP35:BQ35"/>
    <mergeCell ref="BS35:BW35"/>
    <mergeCell ref="AZ55:AZ57"/>
    <mergeCell ref="AX55:AX57"/>
    <mergeCell ref="AW55:AW57"/>
    <mergeCell ref="AV55:AV57"/>
    <mergeCell ref="AU55:AU57"/>
    <mergeCell ref="BN55:BN57"/>
    <mergeCell ref="BK13:BW13"/>
    <mergeCell ref="BK15:BK17"/>
    <mergeCell ref="BL15:BL17"/>
  </mergeCells>
  <phoneticPr fontId="2"/>
  <dataValidations count="7">
    <dataValidation type="list" allowBlank="1" showInputMessage="1" showErrorMessage="1" sqref="BH18:BI54">
      <formula1>$CC$1:$CC$2</formula1>
    </dataValidation>
    <dataValidation type="list" allowBlank="1" showInputMessage="1" showErrorMessage="1" sqref="AG18:AG54 AA18:AA54">
      <formula1>$CB$1:$CB$2</formula1>
    </dataValidation>
    <dataValidation type="list" allowBlank="1" showInputMessage="1" showErrorMessage="1" sqref="AY18:AY54 AS18:AS54">
      <formula1>$CB$1:$CB$3</formula1>
    </dataValidation>
    <dataValidation type="list" allowBlank="1" showInputMessage="1" showErrorMessage="1" sqref="T18:Z54 AZ18:BF54 AH18:AR54 AU18:AX54 AB18:AF54 BK18:BN54">
      <formula1>$BZ$1:$BZ$2</formula1>
    </dataValidation>
    <dataValidation type="list" allowBlank="1" showInputMessage="1" showErrorMessage="1" sqref="BJ18:BJ54">
      <formula1>$BY$1:$BY$2</formula1>
    </dataValidation>
    <dataValidation type="list" allowBlank="1" showInputMessage="1" showErrorMessage="1" sqref="AT18:AT54 BO18:BO54">
      <formula1>$CA$1:$CA$2</formula1>
    </dataValidation>
    <dataValidation type="list" allowBlank="1" showInputMessage="1" showErrorMessage="1" sqref="BG18:BG54">
      <formula1>$CD$1:$CD$3</formula1>
    </dataValidation>
  </dataValidations>
  <pageMargins left="0.25" right="0.25" top="0.75" bottom="0.75" header="0.3" footer="0.3"/>
  <pageSetup paperSize="8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E61"/>
  <sheetViews>
    <sheetView showGridLines="0" tabSelected="1" zoomScale="50" zoomScaleNormal="50" zoomScaleSheetLayoutView="55" zoomScalePageLayoutView="145" workbookViewId="0">
      <selection activeCell="BG25" sqref="BG25"/>
    </sheetView>
  </sheetViews>
  <sheetFormatPr defaultRowHeight="12" x14ac:dyDescent="0.15"/>
  <cols>
    <col min="1" max="48" width="2.875" style="1" customWidth="1"/>
    <col min="49" max="49" width="9" style="1"/>
    <col min="50" max="57" width="5.375" style="1" hidden="1" customWidth="1"/>
    <col min="58" max="16384" width="9" style="1"/>
  </cols>
  <sheetData>
    <row r="1" spans="1:51" ht="24.75" customHeight="1" x14ac:dyDescent="0.15">
      <c r="A1" s="583" t="s">
        <v>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  <c r="AO1" s="583"/>
      <c r="AP1" s="583"/>
      <c r="AQ1" s="583"/>
      <c r="AR1" s="583"/>
      <c r="AS1" s="583"/>
      <c r="AT1" s="582" t="s">
        <v>1</v>
      </c>
      <c r="AU1" s="582"/>
      <c r="AV1" s="582"/>
    </row>
    <row r="2" spans="1:51" ht="6" customHeight="1" thickBot="1" x14ac:dyDescent="0.2"/>
    <row r="3" spans="1:51" ht="14.25" customHeight="1" x14ac:dyDescent="0.15">
      <c r="A3" s="556" t="s">
        <v>2</v>
      </c>
      <c r="B3" s="559" t="s">
        <v>3</v>
      </c>
      <c r="C3" s="570" t="s">
        <v>5</v>
      </c>
      <c r="D3" s="571"/>
      <c r="E3" s="571"/>
      <c r="F3" s="572" t="s">
        <v>307</v>
      </c>
      <c r="G3" s="572"/>
      <c r="H3" s="572"/>
      <c r="I3" s="572"/>
      <c r="J3" s="572"/>
      <c r="K3" s="572"/>
      <c r="L3" s="572"/>
      <c r="M3" s="572"/>
      <c r="N3" s="572"/>
      <c r="O3" s="572"/>
      <c r="P3" s="573"/>
      <c r="Q3" s="562" t="s">
        <v>119</v>
      </c>
      <c r="R3" s="570" t="s">
        <v>5</v>
      </c>
      <c r="S3" s="571"/>
      <c r="T3" s="571"/>
      <c r="U3" s="572" t="s">
        <v>311</v>
      </c>
      <c r="V3" s="572"/>
      <c r="W3" s="572"/>
      <c r="X3" s="572"/>
      <c r="Y3" s="572"/>
      <c r="Z3" s="572"/>
      <c r="AA3" s="572"/>
      <c r="AB3" s="572"/>
      <c r="AC3" s="572"/>
      <c r="AD3" s="572"/>
      <c r="AE3" s="573"/>
      <c r="AF3" s="15"/>
      <c r="AH3" s="562" t="s">
        <v>120</v>
      </c>
      <c r="AI3" s="570" t="s">
        <v>5</v>
      </c>
      <c r="AJ3" s="571"/>
      <c r="AK3" s="571"/>
      <c r="AL3" s="572" t="s">
        <v>315</v>
      </c>
      <c r="AM3" s="572"/>
      <c r="AN3" s="572"/>
      <c r="AO3" s="572"/>
      <c r="AP3" s="572"/>
      <c r="AQ3" s="572"/>
      <c r="AR3" s="572"/>
      <c r="AS3" s="572"/>
      <c r="AT3" s="572"/>
      <c r="AU3" s="572"/>
      <c r="AV3" s="573"/>
    </row>
    <row r="4" spans="1:51" ht="14.25" customHeight="1" x14ac:dyDescent="0.15">
      <c r="A4" s="557"/>
      <c r="B4" s="560"/>
      <c r="C4" s="538" t="s">
        <v>4</v>
      </c>
      <c r="D4" s="539"/>
      <c r="E4" s="539"/>
      <c r="F4" s="540" t="s">
        <v>308</v>
      </c>
      <c r="G4" s="540"/>
      <c r="H4" s="540"/>
      <c r="I4" s="540"/>
      <c r="J4" s="540"/>
      <c r="K4" s="540"/>
      <c r="L4" s="540"/>
      <c r="M4" s="540"/>
      <c r="N4" s="540"/>
      <c r="O4" s="540"/>
      <c r="P4" s="541"/>
      <c r="Q4" s="563"/>
      <c r="R4" s="538" t="s">
        <v>4</v>
      </c>
      <c r="S4" s="539"/>
      <c r="T4" s="539"/>
      <c r="U4" s="540" t="s">
        <v>312</v>
      </c>
      <c r="V4" s="540"/>
      <c r="W4" s="540"/>
      <c r="X4" s="540"/>
      <c r="Y4" s="540"/>
      <c r="Z4" s="540"/>
      <c r="AA4" s="540"/>
      <c r="AB4" s="540"/>
      <c r="AC4" s="540"/>
      <c r="AD4" s="540"/>
      <c r="AE4" s="541"/>
      <c r="AF4" s="15"/>
      <c r="AH4" s="563"/>
      <c r="AI4" s="538" t="s">
        <v>117</v>
      </c>
      <c r="AJ4" s="539"/>
      <c r="AK4" s="539"/>
      <c r="AL4" s="578" t="s">
        <v>316</v>
      </c>
      <c r="AM4" s="578"/>
      <c r="AN4" s="578"/>
      <c r="AO4" s="578"/>
      <c r="AP4" s="578"/>
      <c r="AQ4" s="578"/>
      <c r="AR4" s="578"/>
      <c r="AS4" s="578"/>
      <c r="AT4" s="578"/>
      <c r="AU4" s="578"/>
      <c r="AV4" s="579"/>
    </row>
    <row r="5" spans="1:51" ht="14.25" customHeight="1" x14ac:dyDescent="0.15">
      <c r="A5" s="557"/>
      <c r="B5" s="560"/>
      <c r="C5" s="538" t="s">
        <v>6</v>
      </c>
      <c r="D5" s="539"/>
      <c r="E5" s="539"/>
      <c r="F5" s="540" t="s">
        <v>309</v>
      </c>
      <c r="G5" s="540"/>
      <c r="H5" s="540"/>
      <c r="I5" s="540"/>
      <c r="J5" s="540"/>
      <c r="K5" s="540"/>
      <c r="L5" s="540"/>
      <c r="M5" s="540"/>
      <c r="N5" s="540"/>
      <c r="O5" s="540"/>
      <c r="P5" s="541"/>
      <c r="Q5" s="563"/>
      <c r="R5" s="538" t="s">
        <v>6</v>
      </c>
      <c r="S5" s="539"/>
      <c r="T5" s="539"/>
      <c r="U5" s="540" t="s">
        <v>313</v>
      </c>
      <c r="V5" s="540"/>
      <c r="W5" s="540"/>
      <c r="X5" s="540"/>
      <c r="Y5" s="540"/>
      <c r="Z5" s="540"/>
      <c r="AA5" s="540"/>
      <c r="AB5" s="540"/>
      <c r="AC5" s="540"/>
      <c r="AD5" s="540"/>
      <c r="AE5" s="541"/>
      <c r="AF5" s="15"/>
      <c r="AH5" s="563"/>
      <c r="AI5" s="538" t="s">
        <v>116</v>
      </c>
      <c r="AJ5" s="539"/>
      <c r="AK5" s="539"/>
      <c r="AL5" s="540" t="s">
        <v>317</v>
      </c>
      <c r="AM5" s="540"/>
      <c r="AN5" s="540"/>
      <c r="AO5" s="540"/>
      <c r="AP5" s="540"/>
      <c r="AQ5" s="540"/>
      <c r="AR5" s="540"/>
      <c r="AS5" s="540"/>
      <c r="AT5" s="540"/>
      <c r="AU5" s="540"/>
      <c r="AV5" s="541"/>
    </row>
    <row r="6" spans="1:51" ht="14.25" customHeight="1" x14ac:dyDescent="0.15">
      <c r="A6" s="557"/>
      <c r="B6" s="560"/>
      <c r="C6" s="538" t="s">
        <v>114</v>
      </c>
      <c r="D6" s="539"/>
      <c r="E6" s="539"/>
      <c r="F6" s="540" t="s">
        <v>310</v>
      </c>
      <c r="G6" s="540"/>
      <c r="H6" s="540"/>
      <c r="I6" s="540"/>
      <c r="J6" s="540"/>
      <c r="K6" s="540"/>
      <c r="L6" s="540"/>
      <c r="M6" s="540"/>
      <c r="N6" s="540"/>
      <c r="O6" s="540"/>
      <c r="P6" s="541"/>
      <c r="Q6" s="563"/>
      <c r="R6" s="538" t="s">
        <v>114</v>
      </c>
      <c r="S6" s="539"/>
      <c r="T6" s="539"/>
      <c r="U6" s="540" t="s">
        <v>314</v>
      </c>
      <c r="V6" s="540"/>
      <c r="W6" s="540"/>
      <c r="X6" s="540"/>
      <c r="Y6" s="540"/>
      <c r="Z6" s="540"/>
      <c r="AA6" s="540"/>
      <c r="AB6" s="540"/>
      <c r="AC6" s="540"/>
      <c r="AD6" s="540"/>
      <c r="AE6" s="541"/>
      <c r="AF6" s="15"/>
      <c r="AH6" s="563"/>
      <c r="AI6" s="538" t="s">
        <v>115</v>
      </c>
      <c r="AJ6" s="539"/>
      <c r="AK6" s="539"/>
      <c r="AL6" s="540" t="s">
        <v>318</v>
      </c>
      <c r="AM6" s="540"/>
      <c r="AN6" s="540"/>
      <c r="AO6" s="540"/>
      <c r="AP6" s="540"/>
      <c r="AQ6" s="540"/>
      <c r="AR6" s="540"/>
      <c r="AS6" s="540"/>
      <c r="AT6" s="540"/>
      <c r="AU6" s="540"/>
      <c r="AV6" s="541"/>
    </row>
    <row r="7" spans="1:51" ht="14.25" customHeight="1" thickBot="1" x14ac:dyDescent="0.2">
      <c r="A7" s="558"/>
      <c r="B7" s="56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564"/>
      <c r="R7" s="1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F7" s="4"/>
      <c r="AH7" s="564"/>
      <c r="AI7" s="592" t="s">
        <v>113</v>
      </c>
      <c r="AJ7" s="593"/>
      <c r="AK7" s="593"/>
      <c r="AL7" s="576" t="s">
        <v>319</v>
      </c>
      <c r="AM7" s="576"/>
      <c r="AN7" s="576"/>
      <c r="AO7" s="576"/>
      <c r="AP7" s="576"/>
      <c r="AQ7" s="576"/>
      <c r="AR7" s="576"/>
      <c r="AS7" s="576"/>
      <c r="AT7" s="576"/>
      <c r="AU7" s="576"/>
      <c r="AV7" s="577"/>
    </row>
    <row r="8" spans="1:51" ht="8.25" customHeight="1" x14ac:dyDescent="0.15"/>
    <row r="9" spans="1:51" ht="14.25" customHeight="1" x14ac:dyDescent="0.15">
      <c r="B9" s="17" t="s">
        <v>7</v>
      </c>
    </row>
    <row r="10" spans="1:51" ht="14.25" customHeight="1" x14ac:dyDescent="0.15">
      <c r="B10" s="17" t="s">
        <v>8</v>
      </c>
    </row>
    <row r="11" spans="1:51" ht="14.25" customHeight="1" x14ac:dyDescent="0.15">
      <c r="B11" s="17" t="s">
        <v>18</v>
      </c>
    </row>
    <row r="12" spans="1:51" ht="14.25" customHeight="1" x14ac:dyDescent="0.15">
      <c r="B12" s="17" t="s">
        <v>9</v>
      </c>
    </row>
    <row r="13" spans="1:51" ht="12" customHeight="1" thickBot="1" x14ac:dyDescent="0.2"/>
    <row r="14" spans="1:51" ht="18" customHeight="1" thickBot="1" x14ac:dyDescent="0.2">
      <c r="A14" s="550" t="s">
        <v>10</v>
      </c>
      <c r="B14" s="574"/>
      <c r="C14" s="574"/>
      <c r="D14" s="518" t="s">
        <v>320</v>
      </c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20"/>
      <c r="T14" s="520"/>
      <c r="U14" s="520"/>
      <c r="V14" s="521"/>
      <c r="AX14" s="1" t="s">
        <v>121</v>
      </c>
    </row>
    <row r="15" spans="1:51" ht="18" customHeight="1" thickBot="1" x14ac:dyDescent="0.2">
      <c r="A15" s="550" t="s">
        <v>11</v>
      </c>
      <c r="B15" s="574"/>
      <c r="C15" s="574"/>
      <c r="D15" s="533" t="s">
        <v>321</v>
      </c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493" t="s">
        <v>306</v>
      </c>
      <c r="R15" s="494"/>
      <c r="S15" s="18"/>
      <c r="T15" s="19"/>
      <c r="U15" s="19"/>
      <c r="V15" s="20"/>
      <c r="W15" s="548" t="s">
        <v>88</v>
      </c>
      <c r="X15" s="549"/>
      <c r="Y15" s="549"/>
      <c r="Z15" s="550"/>
      <c r="AA15" s="542" t="s">
        <v>323</v>
      </c>
      <c r="AB15" s="543"/>
      <c r="AC15" s="543"/>
      <c r="AD15" s="543"/>
      <c r="AE15" s="543"/>
      <c r="AF15" s="544"/>
      <c r="AG15" s="551" t="s">
        <v>41</v>
      </c>
      <c r="AH15" s="552"/>
      <c r="AI15" s="553" t="s">
        <v>325</v>
      </c>
      <c r="AJ15" s="554"/>
      <c r="AK15" s="555"/>
      <c r="AL15" s="551" t="s">
        <v>90</v>
      </c>
      <c r="AM15" s="552"/>
      <c r="AN15" s="495"/>
      <c r="AO15" s="496"/>
      <c r="AP15" s="496"/>
      <c r="AQ15" s="496"/>
      <c r="AR15" s="496"/>
      <c r="AS15" s="496"/>
      <c r="AT15" s="496"/>
      <c r="AU15" s="496"/>
      <c r="AV15" s="497"/>
      <c r="AX15" s="1">
        <v>1</v>
      </c>
      <c r="AY15" s="1">
        <v>1</v>
      </c>
    </row>
    <row r="16" spans="1:51" ht="18" customHeight="1" thickBot="1" x14ac:dyDescent="0.2">
      <c r="A16" s="550" t="s">
        <v>12</v>
      </c>
      <c r="B16" s="574"/>
      <c r="C16" s="574"/>
      <c r="D16" s="535" t="s">
        <v>322</v>
      </c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493" t="s">
        <v>118</v>
      </c>
      <c r="R16" s="537"/>
      <c r="S16" s="504">
        <v>1234567</v>
      </c>
      <c r="T16" s="505"/>
      <c r="U16" s="505"/>
      <c r="V16" s="506"/>
      <c r="W16" s="548" t="s">
        <v>89</v>
      </c>
      <c r="X16" s="549"/>
      <c r="Y16" s="549"/>
      <c r="Z16" s="550"/>
      <c r="AA16" s="580" t="s">
        <v>91</v>
      </c>
      <c r="AB16" s="581"/>
      <c r="AC16" s="545" t="s">
        <v>324</v>
      </c>
      <c r="AD16" s="546"/>
      <c r="AE16" s="546"/>
      <c r="AF16" s="547"/>
      <c r="AG16" s="38" t="s">
        <v>92</v>
      </c>
      <c r="AH16" s="532">
        <v>4</v>
      </c>
      <c r="AI16" s="532"/>
      <c r="AJ16" s="38" t="s">
        <v>93</v>
      </c>
      <c r="AK16" s="532">
        <v>1</v>
      </c>
      <c r="AL16" s="532"/>
      <c r="AM16" s="38" t="s">
        <v>94</v>
      </c>
      <c r="AN16" s="532">
        <v>10</v>
      </c>
      <c r="AO16" s="532"/>
      <c r="AP16" s="38" t="s">
        <v>95</v>
      </c>
      <c r="AQ16" s="532">
        <v>30</v>
      </c>
      <c r="AR16" s="532"/>
      <c r="AS16" s="39" t="s">
        <v>96</v>
      </c>
      <c r="AT16" s="40" t="s">
        <v>98</v>
      </c>
      <c r="AU16" s="152">
        <v>1</v>
      </c>
      <c r="AV16" s="39" t="s">
        <v>97</v>
      </c>
    </row>
    <row r="17" spans="1:51" ht="7.5" customHeight="1" x14ac:dyDescent="0.15"/>
    <row r="18" spans="1:51" ht="15.75" customHeight="1" x14ac:dyDescent="0.15">
      <c r="A18" s="36" t="s">
        <v>13</v>
      </c>
    </row>
    <row r="19" spans="1:51" ht="14.25" customHeight="1" thickBot="1" x14ac:dyDescent="0.2">
      <c r="A19" s="507" t="s">
        <v>14</v>
      </c>
      <c r="B19" s="507"/>
      <c r="C19" s="507"/>
      <c r="D19" s="507"/>
      <c r="E19" s="507"/>
      <c r="F19" s="522" t="s">
        <v>112</v>
      </c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2" t="s">
        <v>102</v>
      </c>
      <c r="AI19" s="523"/>
      <c r="AJ19" s="523"/>
      <c r="AK19" s="523"/>
      <c r="AL19" s="523"/>
      <c r="AM19" s="523"/>
      <c r="AN19" s="523"/>
      <c r="AO19" s="523"/>
      <c r="AP19" s="523"/>
      <c r="AQ19" s="523"/>
      <c r="AR19" s="523"/>
      <c r="AS19" s="523"/>
      <c r="AT19" s="524"/>
      <c r="AU19" s="507" t="s">
        <v>109</v>
      </c>
      <c r="AV19" s="507"/>
    </row>
    <row r="20" spans="1:51" ht="29.25" customHeight="1" x14ac:dyDescent="0.15">
      <c r="A20" s="5" t="s">
        <v>22</v>
      </c>
      <c r="B20" s="498" t="s">
        <v>106</v>
      </c>
      <c r="C20" s="498"/>
      <c r="D20" s="498"/>
      <c r="E20" s="498"/>
      <c r="F20" s="22"/>
      <c r="G20" s="23"/>
      <c r="H20" s="24"/>
      <c r="I20" s="23"/>
      <c r="J20" s="23"/>
      <c r="K20" s="25" t="s">
        <v>101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4" t="s">
        <v>123</v>
      </c>
      <c r="AH20" s="502"/>
      <c r="AI20" s="502"/>
      <c r="AJ20" s="502"/>
      <c r="AK20" s="502"/>
      <c r="AL20" s="502"/>
      <c r="AM20" s="502"/>
      <c r="AN20" s="502"/>
      <c r="AO20" s="502"/>
      <c r="AP20" s="502"/>
      <c r="AQ20" s="502"/>
      <c r="AR20" s="502"/>
      <c r="AS20" s="502"/>
      <c r="AT20" s="503"/>
      <c r="AU20" s="516"/>
      <c r="AV20" s="517"/>
      <c r="AX20" s="1">
        <v>1</v>
      </c>
    </row>
    <row r="21" spans="1:51" ht="29.25" customHeight="1" x14ac:dyDescent="0.15">
      <c r="A21" s="5" t="s">
        <v>23</v>
      </c>
      <c r="B21" s="498" t="s">
        <v>24</v>
      </c>
      <c r="C21" s="498"/>
      <c r="D21" s="498"/>
      <c r="E21" s="498"/>
      <c r="F21" s="26"/>
      <c r="G21" s="2"/>
      <c r="H21" s="3"/>
      <c r="I21" s="2"/>
      <c r="J21" s="2"/>
      <c r="K21" s="7" t="s">
        <v>101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 t="s">
        <v>123</v>
      </c>
      <c r="AH21" s="500" t="s">
        <v>326</v>
      </c>
      <c r="AI21" s="500"/>
      <c r="AJ21" s="500"/>
      <c r="AK21" s="500"/>
      <c r="AL21" s="500"/>
      <c r="AM21" s="500"/>
      <c r="AN21" s="500"/>
      <c r="AO21" s="500"/>
      <c r="AP21" s="500"/>
      <c r="AQ21" s="500"/>
      <c r="AR21" s="500"/>
      <c r="AS21" s="500"/>
      <c r="AT21" s="501"/>
      <c r="AU21" s="516"/>
      <c r="AV21" s="517"/>
      <c r="AX21" s="1">
        <v>1</v>
      </c>
      <c r="AY21" s="1" t="b">
        <v>1</v>
      </c>
    </row>
    <row r="22" spans="1:51" ht="29.25" customHeight="1" thickBot="1" x14ac:dyDescent="0.2">
      <c r="A22" s="5" t="s">
        <v>25</v>
      </c>
      <c r="B22" s="498" t="s">
        <v>26</v>
      </c>
      <c r="C22" s="498"/>
      <c r="D22" s="498"/>
      <c r="E22" s="498"/>
      <c r="F22" s="153"/>
      <c r="G22" s="8"/>
      <c r="H22" s="9"/>
      <c r="I22" s="28"/>
      <c r="J22" s="28"/>
      <c r="K22" s="33" t="s">
        <v>101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9" t="s">
        <v>123</v>
      </c>
      <c r="AH22" s="526"/>
      <c r="AI22" s="526"/>
      <c r="AJ22" s="526"/>
      <c r="AK22" s="526"/>
      <c r="AL22" s="526"/>
      <c r="AM22" s="526"/>
      <c r="AN22" s="526"/>
      <c r="AO22" s="526"/>
      <c r="AP22" s="526"/>
      <c r="AQ22" s="526"/>
      <c r="AR22" s="526"/>
      <c r="AS22" s="526"/>
      <c r="AT22" s="527"/>
      <c r="AU22" s="516"/>
      <c r="AV22" s="517"/>
      <c r="AX22" s="1">
        <v>1</v>
      </c>
    </row>
    <row r="23" spans="1:51" ht="28.5" customHeight="1" thickTop="1" thickBot="1" x14ac:dyDescent="0.2">
      <c r="A23" s="508" t="s">
        <v>15</v>
      </c>
      <c r="B23" s="509"/>
      <c r="C23" s="509"/>
      <c r="D23" s="509"/>
      <c r="E23" s="509"/>
      <c r="F23" s="154"/>
      <c r="G23" s="155"/>
      <c r="H23" s="156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X23" s="1">
        <v>1</v>
      </c>
    </row>
    <row r="24" spans="1:51" ht="12.75" thickTop="1" x14ac:dyDescent="0.15">
      <c r="H24" s="1" t="s">
        <v>125</v>
      </c>
    </row>
    <row r="25" spans="1:51" ht="15.75" customHeight="1" x14ac:dyDescent="0.15">
      <c r="A25" s="36" t="s">
        <v>16</v>
      </c>
    </row>
    <row r="26" spans="1:51" ht="14.25" customHeight="1" thickBot="1" x14ac:dyDescent="0.2">
      <c r="A26" s="507" t="s">
        <v>14</v>
      </c>
      <c r="B26" s="507"/>
      <c r="C26" s="507"/>
      <c r="D26" s="507"/>
      <c r="E26" s="507"/>
      <c r="F26" s="522" t="s">
        <v>112</v>
      </c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23"/>
      <c r="AF26" s="523"/>
      <c r="AG26" s="524"/>
      <c r="AH26" s="523" t="s">
        <v>102</v>
      </c>
      <c r="AI26" s="523"/>
      <c r="AJ26" s="523"/>
      <c r="AK26" s="523"/>
      <c r="AL26" s="523"/>
      <c r="AM26" s="523"/>
      <c r="AN26" s="523"/>
      <c r="AO26" s="523"/>
      <c r="AP26" s="523"/>
      <c r="AQ26" s="523"/>
      <c r="AR26" s="523"/>
      <c r="AS26" s="523"/>
      <c r="AT26" s="524"/>
      <c r="AU26" s="510" t="s">
        <v>109</v>
      </c>
      <c r="AV26" s="565"/>
    </row>
    <row r="27" spans="1:51" ht="29.25" customHeight="1" x14ac:dyDescent="0.15">
      <c r="A27" s="5" t="s">
        <v>22</v>
      </c>
      <c r="B27" s="498" t="s">
        <v>100</v>
      </c>
      <c r="C27" s="498"/>
      <c r="D27" s="498"/>
      <c r="E27" s="498"/>
      <c r="F27" s="22"/>
      <c r="G27" s="23"/>
      <c r="H27" s="24"/>
      <c r="I27" s="23"/>
      <c r="J27" s="23"/>
      <c r="K27" s="25" t="s">
        <v>101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 t="s">
        <v>123</v>
      </c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3"/>
      <c r="AU27" s="575" t="s">
        <v>327</v>
      </c>
      <c r="AV27" s="516"/>
      <c r="AX27" s="1">
        <v>1</v>
      </c>
    </row>
    <row r="28" spans="1:51" ht="29.25" customHeight="1" thickBot="1" x14ac:dyDescent="0.2">
      <c r="A28" s="5" t="s">
        <v>23</v>
      </c>
      <c r="B28" s="498" t="s">
        <v>26</v>
      </c>
      <c r="C28" s="498"/>
      <c r="D28" s="498"/>
      <c r="E28" s="498"/>
      <c r="F28" s="153"/>
      <c r="G28" s="8"/>
      <c r="H28" s="9"/>
      <c r="I28" s="28"/>
      <c r="J28" s="28"/>
      <c r="K28" s="33" t="s">
        <v>101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9" t="s">
        <v>123</v>
      </c>
      <c r="AH28" s="52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6"/>
      <c r="AS28" s="526"/>
      <c r="AT28" s="527"/>
      <c r="AU28" s="516" t="s">
        <v>328</v>
      </c>
      <c r="AV28" s="517"/>
      <c r="AX28" s="1">
        <v>1</v>
      </c>
    </row>
    <row r="29" spans="1:51" ht="28.5" customHeight="1" thickTop="1" thickBot="1" x14ac:dyDescent="0.2">
      <c r="A29" s="510" t="s">
        <v>19</v>
      </c>
      <c r="B29" s="511"/>
      <c r="C29" s="511"/>
      <c r="D29" s="511"/>
      <c r="E29" s="512"/>
      <c r="F29" s="154"/>
      <c r="G29" s="155"/>
      <c r="H29" s="156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  <c r="AH29" s="4"/>
      <c r="AI29" s="1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X29" s="1">
        <v>1</v>
      </c>
    </row>
    <row r="30" spans="1:51" ht="12.75" thickTop="1" x14ac:dyDescent="0.15">
      <c r="H30" s="1" t="s">
        <v>126</v>
      </c>
      <c r="AH30" s="4"/>
    </row>
    <row r="31" spans="1:51" ht="15.75" customHeight="1" x14ac:dyDescent="0.15">
      <c r="A31" s="36" t="s">
        <v>20</v>
      </c>
    </row>
    <row r="32" spans="1:51" ht="14.25" customHeight="1" thickBot="1" x14ac:dyDescent="0.2">
      <c r="A32" s="507" t="s">
        <v>14</v>
      </c>
      <c r="B32" s="507"/>
      <c r="C32" s="507"/>
      <c r="D32" s="507"/>
      <c r="E32" s="507"/>
      <c r="F32" s="522" t="s">
        <v>112</v>
      </c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2" t="s">
        <v>102</v>
      </c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4"/>
      <c r="AU32" s="565" t="s">
        <v>109</v>
      </c>
      <c r="AV32" s="507"/>
    </row>
    <row r="33" spans="1:53" ht="47.25" customHeight="1" x14ac:dyDescent="0.15">
      <c r="A33" s="5" t="s">
        <v>22</v>
      </c>
      <c r="B33" s="498" t="s">
        <v>107</v>
      </c>
      <c r="C33" s="498"/>
      <c r="D33" s="498"/>
      <c r="E33" s="498"/>
      <c r="F33" s="22"/>
      <c r="G33" s="23"/>
      <c r="H33" s="24"/>
      <c r="I33" s="23"/>
      <c r="J33" s="23"/>
      <c r="K33" s="25" t="s">
        <v>101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 t="s">
        <v>123</v>
      </c>
      <c r="AH33" s="529" t="s">
        <v>340</v>
      </c>
      <c r="AI33" s="530"/>
      <c r="AJ33" s="530"/>
      <c r="AK33" s="530"/>
      <c r="AL33" s="530"/>
      <c r="AM33" s="530"/>
      <c r="AN33" s="530"/>
      <c r="AO33" s="530"/>
      <c r="AP33" s="530"/>
      <c r="AQ33" s="530"/>
      <c r="AR33" s="530"/>
      <c r="AS33" s="530"/>
      <c r="AT33" s="531"/>
      <c r="AU33" s="516" t="s">
        <v>329</v>
      </c>
      <c r="AV33" s="517"/>
      <c r="AX33" s="1">
        <v>2</v>
      </c>
      <c r="AY33" s="1" t="b">
        <v>1</v>
      </c>
    </row>
    <row r="34" spans="1:53" ht="47.25" customHeight="1" x14ac:dyDescent="0.15">
      <c r="A34" s="5" t="s">
        <v>23</v>
      </c>
      <c r="B34" s="498" t="s">
        <v>27</v>
      </c>
      <c r="C34" s="498"/>
      <c r="D34" s="498"/>
      <c r="E34" s="498"/>
      <c r="F34" s="26"/>
      <c r="G34" s="2"/>
      <c r="H34" s="3"/>
      <c r="I34" s="2"/>
      <c r="J34" s="2"/>
      <c r="K34" s="7" t="s">
        <v>105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 t="s">
        <v>123</v>
      </c>
      <c r="AH34" s="528" t="s">
        <v>341</v>
      </c>
      <c r="AI34" s="500"/>
      <c r="AJ34" s="500"/>
      <c r="AK34" s="500"/>
      <c r="AL34" s="500"/>
      <c r="AM34" s="500"/>
      <c r="AN34" s="500"/>
      <c r="AO34" s="500"/>
      <c r="AP34" s="500"/>
      <c r="AQ34" s="500"/>
      <c r="AR34" s="500"/>
      <c r="AS34" s="500"/>
      <c r="AT34" s="501"/>
      <c r="AU34" s="516" t="s">
        <v>331</v>
      </c>
      <c r="AV34" s="517"/>
      <c r="AY34" s="1" t="b">
        <v>1</v>
      </c>
      <c r="BA34" s="1" t="b">
        <v>1</v>
      </c>
    </row>
    <row r="35" spans="1:53" ht="29.25" customHeight="1" thickBot="1" x14ac:dyDescent="0.2">
      <c r="A35" s="5" t="s">
        <v>25</v>
      </c>
      <c r="B35" s="498" t="s">
        <v>26</v>
      </c>
      <c r="C35" s="498"/>
      <c r="D35" s="498"/>
      <c r="E35" s="498"/>
      <c r="F35" s="153"/>
      <c r="G35" s="8"/>
      <c r="H35" s="9"/>
      <c r="I35" s="8"/>
      <c r="J35" s="8"/>
      <c r="K35" s="8"/>
      <c r="L35" s="8"/>
      <c r="M35" s="8"/>
      <c r="N35" s="8"/>
      <c r="O35" s="8"/>
      <c r="P35" s="8"/>
      <c r="Q35" s="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525"/>
      <c r="AI35" s="526"/>
      <c r="AJ35" s="526"/>
      <c r="AK35" s="526"/>
      <c r="AL35" s="526"/>
      <c r="AM35" s="526"/>
      <c r="AN35" s="526"/>
      <c r="AO35" s="526"/>
      <c r="AP35" s="526"/>
      <c r="AQ35" s="526"/>
      <c r="AR35" s="526"/>
      <c r="AS35" s="526"/>
      <c r="AT35" s="527"/>
      <c r="AU35" s="516" t="s">
        <v>332</v>
      </c>
      <c r="AV35" s="517"/>
      <c r="AX35" s="1">
        <v>1</v>
      </c>
    </row>
    <row r="36" spans="1:53" ht="28.5" customHeight="1" thickTop="1" thickBot="1" x14ac:dyDescent="0.2">
      <c r="A36" s="510" t="s">
        <v>19</v>
      </c>
      <c r="B36" s="511"/>
      <c r="C36" s="511"/>
      <c r="D36" s="511"/>
      <c r="E36" s="511"/>
      <c r="F36" s="154"/>
      <c r="G36" s="155"/>
      <c r="H36" s="157"/>
      <c r="I36" s="155"/>
      <c r="J36" s="155"/>
      <c r="K36" s="155"/>
      <c r="L36" s="155"/>
      <c r="M36" s="155"/>
      <c r="N36" s="155"/>
      <c r="O36" s="155"/>
      <c r="P36" s="155"/>
      <c r="Q36" s="156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X36" s="1">
        <v>2</v>
      </c>
    </row>
    <row r="37" spans="1:53" ht="13.5" thickTop="1" thickBot="1" x14ac:dyDescent="0.2">
      <c r="H37" s="1" t="s">
        <v>127</v>
      </c>
    </row>
    <row r="38" spans="1:53" ht="15.75" customHeight="1" thickBot="1" x14ac:dyDescent="0.2">
      <c r="A38" s="36" t="s">
        <v>21</v>
      </c>
      <c r="AH38" s="510" t="s">
        <v>103</v>
      </c>
      <c r="AI38" s="511"/>
      <c r="AJ38" s="511"/>
      <c r="AK38" s="511"/>
      <c r="AL38" s="18"/>
      <c r="AM38" s="19"/>
      <c r="AN38" s="19"/>
      <c r="AO38" s="19"/>
      <c r="AP38" s="19"/>
      <c r="AQ38" s="19"/>
      <c r="AR38" s="19"/>
      <c r="AS38" s="19"/>
      <c r="AT38" s="19"/>
      <c r="AU38" s="19"/>
      <c r="AV38" s="20"/>
      <c r="AX38" s="1">
        <v>2</v>
      </c>
    </row>
    <row r="39" spans="1:53" ht="14.25" customHeight="1" thickBot="1" x14ac:dyDescent="0.2">
      <c r="A39" s="507" t="s">
        <v>14</v>
      </c>
      <c r="B39" s="507"/>
      <c r="C39" s="507"/>
      <c r="D39" s="507"/>
      <c r="E39" s="507"/>
      <c r="F39" s="522" t="s">
        <v>112</v>
      </c>
      <c r="G39" s="523"/>
      <c r="H39" s="523"/>
      <c r="I39" s="523"/>
      <c r="J39" s="523"/>
      <c r="K39" s="523"/>
      <c r="L39" s="523"/>
      <c r="M39" s="523"/>
      <c r="N39" s="523"/>
      <c r="O39" s="523"/>
      <c r="P39" s="523"/>
      <c r="Q39" s="523"/>
      <c r="R39" s="523"/>
      <c r="S39" s="523"/>
      <c r="T39" s="523"/>
      <c r="U39" s="523"/>
      <c r="V39" s="523"/>
      <c r="W39" s="523"/>
      <c r="X39" s="523"/>
      <c r="Y39" s="523"/>
      <c r="Z39" s="523"/>
      <c r="AA39" s="523"/>
      <c r="AB39" s="523"/>
      <c r="AC39" s="523"/>
      <c r="AD39" s="523"/>
      <c r="AE39" s="523"/>
      <c r="AF39" s="523"/>
      <c r="AG39" s="524"/>
      <c r="AH39" s="510" t="s">
        <v>102</v>
      </c>
      <c r="AI39" s="511"/>
      <c r="AJ39" s="511"/>
      <c r="AK39" s="511"/>
      <c r="AL39" s="568"/>
      <c r="AM39" s="568"/>
      <c r="AN39" s="568"/>
      <c r="AO39" s="568"/>
      <c r="AP39" s="568"/>
      <c r="AQ39" s="568"/>
      <c r="AR39" s="568"/>
      <c r="AS39" s="568"/>
      <c r="AT39" s="569"/>
      <c r="AU39" s="566" t="s">
        <v>109</v>
      </c>
      <c r="AV39" s="566"/>
    </row>
    <row r="40" spans="1:53" ht="47.25" customHeight="1" thickBot="1" x14ac:dyDescent="0.2">
      <c r="A40" s="5" t="s">
        <v>22</v>
      </c>
      <c r="B40" s="498" t="s">
        <v>28</v>
      </c>
      <c r="C40" s="498"/>
      <c r="D40" s="498"/>
      <c r="E40" s="498"/>
      <c r="F40" s="158"/>
      <c r="G40" s="11"/>
      <c r="H40" s="159"/>
      <c r="I40" s="11"/>
      <c r="J40" s="11"/>
      <c r="K40" s="160" t="s">
        <v>101</v>
      </c>
      <c r="L40" s="11"/>
      <c r="M40" s="11"/>
      <c r="N40" s="11"/>
      <c r="O40" s="11"/>
      <c r="P40" s="11"/>
      <c r="Q40" s="11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 t="s">
        <v>111</v>
      </c>
      <c r="AH40" s="528" t="s">
        <v>342</v>
      </c>
      <c r="AI40" s="500"/>
      <c r="AJ40" s="500"/>
      <c r="AK40" s="500"/>
      <c r="AL40" s="500"/>
      <c r="AM40" s="500"/>
      <c r="AN40" s="500"/>
      <c r="AO40" s="500"/>
      <c r="AP40" s="500"/>
      <c r="AQ40" s="500"/>
      <c r="AR40" s="500"/>
      <c r="AS40" s="500"/>
      <c r="AT40" s="567"/>
      <c r="AU40" s="516" t="s">
        <v>334</v>
      </c>
      <c r="AV40" s="517"/>
      <c r="AX40" s="1">
        <v>2</v>
      </c>
      <c r="AY40" s="1" t="b">
        <v>1</v>
      </c>
    </row>
    <row r="41" spans="1:53" ht="28.5" customHeight="1" thickTop="1" thickBot="1" x14ac:dyDescent="0.2">
      <c r="A41" s="510" t="s">
        <v>19</v>
      </c>
      <c r="B41" s="511"/>
      <c r="C41" s="511"/>
      <c r="D41" s="511"/>
      <c r="E41" s="511"/>
      <c r="F41" s="154"/>
      <c r="G41" s="155"/>
      <c r="H41" s="157"/>
      <c r="I41" s="155"/>
      <c r="J41" s="155"/>
      <c r="K41" s="155"/>
      <c r="L41" s="155"/>
      <c r="M41" s="155"/>
      <c r="N41" s="155"/>
      <c r="O41" s="155"/>
      <c r="P41" s="155"/>
      <c r="Q41" s="156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  <c r="AH41" s="8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X41" s="1">
        <v>2</v>
      </c>
    </row>
    <row r="42" spans="1:53" ht="12.75" thickTop="1" x14ac:dyDescent="0.15">
      <c r="AH42" s="10"/>
    </row>
    <row r="43" spans="1:53" ht="14.25" customHeight="1" thickBot="1" x14ac:dyDescent="0.2">
      <c r="A43" s="507" t="s">
        <v>14</v>
      </c>
      <c r="B43" s="507"/>
      <c r="C43" s="507"/>
      <c r="D43" s="507"/>
      <c r="E43" s="507"/>
      <c r="F43" s="522" t="s">
        <v>112</v>
      </c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 t="s">
        <v>102</v>
      </c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4"/>
      <c r="AU43" s="507" t="s">
        <v>109</v>
      </c>
      <c r="AV43" s="507"/>
    </row>
    <row r="44" spans="1:53" ht="29.25" customHeight="1" x14ac:dyDescent="0.15">
      <c r="A44" s="5" t="s">
        <v>23</v>
      </c>
      <c r="B44" s="498" t="s">
        <v>29</v>
      </c>
      <c r="C44" s="498"/>
      <c r="D44" s="498"/>
      <c r="E44" s="498"/>
      <c r="F44" s="22"/>
      <c r="G44" s="23"/>
      <c r="H44" s="24"/>
      <c r="I44" s="23"/>
      <c r="J44" s="23"/>
      <c r="K44" s="25" t="s">
        <v>101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4" t="s">
        <v>124</v>
      </c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02"/>
      <c r="AS44" s="502"/>
      <c r="AT44" s="503"/>
      <c r="AU44" s="516" t="s">
        <v>335</v>
      </c>
      <c r="AV44" s="517"/>
      <c r="AX44" s="1">
        <v>0</v>
      </c>
    </row>
    <row r="45" spans="1:53" ht="29.25" customHeight="1" x14ac:dyDescent="0.15">
      <c r="A45" s="5" t="s">
        <v>25</v>
      </c>
      <c r="B45" s="498" t="s">
        <v>30</v>
      </c>
      <c r="C45" s="498"/>
      <c r="D45" s="498"/>
      <c r="E45" s="498"/>
      <c r="F45" s="26"/>
      <c r="G45" s="2"/>
      <c r="H45" s="3"/>
      <c r="I45" s="2"/>
      <c r="J45" s="2"/>
      <c r="K45" s="7" t="s">
        <v>101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3" t="s">
        <v>124</v>
      </c>
      <c r="AH45" s="500" t="s">
        <v>343</v>
      </c>
      <c r="AI45" s="500"/>
      <c r="AJ45" s="500"/>
      <c r="AK45" s="500"/>
      <c r="AL45" s="500"/>
      <c r="AM45" s="500"/>
      <c r="AN45" s="500"/>
      <c r="AO45" s="500"/>
      <c r="AP45" s="500"/>
      <c r="AQ45" s="500"/>
      <c r="AR45" s="500"/>
      <c r="AS45" s="500"/>
      <c r="AT45" s="501"/>
      <c r="AU45" s="516" t="s">
        <v>336</v>
      </c>
      <c r="AV45" s="517"/>
      <c r="AX45" s="1">
        <v>2</v>
      </c>
    </row>
    <row r="46" spans="1:53" ht="29.25" customHeight="1" x14ac:dyDescent="0.15">
      <c r="A46" s="5" t="s">
        <v>31</v>
      </c>
      <c r="B46" s="498" t="s">
        <v>32</v>
      </c>
      <c r="C46" s="498"/>
      <c r="D46" s="498"/>
      <c r="E46" s="498"/>
      <c r="F46" s="26"/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  <c r="AH46" s="498"/>
      <c r="AI46" s="498"/>
      <c r="AJ46" s="498"/>
      <c r="AK46" s="498"/>
      <c r="AL46" s="498"/>
      <c r="AM46" s="498"/>
      <c r="AN46" s="498"/>
      <c r="AO46" s="498"/>
      <c r="AP46" s="498"/>
      <c r="AQ46" s="498"/>
      <c r="AR46" s="498"/>
      <c r="AS46" s="498"/>
      <c r="AT46" s="499"/>
      <c r="AU46" s="516" t="s">
        <v>337</v>
      </c>
      <c r="AV46" s="517"/>
      <c r="AX46" s="1">
        <v>1</v>
      </c>
    </row>
    <row r="47" spans="1:53" ht="29.25" customHeight="1" thickBot="1" x14ac:dyDescent="0.2">
      <c r="A47" s="5" t="s">
        <v>33</v>
      </c>
      <c r="B47" s="498" t="s">
        <v>34</v>
      </c>
      <c r="C47" s="498"/>
      <c r="D47" s="498"/>
      <c r="E47" s="498"/>
      <c r="F47" s="27"/>
      <c r="G47" s="28"/>
      <c r="H47" s="29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  <c r="AH47" s="596" t="s">
        <v>344</v>
      </c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7"/>
      <c r="AU47" s="516" t="s">
        <v>338</v>
      </c>
      <c r="AV47" s="517"/>
      <c r="AX47" s="1">
        <v>2</v>
      </c>
    </row>
    <row r="48" spans="1:53" ht="28.5" customHeight="1" thickBot="1" x14ac:dyDescent="0.2">
      <c r="A48" s="510" t="s">
        <v>35</v>
      </c>
      <c r="B48" s="511"/>
      <c r="C48" s="511"/>
      <c r="D48" s="511"/>
      <c r="E48" s="511"/>
      <c r="F48" s="18"/>
      <c r="G48" s="19"/>
      <c r="H48" s="21"/>
      <c r="I48" s="19"/>
      <c r="J48" s="19"/>
      <c r="K48" s="19"/>
      <c r="L48" s="19"/>
      <c r="M48" s="19"/>
      <c r="N48" s="19"/>
      <c r="O48" s="19"/>
      <c r="P48" s="19"/>
      <c r="Q48" s="21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20"/>
      <c r="AH48" s="11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X48" s="1">
        <v>1</v>
      </c>
    </row>
    <row r="49" spans="1:50" x14ac:dyDescent="0.15">
      <c r="A49" s="1" t="s">
        <v>36</v>
      </c>
      <c r="AH49" s="4"/>
    </row>
    <row r="50" spans="1:50" ht="11.25" customHeight="1" thickBot="1" x14ac:dyDescent="0.2">
      <c r="AU50" s="507" t="s">
        <v>109</v>
      </c>
      <c r="AV50" s="507"/>
    </row>
    <row r="51" spans="1:50" ht="29.25" customHeight="1" thickBot="1" x14ac:dyDescent="0.2">
      <c r="A51" s="510" t="s">
        <v>37</v>
      </c>
      <c r="B51" s="511"/>
      <c r="C51" s="511"/>
      <c r="D51" s="511"/>
      <c r="E51" s="511"/>
      <c r="F51" s="18"/>
      <c r="G51" s="19"/>
      <c r="H51" s="21"/>
      <c r="I51" s="19"/>
      <c r="J51" s="19"/>
      <c r="K51" s="19"/>
      <c r="L51" s="20"/>
      <c r="M51" s="511" t="s">
        <v>110</v>
      </c>
      <c r="N51" s="511"/>
      <c r="O51" s="513" t="s">
        <v>345</v>
      </c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  <c r="AJ51" s="514"/>
      <c r="AK51" s="514"/>
      <c r="AL51" s="514"/>
      <c r="AM51" s="514"/>
      <c r="AN51" s="514"/>
      <c r="AO51" s="514"/>
      <c r="AP51" s="514"/>
      <c r="AQ51" s="514"/>
      <c r="AR51" s="514"/>
      <c r="AS51" s="514"/>
      <c r="AT51" s="515"/>
      <c r="AU51" s="516" t="s">
        <v>339</v>
      </c>
      <c r="AV51" s="517"/>
      <c r="AX51" s="1">
        <v>1</v>
      </c>
    </row>
    <row r="52" spans="1:50" ht="29.25" customHeight="1" thickBot="1" x14ac:dyDescent="0.2">
      <c r="A52" s="510" t="s">
        <v>38</v>
      </c>
      <c r="B52" s="511"/>
      <c r="C52" s="511"/>
      <c r="D52" s="511"/>
      <c r="E52" s="511"/>
      <c r="F52" s="18"/>
      <c r="G52" s="19"/>
      <c r="H52" s="21"/>
      <c r="I52" s="19"/>
      <c r="J52" s="19"/>
      <c r="K52" s="19"/>
      <c r="L52" s="20"/>
      <c r="M52" s="511" t="s">
        <v>110</v>
      </c>
      <c r="N52" s="511"/>
      <c r="O52" s="513" t="s">
        <v>347</v>
      </c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14"/>
      <c r="AE52" s="514"/>
      <c r="AF52" s="514"/>
      <c r="AG52" s="514"/>
      <c r="AH52" s="514"/>
      <c r="AI52" s="514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5"/>
      <c r="AX52" s="1">
        <v>2</v>
      </c>
    </row>
    <row r="53" spans="1:50" ht="29.25" customHeight="1" thickBot="1" x14ac:dyDescent="0.2">
      <c r="A53" s="594" t="s">
        <v>104</v>
      </c>
      <c r="B53" s="595"/>
      <c r="C53" s="595"/>
      <c r="D53" s="595"/>
      <c r="E53" s="595"/>
      <c r="F53" s="18"/>
      <c r="G53" s="19"/>
      <c r="H53" s="21"/>
      <c r="I53" s="19"/>
      <c r="J53" s="19"/>
      <c r="K53" s="19"/>
      <c r="L53" s="20"/>
      <c r="M53" s="511" t="s">
        <v>110</v>
      </c>
      <c r="N53" s="511"/>
      <c r="O53" s="513" t="s">
        <v>346</v>
      </c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14"/>
      <c r="AB53" s="514"/>
      <c r="AC53" s="514"/>
      <c r="AD53" s="514"/>
      <c r="AE53" s="514"/>
      <c r="AF53" s="514"/>
      <c r="AG53" s="514"/>
      <c r="AH53" s="514"/>
      <c r="AI53" s="514"/>
      <c r="AJ53" s="514"/>
      <c r="AK53" s="514"/>
      <c r="AL53" s="514"/>
      <c r="AM53" s="514"/>
      <c r="AN53" s="514"/>
      <c r="AO53" s="514"/>
      <c r="AP53" s="514"/>
      <c r="AQ53" s="514"/>
      <c r="AR53" s="514"/>
      <c r="AS53" s="514"/>
      <c r="AT53" s="515"/>
      <c r="AX53" s="1">
        <v>2</v>
      </c>
    </row>
    <row r="54" spans="1:50" ht="5.25" customHeight="1" x14ac:dyDescent="0.15"/>
    <row r="55" spans="1:50" ht="14.25" customHeight="1" x14ac:dyDescent="0.15">
      <c r="A55" s="1" t="s">
        <v>394</v>
      </c>
    </row>
    <row r="56" spans="1:50" ht="14.25" customHeight="1" x14ac:dyDescent="0.15">
      <c r="A56" s="587" t="s">
        <v>40</v>
      </c>
      <c r="B56" s="587" t="s">
        <v>41</v>
      </c>
      <c r="C56" s="587" t="s">
        <v>42</v>
      </c>
      <c r="D56" s="587" t="s">
        <v>43</v>
      </c>
      <c r="E56" s="587" t="s">
        <v>44</v>
      </c>
      <c r="F56" s="510" t="s">
        <v>45</v>
      </c>
      <c r="G56" s="511"/>
      <c r="H56" s="511"/>
      <c r="I56" s="511"/>
      <c r="J56" s="511"/>
      <c r="K56" s="511"/>
      <c r="L56" s="511"/>
      <c r="M56" s="565"/>
      <c r="N56" s="589" t="s">
        <v>53</v>
      </c>
      <c r="O56" s="590"/>
      <c r="P56" s="590"/>
      <c r="Q56" s="590"/>
      <c r="R56" s="590"/>
      <c r="S56" s="591"/>
      <c r="T56" s="510" t="s">
        <v>59</v>
      </c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65"/>
      <c r="AF56" s="510" t="s">
        <v>71</v>
      </c>
      <c r="AG56" s="511"/>
      <c r="AH56" s="511"/>
      <c r="AI56" s="511"/>
      <c r="AJ56" s="511"/>
      <c r="AK56" s="511"/>
      <c r="AL56" s="511"/>
      <c r="AM56" s="511"/>
      <c r="AN56" s="511"/>
      <c r="AO56" s="511"/>
      <c r="AP56" s="511"/>
      <c r="AQ56" s="511"/>
      <c r="AR56" s="511"/>
      <c r="AS56" s="565"/>
      <c r="AT56" s="586" t="s">
        <v>86</v>
      </c>
      <c r="AU56" s="586" t="s">
        <v>38</v>
      </c>
      <c r="AV56" s="586" t="s">
        <v>87</v>
      </c>
    </row>
    <row r="57" spans="1:50" ht="14.25" customHeight="1" x14ac:dyDescent="0.15">
      <c r="A57" s="560"/>
      <c r="B57" s="560"/>
      <c r="C57" s="560"/>
      <c r="D57" s="560"/>
      <c r="E57" s="560"/>
      <c r="F57" s="6" t="s">
        <v>22</v>
      </c>
      <c r="G57" s="510" t="s">
        <v>23</v>
      </c>
      <c r="H57" s="511"/>
      <c r="I57" s="511"/>
      <c r="J57" s="565"/>
      <c r="K57" s="510" t="s">
        <v>25</v>
      </c>
      <c r="L57" s="565"/>
      <c r="M57" s="584" t="s">
        <v>108</v>
      </c>
      <c r="N57" s="510" t="s">
        <v>22</v>
      </c>
      <c r="O57" s="511"/>
      <c r="P57" s="565"/>
      <c r="Q57" s="510" t="s">
        <v>23</v>
      </c>
      <c r="R57" s="565"/>
      <c r="S57" s="584" t="s">
        <v>17</v>
      </c>
      <c r="T57" s="510" t="s">
        <v>22</v>
      </c>
      <c r="U57" s="511"/>
      <c r="V57" s="511"/>
      <c r="W57" s="565"/>
      <c r="X57" s="510" t="s">
        <v>23</v>
      </c>
      <c r="Y57" s="511"/>
      <c r="Z57" s="511"/>
      <c r="AA57" s="511"/>
      <c r="AB57" s="511"/>
      <c r="AC57" s="565"/>
      <c r="AD57" s="6" t="s">
        <v>25</v>
      </c>
      <c r="AE57" s="584" t="s">
        <v>17</v>
      </c>
      <c r="AF57" s="584" t="s">
        <v>122</v>
      </c>
      <c r="AG57" s="510" t="s">
        <v>22</v>
      </c>
      <c r="AH57" s="511"/>
      <c r="AI57" s="511"/>
      <c r="AJ57" s="565"/>
      <c r="AK57" s="584" t="s">
        <v>17</v>
      </c>
      <c r="AL57" s="510" t="s">
        <v>23</v>
      </c>
      <c r="AM57" s="511"/>
      <c r="AN57" s="565"/>
      <c r="AO57" s="510" t="s">
        <v>25</v>
      </c>
      <c r="AP57" s="565"/>
      <c r="AQ57" s="6" t="s">
        <v>81</v>
      </c>
      <c r="AR57" s="6" t="s">
        <v>84</v>
      </c>
      <c r="AS57" s="584" t="s">
        <v>85</v>
      </c>
      <c r="AT57" s="586"/>
      <c r="AU57" s="586"/>
      <c r="AV57" s="586"/>
    </row>
    <row r="58" spans="1:50" ht="14.25" customHeight="1" x14ac:dyDescent="0.15">
      <c r="A58" s="588"/>
      <c r="B58" s="588"/>
      <c r="C58" s="588"/>
      <c r="D58" s="588"/>
      <c r="E58" s="588"/>
      <c r="F58" s="6" t="s">
        <v>46</v>
      </c>
      <c r="G58" s="6" t="s">
        <v>47</v>
      </c>
      <c r="H58" s="6" t="s">
        <v>48</v>
      </c>
      <c r="I58" s="6" t="s">
        <v>49</v>
      </c>
      <c r="J58" s="6" t="s">
        <v>50</v>
      </c>
      <c r="K58" s="6" t="s">
        <v>51</v>
      </c>
      <c r="L58" s="6" t="s">
        <v>52</v>
      </c>
      <c r="M58" s="585"/>
      <c r="N58" s="6" t="s">
        <v>54</v>
      </c>
      <c r="O58" s="6" t="s">
        <v>55</v>
      </c>
      <c r="P58" s="6" t="s">
        <v>56</v>
      </c>
      <c r="Q58" s="6" t="s">
        <v>57</v>
      </c>
      <c r="R58" s="6" t="s">
        <v>58</v>
      </c>
      <c r="S58" s="585"/>
      <c r="T58" s="6" t="s">
        <v>60</v>
      </c>
      <c r="U58" s="6" t="s">
        <v>61</v>
      </c>
      <c r="V58" s="6" t="s">
        <v>62</v>
      </c>
      <c r="W58" s="6" t="s">
        <v>63</v>
      </c>
      <c r="X58" s="6" t="s">
        <v>64</v>
      </c>
      <c r="Y58" s="6" t="s">
        <v>65</v>
      </c>
      <c r="Z58" s="6" t="s">
        <v>66</v>
      </c>
      <c r="AA58" s="6" t="s">
        <v>67</v>
      </c>
      <c r="AB58" s="6" t="s">
        <v>68</v>
      </c>
      <c r="AC58" s="6" t="s">
        <v>69</v>
      </c>
      <c r="AD58" s="6" t="s">
        <v>70</v>
      </c>
      <c r="AE58" s="585"/>
      <c r="AF58" s="585"/>
      <c r="AG58" s="6" t="s">
        <v>72</v>
      </c>
      <c r="AH58" s="6" t="s">
        <v>73</v>
      </c>
      <c r="AI58" s="6" t="s">
        <v>74</v>
      </c>
      <c r="AJ58" s="6" t="s">
        <v>75</v>
      </c>
      <c r="AK58" s="585"/>
      <c r="AL58" s="6" t="s">
        <v>76</v>
      </c>
      <c r="AM58" s="6" t="s">
        <v>77</v>
      </c>
      <c r="AN58" s="6" t="s">
        <v>78</v>
      </c>
      <c r="AO58" s="6" t="s">
        <v>79</v>
      </c>
      <c r="AP58" s="6" t="s">
        <v>80</v>
      </c>
      <c r="AQ58" s="6" t="s">
        <v>82</v>
      </c>
      <c r="AR58" s="6" t="s">
        <v>83</v>
      </c>
      <c r="AS58" s="585"/>
      <c r="AT58" s="586"/>
      <c r="AU58" s="586"/>
      <c r="AV58" s="586"/>
    </row>
    <row r="59" spans="1:50" ht="14.25" customHeight="1" x14ac:dyDescent="0.15">
      <c r="A59" s="35" t="str">
        <f>IF(AY15=1,"管理",IF(AY15=2,"入居",""))</f>
        <v>管理</v>
      </c>
      <c r="B59" s="35" t="str">
        <f>IF(AI15&lt;&gt;"",AI15,"")</f>
        <v>5強</v>
      </c>
      <c r="C59" s="35" t="str">
        <f>IF(AC16="","",TEXT(AC16,0)&amp;"/"&amp;TEXT(AH16,0)&amp;"/"&amp;TEXT(AK16,0))</f>
        <v>20ＸＸ/4/1</v>
      </c>
      <c r="D59" s="35" t="str">
        <f>IF(AN16="","",TEXT(AN16,0)&amp;"："&amp;IF(AQ16&lt;10,"0"&amp;AQ16,AQ16))</f>
        <v>10：30</v>
      </c>
      <c r="E59" s="35">
        <f>IF(AU16="","",AU16)</f>
        <v>1</v>
      </c>
      <c r="F59" s="35" t="str">
        <f>IF(AY20=TRUE,"あ","")</f>
        <v/>
      </c>
      <c r="G59" s="35" t="str">
        <f>IF(AZ20=TRUE,"い","")</f>
        <v/>
      </c>
      <c r="H59" s="35" t="str">
        <f>IF(BA20=TRUE,"う","")</f>
        <v/>
      </c>
      <c r="I59" s="35" t="str">
        <f>IF(AY21=TRUE,"え","")</f>
        <v>え</v>
      </c>
      <c r="J59" s="35" t="str">
        <f>IF(AZ21=TRUE,"お","")</f>
        <v/>
      </c>
      <c r="K59" s="35" t="str">
        <f>IF(AY22=TRUE,"か","")</f>
        <v/>
      </c>
      <c r="L59" s="35" t="str">
        <f>IF(AZ22=TRUE,"き","")</f>
        <v/>
      </c>
      <c r="M59" s="35" t="str">
        <f>IF(AX23=1,"可",IF(AX23=2,"不可",""))</f>
        <v>可</v>
      </c>
      <c r="N59" s="35" t="str">
        <f>IF(AY27=TRUE,"く","")</f>
        <v/>
      </c>
      <c r="O59" s="35" t="str">
        <f>IF(AZ27=TRUE,"け","")</f>
        <v/>
      </c>
      <c r="P59" s="35" t="str">
        <f>IF(BA27=TRUE,"こ","")</f>
        <v/>
      </c>
      <c r="Q59" s="35" t="str">
        <f>IF(AY28=TRUE,"さ","")</f>
        <v/>
      </c>
      <c r="R59" s="35" t="str">
        <f>IF(AZ28=TRUE,"し","")</f>
        <v/>
      </c>
      <c r="S59" s="35" t="str">
        <f>IF(AX29=1,"可",IF(AX29=2,"不可",""))</f>
        <v>可</v>
      </c>
      <c r="T59" s="35" t="str">
        <f>IF(AY33=TRUE,"す","")</f>
        <v>す</v>
      </c>
      <c r="U59" s="35" t="str">
        <f>IF(AZ33=TRUE,"せ","")</f>
        <v/>
      </c>
      <c r="V59" s="35" t="str">
        <f>IF(BA33=TRUE,"そ","")</f>
        <v/>
      </c>
      <c r="W59" s="35" t="str">
        <f>IF(BB33=TRUE,"た","")</f>
        <v/>
      </c>
      <c r="X59" s="35" t="str">
        <f>IF(AY34=TRUE,"ち","")</f>
        <v>ち</v>
      </c>
      <c r="Y59" s="35" t="str">
        <f>IF(AZ34=TRUE,"つ","")</f>
        <v/>
      </c>
      <c r="Z59" s="35" t="str">
        <f>IF(BA34=TRUE,"て","")</f>
        <v>て</v>
      </c>
      <c r="AA59" s="35" t="str">
        <f>IF(BB34=TRUE,"と","")</f>
        <v/>
      </c>
      <c r="AB59" s="35" t="str">
        <f>IF(BC34=TRUE,"な","")</f>
        <v/>
      </c>
      <c r="AC59" s="35" t="str">
        <f>IF(BD34=TRUE,"に","")</f>
        <v/>
      </c>
      <c r="AD59" s="35" t="str">
        <f>IF(AX35=2,"ぬ","")</f>
        <v/>
      </c>
      <c r="AE59" s="35" t="str">
        <f>IF(AX36=1,"可",IF(AX36=2,"注意",IF(AX36=3,"不可","")))</f>
        <v>注意</v>
      </c>
      <c r="AF59" s="35" t="str">
        <f>IF(AX38=1,"済",IF(AX38=2,"未",""))</f>
        <v>未</v>
      </c>
      <c r="AG59" s="35" t="str">
        <f>IF(AY40=TRUE,"ね","")</f>
        <v>ね</v>
      </c>
      <c r="AH59" s="35" t="str">
        <f>IF(AZ40=TRUE,"の","")</f>
        <v/>
      </c>
      <c r="AI59" s="35" t="str">
        <f>IF(BA40=TRUE,"は","")</f>
        <v/>
      </c>
      <c r="AJ59" s="35" t="str">
        <f>IF(BB40=TRUE,"ひ","")</f>
        <v/>
      </c>
      <c r="AK59" s="35" t="str">
        <f>IF(AX41=1,"可",IF(AX41=2,"注意",IF(AX41=3,"不可","")))</f>
        <v>注意</v>
      </c>
      <c r="AL59" s="35" t="str">
        <f>IF(AY44=TRUE,"ふ","")</f>
        <v/>
      </c>
      <c r="AM59" s="35" t="str">
        <f>IF(AZ44=TRUE,"へ","")</f>
        <v/>
      </c>
      <c r="AN59" s="35" t="str">
        <f>IF(BA44=TRUE,"ほ","")</f>
        <v/>
      </c>
      <c r="AO59" s="35" t="str">
        <f>IF(AY45=TRUE,"ま","")</f>
        <v/>
      </c>
      <c r="AP59" s="35" t="str">
        <f>IF(AZ45=TRUE,"み","")</f>
        <v/>
      </c>
      <c r="AQ59" s="35" t="str">
        <f>IF(AX46=2,"む","")</f>
        <v/>
      </c>
      <c r="AR59" s="35" t="str">
        <f>IF(AX47=2,"め","")</f>
        <v>め</v>
      </c>
      <c r="AS59" s="35" t="str">
        <f>IF(AX48=1,"可",IF(AX48=2,"入禁",IF(AX48=3,"不可","")))</f>
        <v>可</v>
      </c>
      <c r="AT59" s="35" t="str">
        <f>IF(AX51=2,"有","")</f>
        <v/>
      </c>
      <c r="AU59" s="35" t="str">
        <f>IF(AX52=2,"有","")</f>
        <v>有</v>
      </c>
      <c r="AV59" s="35" t="str">
        <f>IF(AX53=2,"要","")</f>
        <v>要</v>
      </c>
    </row>
    <row r="60" spans="1:50" ht="14.25" customHeight="1" x14ac:dyDescent="0.15">
      <c r="F60" s="1" t="s">
        <v>99</v>
      </c>
    </row>
    <row r="61" spans="1:50" ht="14.25" customHeight="1" x14ac:dyDescent="0.15">
      <c r="A61" s="161" t="str">
        <f t="shared" ref="A61:F61" si="0">A59</f>
        <v>管理</v>
      </c>
      <c r="B61" s="161" t="str">
        <f t="shared" si="0"/>
        <v>5強</v>
      </c>
      <c r="C61" s="161" t="str">
        <f t="shared" si="0"/>
        <v>20ＸＸ/4/1</v>
      </c>
      <c r="D61" s="161" t="str">
        <f t="shared" si="0"/>
        <v>10：30</v>
      </c>
      <c r="E61" s="161">
        <f t="shared" si="0"/>
        <v>1</v>
      </c>
      <c r="F61" s="34" t="str">
        <f t="shared" si="0"/>
        <v/>
      </c>
      <c r="G61" s="34" t="str">
        <f t="shared" ref="G61:AV61" si="1">G59</f>
        <v/>
      </c>
      <c r="H61" s="34" t="str">
        <f t="shared" si="1"/>
        <v/>
      </c>
      <c r="I61" s="34" t="str">
        <f t="shared" si="1"/>
        <v>え</v>
      </c>
      <c r="J61" s="34" t="str">
        <f t="shared" si="1"/>
        <v/>
      </c>
      <c r="K61" s="34" t="str">
        <f t="shared" si="1"/>
        <v/>
      </c>
      <c r="L61" s="34" t="str">
        <f t="shared" si="1"/>
        <v/>
      </c>
      <c r="M61" s="34" t="str">
        <f>IF(M59="不可","a","")</f>
        <v/>
      </c>
      <c r="N61" s="34" t="str">
        <f t="shared" si="1"/>
        <v/>
      </c>
      <c r="O61" s="34" t="str">
        <f t="shared" si="1"/>
        <v/>
      </c>
      <c r="P61" s="34" t="str">
        <f t="shared" si="1"/>
        <v/>
      </c>
      <c r="Q61" s="34" t="str">
        <f t="shared" si="1"/>
        <v/>
      </c>
      <c r="R61" s="34" t="str">
        <f t="shared" si="1"/>
        <v/>
      </c>
      <c r="S61" s="34" t="str">
        <f>IF(S59="不可","b","")</f>
        <v/>
      </c>
      <c r="T61" s="34" t="str">
        <f t="shared" si="1"/>
        <v>す</v>
      </c>
      <c r="U61" s="34" t="str">
        <f t="shared" si="1"/>
        <v/>
      </c>
      <c r="V61" s="34" t="str">
        <f t="shared" si="1"/>
        <v/>
      </c>
      <c r="W61" s="34" t="str">
        <f t="shared" si="1"/>
        <v/>
      </c>
      <c r="X61" s="34" t="str">
        <f t="shared" si="1"/>
        <v>ち</v>
      </c>
      <c r="Y61" s="34" t="str">
        <f t="shared" si="1"/>
        <v/>
      </c>
      <c r="Z61" s="34" t="str">
        <f t="shared" si="1"/>
        <v>て</v>
      </c>
      <c r="AA61" s="34" t="str">
        <f t="shared" si="1"/>
        <v/>
      </c>
      <c r="AB61" s="34" t="str">
        <f t="shared" si="1"/>
        <v/>
      </c>
      <c r="AC61" s="34" t="str">
        <f t="shared" si="1"/>
        <v/>
      </c>
      <c r="AD61" s="34" t="str">
        <f t="shared" si="1"/>
        <v/>
      </c>
      <c r="AE61" s="34" t="str">
        <f>IF(AE59="注意","c",IF(AE59="不可","d",""))</f>
        <v>c</v>
      </c>
      <c r="AF61" s="34" t="str">
        <f>IF(AF59="未","e","")</f>
        <v>e</v>
      </c>
      <c r="AG61" s="34" t="str">
        <f t="shared" si="1"/>
        <v>ね</v>
      </c>
      <c r="AH61" s="34" t="str">
        <f t="shared" si="1"/>
        <v/>
      </c>
      <c r="AI61" s="34" t="str">
        <f t="shared" si="1"/>
        <v/>
      </c>
      <c r="AJ61" s="34" t="str">
        <f t="shared" si="1"/>
        <v/>
      </c>
      <c r="AK61" s="34" t="str">
        <f>IF(AK59="注意","f",IF(AK59="不可","g",""))</f>
        <v>f</v>
      </c>
      <c r="AL61" s="34" t="str">
        <f t="shared" si="1"/>
        <v/>
      </c>
      <c r="AM61" s="34" t="str">
        <f t="shared" si="1"/>
        <v/>
      </c>
      <c r="AN61" s="34" t="str">
        <f t="shared" si="1"/>
        <v/>
      </c>
      <c r="AO61" s="34" t="str">
        <f t="shared" si="1"/>
        <v/>
      </c>
      <c r="AP61" s="34" t="str">
        <f t="shared" si="1"/>
        <v/>
      </c>
      <c r="AQ61" s="34" t="str">
        <f t="shared" si="1"/>
        <v/>
      </c>
      <c r="AR61" s="34" t="str">
        <f t="shared" si="1"/>
        <v>め</v>
      </c>
      <c r="AS61" s="34" t="str">
        <f>IF(AS59="可","h",IF(AS59="禁","I",IF(AS59="不可","j","")))</f>
        <v>h</v>
      </c>
      <c r="AT61" s="34" t="str">
        <f t="shared" si="1"/>
        <v/>
      </c>
      <c r="AU61" s="34" t="str">
        <f t="shared" si="1"/>
        <v>有</v>
      </c>
      <c r="AV61" s="34" t="str">
        <f t="shared" si="1"/>
        <v>要</v>
      </c>
    </row>
  </sheetData>
  <mergeCells count="157">
    <mergeCell ref="AG57:AJ57"/>
    <mergeCell ref="X57:AC57"/>
    <mergeCell ref="T57:W57"/>
    <mergeCell ref="AE57:AE58"/>
    <mergeCell ref="M53:N53"/>
    <mergeCell ref="M52:N52"/>
    <mergeCell ref="A36:E36"/>
    <mergeCell ref="A41:E41"/>
    <mergeCell ref="A48:E48"/>
    <mergeCell ref="A39:E39"/>
    <mergeCell ref="A43:E43"/>
    <mergeCell ref="G57:J57"/>
    <mergeCell ref="A53:E53"/>
    <mergeCell ref="A51:E51"/>
    <mergeCell ref="A52:E52"/>
    <mergeCell ref="AF57:AF58"/>
    <mergeCell ref="K57:L57"/>
    <mergeCell ref="AH47:AT47"/>
    <mergeCell ref="AF56:AS56"/>
    <mergeCell ref="AT1:AV1"/>
    <mergeCell ref="A1:AS1"/>
    <mergeCell ref="AS57:AS58"/>
    <mergeCell ref="AT56:AT58"/>
    <mergeCell ref="AV56:AV58"/>
    <mergeCell ref="AU56:AU58"/>
    <mergeCell ref="E56:E58"/>
    <mergeCell ref="D56:D58"/>
    <mergeCell ref="C56:C58"/>
    <mergeCell ref="B56:B58"/>
    <mergeCell ref="A56:A58"/>
    <mergeCell ref="S57:S58"/>
    <mergeCell ref="Q57:R57"/>
    <mergeCell ref="N57:P57"/>
    <mergeCell ref="M57:M58"/>
    <mergeCell ref="T56:AE56"/>
    <mergeCell ref="N56:S56"/>
    <mergeCell ref="AO57:AP57"/>
    <mergeCell ref="AL57:AN57"/>
    <mergeCell ref="AK57:AK58"/>
    <mergeCell ref="F3:P3"/>
    <mergeCell ref="AI7:AK7"/>
    <mergeCell ref="R4:T4"/>
    <mergeCell ref="R5:T5"/>
    <mergeCell ref="R6:T6"/>
    <mergeCell ref="AI3:AK3"/>
    <mergeCell ref="AI4:AK4"/>
    <mergeCell ref="M51:N51"/>
    <mergeCell ref="F56:M56"/>
    <mergeCell ref="AU43:AV43"/>
    <mergeCell ref="AU47:AV47"/>
    <mergeCell ref="AU46:AV46"/>
    <mergeCell ref="AH43:AT43"/>
    <mergeCell ref="F43:AG43"/>
    <mergeCell ref="AU21:AV21"/>
    <mergeCell ref="AU20:AV20"/>
    <mergeCell ref="AU19:AV19"/>
    <mergeCell ref="AU28:AV28"/>
    <mergeCell ref="AU27:AV27"/>
    <mergeCell ref="AH28:AT28"/>
    <mergeCell ref="AH27:AT27"/>
    <mergeCell ref="AL7:AV7"/>
    <mergeCell ref="AL6:AV6"/>
    <mergeCell ref="AL5:AV5"/>
    <mergeCell ref="AL4:AV4"/>
    <mergeCell ref="AH22:AT22"/>
    <mergeCell ref="AL15:AM15"/>
    <mergeCell ref="AA16:AB16"/>
    <mergeCell ref="A3:A7"/>
    <mergeCell ref="B3:B7"/>
    <mergeCell ref="Q3:Q7"/>
    <mergeCell ref="AH3:AH7"/>
    <mergeCell ref="AU32:AV32"/>
    <mergeCell ref="AU40:AV40"/>
    <mergeCell ref="AU39:AV39"/>
    <mergeCell ref="AH38:AK38"/>
    <mergeCell ref="AU26:AV26"/>
    <mergeCell ref="AU35:AV35"/>
    <mergeCell ref="AU34:AV34"/>
    <mergeCell ref="AU33:AV33"/>
    <mergeCell ref="AU22:AV22"/>
    <mergeCell ref="AH26:AT26"/>
    <mergeCell ref="AH40:AT40"/>
    <mergeCell ref="AH39:AT39"/>
    <mergeCell ref="C3:E3"/>
    <mergeCell ref="R3:T3"/>
    <mergeCell ref="AL3:AV3"/>
    <mergeCell ref="A16:C16"/>
    <mergeCell ref="A15:C15"/>
    <mergeCell ref="A14:C14"/>
    <mergeCell ref="U3:AE3"/>
    <mergeCell ref="F6:P6"/>
    <mergeCell ref="C6:E6"/>
    <mergeCell ref="C5:E5"/>
    <mergeCell ref="C4:E4"/>
    <mergeCell ref="B20:E20"/>
    <mergeCell ref="B21:E21"/>
    <mergeCell ref="AN16:AO16"/>
    <mergeCell ref="AQ16:AR16"/>
    <mergeCell ref="AH20:AT20"/>
    <mergeCell ref="AH19:AT19"/>
    <mergeCell ref="F19:AG19"/>
    <mergeCell ref="AI5:AK5"/>
    <mergeCell ref="AI6:AK6"/>
    <mergeCell ref="U6:AE6"/>
    <mergeCell ref="U5:AE5"/>
    <mergeCell ref="U4:AE4"/>
    <mergeCell ref="F5:P5"/>
    <mergeCell ref="F4:P4"/>
    <mergeCell ref="AA15:AF15"/>
    <mergeCell ref="AC16:AF16"/>
    <mergeCell ref="AH21:AT21"/>
    <mergeCell ref="W16:Z16"/>
    <mergeCell ref="W15:Z15"/>
    <mergeCell ref="AG15:AH15"/>
    <mergeCell ref="AI15:AK15"/>
    <mergeCell ref="O53:AT53"/>
    <mergeCell ref="O52:AT52"/>
    <mergeCell ref="O51:AT51"/>
    <mergeCell ref="AU51:AV51"/>
    <mergeCell ref="AU45:AV45"/>
    <mergeCell ref="AU44:AV44"/>
    <mergeCell ref="D14:V14"/>
    <mergeCell ref="F26:AG26"/>
    <mergeCell ref="F32:AG32"/>
    <mergeCell ref="AH35:AT35"/>
    <mergeCell ref="AH34:AT34"/>
    <mergeCell ref="AH33:AT33"/>
    <mergeCell ref="AH32:AT32"/>
    <mergeCell ref="AH16:AI16"/>
    <mergeCell ref="AK16:AL16"/>
    <mergeCell ref="F39:AG39"/>
    <mergeCell ref="B35:E35"/>
    <mergeCell ref="B40:E40"/>
    <mergeCell ref="B44:E44"/>
    <mergeCell ref="B47:E47"/>
    <mergeCell ref="B46:E46"/>
    <mergeCell ref="B45:E45"/>
    <mergeCell ref="D15:P15"/>
    <mergeCell ref="D16:P16"/>
    <mergeCell ref="Q15:R15"/>
    <mergeCell ref="AN15:AV15"/>
    <mergeCell ref="B33:E33"/>
    <mergeCell ref="B34:E34"/>
    <mergeCell ref="AH46:AT46"/>
    <mergeCell ref="AH45:AT45"/>
    <mergeCell ref="AH44:AT44"/>
    <mergeCell ref="S16:V16"/>
    <mergeCell ref="AU50:AV50"/>
    <mergeCell ref="A19:E19"/>
    <mergeCell ref="B22:E22"/>
    <mergeCell ref="B27:E27"/>
    <mergeCell ref="B28:E28"/>
    <mergeCell ref="A23:E23"/>
    <mergeCell ref="A29:E29"/>
    <mergeCell ref="Q16:R16"/>
    <mergeCell ref="A32:E32"/>
    <mergeCell ref="A26:E26"/>
  </mergeCells>
  <phoneticPr fontId="2"/>
  <pageMargins left="0.31496062992125984" right="0.31496062992125984" top="0.35433070866141736" bottom="0.15748031496062992" header="0.31496062992125984" footer="0.31496062992125984"/>
  <pageSetup paperSize="9" scale="72" fitToHeight="0" orientation="portrait" r:id="rId1"/>
  <ignoredErrors>
    <ignoredError sqref="M61 S61 AK61 AS6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39</xdr:col>
                    <xdr:colOff>38100</xdr:colOff>
                    <xdr:row>14</xdr:row>
                    <xdr:rowOff>57150</xdr:rowOff>
                  </from>
                  <to>
                    <xdr:col>42</xdr:col>
                    <xdr:colOff>142875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print="0" autoFill="0" autoPict="0">
                <anchor moveWithCells="1">
                  <from>
                    <xdr:col>39</xdr:col>
                    <xdr:colOff>0</xdr:colOff>
                    <xdr:row>14</xdr:row>
                    <xdr:rowOff>9525</xdr:rowOff>
                  </from>
                  <to>
                    <xdr:col>48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44</xdr:col>
                    <xdr:colOff>28575</xdr:colOff>
                    <xdr:row>14</xdr:row>
                    <xdr:rowOff>38100</xdr:rowOff>
                  </from>
                  <to>
                    <xdr:col>47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104775</xdr:rowOff>
                  </from>
                  <to>
                    <xdr:col>7</xdr:col>
                    <xdr:colOff>123825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95250</xdr:rowOff>
                  </from>
                  <to>
                    <xdr:col>10</xdr:col>
                    <xdr:colOff>85725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print="0" autoFill="0" autoPict="0">
                <anchor moveWithCells="1">
                  <from>
                    <xdr:col>4</xdr:col>
                    <xdr:colOff>219075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76200</xdr:rowOff>
                  </from>
                  <to>
                    <xdr:col>14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66675</xdr:rowOff>
                  </from>
                  <to>
                    <xdr:col>20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76200</xdr:rowOff>
                  </from>
                  <to>
                    <xdr:col>26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Group Box 10">
              <controlPr defaultSize="0" print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32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95250</xdr:rowOff>
                  </from>
                  <to>
                    <xdr:col>10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85725</xdr:rowOff>
                  </from>
                  <to>
                    <xdr:col>7</xdr:col>
                    <xdr:colOff>104775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66675</xdr:rowOff>
                  </from>
                  <to>
                    <xdr:col>15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66675</xdr:rowOff>
                  </from>
                  <to>
                    <xdr:col>22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print="0" autoFill="0" autoPict="0">
                <anchor mov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32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95250</xdr:rowOff>
                  </from>
                  <to>
                    <xdr:col>7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114300</xdr:rowOff>
                  </from>
                  <to>
                    <xdr:col>10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76200</xdr:rowOff>
                  </from>
                  <to>
                    <xdr:col>16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66675</xdr:rowOff>
                  </from>
                  <to>
                    <xdr:col>21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Group Box 20">
              <controlPr defaultSize="0" print="0" autoFill="0" autoPict="0">
                <anchor moveWithCells="1">
                  <from>
                    <xdr:col>5</xdr:col>
                    <xdr:colOff>9525</xdr:colOff>
                    <xdr:row>26</xdr:row>
                    <xdr:rowOff>0</xdr:rowOff>
                  </from>
                  <to>
                    <xdr:col>32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114300</xdr:rowOff>
                  </from>
                  <to>
                    <xdr:col>7</xdr:col>
                    <xdr:colOff>104775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142875</xdr:rowOff>
                  </from>
                  <to>
                    <xdr:col>10</xdr:col>
                    <xdr:colOff>85725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Group Box 23">
              <controlPr defaultSize="0" print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32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123825</xdr:rowOff>
                  </from>
                  <to>
                    <xdr:col>7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ption Button 2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123825</xdr:rowOff>
                  </from>
                  <to>
                    <xdr:col>11</xdr:col>
                    <xdr:colOff>133350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19050</xdr:rowOff>
                  </from>
                  <to>
                    <xdr:col>23</xdr:col>
                    <xdr:colOff>171450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200025</xdr:rowOff>
                  </from>
                  <to>
                    <xdr:col>16</xdr:col>
                    <xdr:colOff>142875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21</xdr:col>
                    <xdr:colOff>9525</xdr:colOff>
                    <xdr:row>26</xdr:row>
                    <xdr:rowOff>190500</xdr:rowOff>
                  </from>
                  <to>
                    <xdr:col>26</xdr:col>
                    <xdr:colOff>152400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Group Box 29">
              <controlPr defaultSize="0" print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32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Option Button 30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133350</xdr:rowOff>
                  </from>
                  <to>
                    <xdr:col>7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Option Button 31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114300</xdr:rowOff>
                  </from>
                  <to>
                    <xdr:col>10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123825</xdr:rowOff>
                  </from>
                  <to>
                    <xdr:col>19</xdr:col>
                    <xdr:colOff>9525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123825</xdr:rowOff>
                  </from>
                  <to>
                    <xdr:col>30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Option Button 34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95250</xdr:rowOff>
                  </from>
                  <to>
                    <xdr:col>6</xdr:col>
                    <xdr:colOff>219075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Group Box 35">
              <controlPr defaultSize="0" print="0" autoFill="0" autoPict="0">
                <anchor moveWithCells="1">
                  <from>
                    <xdr:col>5</xdr:col>
                    <xdr:colOff>0</xdr:colOff>
                    <xdr:row>28</xdr:row>
                    <xdr:rowOff>9525</xdr:rowOff>
                  </from>
                  <to>
                    <xdr:col>32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95250</xdr:rowOff>
                  </from>
                  <to>
                    <xdr:col>26</xdr:col>
                    <xdr:colOff>28575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Group Box 37">
              <controlPr defaultSize="0" print="0" autoFill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Option Button 3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247650</xdr:rowOff>
                  </from>
                  <to>
                    <xdr:col>7</xdr:col>
                    <xdr:colOff>104775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Option Button 39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247650</xdr:rowOff>
                  </from>
                  <to>
                    <xdr:col>10</xdr:col>
                    <xdr:colOff>85725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38100</xdr:rowOff>
                  </from>
                  <to>
                    <xdr:col>21</xdr:col>
                    <xdr:colOff>142875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32</xdr:row>
                    <xdr:rowOff>28575</xdr:rowOff>
                  </from>
                  <to>
                    <xdr:col>31</xdr:col>
                    <xdr:colOff>190500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257175</xdr:rowOff>
                  </from>
                  <to>
                    <xdr:col>13</xdr:col>
                    <xdr:colOff>66675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21</xdr:col>
                    <xdr:colOff>9525</xdr:colOff>
                    <xdr:row>32</xdr:row>
                    <xdr:rowOff>285750</xdr:rowOff>
                  </from>
                  <to>
                    <xdr:col>23</xdr:col>
                    <xdr:colOff>66675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38100</xdr:rowOff>
                  </from>
                  <to>
                    <xdr:col>20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20</xdr:col>
                    <xdr:colOff>219075</xdr:colOff>
                    <xdr:row>33</xdr:row>
                    <xdr:rowOff>38100</xdr:rowOff>
                  </from>
                  <to>
                    <xdr:col>30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209550</xdr:rowOff>
                  </from>
                  <to>
                    <xdr:col>20</xdr:col>
                    <xdr:colOff>161925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21</xdr:col>
                    <xdr:colOff>9525</xdr:colOff>
                    <xdr:row>33</xdr:row>
                    <xdr:rowOff>219075</xdr:rowOff>
                  </from>
                  <to>
                    <xdr:col>30</xdr:col>
                    <xdr:colOff>161925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219075</xdr:colOff>
                    <xdr:row>33</xdr:row>
                    <xdr:rowOff>409575</xdr:rowOff>
                  </from>
                  <to>
                    <xdr:col>20</xdr:col>
                    <xdr:colOff>152400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33</xdr:row>
                    <xdr:rowOff>419100</xdr:rowOff>
                  </from>
                  <to>
                    <xdr:col>30</xdr:col>
                    <xdr:colOff>161925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Group Box 50">
              <controlPr defaultSize="0" print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32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Option Button 51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219075</xdr:rowOff>
                  </from>
                  <to>
                    <xdr:col>7</xdr:col>
                    <xdr:colOff>95250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Option Button 52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228600</xdr:rowOff>
                  </from>
                  <to>
                    <xdr:col>10</xdr:col>
                    <xdr:colOff>114300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Group Box 53">
              <controlPr defaultSize="0" print="0" autoFill="0" autoPict="0">
                <anchor moveWithCells="1">
                  <from>
                    <xdr:col>5</xdr:col>
                    <xdr:colOff>0</xdr:colOff>
                    <xdr:row>33</xdr:row>
                    <xdr:rowOff>600075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Option Button 5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114300</xdr:rowOff>
                  </from>
                  <to>
                    <xdr:col>7</xdr:col>
                    <xdr:colOff>190500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Option Button 55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114300</xdr:rowOff>
                  </from>
                  <to>
                    <xdr:col>11</xdr:col>
                    <xdr:colOff>28575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Option Button 56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95250</xdr:rowOff>
                  </from>
                  <to>
                    <xdr:col>7</xdr:col>
                    <xdr:colOff>47625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Group Box 57">
              <controlPr defaultSize="0" print="0" autoFill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33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Option Button 58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85725</xdr:rowOff>
                  </from>
                  <to>
                    <xdr:col>18</xdr:col>
                    <xdr:colOff>209550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Option Button 59">
              <controlPr defaultSize="0" autoFill="0" autoLine="0" autoPict="0">
                <anchor moveWithCells="1">
                  <from>
                    <xdr:col>20</xdr:col>
                    <xdr:colOff>9525</xdr:colOff>
                    <xdr:row>35</xdr:row>
                    <xdr:rowOff>95250</xdr:rowOff>
                  </from>
                  <to>
                    <xdr:col>25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Group Box 61">
              <controlPr defaultSize="0" print="0" autoFill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32</xdr:col>
                    <xdr:colOff>219075</xdr:colOff>
                    <xdr:row>39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Option Button 62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219075</xdr:rowOff>
                  </from>
                  <to>
                    <xdr:col>7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Option Button 63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238125</xdr:rowOff>
                  </from>
                  <to>
                    <xdr:col>11</xdr:col>
                    <xdr:colOff>47625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76200</xdr:rowOff>
                  </from>
                  <to>
                    <xdr:col>20</xdr:col>
                    <xdr:colOff>66675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21</xdr:col>
                    <xdr:colOff>9525</xdr:colOff>
                    <xdr:row>39</xdr:row>
                    <xdr:rowOff>76200</xdr:rowOff>
                  </from>
                  <to>
                    <xdr:col>31</xdr:col>
                    <xdr:colOff>142875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285750</xdr:rowOff>
                  </from>
                  <to>
                    <xdr:col>13</xdr:col>
                    <xdr:colOff>76200</xdr:colOff>
                    <xdr:row>39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21</xdr:col>
                    <xdr:colOff>9525</xdr:colOff>
                    <xdr:row>39</xdr:row>
                    <xdr:rowOff>295275</xdr:rowOff>
                  </from>
                  <to>
                    <xdr:col>23</xdr:col>
                    <xdr:colOff>66675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Group Box 69">
              <controlPr defaultSize="0" print="0" autoFill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Option Button 70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114300</xdr:rowOff>
                  </from>
                  <to>
                    <xdr:col>7</xdr:col>
                    <xdr:colOff>114300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Option Button 71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123825</xdr:rowOff>
                  </from>
                  <to>
                    <xdr:col>16</xdr:col>
                    <xdr:colOff>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Option Button 72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133350</xdr:rowOff>
                  </from>
                  <to>
                    <xdr:col>25</xdr:col>
                    <xdr:colOff>152400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Group Box 73">
              <controlPr defaultSize="0" print="0" autoFill="0" autoPict="0">
                <anchor moveWithCells="1">
                  <from>
                    <xdr:col>5</xdr:col>
                    <xdr:colOff>9525</xdr:colOff>
                    <xdr:row>43</xdr:row>
                    <xdr:rowOff>0</xdr:rowOff>
                  </from>
                  <to>
                    <xdr:col>32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Option Button 74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104775</xdr:rowOff>
                  </from>
                  <to>
                    <xdr:col>7</xdr:col>
                    <xdr:colOff>95250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Option Button 75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133350</xdr:rowOff>
                  </from>
                  <to>
                    <xdr:col>11</xdr:col>
                    <xdr:colOff>38100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Group Box 76">
              <controlPr defaultSize="0" print="0" autoFill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32</xdr:col>
                    <xdr:colOff>219075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Option Button 77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104775</xdr:rowOff>
                  </from>
                  <to>
                    <xdr:col>7</xdr:col>
                    <xdr:colOff>104775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Option Button 78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114300</xdr:rowOff>
                  </from>
                  <to>
                    <xdr:col>11</xdr:col>
                    <xdr:colOff>47625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104775</xdr:rowOff>
                  </from>
                  <to>
                    <xdr:col>15</xdr:col>
                    <xdr:colOff>104775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114300</xdr:rowOff>
                  </from>
                  <to>
                    <xdr:col>20</xdr:col>
                    <xdr:colOff>104775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43</xdr:row>
                    <xdr:rowOff>123825</xdr:rowOff>
                  </from>
                  <to>
                    <xdr:col>26</xdr:col>
                    <xdr:colOff>104775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123825</xdr:rowOff>
                  </from>
                  <to>
                    <xdr:col>20</xdr:col>
                    <xdr:colOff>57150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114300</xdr:rowOff>
                  </from>
                  <to>
                    <xdr:col>32</xdr:col>
                    <xdr:colOff>19050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Group Box 84">
              <controlPr defaultSize="0" print="0" autoFill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32</xdr:col>
                    <xdr:colOff>219075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Option Button 85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104775</xdr:rowOff>
                  </from>
                  <to>
                    <xdr:col>7</xdr:col>
                    <xdr:colOff>95250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Option Button 86">
              <controlPr defaultSize="0" autoFill="0" autoLine="0" autoPict="0">
                <anchor moveWithCells="1">
                  <from>
                    <xdr:col>7</xdr:col>
                    <xdr:colOff>219075</xdr:colOff>
                    <xdr:row>45</xdr:row>
                    <xdr:rowOff>104775</xdr:rowOff>
                  </from>
                  <to>
                    <xdr:col>11</xdr:col>
                    <xdr:colOff>38100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Group Box 87">
              <controlPr defaultSize="0" print="0" autoFill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32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Option Button 88">
              <controlPr defaultSize="0" autoFill="0" autoLine="0" autoPict="0">
                <anchor moveWithCells="1">
                  <from>
                    <xdr:col>5</xdr:col>
                    <xdr:colOff>9525</xdr:colOff>
                    <xdr:row>46</xdr:row>
                    <xdr:rowOff>95250</xdr:rowOff>
                  </from>
                  <to>
                    <xdr:col>7</xdr:col>
                    <xdr:colOff>95250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Option Button 89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114300</xdr:rowOff>
                  </from>
                  <to>
                    <xdr:col>11</xdr:col>
                    <xdr:colOff>38100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Group Box 90">
              <controlPr defaultSize="0" print="0" autoFill="0" autoPict="0">
                <anchor moveWithCells="1">
                  <from>
                    <xdr:col>5</xdr:col>
                    <xdr:colOff>9525</xdr:colOff>
                    <xdr:row>46</xdr:row>
                    <xdr:rowOff>371475</xdr:rowOff>
                  </from>
                  <to>
                    <xdr:col>32</xdr:col>
                    <xdr:colOff>219075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Option Button 91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133350</xdr:rowOff>
                  </from>
                  <to>
                    <xdr:col>7</xdr:col>
                    <xdr:colOff>95250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Option Button 92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114300</xdr:rowOff>
                  </from>
                  <to>
                    <xdr:col>16</xdr:col>
                    <xdr:colOff>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Option Button 93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85725</xdr:rowOff>
                  </from>
                  <to>
                    <xdr:col>25</xdr:col>
                    <xdr:colOff>104775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Group Box 94">
              <controlPr defaultSize="0" print="0" autoFill="0" autoPict="0">
                <anchor moveWithCells="1">
                  <from>
                    <xdr:col>5</xdr:col>
                    <xdr:colOff>9525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Option Button 95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104775</xdr:rowOff>
                  </from>
                  <to>
                    <xdr:col>7</xdr:col>
                    <xdr:colOff>95250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Option Button 96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123825</xdr:rowOff>
                  </from>
                  <to>
                    <xdr:col>11</xdr:col>
                    <xdr:colOff>38100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Group Box 97">
              <controlPr defaultSize="0" print="0" autoFill="0" autoPict="0">
                <anchor moveWithCells="1">
                  <from>
                    <xdr:col>5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Option Button 98">
              <controlPr defaultSize="0" autoFill="0" autoLine="0" autoPict="0">
                <anchor moveWithCells="1">
                  <from>
                    <xdr:col>5</xdr:col>
                    <xdr:colOff>9525</xdr:colOff>
                    <xdr:row>51</xdr:row>
                    <xdr:rowOff>104775</xdr:rowOff>
                  </from>
                  <to>
                    <xdr:col>7</xdr:col>
                    <xdr:colOff>95250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Option Button 99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104775</xdr:rowOff>
                  </from>
                  <to>
                    <xdr:col>11</xdr:col>
                    <xdr:colOff>38100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Group Box 100">
              <controlPr defaultSize="0" print="0" autoFill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Option Button 101">
              <controlPr defaultSize="0" autoFill="0" autoLine="0" autoPict="0">
                <anchor moveWithCells="1">
                  <from>
                    <xdr:col>5</xdr:col>
                    <xdr:colOff>19050</xdr:colOff>
                    <xdr:row>52</xdr:row>
                    <xdr:rowOff>85725</xdr:rowOff>
                  </from>
                  <to>
                    <xdr:col>7</xdr:col>
                    <xdr:colOff>104775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Option Button 102">
              <controlPr defaultSize="0" autoFill="0" autoLine="0" autoPict="0">
                <anchor moveWithCells="1">
                  <from>
                    <xdr:col>8</xdr:col>
                    <xdr:colOff>9525</xdr:colOff>
                    <xdr:row>52</xdr:row>
                    <xdr:rowOff>85725</xdr:rowOff>
                  </from>
                  <to>
                    <xdr:col>11</xdr:col>
                    <xdr:colOff>190500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Group Box 103">
              <controlPr defaultSize="0" print="0" autoFill="0" autoPict="0">
                <anchor moveWithCells="1">
                  <from>
                    <xdr:col>37</xdr:col>
                    <xdr:colOff>0</xdr:colOff>
                    <xdr:row>37</xdr:row>
                    <xdr:rowOff>0</xdr:rowOff>
                  </from>
                  <to>
                    <xdr:col>47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Option Button 104">
              <controlPr defaultSize="0" autoFill="0" autoLine="0" autoPict="0">
                <anchor moveWithCells="1">
                  <from>
                    <xdr:col>37</xdr:col>
                    <xdr:colOff>38100</xdr:colOff>
                    <xdr:row>37</xdr:row>
                    <xdr:rowOff>38100</xdr:rowOff>
                  </from>
                  <to>
                    <xdr:col>41</xdr:col>
                    <xdr:colOff>38100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Option Button 105">
              <controlPr defaultSize="0" autoFill="0" autoLine="0" autoPict="0">
                <anchor moveWithCells="1">
                  <from>
                    <xdr:col>43</xdr:col>
                    <xdr:colOff>95250</xdr:colOff>
                    <xdr:row>37</xdr:row>
                    <xdr:rowOff>28575</xdr:rowOff>
                  </from>
                  <to>
                    <xdr:col>47</xdr:col>
                    <xdr:colOff>171450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Group Box 106">
              <controlPr defaultSize="0" print="0" autoFill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22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Option Button 107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28575</xdr:rowOff>
                  </from>
                  <to>
                    <xdr:col>20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Option Button 108">
              <controlPr defaultSize="0" autoFill="0" autoLine="0" autoPict="0">
                <anchor moveWithCells="1">
                  <from>
                    <xdr:col>20</xdr:col>
                    <xdr:colOff>85725</xdr:colOff>
                    <xdr:row>14</xdr:row>
                    <xdr:rowOff>38100</xdr:rowOff>
                  </from>
                  <to>
                    <xdr:col>21</xdr:col>
                    <xdr:colOff>200025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BD61"/>
  <sheetViews>
    <sheetView showGridLines="0" zoomScale="50" zoomScaleNormal="50" zoomScaleSheetLayoutView="70" zoomScalePageLayoutView="145" workbookViewId="0">
      <selection activeCell="BF27" sqref="BF27"/>
    </sheetView>
  </sheetViews>
  <sheetFormatPr defaultRowHeight="12" x14ac:dyDescent="0.15"/>
  <cols>
    <col min="1" max="48" width="2.875" style="1" customWidth="1"/>
    <col min="49" max="49" width="9" style="1"/>
    <col min="50" max="56" width="5.375" style="1" hidden="1" customWidth="1"/>
    <col min="57" max="57" width="5.375" style="1" customWidth="1"/>
    <col min="58" max="16384" width="9" style="1"/>
  </cols>
  <sheetData>
    <row r="1" spans="1:50" ht="24.75" customHeight="1" x14ac:dyDescent="0.15">
      <c r="A1" s="583" t="s">
        <v>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  <c r="AN1" s="583"/>
      <c r="AO1" s="583"/>
      <c r="AP1" s="583"/>
      <c r="AQ1" s="583"/>
      <c r="AR1" s="583"/>
      <c r="AS1" s="583"/>
      <c r="AT1" s="582" t="s">
        <v>1</v>
      </c>
      <c r="AU1" s="582"/>
      <c r="AV1" s="582"/>
    </row>
    <row r="2" spans="1:50" ht="6" customHeight="1" thickBot="1" x14ac:dyDescent="0.2"/>
    <row r="3" spans="1:50" ht="14.25" customHeight="1" x14ac:dyDescent="0.15">
      <c r="A3" s="556" t="s">
        <v>2</v>
      </c>
      <c r="B3" s="559" t="s">
        <v>3</v>
      </c>
      <c r="C3" s="570" t="s">
        <v>5</v>
      </c>
      <c r="D3" s="571"/>
      <c r="E3" s="571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3"/>
      <c r="Q3" s="562" t="s">
        <v>119</v>
      </c>
      <c r="R3" s="570" t="s">
        <v>5</v>
      </c>
      <c r="S3" s="571"/>
      <c r="T3" s="571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15"/>
      <c r="AH3" s="562" t="s">
        <v>120</v>
      </c>
      <c r="AI3" s="570" t="s">
        <v>5</v>
      </c>
      <c r="AJ3" s="571"/>
      <c r="AK3" s="571"/>
      <c r="AL3" s="622"/>
      <c r="AM3" s="622"/>
      <c r="AN3" s="622"/>
      <c r="AO3" s="622"/>
      <c r="AP3" s="622"/>
      <c r="AQ3" s="622"/>
      <c r="AR3" s="622"/>
      <c r="AS3" s="622"/>
      <c r="AT3" s="622"/>
      <c r="AU3" s="622"/>
      <c r="AV3" s="623"/>
    </row>
    <row r="4" spans="1:50" ht="14.25" customHeight="1" x14ac:dyDescent="0.15">
      <c r="A4" s="557"/>
      <c r="B4" s="560"/>
      <c r="C4" s="538" t="s">
        <v>4</v>
      </c>
      <c r="D4" s="539"/>
      <c r="E4" s="539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7"/>
      <c r="Q4" s="563"/>
      <c r="R4" s="538" t="s">
        <v>4</v>
      </c>
      <c r="S4" s="539"/>
      <c r="T4" s="539"/>
      <c r="U4" s="616"/>
      <c r="V4" s="616"/>
      <c r="W4" s="616"/>
      <c r="X4" s="616"/>
      <c r="Y4" s="616"/>
      <c r="Z4" s="616"/>
      <c r="AA4" s="616"/>
      <c r="AB4" s="616"/>
      <c r="AC4" s="616"/>
      <c r="AD4" s="616"/>
      <c r="AE4" s="617"/>
      <c r="AF4" s="15"/>
      <c r="AH4" s="563"/>
      <c r="AI4" s="538" t="s">
        <v>117</v>
      </c>
      <c r="AJ4" s="539"/>
      <c r="AK4" s="539"/>
      <c r="AL4" s="616"/>
      <c r="AM4" s="616"/>
      <c r="AN4" s="616"/>
      <c r="AO4" s="616"/>
      <c r="AP4" s="616"/>
      <c r="AQ4" s="616"/>
      <c r="AR4" s="616"/>
      <c r="AS4" s="616"/>
      <c r="AT4" s="616"/>
      <c r="AU4" s="616"/>
      <c r="AV4" s="617"/>
    </row>
    <row r="5" spans="1:50" ht="14.25" customHeight="1" x14ac:dyDescent="0.15">
      <c r="A5" s="557"/>
      <c r="B5" s="560"/>
      <c r="C5" s="538" t="s">
        <v>6</v>
      </c>
      <c r="D5" s="539"/>
      <c r="E5" s="539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7"/>
      <c r="Q5" s="563"/>
      <c r="R5" s="538" t="s">
        <v>6</v>
      </c>
      <c r="S5" s="539"/>
      <c r="T5" s="539"/>
      <c r="U5" s="616"/>
      <c r="V5" s="616"/>
      <c r="W5" s="616"/>
      <c r="X5" s="616"/>
      <c r="Y5" s="616"/>
      <c r="Z5" s="616"/>
      <c r="AA5" s="616"/>
      <c r="AB5" s="616"/>
      <c r="AC5" s="616"/>
      <c r="AD5" s="616"/>
      <c r="AE5" s="617"/>
      <c r="AF5" s="15"/>
      <c r="AH5" s="563"/>
      <c r="AI5" s="538" t="s">
        <v>116</v>
      </c>
      <c r="AJ5" s="539"/>
      <c r="AK5" s="539"/>
      <c r="AL5" s="616"/>
      <c r="AM5" s="616"/>
      <c r="AN5" s="616"/>
      <c r="AO5" s="616"/>
      <c r="AP5" s="616"/>
      <c r="AQ5" s="616"/>
      <c r="AR5" s="616"/>
      <c r="AS5" s="616"/>
      <c r="AT5" s="616"/>
      <c r="AU5" s="616"/>
      <c r="AV5" s="617"/>
    </row>
    <row r="6" spans="1:50" ht="14.25" customHeight="1" x14ac:dyDescent="0.15">
      <c r="A6" s="557"/>
      <c r="B6" s="560"/>
      <c r="C6" s="538" t="s">
        <v>114</v>
      </c>
      <c r="D6" s="539"/>
      <c r="E6" s="539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7"/>
      <c r="Q6" s="563"/>
      <c r="R6" s="538" t="s">
        <v>114</v>
      </c>
      <c r="S6" s="539"/>
      <c r="T6" s="539"/>
      <c r="U6" s="616"/>
      <c r="V6" s="616"/>
      <c r="W6" s="616"/>
      <c r="X6" s="616"/>
      <c r="Y6" s="616"/>
      <c r="Z6" s="616"/>
      <c r="AA6" s="616"/>
      <c r="AB6" s="616"/>
      <c r="AC6" s="616"/>
      <c r="AD6" s="616"/>
      <c r="AE6" s="617"/>
      <c r="AF6" s="15"/>
      <c r="AH6" s="563"/>
      <c r="AI6" s="538" t="s">
        <v>115</v>
      </c>
      <c r="AJ6" s="539"/>
      <c r="AK6" s="539"/>
      <c r="AL6" s="616"/>
      <c r="AM6" s="616"/>
      <c r="AN6" s="616"/>
      <c r="AO6" s="616"/>
      <c r="AP6" s="616"/>
      <c r="AQ6" s="616"/>
      <c r="AR6" s="616"/>
      <c r="AS6" s="616"/>
      <c r="AT6" s="616"/>
      <c r="AU6" s="616"/>
      <c r="AV6" s="617"/>
    </row>
    <row r="7" spans="1:50" ht="14.25" customHeight="1" thickBot="1" x14ac:dyDescent="0.2">
      <c r="A7" s="558"/>
      <c r="B7" s="56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564"/>
      <c r="R7" s="1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F7" s="4"/>
      <c r="AH7" s="564"/>
      <c r="AI7" s="592" t="s">
        <v>113</v>
      </c>
      <c r="AJ7" s="593"/>
      <c r="AK7" s="593"/>
      <c r="AL7" s="618"/>
      <c r="AM7" s="618"/>
      <c r="AN7" s="618"/>
      <c r="AO7" s="618"/>
      <c r="AP7" s="618"/>
      <c r="AQ7" s="618"/>
      <c r="AR7" s="618"/>
      <c r="AS7" s="618"/>
      <c r="AT7" s="618"/>
      <c r="AU7" s="618"/>
      <c r="AV7" s="619"/>
    </row>
    <row r="8" spans="1:50" ht="8.25" customHeight="1" x14ac:dyDescent="0.15"/>
    <row r="9" spans="1:50" ht="14.25" customHeight="1" x14ac:dyDescent="0.15">
      <c r="B9" s="17" t="s">
        <v>7</v>
      </c>
    </row>
    <row r="10" spans="1:50" ht="14.25" customHeight="1" x14ac:dyDescent="0.15">
      <c r="B10" s="17" t="s">
        <v>8</v>
      </c>
    </row>
    <row r="11" spans="1:50" ht="14.25" customHeight="1" x14ac:dyDescent="0.15">
      <c r="B11" s="17" t="s">
        <v>18</v>
      </c>
    </row>
    <row r="12" spans="1:50" ht="14.25" customHeight="1" x14ac:dyDescent="0.15">
      <c r="B12" s="17" t="s">
        <v>9</v>
      </c>
    </row>
    <row r="13" spans="1:50" ht="12" customHeight="1" thickBot="1" x14ac:dyDescent="0.2"/>
    <row r="14" spans="1:50" ht="18" customHeight="1" thickBot="1" x14ac:dyDescent="0.2">
      <c r="A14" s="550" t="s">
        <v>10</v>
      </c>
      <c r="B14" s="574"/>
      <c r="C14" s="574"/>
      <c r="D14" s="620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2"/>
      <c r="T14" s="622"/>
      <c r="U14" s="622"/>
      <c r="V14" s="623"/>
      <c r="AX14" s="1" t="s">
        <v>121</v>
      </c>
    </row>
    <row r="15" spans="1:50" ht="18" customHeight="1" thickBot="1" x14ac:dyDescent="0.2">
      <c r="A15" s="550" t="s">
        <v>11</v>
      </c>
      <c r="B15" s="574"/>
      <c r="C15" s="574"/>
      <c r="D15" s="613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493" t="s">
        <v>306</v>
      </c>
      <c r="R15" s="494"/>
      <c r="S15" s="18"/>
      <c r="T15" s="19"/>
      <c r="U15" s="19"/>
      <c r="V15" s="20"/>
      <c r="W15" s="548" t="s">
        <v>88</v>
      </c>
      <c r="X15" s="549"/>
      <c r="Y15" s="549"/>
      <c r="Z15" s="550"/>
      <c r="AA15" s="614"/>
      <c r="AB15" s="611"/>
      <c r="AC15" s="611"/>
      <c r="AD15" s="611"/>
      <c r="AE15" s="611"/>
      <c r="AF15" s="615"/>
      <c r="AG15" s="551" t="s">
        <v>41</v>
      </c>
      <c r="AH15" s="552"/>
      <c r="AI15" s="495"/>
      <c r="AJ15" s="496"/>
      <c r="AK15" s="497"/>
      <c r="AL15" s="551" t="s">
        <v>90</v>
      </c>
      <c r="AM15" s="552"/>
      <c r="AN15" s="495"/>
      <c r="AO15" s="496"/>
      <c r="AP15" s="496"/>
      <c r="AQ15" s="496"/>
      <c r="AR15" s="496"/>
      <c r="AS15" s="496"/>
      <c r="AT15" s="496"/>
      <c r="AU15" s="496"/>
      <c r="AV15" s="497"/>
    </row>
    <row r="16" spans="1:50" ht="18" customHeight="1" thickBot="1" x14ac:dyDescent="0.2">
      <c r="A16" s="550" t="s">
        <v>12</v>
      </c>
      <c r="B16" s="574"/>
      <c r="C16" s="574"/>
      <c r="D16" s="605"/>
      <c r="E16" s="606"/>
      <c r="F16" s="606"/>
      <c r="G16" s="606"/>
      <c r="H16" s="606"/>
      <c r="I16" s="606"/>
      <c r="J16" s="606"/>
      <c r="K16" s="606"/>
      <c r="L16" s="606"/>
      <c r="M16" s="606"/>
      <c r="N16" s="606"/>
      <c r="O16" s="606"/>
      <c r="P16" s="606"/>
      <c r="Q16" s="493" t="s">
        <v>118</v>
      </c>
      <c r="R16" s="537"/>
      <c r="S16" s="607"/>
      <c r="T16" s="608"/>
      <c r="U16" s="608"/>
      <c r="V16" s="609"/>
      <c r="W16" s="548" t="s">
        <v>89</v>
      </c>
      <c r="X16" s="549"/>
      <c r="Y16" s="549"/>
      <c r="Z16" s="550"/>
      <c r="AA16" s="580" t="s">
        <v>91</v>
      </c>
      <c r="AB16" s="581"/>
      <c r="AC16" s="610"/>
      <c r="AD16" s="611"/>
      <c r="AE16" s="611"/>
      <c r="AF16" s="612"/>
      <c r="AG16" s="38" t="s">
        <v>92</v>
      </c>
      <c r="AH16" s="604"/>
      <c r="AI16" s="604"/>
      <c r="AJ16" s="38" t="s">
        <v>93</v>
      </c>
      <c r="AK16" s="604"/>
      <c r="AL16" s="604"/>
      <c r="AM16" s="38" t="s">
        <v>94</v>
      </c>
      <c r="AN16" s="604"/>
      <c r="AO16" s="604"/>
      <c r="AP16" s="38" t="s">
        <v>95</v>
      </c>
      <c r="AQ16" s="604"/>
      <c r="AR16" s="604"/>
      <c r="AS16" s="39" t="s">
        <v>96</v>
      </c>
      <c r="AT16" s="40" t="s">
        <v>98</v>
      </c>
      <c r="AU16" s="16"/>
      <c r="AV16" s="39" t="s">
        <v>97</v>
      </c>
    </row>
    <row r="17" spans="1:48" ht="7.5" customHeight="1" x14ac:dyDescent="0.15"/>
    <row r="18" spans="1:48" ht="15.75" customHeight="1" x14ac:dyDescent="0.15">
      <c r="A18" s="36" t="s">
        <v>13</v>
      </c>
    </row>
    <row r="19" spans="1:48" ht="14.25" customHeight="1" thickBot="1" x14ac:dyDescent="0.2">
      <c r="A19" s="507" t="s">
        <v>14</v>
      </c>
      <c r="B19" s="507"/>
      <c r="C19" s="507"/>
      <c r="D19" s="507"/>
      <c r="E19" s="507"/>
      <c r="F19" s="522" t="s">
        <v>112</v>
      </c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2" t="s">
        <v>102</v>
      </c>
      <c r="AI19" s="523"/>
      <c r="AJ19" s="523"/>
      <c r="AK19" s="523"/>
      <c r="AL19" s="523"/>
      <c r="AM19" s="523"/>
      <c r="AN19" s="523"/>
      <c r="AO19" s="523"/>
      <c r="AP19" s="523"/>
      <c r="AQ19" s="523"/>
      <c r="AR19" s="523"/>
      <c r="AS19" s="523"/>
      <c r="AT19" s="524"/>
      <c r="AU19" s="507" t="s">
        <v>109</v>
      </c>
      <c r="AV19" s="507"/>
    </row>
    <row r="20" spans="1:48" ht="29.25" customHeight="1" x14ac:dyDescent="0.15">
      <c r="A20" s="5" t="s">
        <v>22</v>
      </c>
      <c r="B20" s="498" t="s">
        <v>106</v>
      </c>
      <c r="C20" s="498"/>
      <c r="D20" s="498"/>
      <c r="E20" s="498"/>
      <c r="F20" s="22"/>
      <c r="G20" s="23"/>
      <c r="H20" s="24"/>
      <c r="I20" s="23"/>
      <c r="J20" s="23"/>
      <c r="K20" s="25" t="s">
        <v>101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4" t="s">
        <v>123</v>
      </c>
      <c r="AH20" s="502"/>
      <c r="AI20" s="502"/>
      <c r="AJ20" s="502"/>
      <c r="AK20" s="502"/>
      <c r="AL20" s="502"/>
      <c r="AM20" s="502"/>
      <c r="AN20" s="502"/>
      <c r="AO20" s="502"/>
      <c r="AP20" s="502"/>
      <c r="AQ20" s="502"/>
      <c r="AR20" s="502"/>
      <c r="AS20" s="502"/>
      <c r="AT20" s="503"/>
      <c r="AU20" s="516"/>
      <c r="AV20" s="517"/>
    </row>
    <row r="21" spans="1:48" ht="29.25" customHeight="1" x14ac:dyDescent="0.15">
      <c r="A21" s="5" t="s">
        <v>23</v>
      </c>
      <c r="B21" s="498" t="s">
        <v>24</v>
      </c>
      <c r="C21" s="498"/>
      <c r="D21" s="498"/>
      <c r="E21" s="498"/>
      <c r="F21" s="26"/>
      <c r="G21" s="2"/>
      <c r="H21" s="3"/>
      <c r="I21" s="2"/>
      <c r="J21" s="2"/>
      <c r="K21" s="7" t="s">
        <v>101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 t="s">
        <v>123</v>
      </c>
      <c r="AH21" s="498"/>
      <c r="AI21" s="498"/>
      <c r="AJ21" s="498"/>
      <c r="AK21" s="498"/>
      <c r="AL21" s="498"/>
      <c r="AM21" s="498"/>
      <c r="AN21" s="498"/>
      <c r="AO21" s="498"/>
      <c r="AP21" s="498"/>
      <c r="AQ21" s="498"/>
      <c r="AR21" s="498"/>
      <c r="AS21" s="498"/>
      <c r="AT21" s="499"/>
      <c r="AU21" s="516"/>
      <c r="AV21" s="517"/>
    </row>
    <row r="22" spans="1:48" ht="29.25" customHeight="1" thickBot="1" x14ac:dyDescent="0.2">
      <c r="A22" s="5" t="s">
        <v>25</v>
      </c>
      <c r="B22" s="498" t="s">
        <v>26</v>
      </c>
      <c r="C22" s="498"/>
      <c r="D22" s="498"/>
      <c r="E22" s="498"/>
      <c r="F22" s="27"/>
      <c r="G22" s="28"/>
      <c r="H22" s="29"/>
      <c r="I22" s="28"/>
      <c r="J22" s="28"/>
      <c r="K22" s="33" t="s">
        <v>101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9" t="s">
        <v>123</v>
      </c>
      <c r="AH22" s="526"/>
      <c r="AI22" s="526"/>
      <c r="AJ22" s="526"/>
      <c r="AK22" s="526"/>
      <c r="AL22" s="526"/>
      <c r="AM22" s="526"/>
      <c r="AN22" s="526"/>
      <c r="AO22" s="526"/>
      <c r="AP22" s="526"/>
      <c r="AQ22" s="526"/>
      <c r="AR22" s="526"/>
      <c r="AS22" s="526"/>
      <c r="AT22" s="527"/>
      <c r="AU22" s="516"/>
      <c r="AV22" s="517"/>
    </row>
    <row r="23" spans="1:48" ht="28.5" customHeight="1" thickBot="1" x14ac:dyDescent="0.2">
      <c r="A23" s="508" t="s">
        <v>15</v>
      </c>
      <c r="B23" s="509"/>
      <c r="C23" s="509"/>
      <c r="D23" s="509"/>
      <c r="E23" s="509"/>
      <c r="F23" s="37"/>
      <c r="G23" s="19"/>
      <c r="H23" s="20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x14ac:dyDescent="0.15">
      <c r="H24" s="1" t="s">
        <v>125</v>
      </c>
    </row>
    <row r="25" spans="1:48" ht="15.75" customHeight="1" x14ac:dyDescent="0.15">
      <c r="A25" s="36" t="s">
        <v>16</v>
      </c>
    </row>
    <row r="26" spans="1:48" ht="14.25" customHeight="1" thickBot="1" x14ac:dyDescent="0.2">
      <c r="A26" s="507" t="s">
        <v>14</v>
      </c>
      <c r="B26" s="507"/>
      <c r="C26" s="507"/>
      <c r="D26" s="507"/>
      <c r="E26" s="507"/>
      <c r="F26" s="522" t="s">
        <v>112</v>
      </c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23"/>
      <c r="AF26" s="523"/>
      <c r="AG26" s="524"/>
      <c r="AH26" s="523" t="s">
        <v>102</v>
      </c>
      <c r="AI26" s="523"/>
      <c r="AJ26" s="523"/>
      <c r="AK26" s="523"/>
      <c r="AL26" s="523"/>
      <c r="AM26" s="523"/>
      <c r="AN26" s="523"/>
      <c r="AO26" s="523"/>
      <c r="AP26" s="523"/>
      <c r="AQ26" s="523"/>
      <c r="AR26" s="523"/>
      <c r="AS26" s="523"/>
      <c r="AT26" s="524"/>
      <c r="AU26" s="510" t="s">
        <v>109</v>
      </c>
      <c r="AV26" s="565"/>
    </row>
    <row r="27" spans="1:48" ht="29.25" customHeight="1" x14ac:dyDescent="0.15">
      <c r="A27" s="5" t="s">
        <v>22</v>
      </c>
      <c r="B27" s="498" t="s">
        <v>100</v>
      </c>
      <c r="C27" s="498"/>
      <c r="D27" s="498"/>
      <c r="E27" s="498"/>
      <c r="F27" s="22"/>
      <c r="G27" s="23"/>
      <c r="H27" s="24"/>
      <c r="I27" s="23"/>
      <c r="J27" s="23"/>
      <c r="K27" s="25" t="s">
        <v>101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 t="s">
        <v>123</v>
      </c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3"/>
      <c r="AU27" s="575"/>
      <c r="AV27" s="516"/>
    </row>
    <row r="28" spans="1:48" ht="29.25" customHeight="1" thickBot="1" x14ac:dyDescent="0.2">
      <c r="A28" s="5" t="s">
        <v>23</v>
      </c>
      <c r="B28" s="498" t="s">
        <v>26</v>
      </c>
      <c r="C28" s="498"/>
      <c r="D28" s="498"/>
      <c r="E28" s="498"/>
      <c r="F28" s="27"/>
      <c r="G28" s="28"/>
      <c r="H28" s="29"/>
      <c r="I28" s="28"/>
      <c r="J28" s="28"/>
      <c r="K28" s="33" t="s">
        <v>101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9" t="s">
        <v>123</v>
      </c>
      <c r="AH28" s="52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6"/>
      <c r="AS28" s="526"/>
      <c r="AT28" s="527"/>
      <c r="AU28" s="516"/>
      <c r="AV28" s="517"/>
    </row>
    <row r="29" spans="1:48" ht="28.5" customHeight="1" thickBot="1" x14ac:dyDescent="0.2">
      <c r="A29" s="510" t="s">
        <v>19</v>
      </c>
      <c r="B29" s="511"/>
      <c r="C29" s="511"/>
      <c r="D29" s="511"/>
      <c r="E29" s="511"/>
      <c r="F29" s="18"/>
      <c r="G29" s="19"/>
      <c r="H29" s="21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  <c r="AH29" s="4"/>
      <c r="AI29" s="1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x14ac:dyDescent="0.15">
      <c r="H30" s="1" t="s">
        <v>126</v>
      </c>
      <c r="AH30" s="4"/>
    </row>
    <row r="31" spans="1:48" ht="15.75" customHeight="1" x14ac:dyDescent="0.15">
      <c r="A31" s="36" t="s">
        <v>20</v>
      </c>
    </row>
    <row r="32" spans="1:48" ht="14.25" customHeight="1" thickBot="1" x14ac:dyDescent="0.2">
      <c r="A32" s="507" t="s">
        <v>14</v>
      </c>
      <c r="B32" s="507"/>
      <c r="C32" s="507"/>
      <c r="D32" s="507"/>
      <c r="E32" s="507"/>
      <c r="F32" s="522" t="s">
        <v>112</v>
      </c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2" t="s">
        <v>102</v>
      </c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4"/>
      <c r="AU32" s="565" t="s">
        <v>109</v>
      </c>
      <c r="AV32" s="507"/>
    </row>
    <row r="33" spans="1:48" ht="47.25" customHeight="1" x14ac:dyDescent="0.15">
      <c r="A33" s="5" t="s">
        <v>22</v>
      </c>
      <c r="B33" s="498" t="s">
        <v>107</v>
      </c>
      <c r="C33" s="498"/>
      <c r="D33" s="498"/>
      <c r="E33" s="498"/>
      <c r="F33" s="22"/>
      <c r="G33" s="23"/>
      <c r="H33" s="24"/>
      <c r="I33" s="23"/>
      <c r="J33" s="23"/>
      <c r="K33" s="25" t="s">
        <v>101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 t="s">
        <v>123</v>
      </c>
      <c r="AH33" s="603"/>
      <c r="AI33" s="502"/>
      <c r="AJ33" s="502"/>
      <c r="AK33" s="502"/>
      <c r="AL33" s="502"/>
      <c r="AM33" s="502"/>
      <c r="AN33" s="502"/>
      <c r="AO33" s="502"/>
      <c r="AP33" s="502"/>
      <c r="AQ33" s="502"/>
      <c r="AR33" s="502"/>
      <c r="AS33" s="502"/>
      <c r="AT33" s="503"/>
      <c r="AU33" s="516"/>
      <c r="AV33" s="517"/>
    </row>
    <row r="34" spans="1:48" ht="47.25" customHeight="1" x14ac:dyDescent="0.15">
      <c r="A34" s="5" t="s">
        <v>23</v>
      </c>
      <c r="B34" s="498" t="s">
        <v>27</v>
      </c>
      <c r="C34" s="498"/>
      <c r="D34" s="498"/>
      <c r="E34" s="498"/>
      <c r="F34" s="26"/>
      <c r="G34" s="2"/>
      <c r="H34" s="3"/>
      <c r="I34" s="2"/>
      <c r="J34" s="2"/>
      <c r="K34" s="7" t="s">
        <v>105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 t="s">
        <v>123</v>
      </c>
      <c r="AH34" s="601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9"/>
      <c r="AU34" s="516"/>
      <c r="AV34" s="517"/>
    </row>
    <row r="35" spans="1:48" ht="29.25" customHeight="1" thickBot="1" x14ac:dyDescent="0.2">
      <c r="A35" s="5" t="s">
        <v>25</v>
      </c>
      <c r="B35" s="498" t="s">
        <v>26</v>
      </c>
      <c r="C35" s="498"/>
      <c r="D35" s="498"/>
      <c r="E35" s="498"/>
      <c r="F35" s="27"/>
      <c r="G35" s="28"/>
      <c r="H35" s="29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525"/>
      <c r="AI35" s="526"/>
      <c r="AJ35" s="526"/>
      <c r="AK35" s="526"/>
      <c r="AL35" s="526"/>
      <c r="AM35" s="526"/>
      <c r="AN35" s="526"/>
      <c r="AO35" s="526"/>
      <c r="AP35" s="526"/>
      <c r="AQ35" s="526"/>
      <c r="AR35" s="526"/>
      <c r="AS35" s="526"/>
      <c r="AT35" s="527"/>
      <c r="AU35" s="516"/>
      <c r="AV35" s="517"/>
    </row>
    <row r="36" spans="1:48" ht="28.5" customHeight="1" thickBot="1" x14ac:dyDescent="0.2">
      <c r="A36" s="510" t="s">
        <v>19</v>
      </c>
      <c r="B36" s="511"/>
      <c r="C36" s="511"/>
      <c r="D36" s="511"/>
      <c r="E36" s="511"/>
      <c r="F36" s="30"/>
      <c r="G36" s="13"/>
      <c r="H36" s="31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x14ac:dyDescent="0.15">
      <c r="H37" s="1" t="s">
        <v>127</v>
      </c>
    </row>
    <row r="38" spans="1:48" ht="15.75" customHeight="1" x14ac:dyDescent="0.15">
      <c r="A38" s="36" t="s">
        <v>21</v>
      </c>
      <c r="AH38" s="510" t="s">
        <v>103</v>
      </c>
      <c r="AI38" s="511"/>
      <c r="AJ38" s="511"/>
      <c r="AK38" s="565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3"/>
    </row>
    <row r="39" spans="1:48" ht="14.25" customHeight="1" thickBot="1" x14ac:dyDescent="0.2">
      <c r="A39" s="507" t="s">
        <v>14</v>
      </c>
      <c r="B39" s="507"/>
      <c r="C39" s="507"/>
      <c r="D39" s="507"/>
      <c r="E39" s="507"/>
      <c r="F39" s="522" t="s">
        <v>112</v>
      </c>
      <c r="G39" s="523"/>
      <c r="H39" s="523"/>
      <c r="I39" s="523"/>
      <c r="J39" s="523"/>
      <c r="K39" s="523"/>
      <c r="L39" s="523"/>
      <c r="M39" s="523"/>
      <c r="N39" s="523"/>
      <c r="O39" s="523"/>
      <c r="P39" s="523"/>
      <c r="Q39" s="523"/>
      <c r="R39" s="523"/>
      <c r="S39" s="523"/>
      <c r="T39" s="523"/>
      <c r="U39" s="523"/>
      <c r="V39" s="523"/>
      <c r="W39" s="523"/>
      <c r="X39" s="523"/>
      <c r="Y39" s="523"/>
      <c r="Z39" s="523"/>
      <c r="AA39" s="523"/>
      <c r="AB39" s="523"/>
      <c r="AC39" s="523"/>
      <c r="AD39" s="523"/>
      <c r="AE39" s="523"/>
      <c r="AF39" s="523"/>
      <c r="AG39" s="524"/>
      <c r="AH39" s="510" t="s">
        <v>102</v>
      </c>
      <c r="AI39" s="511"/>
      <c r="AJ39" s="511"/>
      <c r="AK39" s="511"/>
      <c r="AL39" s="511"/>
      <c r="AM39" s="511"/>
      <c r="AN39" s="511"/>
      <c r="AO39" s="511"/>
      <c r="AP39" s="511"/>
      <c r="AQ39" s="511"/>
      <c r="AR39" s="511"/>
      <c r="AS39" s="511"/>
      <c r="AT39" s="565"/>
      <c r="AU39" s="507" t="s">
        <v>109</v>
      </c>
      <c r="AV39" s="507"/>
    </row>
    <row r="40" spans="1:48" ht="47.25" customHeight="1" thickBot="1" x14ac:dyDescent="0.2">
      <c r="A40" s="5" t="s">
        <v>22</v>
      </c>
      <c r="B40" s="498" t="s">
        <v>28</v>
      </c>
      <c r="C40" s="498"/>
      <c r="D40" s="498"/>
      <c r="E40" s="498"/>
      <c r="F40" s="18"/>
      <c r="G40" s="19"/>
      <c r="H40" s="21"/>
      <c r="I40" s="19"/>
      <c r="J40" s="19"/>
      <c r="K40" s="32" t="s">
        <v>101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 t="s">
        <v>111</v>
      </c>
      <c r="AH40" s="601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8"/>
      <c r="AT40" s="602"/>
      <c r="AU40" s="516"/>
      <c r="AV40" s="517"/>
    </row>
    <row r="41" spans="1:48" ht="28.5" customHeight="1" thickBot="1" x14ac:dyDescent="0.2">
      <c r="A41" s="510" t="s">
        <v>19</v>
      </c>
      <c r="B41" s="511"/>
      <c r="C41" s="511"/>
      <c r="D41" s="511"/>
      <c r="E41" s="511"/>
      <c r="F41" s="18"/>
      <c r="G41" s="19"/>
      <c r="H41" s="21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  <c r="AH41" s="8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x14ac:dyDescent="0.15">
      <c r="AH42" s="10"/>
    </row>
    <row r="43" spans="1:48" ht="14.25" customHeight="1" thickBot="1" x14ac:dyDescent="0.2">
      <c r="A43" s="507" t="s">
        <v>14</v>
      </c>
      <c r="B43" s="507"/>
      <c r="C43" s="507"/>
      <c r="D43" s="507"/>
      <c r="E43" s="507"/>
      <c r="F43" s="522" t="s">
        <v>112</v>
      </c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 t="s">
        <v>102</v>
      </c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4"/>
      <c r="AU43" s="507" t="s">
        <v>109</v>
      </c>
      <c r="AV43" s="507"/>
    </row>
    <row r="44" spans="1:48" ht="29.25" customHeight="1" x14ac:dyDescent="0.15">
      <c r="A44" s="5" t="s">
        <v>23</v>
      </c>
      <c r="B44" s="498" t="s">
        <v>29</v>
      </c>
      <c r="C44" s="498"/>
      <c r="D44" s="498"/>
      <c r="E44" s="498"/>
      <c r="F44" s="22"/>
      <c r="G44" s="23"/>
      <c r="H44" s="24"/>
      <c r="I44" s="23"/>
      <c r="J44" s="23"/>
      <c r="K44" s="25" t="s">
        <v>101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4" t="s">
        <v>124</v>
      </c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02"/>
      <c r="AS44" s="502"/>
      <c r="AT44" s="503"/>
      <c r="AU44" s="516"/>
      <c r="AV44" s="517"/>
    </row>
    <row r="45" spans="1:48" ht="29.25" customHeight="1" x14ac:dyDescent="0.15">
      <c r="A45" s="5" t="s">
        <v>25</v>
      </c>
      <c r="B45" s="498" t="s">
        <v>30</v>
      </c>
      <c r="C45" s="498"/>
      <c r="D45" s="498"/>
      <c r="E45" s="498"/>
      <c r="F45" s="26"/>
      <c r="G45" s="2"/>
      <c r="H45" s="3"/>
      <c r="I45" s="2"/>
      <c r="J45" s="2"/>
      <c r="K45" s="7" t="s">
        <v>101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3" t="s">
        <v>124</v>
      </c>
      <c r="AH45" s="498"/>
      <c r="AI45" s="498"/>
      <c r="AJ45" s="498"/>
      <c r="AK45" s="498"/>
      <c r="AL45" s="498"/>
      <c r="AM45" s="498"/>
      <c r="AN45" s="498"/>
      <c r="AO45" s="498"/>
      <c r="AP45" s="498"/>
      <c r="AQ45" s="498"/>
      <c r="AR45" s="498"/>
      <c r="AS45" s="498"/>
      <c r="AT45" s="499"/>
      <c r="AU45" s="516"/>
      <c r="AV45" s="517"/>
    </row>
    <row r="46" spans="1:48" ht="29.25" customHeight="1" x14ac:dyDescent="0.15">
      <c r="A46" s="5" t="s">
        <v>31</v>
      </c>
      <c r="B46" s="498" t="s">
        <v>32</v>
      </c>
      <c r="C46" s="498"/>
      <c r="D46" s="498"/>
      <c r="E46" s="498"/>
      <c r="F46" s="26"/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  <c r="AH46" s="498"/>
      <c r="AI46" s="498"/>
      <c r="AJ46" s="498"/>
      <c r="AK46" s="498"/>
      <c r="AL46" s="498"/>
      <c r="AM46" s="498"/>
      <c r="AN46" s="498"/>
      <c r="AO46" s="498"/>
      <c r="AP46" s="498"/>
      <c r="AQ46" s="498"/>
      <c r="AR46" s="498"/>
      <c r="AS46" s="498"/>
      <c r="AT46" s="499"/>
      <c r="AU46" s="516"/>
      <c r="AV46" s="517"/>
    </row>
    <row r="47" spans="1:48" ht="29.25" customHeight="1" thickBot="1" x14ac:dyDescent="0.2">
      <c r="A47" s="5" t="s">
        <v>33</v>
      </c>
      <c r="B47" s="498" t="s">
        <v>34</v>
      </c>
      <c r="C47" s="498"/>
      <c r="D47" s="498"/>
      <c r="E47" s="498"/>
      <c r="F47" s="27"/>
      <c r="G47" s="28"/>
      <c r="H47" s="29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  <c r="AH47" s="526"/>
      <c r="AI47" s="526"/>
      <c r="AJ47" s="526"/>
      <c r="AK47" s="526"/>
      <c r="AL47" s="526"/>
      <c r="AM47" s="526"/>
      <c r="AN47" s="526"/>
      <c r="AO47" s="526"/>
      <c r="AP47" s="526"/>
      <c r="AQ47" s="526"/>
      <c r="AR47" s="526"/>
      <c r="AS47" s="526"/>
      <c r="AT47" s="527"/>
      <c r="AU47" s="516"/>
      <c r="AV47" s="517"/>
    </row>
    <row r="48" spans="1:48" ht="28.5" customHeight="1" thickBot="1" x14ac:dyDescent="0.2">
      <c r="A48" s="510" t="s">
        <v>35</v>
      </c>
      <c r="B48" s="511"/>
      <c r="C48" s="511"/>
      <c r="D48" s="511"/>
      <c r="E48" s="511"/>
      <c r="F48" s="18"/>
      <c r="G48" s="19"/>
      <c r="H48" s="21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20"/>
      <c r="AH48" s="11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x14ac:dyDescent="0.15">
      <c r="A49" s="1" t="s">
        <v>36</v>
      </c>
      <c r="AH49" s="4"/>
    </row>
    <row r="50" spans="1:48" ht="11.25" customHeight="1" thickBot="1" x14ac:dyDescent="0.2">
      <c r="AU50" s="507" t="s">
        <v>109</v>
      </c>
      <c r="AV50" s="507"/>
    </row>
    <row r="51" spans="1:48" ht="29.25" customHeight="1" thickBot="1" x14ac:dyDescent="0.2">
      <c r="A51" s="510" t="s">
        <v>37</v>
      </c>
      <c r="B51" s="511"/>
      <c r="C51" s="511"/>
      <c r="D51" s="511"/>
      <c r="E51" s="511"/>
      <c r="F51" s="18"/>
      <c r="G51" s="19"/>
      <c r="H51" s="21"/>
      <c r="I51" s="19"/>
      <c r="J51" s="19"/>
      <c r="K51" s="19"/>
      <c r="L51" s="20"/>
      <c r="M51" s="511" t="s">
        <v>110</v>
      </c>
      <c r="N51" s="511"/>
      <c r="O51" s="598"/>
      <c r="P51" s="599"/>
      <c r="Q51" s="599"/>
      <c r="R51" s="599"/>
      <c r="S51" s="599"/>
      <c r="T51" s="599"/>
      <c r="U51" s="599"/>
      <c r="V51" s="599"/>
      <c r="W51" s="599"/>
      <c r="X51" s="599"/>
      <c r="Y51" s="599"/>
      <c r="Z51" s="599"/>
      <c r="AA51" s="599"/>
      <c r="AB51" s="599"/>
      <c r="AC51" s="599"/>
      <c r="AD51" s="599"/>
      <c r="AE51" s="599"/>
      <c r="AF51" s="599"/>
      <c r="AG51" s="599"/>
      <c r="AH51" s="599"/>
      <c r="AI51" s="599"/>
      <c r="AJ51" s="599"/>
      <c r="AK51" s="599"/>
      <c r="AL51" s="599"/>
      <c r="AM51" s="599"/>
      <c r="AN51" s="599"/>
      <c r="AO51" s="599"/>
      <c r="AP51" s="599"/>
      <c r="AQ51" s="599"/>
      <c r="AR51" s="599"/>
      <c r="AS51" s="599"/>
      <c r="AT51" s="600"/>
      <c r="AU51" s="516"/>
      <c r="AV51" s="517"/>
    </row>
    <row r="52" spans="1:48" ht="29.25" customHeight="1" thickBot="1" x14ac:dyDescent="0.2">
      <c r="A52" s="510" t="s">
        <v>38</v>
      </c>
      <c r="B52" s="511"/>
      <c r="C52" s="511"/>
      <c r="D52" s="511"/>
      <c r="E52" s="511"/>
      <c r="F52" s="18"/>
      <c r="G52" s="19"/>
      <c r="H52" s="21"/>
      <c r="I52" s="19"/>
      <c r="J52" s="19"/>
      <c r="K52" s="19"/>
      <c r="L52" s="20"/>
      <c r="M52" s="511" t="s">
        <v>110</v>
      </c>
      <c r="N52" s="511"/>
      <c r="O52" s="598"/>
      <c r="P52" s="599"/>
      <c r="Q52" s="599"/>
      <c r="R52" s="599"/>
      <c r="S52" s="599"/>
      <c r="T52" s="599"/>
      <c r="U52" s="599"/>
      <c r="V52" s="599"/>
      <c r="W52" s="599"/>
      <c r="X52" s="599"/>
      <c r="Y52" s="599"/>
      <c r="Z52" s="599"/>
      <c r="AA52" s="599"/>
      <c r="AB52" s="599"/>
      <c r="AC52" s="599"/>
      <c r="AD52" s="599"/>
      <c r="AE52" s="599"/>
      <c r="AF52" s="599"/>
      <c r="AG52" s="599"/>
      <c r="AH52" s="599"/>
      <c r="AI52" s="599"/>
      <c r="AJ52" s="599"/>
      <c r="AK52" s="599"/>
      <c r="AL52" s="599"/>
      <c r="AM52" s="599"/>
      <c r="AN52" s="599"/>
      <c r="AO52" s="599"/>
      <c r="AP52" s="599"/>
      <c r="AQ52" s="599"/>
      <c r="AR52" s="599"/>
      <c r="AS52" s="599"/>
      <c r="AT52" s="600"/>
    </row>
    <row r="53" spans="1:48" ht="29.25" customHeight="1" thickBot="1" x14ac:dyDescent="0.2">
      <c r="A53" s="594" t="s">
        <v>104</v>
      </c>
      <c r="B53" s="595"/>
      <c r="C53" s="595"/>
      <c r="D53" s="595"/>
      <c r="E53" s="595"/>
      <c r="F53" s="18"/>
      <c r="G53" s="19"/>
      <c r="H53" s="21"/>
      <c r="I53" s="19"/>
      <c r="J53" s="19"/>
      <c r="K53" s="19"/>
      <c r="L53" s="20"/>
      <c r="M53" s="511" t="s">
        <v>110</v>
      </c>
      <c r="N53" s="511"/>
      <c r="O53" s="598"/>
      <c r="P53" s="599"/>
      <c r="Q53" s="599"/>
      <c r="R53" s="599"/>
      <c r="S53" s="599"/>
      <c r="T53" s="599"/>
      <c r="U53" s="599"/>
      <c r="V53" s="599"/>
      <c r="W53" s="599"/>
      <c r="X53" s="599"/>
      <c r="Y53" s="599"/>
      <c r="Z53" s="599"/>
      <c r="AA53" s="599"/>
      <c r="AB53" s="599"/>
      <c r="AC53" s="599"/>
      <c r="AD53" s="599"/>
      <c r="AE53" s="599"/>
      <c r="AF53" s="599"/>
      <c r="AG53" s="599"/>
      <c r="AH53" s="599"/>
      <c r="AI53" s="599"/>
      <c r="AJ53" s="599"/>
      <c r="AK53" s="599"/>
      <c r="AL53" s="599"/>
      <c r="AM53" s="599"/>
      <c r="AN53" s="599"/>
      <c r="AO53" s="599"/>
      <c r="AP53" s="599"/>
      <c r="AQ53" s="599"/>
      <c r="AR53" s="599"/>
      <c r="AS53" s="599"/>
      <c r="AT53" s="600"/>
    </row>
    <row r="54" spans="1:48" ht="5.25" customHeight="1" x14ac:dyDescent="0.15"/>
    <row r="55" spans="1:48" ht="14.25" customHeight="1" x14ac:dyDescent="0.15">
      <c r="A55" s="1" t="s">
        <v>39</v>
      </c>
    </row>
    <row r="56" spans="1:48" ht="14.25" customHeight="1" x14ac:dyDescent="0.15">
      <c r="A56" s="587" t="s">
        <v>40</v>
      </c>
      <c r="B56" s="587" t="s">
        <v>41</v>
      </c>
      <c r="C56" s="587" t="s">
        <v>42</v>
      </c>
      <c r="D56" s="587" t="s">
        <v>43</v>
      </c>
      <c r="E56" s="587" t="s">
        <v>44</v>
      </c>
      <c r="F56" s="510" t="s">
        <v>45</v>
      </c>
      <c r="G56" s="511"/>
      <c r="H56" s="511"/>
      <c r="I56" s="511"/>
      <c r="J56" s="511"/>
      <c r="K56" s="511"/>
      <c r="L56" s="511"/>
      <c r="M56" s="565"/>
      <c r="N56" s="589" t="s">
        <v>53</v>
      </c>
      <c r="O56" s="590"/>
      <c r="P56" s="590"/>
      <c r="Q56" s="590"/>
      <c r="R56" s="590"/>
      <c r="S56" s="591"/>
      <c r="T56" s="510" t="s">
        <v>59</v>
      </c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65"/>
      <c r="AF56" s="510" t="s">
        <v>71</v>
      </c>
      <c r="AG56" s="511"/>
      <c r="AH56" s="511"/>
      <c r="AI56" s="511"/>
      <c r="AJ56" s="511"/>
      <c r="AK56" s="511"/>
      <c r="AL56" s="511"/>
      <c r="AM56" s="511"/>
      <c r="AN56" s="511"/>
      <c r="AO56" s="511"/>
      <c r="AP56" s="511"/>
      <c r="AQ56" s="511"/>
      <c r="AR56" s="511"/>
      <c r="AS56" s="565"/>
      <c r="AT56" s="586" t="s">
        <v>86</v>
      </c>
      <c r="AU56" s="586" t="s">
        <v>38</v>
      </c>
      <c r="AV56" s="586" t="s">
        <v>87</v>
      </c>
    </row>
    <row r="57" spans="1:48" ht="14.25" customHeight="1" x14ac:dyDescent="0.15">
      <c r="A57" s="560"/>
      <c r="B57" s="560"/>
      <c r="C57" s="560"/>
      <c r="D57" s="560"/>
      <c r="E57" s="560"/>
      <c r="F57" s="6" t="s">
        <v>22</v>
      </c>
      <c r="G57" s="510" t="s">
        <v>23</v>
      </c>
      <c r="H57" s="511"/>
      <c r="I57" s="511"/>
      <c r="J57" s="565"/>
      <c r="K57" s="510" t="s">
        <v>25</v>
      </c>
      <c r="L57" s="565"/>
      <c r="M57" s="584" t="s">
        <v>108</v>
      </c>
      <c r="N57" s="510" t="s">
        <v>22</v>
      </c>
      <c r="O57" s="511"/>
      <c r="P57" s="565"/>
      <c r="Q57" s="510" t="s">
        <v>23</v>
      </c>
      <c r="R57" s="565"/>
      <c r="S57" s="584" t="s">
        <v>17</v>
      </c>
      <c r="T57" s="510" t="s">
        <v>22</v>
      </c>
      <c r="U57" s="511"/>
      <c r="V57" s="511"/>
      <c r="W57" s="565"/>
      <c r="X57" s="510" t="s">
        <v>23</v>
      </c>
      <c r="Y57" s="511"/>
      <c r="Z57" s="511"/>
      <c r="AA57" s="511"/>
      <c r="AB57" s="511"/>
      <c r="AC57" s="565"/>
      <c r="AD57" s="6" t="s">
        <v>25</v>
      </c>
      <c r="AE57" s="584" t="s">
        <v>17</v>
      </c>
      <c r="AF57" s="584" t="s">
        <v>122</v>
      </c>
      <c r="AG57" s="510" t="s">
        <v>22</v>
      </c>
      <c r="AH57" s="511"/>
      <c r="AI57" s="511"/>
      <c r="AJ57" s="565"/>
      <c r="AK57" s="584" t="s">
        <v>17</v>
      </c>
      <c r="AL57" s="510" t="s">
        <v>23</v>
      </c>
      <c r="AM57" s="511"/>
      <c r="AN57" s="565"/>
      <c r="AO57" s="510" t="s">
        <v>25</v>
      </c>
      <c r="AP57" s="565"/>
      <c r="AQ57" s="6" t="s">
        <v>31</v>
      </c>
      <c r="AR57" s="6" t="s">
        <v>33</v>
      </c>
      <c r="AS57" s="584" t="s">
        <v>85</v>
      </c>
      <c r="AT57" s="586"/>
      <c r="AU57" s="586"/>
      <c r="AV57" s="586"/>
    </row>
    <row r="58" spans="1:48" ht="14.25" customHeight="1" x14ac:dyDescent="0.15">
      <c r="A58" s="588"/>
      <c r="B58" s="588"/>
      <c r="C58" s="588"/>
      <c r="D58" s="588"/>
      <c r="E58" s="588"/>
      <c r="F58" s="6" t="s">
        <v>46</v>
      </c>
      <c r="G58" s="6" t="s">
        <v>47</v>
      </c>
      <c r="H58" s="6" t="s">
        <v>48</v>
      </c>
      <c r="I58" s="6" t="s">
        <v>49</v>
      </c>
      <c r="J58" s="6" t="s">
        <v>50</v>
      </c>
      <c r="K58" s="6" t="s">
        <v>51</v>
      </c>
      <c r="L58" s="6" t="s">
        <v>52</v>
      </c>
      <c r="M58" s="585"/>
      <c r="N58" s="6" t="s">
        <v>54</v>
      </c>
      <c r="O58" s="6" t="s">
        <v>55</v>
      </c>
      <c r="P58" s="6" t="s">
        <v>56</v>
      </c>
      <c r="Q58" s="6" t="s">
        <v>57</v>
      </c>
      <c r="R58" s="6" t="s">
        <v>58</v>
      </c>
      <c r="S58" s="585"/>
      <c r="T58" s="6" t="s">
        <v>60</v>
      </c>
      <c r="U58" s="6" t="s">
        <v>61</v>
      </c>
      <c r="V58" s="6" t="s">
        <v>62</v>
      </c>
      <c r="W58" s="6" t="s">
        <v>63</v>
      </c>
      <c r="X58" s="6" t="s">
        <v>64</v>
      </c>
      <c r="Y58" s="6" t="s">
        <v>65</v>
      </c>
      <c r="Z58" s="6" t="s">
        <v>66</v>
      </c>
      <c r="AA58" s="6" t="s">
        <v>67</v>
      </c>
      <c r="AB58" s="6" t="s">
        <v>68</v>
      </c>
      <c r="AC58" s="6" t="s">
        <v>69</v>
      </c>
      <c r="AD58" s="6" t="s">
        <v>70</v>
      </c>
      <c r="AE58" s="585"/>
      <c r="AF58" s="585"/>
      <c r="AG58" s="6" t="s">
        <v>72</v>
      </c>
      <c r="AH58" s="6" t="s">
        <v>73</v>
      </c>
      <c r="AI58" s="6" t="s">
        <v>74</v>
      </c>
      <c r="AJ58" s="6" t="s">
        <v>75</v>
      </c>
      <c r="AK58" s="585"/>
      <c r="AL58" s="6" t="s">
        <v>76</v>
      </c>
      <c r="AM58" s="6" t="s">
        <v>77</v>
      </c>
      <c r="AN58" s="6" t="s">
        <v>78</v>
      </c>
      <c r="AO58" s="6" t="s">
        <v>79</v>
      </c>
      <c r="AP58" s="6" t="s">
        <v>80</v>
      </c>
      <c r="AQ58" s="6" t="s">
        <v>82</v>
      </c>
      <c r="AR58" s="6" t="s">
        <v>83</v>
      </c>
      <c r="AS58" s="585"/>
      <c r="AT58" s="586"/>
      <c r="AU58" s="586"/>
      <c r="AV58" s="586"/>
    </row>
    <row r="59" spans="1:48" ht="14.25" customHeight="1" x14ac:dyDescent="0.15">
      <c r="A59" s="35" t="str">
        <f>IF(AY15=1,"管理",IF(AY15=2,"入居",""))</f>
        <v/>
      </c>
      <c r="B59" s="35" t="str">
        <f>IF(AI15&lt;&gt;"",AI15,"")</f>
        <v/>
      </c>
      <c r="C59" s="35" t="str">
        <f>IF(AC16="","",TEXT(AC16,0)&amp;"/"&amp;TEXT(AH16,0)&amp;"/"&amp;TEXT(AK16,0))</f>
        <v/>
      </c>
      <c r="D59" s="35" t="str">
        <f>IF(AN16="","",TEXT(AN16,0)&amp;"："&amp;IF(AQ16&lt;10,"0"&amp;AQ16,AQ16))</f>
        <v/>
      </c>
      <c r="E59" s="35" t="str">
        <f>IF(AU16="","",AU16)</f>
        <v/>
      </c>
      <c r="F59" s="35" t="str">
        <f>IF(AY20=TRUE,"あ","")</f>
        <v/>
      </c>
      <c r="G59" s="35" t="str">
        <f>IF(AZ20=TRUE,"い","")</f>
        <v/>
      </c>
      <c r="H59" s="35" t="str">
        <f>IF(BA20=TRUE,"う","")</f>
        <v/>
      </c>
      <c r="I59" s="35" t="str">
        <f>IF(AY21=TRUE,"え","")</f>
        <v/>
      </c>
      <c r="J59" s="35" t="str">
        <f>IF(AZ21=TRUE,"お","")</f>
        <v/>
      </c>
      <c r="K59" s="35" t="str">
        <f>IF(AY22=TRUE,"か","")</f>
        <v/>
      </c>
      <c r="L59" s="35" t="str">
        <f>IF(AZ22=TRUE,"き","")</f>
        <v/>
      </c>
      <c r="M59" s="35" t="str">
        <f>IF(AX23=1,"可",IF(AX23=2,"不可",""))</f>
        <v/>
      </c>
      <c r="N59" s="35" t="str">
        <f>IF(AY27=TRUE,"く","")</f>
        <v/>
      </c>
      <c r="O59" s="35" t="str">
        <f>IF(AZ27=TRUE,"け","")</f>
        <v/>
      </c>
      <c r="P59" s="35" t="str">
        <f>IF(BA27=TRUE,"こ","")</f>
        <v/>
      </c>
      <c r="Q59" s="35" t="str">
        <f>IF(AY28=TRUE,"さ","")</f>
        <v/>
      </c>
      <c r="R59" s="35" t="str">
        <f>IF(AZ28=TRUE,"し","")</f>
        <v/>
      </c>
      <c r="S59" s="35" t="str">
        <f>IF(AX29=1,"可",IF(AX29=2,"不可",""))</f>
        <v/>
      </c>
      <c r="T59" s="35" t="str">
        <f>IF(AY33=TRUE,"す","")</f>
        <v/>
      </c>
      <c r="U59" s="35" t="str">
        <f>IF(AZ33=TRUE,"せ","")</f>
        <v/>
      </c>
      <c r="V59" s="35" t="str">
        <f>IF(BA33=TRUE,"そ","")</f>
        <v/>
      </c>
      <c r="W59" s="35" t="str">
        <f>IF(BB33=TRUE,"た","")</f>
        <v/>
      </c>
      <c r="X59" s="35" t="str">
        <f>IF(AY34=TRUE,"ち","")</f>
        <v/>
      </c>
      <c r="Y59" s="35" t="str">
        <f>IF(AZ34=TRUE,"つ","")</f>
        <v/>
      </c>
      <c r="Z59" s="35" t="str">
        <f>IF(BA34=TRUE,"て","")</f>
        <v/>
      </c>
      <c r="AA59" s="35" t="str">
        <f>IF(BB34=TRUE,"と","")</f>
        <v/>
      </c>
      <c r="AB59" s="35" t="str">
        <f>IF(BC34=TRUE,"な","")</f>
        <v/>
      </c>
      <c r="AC59" s="35" t="str">
        <f>IF(BD34=TRUE,"に","")</f>
        <v/>
      </c>
      <c r="AD59" s="35" t="str">
        <f>IF(AX35=2,"ぬ","")</f>
        <v/>
      </c>
      <c r="AE59" s="35" t="str">
        <f>IF(AX36=1,"可",IF(AX36=2,"注意",IF(AX36=3,"不可","")))</f>
        <v/>
      </c>
      <c r="AF59" s="35" t="str">
        <f>IF(AX38=1,"済",IF(AX38=2,"未",""))</f>
        <v/>
      </c>
      <c r="AG59" s="35" t="str">
        <f>IF(AY40=TRUE,"ね","")</f>
        <v/>
      </c>
      <c r="AH59" s="35" t="str">
        <f>IF(AZ40=TRUE,"の","")</f>
        <v/>
      </c>
      <c r="AI59" s="35" t="str">
        <f>IF(BA40=TRUE,"は","")</f>
        <v/>
      </c>
      <c r="AJ59" s="35" t="str">
        <f>IF(BB40=TRUE,"ひ","")</f>
        <v/>
      </c>
      <c r="AK59" s="35" t="str">
        <f>IF(AX41=1,"可",IF(AX41=2,"注意",IF(AX41=3,"不可","")))</f>
        <v/>
      </c>
      <c r="AL59" s="35" t="str">
        <f>IF(AY44=TRUE,"ふ","")</f>
        <v/>
      </c>
      <c r="AM59" s="35" t="str">
        <f>IF(AZ44=TRUE,"へ","")</f>
        <v/>
      </c>
      <c r="AN59" s="35" t="str">
        <f>IF(BA44=TRUE,"ほ","")</f>
        <v/>
      </c>
      <c r="AO59" s="35" t="str">
        <f>IF(AY45=TRUE,"ま","")</f>
        <v/>
      </c>
      <c r="AP59" s="35" t="str">
        <f>IF(AZ45=TRUE,"み","")</f>
        <v/>
      </c>
      <c r="AQ59" s="35" t="str">
        <f>IF(AX46=2,"む","")</f>
        <v/>
      </c>
      <c r="AR59" s="35" t="str">
        <f>IF(AX47=2,"め","")</f>
        <v/>
      </c>
      <c r="AS59" s="35" t="str">
        <f>IF(AX48=1,"可",IF(AX48=2,"入禁",IF(AX48=3,"不可","")))</f>
        <v/>
      </c>
      <c r="AT59" s="35" t="str">
        <f>IF(AX51=2,"有","")</f>
        <v/>
      </c>
      <c r="AU59" s="35" t="str">
        <f>IF(AX52=2,"有","")</f>
        <v/>
      </c>
      <c r="AV59" s="35" t="str">
        <f>IF(AX53=2,"要","")</f>
        <v/>
      </c>
    </row>
    <row r="60" spans="1:48" ht="14.25" customHeight="1" x14ac:dyDescent="0.15">
      <c r="F60" s="1" t="s">
        <v>99</v>
      </c>
    </row>
    <row r="61" spans="1:48" ht="14.25" customHeight="1" x14ac:dyDescent="0.15">
      <c r="A61" s="34" t="str">
        <f t="shared" ref="A61:F61" si="0">A59</f>
        <v/>
      </c>
      <c r="B61" s="34" t="str">
        <f t="shared" si="0"/>
        <v/>
      </c>
      <c r="C61" s="34" t="str">
        <f t="shared" si="0"/>
        <v/>
      </c>
      <c r="D61" s="34" t="str">
        <f t="shared" si="0"/>
        <v/>
      </c>
      <c r="E61" s="34" t="str">
        <f t="shared" si="0"/>
        <v/>
      </c>
      <c r="F61" s="34" t="str">
        <f t="shared" si="0"/>
        <v/>
      </c>
      <c r="G61" s="34" t="str">
        <f t="shared" ref="G61:AV61" si="1">G59</f>
        <v/>
      </c>
      <c r="H61" s="34" t="str">
        <f t="shared" si="1"/>
        <v/>
      </c>
      <c r="I61" s="34" t="str">
        <f t="shared" si="1"/>
        <v/>
      </c>
      <c r="J61" s="34" t="str">
        <f t="shared" si="1"/>
        <v/>
      </c>
      <c r="K61" s="34" t="str">
        <f t="shared" si="1"/>
        <v/>
      </c>
      <c r="L61" s="34" t="str">
        <f t="shared" si="1"/>
        <v/>
      </c>
      <c r="M61" s="34" t="str">
        <f>IF(M59="不可","a","")</f>
        <v/>
      </c>
      <c r="N61" s="34" t="str">
        <f t="shared" si="1"/>
        <v/>
      </c>
      <c r="O61" s="34" t="str">
        <f t="shared" si="1"/>
        <v/>
      </c>
      <c r="P61" s="34" t="str">
        <f t="shared" si="1"/>
        <v/>
      </c>
      <c r="Q61" s="34" t="str">
        <f t="shared" si="1"/>
        <v/>
      </c>
      <c r="R61" s="34" t="str">
        <f t="shared" si="1"/>
        <v/>
      </c>
      <c r="S61" s="34" t="str">
        <f>IF(S59="不可","b","")</f>
        <v/>
      </c>
      <c r="T61" s="34" t="str">
        <f t="shared" si="1"/>
        <v/>
      </c>
      <c r="U61" s="34" t="str">
        <f t="shared" si="1"/>
        <v/>
      </c>
      <c r="V61" s="34" t="str">
        <f t="shared" si="1"/>
        <v/>
      </c>
      <c r="W61" s="34" t="str">
        <f t="shared" si="1"/>
        <v/>
      </c>
      <c r="X61" s="34" t="str">
        <f t="shared" si="1"/>
        <v/>
      </c>
      <c r="Y61" s="34" t="str">
        <f t="shared" si="1"/>
        <v/>
      </c>
      <c r="Z61" s="34" t="str">
        <f t="shared" si="1"/>
        <v/>
      </c>
      <c r="AA61" s="34" t="str">
        <f t="shared" si="1"/>
        <v/>
      </c>
      <c r="AB61" s="34" t="str">
        <f t="shared" si="1"/>
        <v/>
      </c>
      <c r="AC61" s="34" t="str">
        <f t="shared" si="1"/>
        <v/>
      </c>
      <c r="AD61" s="34" t="str">
        <f t="shared" si="1"/>
        <v/>
      </c>
      <c r="AE61" s="34" t="str">
        <f>IF(AE59="注意","c",IF(AE59="不可","d",""))</f>
        <v/>
      </c>
      <c r="AF61" s="34" t="str">
        <f>IF(AF59="未","e","")</f>
        <v/>
      </c>
      <c r="AG61" s="34" t="str">
        <f t="shared" si="1"/>
        <v/>
      </c>
      <c r="AH61" s="34" t="str">
        <f t="shared" si="1"/>
        <v/>
      </c>
      <c r="AI61" s="34" t="str">
        <f t="shared" si="1"/>
        <v/>
      </c>
      <c r="AJ61" s="34" t="str">
        <f t="shared" si="1"/>
        <v/>
      </c>
      <c r="AK61" s="34" t="str">
        <f>IF(AK59="注意","f",IF(AK59="不可","g",""))</f>
        <v/>
      </c>
      <c r="AL61" s="34" t="str">
        <f t="shared" si="1"/>
        <v/>
      </c>
      <c r="AM61" s="34" t="str">
        <f t="shared" si="1"/>
        <v/>
      </c>
      <c r="AN61" s="34" t="str">
        <f t="shared" si="1"/>
        <v/>
      </c>
      <c r="AO61" s="34" t="str">
        <f t="shared" si="1"/>
        <v/>
      </c>
      <c r="AP61" s="34" t="str">
        <f t="shared" si="1"/>
        <v/>
      </c>
      <c r="AQ61" s="34" t="str">
        <f t="shared" si="1"/>
        <v/>
      </c>
      <c r="AR61" s="34" t="str">
        <f t="shared" si="1"/>
        <v/>
      </c>
      <c r="AS61" s="34" t="str">
        <f>IF(AS59="可","h",IF(AS59="禁","I",IF(AS59="不可","j","")))</f>
        <v/>
      </c>
      <c r="AT61" s="34" t="str">
        <f t="shared" si="1"/>
        <v/>
      </c>
      <c r="AU61" s="34" t="str">
        <f t="shared" si="1"/>
        <v/>
      </c>
      <c r="AV61" s="34" t="str">
        <f t="shared" si="1"/>
        <v/>
      </c>
    </row>
  </sheetData>
  <mergeCells count="157">
    <mergeCell ref="AI3:AK3"/>
    <mergeCell ref="AL3:AV3"/>
    <mergeCell ref="C4:E4"/>
    <mergeCell ref="F4:P4"/>
    <mergeCell ref="R4:T4"/>
    <mergeCell ref="U4:AE4"/>
    <mergeCell ref="AI4:AK4"/>
    <mergeCell ref="AL4:AV4"/>
    <mergeCell ref="A1:AS1"/>
    <mergeCell ref="AT1:AV1"/>
    <mergeCell ref="A3:A7"/>
    <mergeCell ref="B3:B7"/>
    <mergeCell ref="C3:E3"/>
    <mergeCell ref="F3:P3"/>
    <mergeCell ref="Q3:Q7"/>
    <mergeCell ref="R3:T3"/>
    <mergeCell ref="U3:AE3"/>
    <mergeCell ref="AH3:AH7"/>
    <mergeCell ref="C6:E6"/>
    <mergeCell ref="F6:P6"/>
    <mergeCell ref="R6:T6"/>
    <mergeCell ref="U6:AE6"/>
    <mergeCell ref="AI6:AK6"/>
    <mergeCell ref="AL6:AV6"/>
    <mergeCell ref="C5:E5"/>
    <mergeCell ref="F5:P5"/>
    <mergeCell ref="R5:T5"/>
    <mergeCell ref="U5:AE5"/>
    <mergeCell ref="AI5:AK5"/>
    <mergeCell ref="AL5:AV5"/>
    <mergeCell ref="AI7:AK7"/>
    <mergeCell ref="AL7:AV7"/>
    <mergeCell ref="A14:C14"/>
    <mergeCell ref="D14:V14"/>
    <mergeCell ref="A15:C15"/>
    <mergeCell ref="D15:P15"/>
    <mergeCell ref="Q15:R15"/>
    <mergeCell ref="W15:Z15"/>
    <mergeCell ref="AA15:AF15"/>
    <mergeCell ref="AG15:AH15"/>
    <mergeCell ref="AI15:AK15"/>
    <mergeCell ref="AL15:AM15"/>
    <mergeCell ref="AN15:AV15"/>
    <mergeCell ref="B21:E21"/>
    <mergeCell ref="AH21:AT21"/>
    <mergeCell ref="AU21:AV21"/>
    <mergeCell ref="AH16:AI16"/>
    <mergeCell ref="AK16:AL16"/>
    <mergeCell ref="AN16:AO16"/>
    <mergeCell ref="AQ16:AR16"/>
    <mergeCell ref="A19:E19"/>
    <mergeCell ref="F19:AG19"/>
    <mergeCell ref="AH19:AT19"/>
    <mergeCell ref="A16:C16"/>
    <mergeCell ref="D16:P16"/>
    <mergeCell ref="Q16:R16"/>
    <mergeCell ref="S16:V16"/>
    <mergeCell ref="W16:Z16"/>
    <mergeCell ref="AA16:AB16"/>
    <mergeCell ref="AC16:AF16"/>
    <mergeCell ref="AU19:AV19"/>
    <mergeCell ref="B20:E20"/>
    <mergeCell ref="AH20:AT20"/>
    <mergeCell ref="AU20:AV20"/>
    <mergeCell ref="B27:E27"/>
    <mergeCell ref="AH27:AT27"/>
    <mergeCell ref="AU27:AV27"/>
    <mergeCell ref="B28:E28"/>
    <mergeCell ref="AH28:AT28"/>
    <mergeCell ref="AU28:AV28"/>
    <mergeCell ref="B22:E22"/>
    <mergeCell ref="AH22:AT22"/>
    <mergeCell ref="AU22:AV22"/>
    <mergeCell ref="A23:E23"/>
    <mergeCell ref="A26:E26"/>
    <mergeCell ref="F26:AG26"/>
    <mergeCell ref="AH26:AT26"/>
    <mergeCell ref="AU26:AV26"/>
    <mergeCell ref="B34:E34"/>
    <mergeCell ref="AH34:AT34"/>
    <mergeCell ref="AU34:AV34"/>
    <mergeCell ref="B35:E35"/>
    <mergeCell ref="AH35:AT35"/>
    <mergeCell ref="AU35:AV35"/>
    <mergeCell ref="A29:E29"/>
    <mergeCell ref="A32:E32"/>
    <mergeCell ref="F32:AG32"/>
    <mergeCell ref="AH32:AT32"/>
    <mergeCell ref="AU32:AV32"/>
    <mergeCell ref="B33:E33"/>
    <mergeCell ref="AH33:AT33"/>
    <mergeCell ref="AU33:AV33"/>
    <mergeCell ref="B40:E40"/>
    <mergeCell ref="AH40:AT40"/>
    <mergeCell ref="AU40:AV40"/>
    <mergeCell ref="A41:E41"/>
    <mergeCell ref="A43:E43"/>
    <mergeCell ref="F43:AG43"/>
    <mergeCell ref="AH43:AT43"/>
    <mergeCell ref="AU43:AV43"/>
    <mergeCell ref="A36:E36"/>
    <mergeCell ref="AH38:AK38"/>
    <mergeCell ref="A39:E39"/>
    <mergeCell ref="F39:AG39"/>
    <mergeCell ref="AH39:AT39"/>
    <mergeCell ref="AU39:AV39"/>
    <mergeCell ref="B46:E46"/>
    <mergeCell ref="AH46:AT46"/>
    <mergeCell ref="AU46:AV46"/>
    <mergeCell ref="B47:E47"/>
    <mergeCell ref="AH47:AT47"/>
    <mergeCell ref="AU47:AV47"/>
    <mergeCell ref="B44:E44"/>
    <mergeCell ref="AH44:AT44"/>
    <mergeCell ref="AU44:AV44"/>
    <mergeCell ref="B45:E45"/>
    <mergeCell ref="AH45:AT45"/>
    <mergeCell ref="AU45:AV45"/>
    <mergeCell ref="A52:E52"/>
    <mergeCell ref="M52:N52"/>
    <mergeCell ref="O52:AT52"/>
    <mergeCell ref="A53:E53"/>
    <mergeCell ref="M53:N53"/>
    <mergeCell ref="O53:AT53"/>
    <mergeCell ref="A48:E48"/>
    <mergeCell ref="AU50:AV50"/>
    <mergeCell ref="A51:E51"/>
    <mergeCell ref="M51:N51"/>
    <mergeCell ref="O51:AT51"/>
    <mergeCell ref="AU51:AV51"/>
    <mergeCell ref="A56:A58"/>
    <mergeCell ref="B56:B58"/>
    <mergeCell ref="C56:C58"/>
    <mergeCell ref="D56:D58"/>
    <mergeCell ref="E56:E58"/>
    <mergeCell ref="F56:M56"/>
    <mergeCell ref="G57:J57"/>
    <mergeCell ref="K57:L57"/>
    <mergeCell ref="M57:M58"/>
    <mergeCell ref="N56:S56"/>
    <mergeCell ref="T56:AE56"/>
    <mergeCell ref="AF56:AS56"/>
    <mergeCell ref="AT56:AT58"/>
    <mergeCell ref="AU56:AU58"/>
    <mergeCell ref="AV56:AV58"/>
    <mergeCell ref="N57:P57"/>
    <mergeCell ref="Q57:R57"/>
    <mergeCell ref="S57:S58"/>
    <mergeCell ref="T57:W57"/>
    <mergeCell ref="AO57:AP57"/>
    <mergeCell ref="AS57:AS58"/>
    <mergeCell ref="X57:AC57"/>
    <mergeCell ref="AE57:AE58"/>
    <mergeCell ref="AF57:AF58"/>
    <mergeCell ref="AG57:AJ57"/>
    <mergeCell ref="AK57:AK58"/>
    <mergeCell ref="AL57:AN57"/>
  </mergeCells>
  <phoneticPr fontId="2"/>
  <pageMargins left="0.31496062992125984" right="0.31496062992125984" top="0.35433070866141736" bottom="0.15748031496062992" header="0.31496062992125984" footer="0.31496062992125984"/>
  <pageSetup paperSize="9" scale="7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39</xdr:col>
                    <xdr:colOff>38100</xdr:colOff>
                    <xdr:row>14</xdr:row>
                    <xdr:rowOff>57150</xdr:rowOff>
                  </from>
                  <to>
                    <xdr:col>42</xdr:col>
                    <xdr:colOff>142875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print="0" autoFill="0" autoPict="0">
                <anchor moveWithCells="1">
                  <from>
                    <xdr:col>39</xdr:col>
                    <xdr:colOff>0</xdr:colOff>
                    <xdr:row>14</xdr:row>
                    <xdr:rowOff>9525</xdr:rowOff>
                  </from>
                  <to>
                    <xdr:col>48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44</xdr:col>
                    <xdr:colOff>28575</xdr:colOff>
                    <xdr:row>14</xdr:row>
                    <xdr:rowOff>38100</xdr:rowOff>
                  </from>
                  <to>
                    <xdr:col>47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104775</xdr:rowOff>
                  </from>
                  <to>
                    <xdr:col>7</xdr:col>
                    <xdr:colOff>123825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95250</xdr:rowOff>
                  </from>
                  <to>
                    <xdr:col>10</xdr:col>
                    <xdr:colOff>85725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print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76200</xdr:rowOff>
                  </from>
                  <to>
                    <xdr:col>14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66675</xdr:rowOff>
                  </from>
                  <to>
                    <xdr:col>20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76200</xdr:rowOff>
                  </from>
                  <to>
                    <xdr:col>26</xdr:col>
                    <xdr:colOff>200025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Group Box 10">
              <controlPr defaultSize="0" print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32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95250</xdr:rowOff>
                  </from>
                  <to>
                    <xdr:col>10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85725</xdr:rowOff>
                  </from>
                  <to>
                    <xdr:col>7</xdr:col>
                    <xdr:colOff>104775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66675</xdr:rowOff>
                  </from>
                  <to>
                    <xdr:col>15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66675</xdr:rowOff>
                  </from>
                  <to>
                    <xdr:col>22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Group Box 15">
              <controlPr defaultSize="0" print="0" autoFill="0" autoPict="0">
                <anchor mov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32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95250</xdr:rowOff>
                  </from>
                  <to>
                    <xdr:col>7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17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114300</xdr:rowOff>
                  </from>
                  <to>
                    <xdr:col>10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76200</xdr:rowOff>
                  </from>
                  <to>
                    <xdr:col>16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66675</xdr:rowOff>
                  </from>
                  <to>
                    <xdr:col>21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Group Box 20">
              <controlPr defaultSize="0" print="0" autoFill="0" autoPict="0">
                <anchor moveWithCells="1">
                  <from>
                    <xdr:col>5</xdr:col>
                    <xdr:colOff>9525</xdr:colOff>
                    <xdr:row>26</xdr:row>
                    <xdr:rowOff>0</xdr:rowOff>
                  </from>
                  <to>
                    <xdr:col>32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Option Button 21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114300</xdr:rowOff>
                  </from>
                  <to>
                    <xdr:col>7</xdr:col>
                    <xdr:colOff>104775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Option Button 22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142875</xdr:rowOff>
                  </from>
                  <to>
                    <xdr:col>10</xdr:col>
                    <xdr:colOff>85725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Group Box 23">
              <controlPr defaultSize="0" print="0" autoFill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32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Option Button 2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123825</xdr:rowOff>
                  </from>
                  <to>
                    <xdr:col>7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Option Button 2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123825</xdr:rowOff>
                  </from>
                  <to>
                    <xdr:col>11</xdr:col>
                    <xdr:colOff>133350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19050</xdr:rowOff>
                  </from>
                  <to>
                    <xdr:col>23</xdr:col>
                    <xdr:colOff>171450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200025</xdr:rowOff>
                  </from>
                  <to>
                    <xdr:col>16</xdr:col>
                    <xdr:colOff>142875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21</xdr:col>
                    <xdr:colOff>9525</xdr:colOff>
                    <xdr:row>26</xdr:row>
                    <xdr:rowOff>190500</xdr:rowOff>
                  </from>
                  <to>
                    <xdr:col>26</xdr:col>
                    <xdr:colOff>152400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Group Box 29">
              <controlPr defaultSize="0" print="0" autoFill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32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Option Button 30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133350</xdr:rowOff>
                  </from>
                  <to>
                    <xdr:col>7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Option Button 31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114300</xdr:rowOff>
                  </from>
                  <to>
                    <xdr:col>10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123825</xdr:rowOff>
                  </from>
                  <to>
                    <xdr:col>19</xdr:col>
                    <xdr:colOff>9525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123825</xdr:rowOff>
                  </from>
                  <to>
                    <xdr:col>30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Option Button 34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95250</xdr:rowOff>
                  </from>
                  <to>
                    <xdr:col>6</xdr:col>
                    <xdr:colOff>219075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Group Box 35">
              <controlPr defaultSize="0" print="0" autoFill="0" autoPict="0">
                <anchor moveWithCells="1">
                  <from>
                    <xdr:col>5</xdr:col>
                    <xdr:colOff>0</xdr:colOff>
                    <xdr:row>28</xdr:row>
                    <xdr:rowOff>9525</xdr:rowOff>
                  </from>
                  <to>
                    <xdr:col>32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Option Button 36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95250</xdr:rowOff>
                  </from>
                  <to>
                    <xdr:col>26</xdr:col>
                    <xdr:colOff>28575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Group Box 37">
              <controlPr defaultSize="0" print="0" autoFill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Option Button 3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247650</xdr:rowOff>
                  </from>
                  <to>
                    <xdr:col>7</xdr:col>
                    <xdr:colOff>104775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Option Button 39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247650</xdr:rowOff>
                  </from>
                  <to>
                    <xdr:col>10</xdr:col>
                    <xdr:colOff>85725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38100</xdr:rowOff>
                  </from>
                  <to>
                    <xdr:col>21</xdr:col>
                    <xdr:colOff>142875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32</xdr:row>
                    <xdr:rowOff>28575</xdr:rowOff>
                  </from>
                  <to>
                    <xdr:col>31</xdr:col>
                    <xdr:colOff>190500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257175</xdr:rowOff>
                  </from>
                  <to>
                    <xdr:col>13</xdr:col>
                    <xdr:colOff>66675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21</xdr:col>
                    <xdr:colOff>9525</xdr:colOff>
                    <xdr:row>32</xdr:row>
                    <xdr:rowOff>285750</xdr:rowOff>
                  </from>
                  <to>
                    <xdr:col>23</xdr:col>
                    <xdr:colOff>66675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38100</xdr:rowOff>
                  </from>
                  <to>
                    <xdr:col>20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20</xdr:col>
                    <xdr:colOff>219075</xdr:colOff>
                    <xdr:row>33</xdr:row>
                    <xdr:rowOff>38100</xdr:rowOff>
                  </from>
                  <to>
                    <xdr:col>30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209550</xdr:rowOff>
                  </from>
                  <to>
                    <xdr:col>20</xdr:col>
                    <xdr:colOff>161925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21</xdr:col>
                    <xdr:colOff>9525</xdr:colOff>
                    <xdr:row>33</xdr:row>
                    <xdr:rowOff>219075</xdr:rowOff>
                  </from>
                  <to>
                    <xdr:col>30</xdr:col>
                    <xdr:colOff>161925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10</xdr:col>
                    <xdr:colOff>219075</xdr:colOff>
                    <xdr:row>33</xdr:row>
                    <xdr:rowOff>409575</xdr:rowOff>
                  </from>
                  <to>
                    <xdr:col>20</xdr:col>
                    <xdr:colOff>152400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33</xdr:row>
                    <xdr:rowOff>419100</xdr:rowOff>
                  </from>
                  <to>
                    <xdr:col>30</xdr:col>
                    <xdr:colOff>161925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Group Box 50">
              <controlPr defaultSize="0" print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32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Option Button 51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219075</xdr:rowOff>
                  </from>
                  <to>
                    <xdr:col>7</xdr:col>
                    <xdr:colOff>95250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Option Button 52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228600</xdr:rowOff>
                  </from>
                  <to>
                    <xdr:col>10</xdr:col>
                    <xdr:colOff>114300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Group Box 53">
              <controlPr defaultSize="0" print="0" autoFill="0" autoPict="0">
                <anchor moveWithCells="1">
                  <from>
                    <xdr:col>5</xdr:col>
                    <xdr:colOff>0</xdr:colOff>
                    <xdr:row>33</xdr:row>
                    <xdr:rowOff>600075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Option Button 5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114300</xdr:rowOff>
                  </from>
                  <to>
                    <xdr:col>7</xdr:col>
                    <xdr:colOff>190500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Option Button 55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114300</xdr:rowOff>
                  </from>
                  <to>
                    <xdr:col>11</xdr:col>
                    <xdr:colOff>28575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Option Button 56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95250</xdr:rowOff>
                  </from>
                  <to>
                    <xdr:col>7</xdr:col>
                    <xdr:colOff>47625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Group Box 57">
              <controlPr defaultSize="0" print="0" autoFill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33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Option Button 58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85725</xdr:rowOff>
                  </from>
                  <to>
                    <xdr:col>18</xdr:col>
                    <xdr:colOff>209550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Option Button 59">
              <controlPr defaultSize="0" autoFill="0" autoLine="0" autoPict="0">
                <anchor moveWithCells="1">
                  <from>
                    <xdr:col>20</xdr:col>
                    <xdr:colOff>9525</xdr:colOff>
                    <xdr:row>35</xdr:row>
                    <xdr:rowOff>95250</xdr:rowOff>
                  </from>
                  <to>
                    <xdr:col>25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Group Box 60">
              <controlPr defaultSize="0" print="0" autoFill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32</xdr:col>
                    <xdr:colOff>219075</xdr:colOff>
                    <xdr:row>39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Option Button 61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219075</xdr:rowOff>
                  </from>
                  <to>
                    <xdr:col>7</xdr:col>
                    <xdr:colOff>104775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Option Button 62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238125</xdr:rowOff>
                  </from>
                  <to>
                    <xdr:col>11</xdr:col>
                    <xdr:colOff>47625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76200</xdr:rowOff>
                  </from>
                  <to>
                    <xdr:col>20</xdr:col>
                    <xdr:colOff>66675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21</xdr:col>
                    <xdr:colOff>9525</xdr:colOff>
                    <xdr:row>39</xdr:row>
                    <xdr:rowOff>76200</xdr:rowOff>
                  </from>
                  <to>
                    <xdr:col>31</xdr:col>
                    <xdr:colOff>142875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285750</xdr:rowOff>
                  </from>
                  <to>
                    <xdr:col>13</xdr:col>
                    <xdr:colOff>76200</xdr:colOff>
                    <xdr:row>39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21</xdr:col>
                    <xdr:colOff>9525</xdr:colOff>
                    <xdr:row>39</xdr:row>
                    <xdr:rowOff>295275</xdr:rowOff>
                  </from>
                  <to>
                    <xdr:col>23</xdr:col>
                    <xdr:colOff>66675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Group Box 67">
              <controlPr defaultSize="0" print="0" autoFill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Option Button 68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114300</xdr:rowOff>
                  </from>
                  <to>
                    <xdr:col>7</xdr:col>
                    <xdr:colOff>114300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Option Button 69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123825</xdr:rowOff>
                  </from>
                  <to>
                    <xdr:col>16</xdr:col>
                    <xdr:colOff>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Option Button 70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133350</xdr:rowOff>
                  </from>
                  <to>
                    <xdr:col>25</xdr:col>
                    <xdr:colOff>152400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Group Box 71">
              <controlPr defaultSize="0" print="0" autoFill="0" autoPict="0">
                <anchor moveWithCells="1">
                  <from>
                    <xdr:col>5</xdr:col>
                    <xdr:colOff>9525</xdr:colOff>
                    <xdr:row>43</xdr:row>
                    <xdr:rowOff>0</xdr:rowOff>
                  </from>
                  <to>
                    <xdr:col>32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Option Button 72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104775</xdr:rowOff>
                  </from>
                  <to>
                    <xdr:col>7</xdr:col>
                    <xdr:colOff>95250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Option Button 73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133350</xdr:rowOff>
                  </from>
                  <to>
                    <xdr:col>11</xdr:col>
                    <xdr:colOff>38100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Group Box 74">
              <controlPr defaultSize="0" print="0" autoFill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33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Option Button 75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104775</xdr:rowOff>
                  </from>
                  <to>
                    <xdr:col>7</xdr:col>
                    <xdr:colOff>104775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Option Button 76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114300</xdr:rowOff>
                  </from>
                  <to>
                    <xdr:col>11</xdr:col>
                    <xdr:colOff>47625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104775</xdr:rowOff>
                  </from>
                  <to>
                    <xdr:col>15</xdr:col>
                    <xdr:colOff>104775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114300</xdr:rowOff>
                  </from>
                  <to>
                    <xdr:col>20</xdr:col>
                    <xdr:colOff>104775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43</xdr:row>
                    <xdr:rowOff>123825</xdr:rowOff>
                  </from>
                  <to>
                    <xdr:col>26</xdr:col>
                    <xdr:colOff>104775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123825</xdr:rowOff>
                  </from>
                  <to>
                    <xdr:col>20</xdr:col>
                    <xdr:colOff>57150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114300</xdr:rowOff>
                  </from>
                  <to>
                    <xdr:col>32</xdr:col>
                    <xdr:colOff>19050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Group Box 82">
              <controlPr defaultSize="0" print="0" autoFill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32</xdr:col>
                    <xdr:colOff>219075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Option Button 83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104775</xdr:rowOff>
                  </from>
                  <to>
                    <xdr:col>7</xdr:col>
                    <xdr:colOff>95250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Option Button 84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104775</xdr:rowOff>
                  </from>
                  <to>
                    <xdr:col>11</xdr:col>
                    <xdr:colOff>38100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Group Box 85">
              <controlPr defaultSize="0" print="0" autoFill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32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Option Button 86">
              <controlPr defaultSize="0" autoFill="0" autoLine="0" autoPict="0">
                <anchor moveWithCells="1">
                  <from>
                    <xdr:col>5</xdr:col>
                    <xdr:colOff>9525</xdr:colOff>
                    <xdr:row>46</xdr:row>
                    <xdr:rowOff>95250</xdr:rowOff>
                  </from>
                  <to>
                    <xdr:col>7</xdr:col>
                    <xdr:colOff>95250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Option Button 8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114300</xdr:rowOff>
                  </from>
                  <to>
                    <xdr:col>11</xdr:col>
                    <xdr:colOff>38100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Group Box 88">
              <controlPr defaultSize="0" print="0" autoFill="0" autoPict="0">
                <anchor moveWithCells="1">
                  <from>
                    <xdr:col>5</xdr:col>
                    <xdr:colOff>9525</xdr:colOff>
                    <xdr:row>47</xdr:row>
                    <xdr:rowOff>0</xdr:rowOff>
                  </from>
                  <to>
                    <xdr:col>32</xdr:col>
                    <xdr:colOff>219075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Option Button 89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133350</xdr:rowOff>
                  </from>
                  <to>
                    <xdr:col>7</xdr:col>
                    <xdr:colOff>95250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Option Button 90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114300</xdr:rowOff>
                  </from>
                  <to>
                    <xdr:col>16</xdr:col>
                    <xdr:colOff>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Option Button 91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85725</xdr:rowOff>
                  </from>
                  <to>
                    <xdr:col>25</xdr:col>
                    <xdr:colOff>104775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Group Box 92">
              <controlPr defaultSize="0" print="0" autoFill="0" autoPict="0">
                <anchor moveWithCells="1">
                  <from>
                    <xdr:col>5</xdr:col>
                    <xdr:colOff>9525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Option Button 93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104775</xdr:rowOff>
                  </from>
                  <to>
                    <xdr:col>7</xdr:col>
                    <xdr:colOff>95250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Option Button 9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123825</xdr:rowOff>
                  </from>
                  <to>
                    <xdr:col>11</xdr:col>
                    <xdr:colOff>38100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Group Box 95">
              <controlPr defaultSize="0" print="0" autoFill="0" autoPict="0">
                <anchor moveWithCells="1">
                  <from>
                    <xdr:col>5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Option Button 96">
              <controlPr defaultSize="0" autoFill="0" autoLine="0" autoPict="0">
                <anchor moveWithCells="1">
                  <from>
                    <xdr:col>5</xdr:col>
                    <xdr:colOff>9525</xdr:colOff>
                    <xdr:row>51</xdr:row>
                    <xdr:rowOff>104775</xdr:rowOff>
                  </from>
                  <to>
                    <xdr:col>7</xdr:col>
                    <xdr:colOff>95250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Option Button 97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104775</xdr:rowOff>
                  </from>
                  <to>
                    <xdr:col>11</xdr:col>
                    <xdr:colOff>38100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Group Box 98">
              <controlPr defaultSize="0" print="0" autoFill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Option Button 99">
              <controlPr defaultSize="0" autoFill="0" autoLine="0" autoPict="0">
                <anchor moveWithCells="1">
                  <from>
                    <xdr:col>5</xdr:col>
                    <xdr:colOff>19050</xdr:colOff>
                    <xdr:row>52</xdr:row>
                    <xdr:rowOff>85725</xdr:rowOff>
                  </from>
                  <to>
                    <xdr:col>7</xdr:col>
                    <xdr:colOff>104775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Option Button 100">
              <controlPr defaultSize="0" autoFill="0" autoLine="0" autoPict="0">
                <anchor moveWithCells="1">
                  <from>
                    <xdr:col>8</xdr:col>
                    <xdr:colOff>9525</xdr:colOff>
                    <xdr:row>52</xdr:row>
                    <xdr:rowOff>85725</xdr:rowOff>
                  </from>
                  <to>
                    <xdr:col>11</xdr:col>
                    <xdr:colOff>190500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Group Box 101">
              <controlPr defaultSize="0" print="0" autoFill="0" autoPict="0">
                <anchor moveWithCells="1">
                  <from>
                    <xdr:col>37</xdr:col>
                    <xdr:colOff>0</xdr:colOff>
                    <xdr:row>37</xdr:row>
                    <xdr:rowOff>0</xdr:rowOff>
                  </from>
                  <to>
                    <xdr:col>47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Option Button 102">
              <controlPr defaultSize="0" autoFill="0" autoLine="0" autoPict="0">
                <anchor moveWithCells="1">
                  <from>
                    <xdr:col>37</xdr:col>
                    <xdr:colOff>38100</xdr:colOff>
                    <xdr:row>37</xdr:row>
                    <xdr:rowOff>38100</xdr:rowOff>
                  </from>
                  <to>
                    <xdr:col>41</xdr:col>
                    <xdr:colOff>38100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Option Button 103">
              <controlPr defaultSize="0" autoFill="0" autoLine="0" autoPict="0">
                <anchor moveWithCells="1">
                  <from>
                    <xdr:col>43</xdr:col>
                    <xdr:colOff>95250</xdr:colOff>
                    <xdr:row>37</xdr:row>
                    <xdr:rowOff>28575</xdr:rowOff>
                  </from>
                  <to>
                    <xdr:col>47</xdr:col>
                    <xdr:colOff>171450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Group Box 104">
              <controlPr defaultSize="0" print="0" autoFill="0" autoPict="0">
                <anchor moveWithCells="1">
                  <from>
                    <xdr:col>16</xdr:col>
                    <xdr:colOff>0</xdr:colOff>
                    <xdr:row>13</xdr:row>
                    <xdr:rowOff>228600</xdr:rowOff>
                  </from>
                  <to>
                    <xdr:col>22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Option Button 105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28575</xdr:rowOff>
                  </from>
                  <to>
                    <xdr:col>20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Option Button 106">
              <controlPr defaultSize="0" autoFill="0" autoLine="0" autoPict="0">
                <anchor moveWithCells="1">
                  <from>
                    <xdr:col>20</xdr:col>
                    <xdr:colOff>85725</xdr:colOff>
                    <xdr:row>14</xdr:row>
                    <xdr:rowOff>38100</xdr:rowOff>
                  </from>
                  <to>
                    <xdr:col>21</xdr:col>
                    <xdr:colOff>200025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50" zoomScaleNormal="50" zoomScaleSheetLayoutView="70" workbookViewId="0">
      <selection activeCell="Q15" sqref="Q15"/>
    </sheetView>
  </sheetViews>
  <sheetFormatPr defaultRowHeight="13.5" x14ac:dyDescent="0.15"/>
  <cols>
    <col min="1" max="1" width="9.375" style="45" customWidth="1"/>
    <col min="2" max="2" width="4.375" style="45" customWidth="1"/>
    <col min="3" max="3" width="16.75" style="45" customWidth="1"/>
    <col min="4" max="4" width="12.375" style="45" customWidth="1"/>
    <col min="5" max="5" width="2.375" style="45" customWidth="1"/>
    <col min="6" max="6" width="9.125" style="45" customWidth="1"/>
    <col min="7" max="7" width="9.25" style="45" customWidth="1"/>
    <col min="8" max="8" width="13.75" style="45" customWidth="1"/>
    <col min="9" max="9" width="11.75" style="45" customWidth="1"/>
    <col min="10" max="10" width="10.25" style="45" customWidth="1"/>
    <col min="11" max="12" width="9" style="45" hidden="1" customWidth="1"/>
    <col min="13" max="13" width="0" style="45" hidden="1" customWidth="1"/>
    <col min="14" max="16384" width="9" style="45"/>
  </cols>
  <sheetData>
    <row r="1" spans="1:12" ht="20.25" customHeight="1" x14ac:dyDescent="0.15">
      <c r="A1" s="636" t="s">
        <v>348</v>
      </c>
      <c r="B1" s="637"/>
      <c r="C1" s="637"/>
      <c r="D1" s="637"/>
      <c r="E1" s="637"/>
      <c r="F1" s="637"/>
      <c r="G1" s="637"/>
      <c r="H1" s="637"/>
      <c r="I1" s="162" t="s">
        <v>349</v>
      </c>
      <c r="K1" s="163" t="s">
        <v>350</v>
      </c>
      <c r="L1" s="45" t="s">
        <v>351</v>
      </c>
    </row>
    <row r="2" spans="1:12" s="168" customFormat="1" ht="13.5" customHeight="1" x14ac:dyDescent="0.15">
      <c r="A2" s="164"/>
      <c r="B2" s="164"/>
      <c r="C2" s="164"/>
      <c r="D2" s="164"/>
      <c r="E2" s="165"/>
      <c r="F2" s="166"/>
      <c r="G2" s="166"/>
      <c r="H2" s="164"/>
      <c r="I2" s="167"/>
      <c r="K2" s="169"/>
    </row>
    <row r="3" spans="1:12" s="41" customFormat="1" ht="16.5" customHeight="1" x14ac:dyDescent="0.15">
      <c r="A3" s="170" t="s">
        <v>352</v>
      </c>
      <c r="B3" s="638"/>
      <c r="C3" s="638"/>
      <c r="D3" s="639"/>
      <c r="F3" s="640" t="s">
        <v>169</v>
      </c>
      <c r="G3" s="638"/>
      <c r="H3" s="171"/>
      <c r="I3" s="172"/>
      <c r="J3" s="173"/>
      <c r="K3" s="174" t="s">
        <v>353</v>
      </c>
      <c r="L3" s="41" t="s">
        <v>354</v>
      </c>
    </row>
    <row r="4" spans="1:12" s="41" customFormat="1" ht="16.5" customHeight="1" x14ac:dyDescent="0.15">
      <c r="A4" s="175" t="s">
        <v>355</v>
      </c>
      <c r="B4" s="448"/>
      <c r="C4" s="448"/>
      <c r="D4" s="394"/>
      <c r="F4" s="641" t="s">
        <v>171</v>
      </c>
      <c r="G4" s="642"/>
      <c r="H4" s="176"/>
      <c r="I4" s="177" t="s">
        <v>172</v>
      </c>
      <c r="K4" s="174" t="s">
        <v>356</v>
      </c>
      <c r="L4" s="41" t="s">
        <v>357</v>
      </c>
    </row>
    <row r="5" spans="1:12" ht="8.25" customHeight="1" thickBot="1" x14ac:dyDescent="0.2">
      <c r="K5" s="163" t="s">
        <v>330</v>
      </c>
      <c r="L5" s="45" t="s">
        <v>358</v>
      </c>
    </row>
    <row r="6" spans="1:12" x14ac:dyDescent="0.15">
      <c r="A6" s="629" t="s">
        <v>359</v>
      </c>
      <c r="B6" s="630"/>
      <c r="C6" s="630"/>
      <c r="D6" s="631"/>
      <c r="E6" s="178"/>
      <c r="F6" s="632" t="s">
        <v>360</v>
      </c>
      <c r="G6" s="630"/>
      <c r="H6" s="630"/>
      <c r="I6" s="633"/>
      <c r="K6" s="163" t="s">
        <v>361</v>
      </c>
      <c r="L6" s="45" t="s">
        <v>362</v>
      </c>
    </row>
    <row r="7" spans="1:12" ht="149.25" customHeight="1" x14ac:dyDescent="0.15">
      <c r="A7" s="634"/>
      <c r="B7" s="625"/>
      <c r="C7" s="625"/>
      <c r="D7" s="626"/>
      <c r="E7" s="168"/>
      <c r="F7" s="624"/>
      <c r="G7" s="625"/>
      <c r="H7" s="625"/>
      <c r="I7" s="635"/>
      <c r="K7" s="163" t="s">
        <v>333</v>
      </c>
      <c r="L7" s="163" t="s">
        <v>363</v>
      </c>
    </row>
    <row r="8" spans="1:12" ht="15.75" thickBot="1" x14ac:dyDescent="0.2">
      <c r="A8" s="179" t="s">
        <v>364</v>
      </c>
      <c r="B8" s="180"/>
      <c r="C8" s="181" t="str">
        <f>IF(B8="","",INDEX($K$1:$L$10,MATCH(B8,$K$1:$K$10,0),2))</f>
        <v/>
      </c>
      <c r="D8" s="181"/>
      <c r="E8" s="181"/>
      <c r="F8" s="182" t="s">
        <v>365</v>
      </c>
      <c r="G8" s="627"/>
      <c r="H8" s="627"/>
      <c r="I8" s="628"/>
      <c r="K8" s="163" t="s">
        <v>366</v>
      </c>
      <c r="L8" s="45" t="s">
        <v>367</v>
      </c>
    </row>
    <row r="9" spans="1:12" ht="14.25" thickBot="1" x14ac:dyDescent="0.2">
      <c r="K9" s="163" t="s">
        <v>368</v>
      </c>
      <c r="L9" s="45" t="s">
        <v>369</v>
      </c>
    </row>
    <row r="10" spans="1:12" x14ac:dyDescent="0.15">
      <c r="A10" s="629" t="s">
        <v>370</v>
      </c>
      <c r="B10" s="630"/>
      <c r="C10" s="630"/>
      <c r="D10" s="631"/>
      <c r="E10" s="178"/>
      <c r="F10" s="632" t="s">
        <v>371</v>
      </c>
      <c r="G10" s="630"/>
      <c r="H10" s="630"/>
      <c r="I10" s="633"/>
      <c r="K10" s="163" t="s">
        <v>372</v>
      </c>
      <c r="L10" s="45" t="s">
        <v>373</v>
      </c>
    </row>
    <row r="11" spans="1:12" ht="153.75" customHeight="1" x14ac:dyDescent="0.15">
      <c r="A11" s="634"/>
      <c r="B11" s="625"/>
      <c r="C11" s="625"/>
      <c r="D11" s="626"/>
      <c r="E11" s="168"/>
      <c r="F11" s="624"/>
      <c r="G11" s="625"/>
      <c r="H11" s="625"/>
      <c r="I11" s="635"/>
    </row>
    <row r="12" spans="1:12" ht="14.25" thickBot="1" x14ac:dyDescent="0.2">
      <c r="A12" s="179" t="s">
        <v>364</v>
      </c>
      <c r="B12" s="180"/>
      <c r="C12" s="181" t="str">
        <f>IF(B12="","",INDEX($K$1:$L$10,MATCH(B12,$K$1:$K$10,0),2))</f>
        <v/>
      </c>
      <c r="D12" s="181"/>
      <c r="E12" s="181"/>
      <c r="F12" s="182" t="s">
        <v>365</v>
      </c>
      <c r="G12" s="627"/>
      <c r="H12" s="627"/>
      <c r="I12" s="628"/>
    </row>
    <row r="13" spans="1:12" ht="14.25" thickBot="1" x14ac:dyDescent="0.2"/>
    <row r="14" spans="1:12" x14ac:dyDescent="0.15">
      <c r="A14" s="629" t="s">
        <v>370</v>
      </c>
      <c r="B14" s="630"/>
      <c r="C14" s="630"/>
      <c r="D14" s="631"/>
      <c r="E14" s="178"/>
      <c r="F14" s="632" t="s">
        <v>371</v>
      </c>
      <c r="G14" s="630"/>
      <c r="H14" s="630"/>
      <c r="I14" s="633"/>
    </row>
    <row r="15" spans="1:12" ht="152.25" customHeight="1" x14ac:dyDescent="0.15">
      <c r="A15" s="634"/>
      <c r="B15" s="625"/>
      <c r="C15" s="625"/>
      <c r="D15" s="626"/>
      <c r="E15" s="168"/>
      <c r="F15" s="624"/>
      <c r="G15" s="625"/>
      <c r="H15" s="625"/>
      <c r="I15" s="635"/>
    </row>
    <row r="16" spans="1:12" ht="14.25" thickBot="1" x14ac:dyDescent="0.2">
      <c r="A16" s="179" t="s">
        <v>364</v>
      </c>
      <c r="B16" s="180"/>
      <c r="C16" s="181" t="str">
        <f>IF(B16="","",INDEX($K$1:$L$10,MATCH(B16,$K$1:$K$10,0),2))</f>
        <v/>
      </c>
      <c r="D16" s="181"/>
      <c r="E16" s="181"/>
      <c r="F16" s="182" t="s">
        <v>365</v>
      </c>
      <c r="G16" s="627"/>
      <c r="H16" s="627"/>
      <c r="I16" s="628"/>
    </row>
    <row r="17" spans="1:9" ht="14.25" thickBot="1" x14ac:dyDescent="0.2"/>
    <row r="18" spans="1:9" x14ac:dyDescent="0.15">
      <c r="A18" s="629" t="s">
        <v>370</v>
      </c>
      <c r="B18" s="630"/>
      <c r="C18" s="630"/>
      <c r="D18" s="631"/>
      <c r="E18" s="178"/>
      <c r="F18" s="632" t="s">
        <v>371</v>
      </c>
      <c r="G18" s="630"/>
      <c r="H18" s="630"/>
      <c r="I18" s="633"/>
    </row>
    <row r="19" spans="1:9" ht="151.5" customHeight="1" x14ac:dyDescent="0.15">
      <c r="A19" s="634"/>
      <c r="B19" s="625"/>
      <c r="C19" s="625"/>
      <c r="D19" s="626"/>
      <c r="E19" s="168"/>
      <c r="F19" s="624"/>
      <c r="G19" s="625"/>
      <c r="H19" s="625"/>
      <c r="I19" s="635"/>
    </row>
    <row r="20" spans="1:9" ht="14.25" thickBot="1" x14ac:dyDescent="0.2">
      <c r="A20" s="179" t="s">
        <v>364</v>
      </c>
      <c r="B20" s="180"/>
      <c r="C20" s="181" t="str">
        <f>IF(B20="","",INDEX($K$1:$L$10,MATCH(B20,$K$1:$K$10,0),2))</f>
        <v/>
      </c>
      <c r="D20" s="181"/>
      <c r="E20" s="181"/>
      <c r="F20" s="182" t="s">
        <v>365</v>
      </c>
      <c r="G20" s="627"/>
      <c r="H20" s="627"/>
      <c r="I20" s="628"/>
    </row>
    <row r="22" spans="1:9" x14ac:dyDescent="0.15">
      <c r="A22" s="624" t="s">
        <v>370</v>
      </c>
      <c r="B22" s="625"/>
      <c r="C22" s="625"/>
      <c r="D22" s="626"/>
      <c r="E22" s="183"/>
      <c r="F22" s="624" t="s">
        <v>371</v>
      </c>
      <c r="G22" s="625"/>
      <c r="H22" s="625"/>
      <c r="I22" s="626"/>
    </row>
    <row r="23" spans="1:9" ht="153.75" customHeight="1" x14ac:dyDescent="0.15">
      <c r="A23" s="624"/>
      <c r="B23" s="625"/>
      <c r="C23" s="625"/>
      <c r="D23" s="626"/>
      <c r="E23" s="168"/>
      <c r="F23" s="624"/>
      <c r="G23" s="625"/>
      <c r="H23" s="625"/>
      <c r="I23" s="626"/>
    </row>
    <row r="24" spans="1:9" x14ac:dyDescent="0.15">
      <c r="A24" s="184" t="s">
        <v>364</v>
      </c>
      <c r="B24" s="185"/>
      <c r="C24" s="186" t="str">
        <f>IF(B24="","",INDEX($K$1:$L$10,MATCH(B24,$K$1:$K$10,0),2))</f>
        <v/>
      </c>
      <c r="D24" s="186"/>
      <c r="E24" s="186"/>
      <c r="F24" s="187" t="s">
        <v>365</v>
      </c>
      <c r="G24" s="625"/>
      <c r="H24" s="625"/>
      <c r="I24" s="626"/>
    </row>
    <row r="26" spans="1:9" x14ac:dyDescent="0.15">
      <c r="A26" s="624" t="s">
        <v>370</v>
      </c>
      <c r="B26" s="625"/>
      <c r="C26" s="625"/>
      <c r="D26" s="626"/>
      <c r="E26" s="183"/>
      <c r="F26" s="624" t="s">
        <v>371</v>
      </c>
      <c r="G26" s="625"/>
      <c r="H26" s="625"/>
      <c r="I26" s="626"/>
    </row>
    <row r="27" spans="1:9" ht="153.75" customHeight="1" x14ac:dyDescent="0.15">
      <c r="A27" s="624"/>
      <c r="B27" s="625"/>
      <c r="C27" s="625"/>
      <c r="D27" s="626"/>
      <c r="E27" s="168"/>
      <c r="F27" s="624"/>
      <c r="G27" s="625"/>
      <c r="H27" s="625"/>
      <c r="I27" s="626"/>
    </row>
    <row r="28" spans="1:9" x14ac:dyDescent="0.15">
      <c r="A28" s="184" t="s">
        <v>364</v>
      </c>
      <c r="B28" s="185"/>
      <c r="C28" s="186" t="str">
        <f>IF(B28="","",INDEX($K$1:$L$10,MATCH(B28,$K$1:$K$10,0),2))</f>
        <v/>
      </c>
      <c r="D28" s="186"/>
      <c r="E28" s="186"/>
      <c r="F28" s="187" t="s">
        <v>365</v>
      </c>
      <c r="G28" s="625"/>
      <c r="H28" s="625"/>
      <c r="I28" s="626"/>
    </row>
    <row r="30" spans="1:9" x14ac:dyDescent="0.15">
      <c r="A30" s="624" t="s">
        <v>370</v>
      </c>
      <c r="B30" s="625"/>
      <c r="C30" s="625"/>
      <c r="D30" s="626"/>
      <c r="E30" s="183"/>
      <c r="F30" s="624" t="s">
        <v>371</v>
      </c>
      <c r="G30" s="625"/>
      <c r="H30" s="625"/>
      <c r="I30" s="626"/>
    </row>
    <row r="31" spans="1:9" ht="153.75" customHeight="1" x14ac:dyDescent="0.15">
      <c r="A31" s="624"/>
      <c r="B31" s="625"/>
      <c r="C31" s="625"/>
      <c r="D31" s="626"/>
      <c r="E31" s="168"/>
      <c r="F31" s="624"/>
      <c r="G31" s="625"/>
      <c r="H31" s="625"/>
      <c r="I31" s="626"/>
    </row>
    <row r="32" spans="1:9" x14ac:dyDescent="0.15">
      <c r="A32" s="184" t="s">
        <v>364</v>
      </c>
      <c r="B32" s="185"/>
      <c r="C32" s="186" t="str">
        <f>IF(B32="","",INDEX($K$1:$L$10,MATCH(B32,$K$1:$K$10,0),2))</f>
        <v/>
      </c>
      <c r="D32" s="186"/>
      <c r="E32" s="186"/>
      <c r="F32" s="187" t="s">
        <v>365</v>
      </c>
      <c r="G32" s="625"/>
      <c r="H32" s="625"/>
      <c r="I32" s="626"/>
    </row>
    <row r="34" spans="1:9" x14ac:dyDescent="0.15">
      <c r="A34" s="624" t="s">
        <v>370</v>
      </c>
      <c r="B34" s="625"/>
      <c r="C34" s="625"/>
      <c r="D34" s="626"/>
      <c r="E34" s="183"/>
      <c r="F34" s="624" t="s">
        <v>371</v>
      </c>
      <c r="G34" s="625"/>
      <c r="H34" s="625"/>
      <c r="I34" s="626"/>
    </row>
    <row r="35" spans="1:9" ht="153.75" customHeight="1" x14ac:dyDescent="0.15">
      <c r="A35" s="624"/>
      <c r="B35" s="625"/>
      <c r="C35" s="625"/>
      <c r="D35" s="626"/>
      <c r="E35" s="168"/>
      <c r="F35" s="624"/>
      <c r="G35" s="625"/>
      <c r="H35" s="625"/>
      <c r="I35" s="626"/>
    </row>
    <row r="36" spans="1:9" x14ac:dyDescent="0.15">
      <c r="A36" s="184" t="s">
        <v>364</v>
      </c>
      <c r="B36" s="185"/>
      <c r="C36" s="186" t="str">
        <f>IF(B36="","",INDEX($K$1:$L$10,MATCH(B36,$K$1:$K$10,0),2))</f>
        <v/>
      </c>
      <c r="D36" s="186"/>
      <c r="E36" s="186"/>
      <c r="F36" s="187" t="s">
        <v>365</v>
      </c>
      <c r="G36" s="625"/>
      <c r="H36" s="625"/>
      <c r="I36" s="626"/>
    </row>
    <row r="38" spans="1:9" x14ac:dyDescent="0.15">
      <c r="A38" s="624" t="s">
        <v>370</v>
      </c>
      <c r="B38" s="625"/>
      <c r="C38" s="625"/>
      <c r="D38" s="626"/>
      <c r="E38" s="183"/>
      <c r="F38" s="624" t="s">
        <v>371</v>
      </c>
      <c r="G38" s="625"/>
      <c r="H38" s="625"/>
      <c r="I38" s="626"/>
    </row>
    <row r="39" spans="1:9" ht="153.75" customHeight="1" x14ac:dyDescent="0.15">
      <c r="A39" s="624"/>
      <c r="B39" s="625"/>
      <c r="C39" s="625"/>
      <c r="D39" s="626"/>
      <c r="E39" s="168"/>
      <c r="F39" s="624"/>
      <c r="G39" s="625"/>
      <c r="H39" s="625"/>
      <c r="I39" s="626"/>
    </row>
    <row r="40" spans="1:9" x14ac:dyDescent="0.15">
      <c r="A40" s="184" t="s">
        <v>364</v>
      </c>
      <c r="B40" s="185"/>
      <c r="C40" s="186" t="str">
        <f>IF(B40="","",INDEX($K$1:$L$10,MATCH(B40,$K$1:$K$10,0),2))</f>
        <v/>
      </c>
      <c r="D40" s="186"/>
      <c r="E40" s="186"/>
      <c r="F40" s="187" t="s">
        <v>365</v>
      </c>
      <c r="G40" s="625"/>
      <c r="H40" s="625"/>
      <c r="I40" s="626"/>
    </row>
    <row r="42" spans="1:9" x14ac:dyDescent="0.15">
      <c r="A42" s="624" t="s">
        <v>370</v>
      </c>
      <c r="B42" s="625"/>
      <c r="C42" s="625"/>
      <c r="D42" s="626"/>
      <c r="E42" s="183"/>
      <c r="F42" s="624" t="s">
        <v>371</v>
      </c>
      <c r="G42" s="625"/>
      <c r="H42" s="625"/>
      <c r="I42" s="626"/>
    </row>
    <row r="43" spans="1:9" ht="153.75" customHeight="1" x14ac:dyDescent="0.15">
      <c r="A43" s="624"/>
      <c r="B43" s="625"/>
      <c r="C43" s="625"/>
      <c r="D43" s="626"/>
      <c r="E43" s="168"/>
      <c r="F43" s="624"/>
      <c r="G43" s="625"/>
      <c r="H43" s="625"/>
      <c r="I43" s="626"/>
    </row>
    <row r="44" spans="1:9" x14ac:dyDescent="0.15">
      <c r="A44" s="184" t="s">
        <v>364</v>
      </c>
      <c r="B44" s="185"/>
      <c r="C44" s="186" t="str">
        <f>IF(B44="","",INDEX($K$1:$L$10,MATCH(B44,$K$1:$K$10,0),2))</f>
        <v/>
      </c>
      <c r="D44" s="186"/>
      <c r="E44" s="186"/>
      <c r="F44" s="187" t="s">
        <v>365</v>
      </c>
      <c r="G44" s="625"/>
      <c r="H44" s="625"/>
      <c r="I44" s="626"/>
    </row>
    <row r="46" spans="1:9" x14ac:dyDescent="0.15">
      <c r="A46" s="624" t="s">
        <v>370</v>
      </c>
      <c r="B46" s="625"/>
      <c r="C46" s="625"/>
      <c r="D46" s="626"/>
      <c r="E46" s="183"/>
      <c r="F46" s="624" t="s">
        <v>371</v>
      </c>
      <c r="G46" s="625"/>
      <c r="H46" s="625"/>
      <c r="I46" s="626"/>
    </row>
    <row r="47" spans="1:9" ht="153.75" customHeight="1" x14ac:dyDescent="0.15">
      <c r="A47" s="624"/>
      <c r="B47" s="625"/>
      <c r="C47" s="625"/>
      <c r="D47" s="626"/>
      <c r="E47" s="168"/>
      <c r="F47" s="624"/>
      <c r="G47" s="625"/>
      <c r="H47" s="625"/>
      <c r="I47" s="626"/>
    </row>
    <row r="48" spans="1:9" x14ac:dyDescent="0.15">
      <c r="A48" s="184" t="s">
        <v>364</v>
      </c>
      <c r="B48" s="185"/>
      <c r="C48" s="186" t="str">
        <f>IF(B48="","",INDEX($K$1:$L$10,MATCH(B48,$K$1:$K$10,0),2))</f>
        <v/>
      </c>
      <c r="D48" s="186"/>
      <c r="E48" s="186"/>
      <c r="F48" s="187" t="s">
        <v>365</v>
      </c>
      <c r="G48" s="625"/>
      <c r="H48" s="625"/>
      <c r="I48" s="626"/>
    </row>
    <row r="50" spans="1:9" x14ac:dyDescent="0.15">
      <c r="A50" s="624" t="s">
        <v>370</v>
      </c>
      <c r="B50" s="625"/>
      <c r="C50" s="625"/>
      <c r="D50" s="626"/>
      <c r="E50" s="183"/>
      <c r="F50" s="624" t="s">
        <v>371</v>
      </c>
      <c r="G50" s="625"/>
      <c r="H50" s="625"/>
      <c r="I50" s="626"/>
    </row>
    <row r="51" spans="1:9" ht="153.75" customHeight="1" x14ac:dyDescent="0.15">
      <c r="A51" s="624"/>
      <c r="B51" s="625"/>
      <c r="C51" s="625"/>
      <c r="D51" s="626"/>
      <c r="E51" s="168"/>
      <c r="F51" s="624"/>
      <c r="G51" s="625"/>
      <c r="H51" s="625"/>
      <c r="I51" s="626"/>
    </row>
    <row r="52" spans="1:9" x14ac:dyDescent="0.15">
      <c r="A52" s="184" t="s">
        <v>364</v>
      </c>
      <c r="B52" s="185"/>
      <c r="C52" s="186" t="str">
        <f>IF(B52="","",INDEX($K$1:$L$10,MATCH(B52,$K$1:$K$10,0),2))</f>
        <v/>
      </c>
      <c r="D52" s="186"/>
      <c r="E52" s="186"/>
      <c r="F52" s="187" t="s">
        <v>365</v>
      </c>
      <c r="G52" s="625"/>
      <c r="H52" s="625"/>
      <c r="I52" s="626"/>
    </row>
    <row r="54" spans="1:9" x14ac:dyDescent="0.15">
      <c r="A54" s="624" t="s">
        <v>370</v>
      </c>
      <c r="B54" s="625"/>
      <c r="C54" s="625"/>
      <c r="D54" s="626"/>
      <c r="E54" s="183"/>
      <c r="F54" s="624" t="s">
        <v>371</v>
      </c>
      <c r="G54" s="625"/>
      <c r="H54" s="625"/>
      <c r="I54" s="626"/>
    </row>
    <row r="55" spans="1:9" ht="153.75" customHeight="1" x14ac:dyDescent="0.15">
      <c r="A55" s="624"/>
      <c r="B55" s="625"/>
      <c r="C55" s="625"/>
      <c r="D55" s="626"/>
      <c r="E55" s="168"/>
      <c r="F55" s="624"/>
      <c r="G55" s="625"/>
      <c r="H55" s="625"/>
      <c r="I55" s="626"/>
    </row>
    <row r="56" spans="1:9" x14ac:dyDescent="0.15">
      <c r="A56" s="184" t="s">
        <v>364</v>
      </c>
      <c r="B56" s="185"/>
      <c r="C56" s="186" t="str">
        <f>IF(B56="","",INDEX($K$1:$L$10,MATCH(B56,$K$1:$K$10,0),2))</f>
        <v/>
      </c>
      <c r="D56" s="186"/>
      <c r="E56" s="186"/>
      <c r="F56" s="187" t="s">
        <v>365</v>
      </c>
      <c r="G56" s="625"/>
      <c r="H56" s="625"/>
      <c r="I56" s="626"/>
    </row>
    <row r="58" spans="1:9" x14ac:dyDescent="0.15">
      <c r="A58" s="624" t="s">
        <v>370</v>
      </c>
      <c r="B58" s="625"/>
      <c r="C58" s="625"/>
      <c r="D58" s="626"/>
      <c r="E58" s="183"/>
      <c r="F58" s="624" t="s">
        <v>371</v>
      </c>
      <c r="G58" s="625"/>
      <c r="H58" s="625"/>
      <c r="I58" s="626"/>
    </row>
    <row r="59" spans="1:9" ht="153.75" customHeight="1" x14ac:dyDescent="0.15">
      <c r="A59" s="624"/>
      <c r="B59" s="625"/>
      <c r="C59" s="625"/>
      <c r="D59" s="626"/>
      <c r="E59" s="168"/>
      <c r="F59" s="624"/>
      <c r="G59" s="625"/>
      <c r="H59" s="625"/>
      <c r="I59" s="626"/>
    </row>
    <row r="60" spans="1:9" x14ac:dyDescent="0.15">
      <c r="A60" s="184" t="s">
        <v>364</v>
      </c>
      <c r="B60" s="185"/>
      <c r="C60" s="186" t="str">
        <f>IF(B60="","",INDEX($K$1:$L$10,MATCH(B60,$K$1:$K$10,0),2))</f>
        <v/>
      </c>
      <c r="D60" s="186"/>
      <c r="E60" s="186"/>
      <c r="F60" s="187" t="s">
        <v>365</v>
      </c>
      <c r="G60" s="625"/>
      <c r="H60" s="625"/>
      <c r="I60" s="626"/>
    </row>
    <row r="62" spans="1:9" x14ac:dyDescent="0.15">
      <c r="A62" s="624" t="s">
        <v>370</v>
      </c>
      <c r="B62" s="625"/>
      <c r="C62" s="625"/>
      <c r="D62" s="626"/>
      <c r="E62" s="183"/>
      <c r="F62" s="624" t="s">
        <v>371</v>
      </c>
      <c r="G62" s="625"/>
      <c r="H62" s="625"/>
      <c r="I62" s="626"/>
    </row>
    <row r="63" spans="1:9" ht="153.75" customHeight="1" x14ac:dyDescent="0.15">
      <c r="A63" s="624"/>
      <c r="B63" s="625"/>
      <c r="C63" s="625"/>
      <c r="D63" s="626"/>
      <c r="E63" s="168"/>
      <c r="F63" s="624"/>
      <c r="G63" s="625"/>
      <c r="H63" s="625"/>
      <c r="I63" s="626"/>
    </row>
    <row r="64" spans="1:9" x14ac:dyDescent="0.15">
      <c r="A64" s="184" t="s">
        <v>364</v>
      </c>
      <c r="B64" s="185"/>
      <c r="C64" s="186" t="str">
        <f>IF(B64="","",INDEX($K$1:$L$10,MATCH(B64,$K$1:$K$10,0),2))</f>
        <v/>
      </c>
      <c r="D64" s="186"/>
      <c r="E64" s="186"/>
      <c r="F64" s="187" t="s">
        <v>365</v>
      </c>
      <c r="G64" s="625"/>
      <c r="H64" s="625"/>
      <c r="I64" s="626"/>
    </row>
    <row r="66" spans="1:9" x14ac:dyDescent="0.15">
      <c r="A66" s="624" t="s">
        <v>370</v>
      </c>
      <c r="B66" s="625"/>
      <c r="C66" s="625"/>
      <c r="D66" s="626"/>
      <c r="E66" s="183"/>
      <c r="F66" s="624" t="s">
        <v>371</v>
      </c>
      <c r="G66" s="625"/>
      <c r="H66" s="625"/>
      <c r="I66" s="626"/>
    </row>
    <row r="67" spans="1:9" ht="153.75" customHeight="1" x14ac:dyDescent="0.15">
      <c r="A67" s="624"/>
      <c r="B67" s="625"/>
      <c r="C67" s="625"/>
      <c r="D67" s="626"/>
      <c r="E67" s="168"/>
      <c r="F67" s="624"/>
      <c r="G67" s="625"/>
      <c r="H67" s="625"/>
      <c r="I67" s="626"/>
    </row>
    <row r="68" spans="1:9" x14ac:dyDescent="0.15">
      <c r="A68" s="184" t="s">
        <v>364</v>
      </c>
      <c r="B68" s="185"/>
      <c r="C68" s="186" t="str">
        <f>IF(B68="","",INDEX($K$1:$L$10,MATCH(B68,$K$1:$K$10,0),2))</f>
        <v/>
      </c>
      <c r="D68" s="186"/>
      <c r="E68" s="186"/>
      <c r="F68" s="187" t="s">
        <v>365</v>
      </c>
      <c r="G68" s="625"/>
      <c r="H68" s="625"/>
      <c r="I68" s="626"/>
    </row>
  </sheetData>
  <mergeCells count="85">
    <mergeCell ref="A11:D11"/>
    <mergeCell ref="F11:I11"/>
    <mergeCell ref="A1:H1"/>
    <mergeCell ref="B3:D3"/>
    <mergeCell ref="F3:G3"/>
    <mergeCell ref="B4:D4"/>
    <mergeCell ref="F4:G4"/>
    <mergeCell ref="A6:D6"/>
    <mergeCell ref="F6:I6"/>
    <mergeCell ref="A7:D7"/>
    <mergeCell ref="F7:I7"/>
    <mergeCell ref="G8:I8"/>
    <mergeCell ref="A10:D10"/>
    <mergeCell ref="F10:I10"/>
    <mergeCell ref="A22:D22"/>
    <mergeCell ref="F22:I22"/>
    <mergeCell ref="G12:I12"/>
    <mergeCell ref="A14:D14"/>
    <mergeCell ref="F14:I14"/>
    <mergeCell ref="A15:D15"/>
    <mergeCell ref="F15:I15"/>
    <mergeCell ref="G16:I16"/>
    <mergeCell ref="A18:D18"/>
    <mergeCell ref="F18:I18"/>
    <mergeCell ref="A19:D19"/>
    <mergeCell ref="F19:I19"/>
    <mergeCell ref="G20:I20"/>
    <mergeCell ref="G32:I32"/>
    <mergeCell ref="A23:D23"/>
    <mergeCell ref="F23:I23"/>
    <mergeCell ref="G24:I24"/>
    <mergeCell ref="A26:D26"/>
    <mergeCell ref="F26:I26"/>
    <mergeCell ref="A27:D27"/>
    <mergeCell ref="F27:I27"/>
    <mergeCell ref="G28:I28"/>
    <mergeCell ref="A30:D30"/>
    <mergeCell ref="F30:I30"/>
    <mergeCell ref="A31:D31"/>
    <mergeCell ref="F31:I31"/>
    <mergeCell ref="A43:D43"/>
    <mergeCell ref="F43:I43"/>
    <mergeCell ref="A34:D34"/>
    <mergeCell ref="F34:I34"/>
    <mergeCell ref="A35:D35"/>
    <mergeCell ref="F35:I35"/>
    <mergeCell ref="G36:I36"/>
    <mergeCell ref="A38:D38"/>
    <mergeCell ref="F38:I38"/>
    <mergeCell ref="A39:D39"/>
    <mergeCell ref="F39:I39"/>
    <mergeCell ref="G40:I40"/>
    <mergeCell ref="A42:D42"/>
    <mergeCell ref="F42:I42"/>
    <mergeCell ref="A54:D54"/>
    <mergeCell ref="F54:I54"/>
    <mergeCell ref="G44:I44"/>
    <mergeCell ref="A46:D46"/>
    <mergeCell ref="F46:I46"/>
    <mergeCell ref="A47:D47"/>
    <mergeCell ref="F47:I47"/>
    <mergeCell ref="G48:I48"/>
    <mergeCell ref="A50:D50"/>
    <mergeCell ref="F50:I50"/>
    <mergeCell ref="A51:D51"/>
    <mergeCell ref="F51:I51"/>
    <mergeCell ref="G52:I52"/>
    <mergeCell ref="G64:I64"/>
    <mergeCell ref="A55:D55"/>
    <mergeCell ref="F55:I55"/>
    <mergeCell ref="G56:I56"/>
    <mergeCell ref="A58:D58"/>
    <mergeCell ref="F58:I58"/>
    <mergeCell ref="A59:D59"/>
    <mergeCell ref="F59:I59"/>
    <mergeCell ref="G60:I60"/>
    <mergeCell ref="A62:D62"/>
    <mergeCell ref="F62:I62"/>
    <mergeCell ref="A63:D63"/>
    <mergeCell ref="F63:I63"/>
    <mergeCell ref="A66:D66"/>
    <mergeCell ref="F66:I66"/>
    <mergeCell ref="A67:D67"/>
    <mergeCell ref="F67:I67"/>
    <mergeCell ref="G68:I68"/>
  </mergeCells>
  <phoneticPr fontId="2"/>
  <dataValidations count="1">
    <dataValidation type="list" allowBlank="1" showInputMessage="1" showErrorMessage="1" sqref="B8 B68 B60 B64 B56 B52 B44 B48 B40 B36 B28 B32 B24 B20 B12 B16">
      <formula1>$K$1:$K$10</formula1>
    </dataValidation>
  </dataValidations>
  <pageMargins left="0.70866141732283472" right="0.70866141732283472" top="0.43307086614173229" bottom="0.47244094488188981" header="0.19685039370078741" footer="0.19685039370078741"/>
  <pageSetup paperSize="9" orientation="portrait" horizontalDpi="300" verticalDpi="300" r:id="rId1"/>
  <rowBreaks count="3" manualBreakCount="3">
    <brk id="20" max="8" man="1"/>
    <brk id="36" max="8" man="1"/>
    <brk id="5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様式１【記載例】</vt:lpstr>
      <vt:lpstr>様式2【記載例】</vt:lpstr>
      <vt:lpstr>様式2 </vt:lpstr>
      <vt:lpstr>様式３</vt:lpstr>
      <vt:lpstr>様式１【記載例】!Print_Area</vt:lpstr>
      <vt:lpstr>'様式2 '!Print_Area</vt:lpstr>
      <vt:lpstr>様式2【記載例】!Print_Area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2015-03-17T10:38:30Z</dcterms:modified>
</cp:coreProperties>
</file>