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7\"/>
    </mc:Choice>
  </mc:AlternateContent>
  <bookViews>
    <workbookView xWindow="-15" yWindow="-15" windowWidth="19260" windowHeight="4050" firstSheet="36" activeTab="39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5月末　6月公表分 " sheetId="31" r:id="rId29"/>
    <sheet name="2606月末　7月公表分" sheetId="34" r:id="rId30"/>
    <sheet name="260７月末　8月公表分" sheetId="33" r:id="rId31"/>
    <sheet name="260８月末　９月公表分" sheetId="35" r:id="rId32"/>
    <sheet name="260９月末　１０月公表分" sheetId="36" r:id="rId33"/>
    <sheet name="2610月末　11月公表分" sheetId="37" r:id="rId34"/>
    <sheet name="2611月末　12月公表分" sheetId="38" r:id="rId35"/>
    <sheet name="2612月末　1月公表分" sheetId="39" r:id="rId36"/>
    <sheet name="2701月末2月公表分" sheetId="40" r:id="rId37"/>
    <sheet name="2701月末3月公表分" sheetId="41" r:id="rId38"/>
    <sheet name="2701月末4月公表分" sheetId="42" r:id="rId39"/>
    <sheet name="2701月末5月公表分 " sheetId="43" r:id="rId40"/>
    <sheet name="Sheet2" sheetId="2" r:id="rId41"/>
    <sheet name="Sheet3" sheetId="3" r:id="rId42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  <definedName name="_xlnm.Print_Area" localSheetId="34">'2611月末　12月公表分'!$A$1:$P$123</definedName>
    <definedName name="_xlnm.Print_Area" localSheetId="35">'2612月末　1月公表分'!$A$1:$P$124</definedName>
    <definedName name="_xlnm.Print_Area" localSheetId="36">'2701月末2月公表分'!$A$1:$P$125</definedName>
    <definedName name="_xlnm.Print_Area" localSheetId="37">'2701月末3月公表分'!$A$1:$P$126</definedName>
    <definedName name="_xlnm.Print_Area" localSheetId="38">'2701月末4月公表分'!$A$1:$P$127</definedName>
    <definedName name="_xlnm.Print_Area" localSheetId="39">'2701月末5月公表分 '!$A$1:$P$128</definedName>
  </definedNames>
  <calcPr calcId="152511"/>
</workbook>
</file>

<file path=xl/calcChain.xml><?xml version="1.0" encoding="utf-8"?>
<calcChain xmlns="http://schemas.openxmlformats.org/spreadsheetml/2006/main">
  <c r="E54" i="43" l="1"/>
  <c r="C55" i="43" l="1"/>
  <c r="D55" i="43"/>
  <c r="O125" i="43"/>
  <c r="O124" i="43"/>
  <c r="P113" i="43"/>
  <c r="P125" i="43"/>
  <c r="P124" i="43"/>
  <c r="P122" i="43"/>
  <c r="P121" i="43"/>
  <c r="P120" i="43"/>
  <c r="P119" i="43"/>
  <c r="P118" i="43"/>
  <c r="P117" i="43"/>
  <c r="P116" i="43"/>
  <c r="P115" i="43"/>
  <c r="P114" i="43"/>
  <c r="T113" i="43"/>
  <c r="T128" i="43"/>
  <c r="T127" i="43"/>
  <c r="T126" i="43"/>
  <c r="T125" i="43"/>
  <c r="T124" i="43"/>
  <c r="T122" i="43"/>
  <c r="T121" i="43"/>
  <c r="T120" i="43"/>
  <c r="T119" i="43"/>
  <c r="T118" i="43"/>
  <c r="T117" i="43"/>
  <c r="T116" i="43"/>
  <c r="T115" i="43"/>
  <c r="T114" i="43"/>
  <c r="N125" i="43"/>
  <c r="L125" i="43"/>
  <c r="J125" i="43"/>
  <c r="H125" i="43"/>
  <c r="F125" i="43"/>
  <c r="N124" i="43"/>
  <c r="L124" i="43"/>
  <c r="J124" i="43"/>
  <c r="H124" i="43"/>
  <c r="F124" i="43"/>
  <c r="N122" i="43"/>
  <c r="L122" i="43"/>
  <c r="J122" i="43"/>
  <c r="H122" i="43"/>
  <c r="F122" i="43"/>
  <c r="N121" i="43"/>
  <c r="L121" i="43"/>
  <c r="J121" i="43"/>
  <c r="H121" i="43"/>
  <c r="F121" i="43"/>
  <c r="N120" i="43"/>
  <c r="L120" i="43"/>
  <c r="J120" i="43"/>
  <c r="H120" i="43"/>
  <c r="F120" i="43"/>
  <c r="N119" i="43"/>
  <c r="L119" i="43"/>
  <c r="J119" i="43"/>
  <c r="H119" i="43"/>
  <c r="F119" i="43"/>
  <c r="N118" i="43"/>
  <c r="L118" i="43"/>
  <c r="J118" i="43"/>
  <c r="H118" i="43"/>
  <c r="F118" i="43"/>
  <c r="N117" i="43"/>
  <c r="L117" i="43"/>
  <c r="J117" i="43"/>
  <c r="H117" i="43"/>
  <c r="F117" i="43"/>
  <c r="N116" i="43"/>
  <c r="L116" i="43"/>
  <c r="J116" i="43"/>
  <c r="H116" i="43"/>
  <c r="F116" i="43"/>
  <c r="N115" i="43"/>
  <c r="L115" i="43"/>
  <c r="J115" i="43"/>
  <c r="H115" i="43"/>
  <c r="F115" i="43"/>
  <c r="N114" i="43"/>
  <c r="L114" i="43"/>
  <c r="J114" i="43"/>
  <c r="H114" i="43"/>
  <c r="F114" i="43"/>
  <c r="N113" i="43"/>
  <c r="L113" i="43"/>
  <c r="J113" i="43"/>
  <c r="H113" i="43"/>
  <c r="F113" i="43"/>
  <c r="T109" i="43"/>
  <c r="T108" i="43"/>
  <c r="T107" i="43"/>
  <c r="T106" i="43"/>
  <c r="N109" i="43"/>
  <c r="L109" i="43"/>
  <c r="J109" i="43"/>
  <c r="H109" i="43"/>
  <c r="F109" i="43"/>
  <c r="T105" i="43"/>
  <c r="N108" i="43"/>
  <c r="L108" i="43"/>
  <c r="J108" i="43"/>
  <c r="H108" i="43"/>
  <c r="F108" i="43"/>
  <c r="W103" i="43"/>
  <c r="T103" i="43" s="1"/>
  <c r="V103" i="43"/>
  <c r="U103" i="43"/>
  <c r="P106" i="43"/>
  <c r="M106" i="43"/>
  <c r="N106" i="43" s="1"/>
  <c r="L106" i="43"/>
  <c r="T102" i="43"/>
  <c r="O105" i="43" s="1"/>
  <c r="P105" i="43" s="1"/>
  <c r="N105" i="43"/>
  <c r="L105" i="43"/>
  <c r="T101" i="43"/>
  <c r="O104" i="43"/>
  <c r="P104" i="43" s="1"/>
  <c r="N104" i="43"/>
  <c r="L104" i="43"/>
  <c r="T100" i="43"/>
  <c r="O103" i="43"/>
  <c r="P103" i="43" s="1"/>
  <c r="N103" i="43"/>
  <c r="L103" i="43"/>
  <c r="T99" i="43"/>
  <c r="O102" i="43" s="1"/>
  <c r="P102" i="43" s="1"/>
  <c r="N102" i="43"/>
  <c r="L102" i="43"/>
  <c r="T98" i="43"/>
  <c r="O101" i="43" s="1"/>
  <c r="P101" i="43" s="1"/>
  <c r="N101" i="43"/>
  <c r="L101" i="43"/>
  <c r="T97" i="43"/>
  <c r="O100" i="43"/>
  <c r="P100" i="43" s="1"/>
  <c r="N100" i="43"/>
  <c r="L100" i="43"/>
  <c r="T96" i="43"/>
  <c r="O99" i="43"/>
  <c r="P99" i="43" s="1"/>
  <c r="N99" i="43"/>
  <c r="L99" i="43"/>
  <c r="T95" i="43"/>
  <c r="O98" i="43" s="1"/>
  <c r="P98" i="43" s="1"/>
  <c r="N98" i="43"/>
  <c r="L98" i="43"/>
  <c r="T94" i="43"/>
  <c r="O97" i="43" s="1"/>
  <c r="P97" i="43" s="1"/>
  <c r="N97" i="43"/>
  <c r="L97" i="43"/>
  <c r="Z93" i="43"/>
  <c r="O93" i="43"/>
  <c r="P93" i="43" s="1"/>
  <c r="N93" i="43"/>
  <c r="L93" i="43"/>
  <c r="J93" i="43"/>
  <c r="H93" i="43"/>
  <c r="F93" i="43"/>
  <c r="Z92" i="43"/>
  <c r="N92" i="43"/>
  <c r="L92" i="43"/>
  <c r="J92" i="43"/>
  <c r="H92" i="43"/>
  <c r="F92" i="43"/>
  <c r="Z91" i="43"/>
  <c r="Z90" i="43"/>
  <c r="P90" i="43"/>
  <c r="N90" i="43"/>
  <c r="L90" i="43"/>
  <c r="J90" i="43"/>
  <c r="H90" i="43"/>
  <c r="F90" i="43"/>
  <c r="Z89" i="43"/>
  <c r="P89" i="43"/>
  <c r="N89" i="43"/>
  <c r="L89" i="43"/>
  <c r="J89" i="43"/>
  <c r="H89" i="43"/>
  <c r="F89" i="43"/>
  <c r="P88" i="43"/>
  <c r="N88" i="43"/>
  <c r="L88" i="43"/>
  <c r="J88" i="43"/>
  <c r="H88" i="43"/>
  <c r="F88" i="43"/>
  <c r="AC87" i="43"/>
  <c r="AB87" i="43"/>
  <c r="AA87" i="43"/>
  <c r="Z87" i="43" s="1"/>
  <c r="P87" i="43"/>
  <c r="N87" i="43"/>
  <c r="L87" i="43"/>
  <c r="J87" i="43"/>
  <c r="H87" i="43"/>
  <c r="F87" i="43"/>
  <c r="Z86" i="43"/>
  <c r="P86" i="43"/>
  <c r="N86" i="43"/>
  <c r="L86" i="43"/>
  <c r="J86" i="43"/>
  <c r="H86" i="43"/>
  <c r="F86" i="43"/>
  <c r="Z85" i="43"/>
  <c r="P85" i="43"/>
  <c r="N85" i="43"/>
  <c r="L85" i="43"/>
  <c r="J85" i="43"/>
  <c r="H85" i="43"/>
  <c r="F85" i="43"/>
  <c r="Z84" i="43"/>
  <c r="P84" i="43"/>
  <c r="N84" i="43"/>
  <c r="L84" i="43"/>
  <c r="J84" i="43"/>
  <c r="H84" i="43"/>
  <c r="F84" i="43"/>
  <c r="Z83" i="43"/>
  <c r="P83" i="43"/>
  <c r="N83" i="43"/>
  <c r="L83" i="43"/>
  <c r="J83" i="43"/>
  <c r="H83" i="43"/>
  <c r="F83" i="43"/>
  <c r="Z82" i="43"/>
  <c r="P82" i="43"/>
  <c r="N82" i="43"/>
  <c r="L82" i="43"/>
  <c r="J82" i="43"/>
  <c r="H82" i="43"/>
  <c r="F82" i="43"/>
  <c r="Z81" i="43"/>
  <c r="P81" i="43"/>
  <c r="N81" i="43"/>
  <c r="L81" i="43"/>
  <c r="J81" i="43"/>
  <c r="H81" i="43"/>
  <c r="F81" i="43"/>
  <c r="Z80" i="43"/>
  <c r="Z79" i="43"/>
  <c r="O92" i="43" s="1"/>
  <c r="P92" i="43" s="1"/>
  <c r="Z78" i="43"/>
  <c r="T77" i="43"/>
  <c r="O77" i="43"/>
  <c r="P77" i="43" s="1"/>
  <c r="N77" i="43"/>
  <c r="L77" i="43"/>
  <c r="J77" i="43"/>
  <c r="H77" i="43"/>
  <c r="F77" i="43"/>
  <c r="T76" i="43"/>
  <c r="O76" i="43"/>
  <c r="P76" i="43" s="1"/>
  <c r="N76" i="43"/>
  <c r="L76" i="43"/>
  <c r="J76" i="43"/>
  <c r="H76" i="43"/>
  <c r="F76" i="43"/>
  <c r="T75" i="43"/>
  <c r="T74" i="43"/>
  <c r="P74" i="43"/>
  <c r="N74" i="43"/>
  <c r="L74" i="43"/>
  <c r="J74" i="43"/>
  <c r="H74" i="43"/>
  <c r="F74" i="43"/>
  <c r="T73" i="43"/>
  <c r="P73" i="43"/>
  <c r="N73" i="43"/>
  <c r="L73" i="43"/>
  <c r="J73" i="43"/>
  <c r="H73" i="43"/>
  <c r="F73" i="43"/>
  <c r="P72" i="43"/>
  <c r="N72" i="43"/>
  <c r="L72" i="43"/>
  <c r="J72" i="43"/>
  <c r="H72" i="43"/>
  <c r="F72" i="43"/>
  <c r="W71" i="43"/>
  <c r="V71" i="43"/>
  <c r="U71" i="43"/>
  <c r="T71" i="43" s="1"/>
  <c r="P71" i="43"/>
  <c r="N71" i="43"/>
  <c r="L71" i="43"/>
  <c r="J71" i="43"/>
  <c r="H71" i="43"/>
  <c r="F71" i="43"/>
  <c r="T70" i="43"/>
  <c r="P70" i="43"/>
  <c r="N70" i="43"/>
  <c r="L70" i="43"/>
  <c r="J70" i="43"/>
  <c r="H70" i="43"/>
  <c r="F70" i="43"/>
  <c r="T69" i="43"/>
  <c r="P69" i="43"/>
  <c r="N69" i="43"/>
  <c r="L69" i="43"/>
  <c r="J69" i="43"/>
  <c r="H69" i="43"/>
  <c r="F69" i="43"/>
  <c r="T68" i="43"/>
  <c r="P68" i="43"/>
  <c r="N68" i="43"/>
  <c r="L68" i="43"/>
  <c r="J68" i="43"/>
  <c r="H68" i="43"/>
  <c r="F68" i="43"/>
  <c r="T67" i="43"/>
  <c r="P67" i="43"/>
  <c r="N67" i="43"/>
  <c r="L67" i="43"/>
  <c r="J67" i="43"/>
  <c r="H67" i="43"/>
  <c r="F67" i="43"/>
  <c r="T66" i="43"/>
  <c r="P66" i="43"/>
  <c r="N66" i="43"/>
  <c r="L66" i="43"/>
  <c r="J66" i="43"/>
  <c r="H66" i="43"/>
  <c r="F66" i="43"/>
  <c r="T65" i="43"/>
  <c r="P65" i="43"/>
  <c r="N65" i="43"/>
  <c r="L65" i="43"/>
  <c r="J65" i="43"/>
  <c r="H65" i="43"/>
  <c r="F65" i="43"/>
  <c r="T64" i="43"/>
  <c r="T63" i="43"/>
  <c r="T62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5" i="43" l="1"/>
  <c r="O109" i="43"/>
  <c r="P109" i="43" s="1"/>
  <c r="O108" i="43"/>
  <c r="P108" i="43" s="1"/>
  <c r="E53" i="42"/>
  <c r="D54" i="42"/>
  <c r="C54" i="42"/>
  <c r="N124" i="42"/>
  <c r="L124" i="42"/>
  <c r="J124" i="42"/>
  <c r="H124" i="42"/>
  <c r="F124" i="42"/>
  <c r="N123" i="42"/>
  <c r="L123" i="42"/>
  <c r="J123" i="42"/>
  <c r="H123" i="42"/>
  <c r="F123" i="42"/>
  <c r="N121" i="42"/>
  <c r="L121" i="42"/>
  <c r="J121" i="42"/>
  <c r="H121" i="42"/>
  <c r="F121" i="42"/>
  <c r="N120" i="42"/>
  <c r="L120" i="42"/>
  <c r="J120" i="42"/>
  <c r="H120" i="42"/>
  <c r="F120" i="42"/>
  <c r="N119" i="42"/>
  <c r="L119" i="42"/>
  <c r="J119" i="42"/>
  <c r="H119" i="42"/>
  <c r="F119" i="42"/>
  <c r="N118" i="42"/>
  <c r="L118" i="42"/>
  <c r="J118" i="42"/>
  <c r="H118" i="42"/>
  <c r="F118" i="42"/>
  <c r="N117" i="42"/>
  <c r="L117" i="42"/>
  <c r="J117" i="42"/>
  <c r="H117" i="42"/>
  <c r="F117" i="42"/>
  <c r="N116" i="42"/>
  <c r="L116" i="42"/>
  <c r="J116" i="42"/>
  <c r="H116" i="42"/>
  <c r="F116" i="42"/>
  <c r="N115" i="42"/>
  <c r="L115" i="42"/>
  <c r="J115" i="42"/>
  <c r="H115" i="42"/>
  <c r="F115" i="42"/>
  <c r="N114" i="42"/>
  <c r="L114" i="42"/>
  <c r="J114" i="42"/>
  <c r="H114" i="42"/>
  <c r="F114" i="42"/>
  <c r="N113" i="42"/>
  <c r="L113" i="42"/>
  <c r="J113" i="42"/>
  <c r="H113" i="42"/>
  <c r="F113" i="42"/>
  <c r="N112" i="42"/>
  <c r="L112" i="42"/>
  <c r="J112" i="42"/>
  <c r="H112" i="42"/>
  <c r="F112" i="42"/>
  <c r="T111" i="42"/>
  <c r="T110" i="42"/>
  <c r="T109" i="42"/>
  <c r="T108" i="42"/>
  <c r="N108" i="42"/>
  <c r="L108" i="42"/>
  <c r="J108" i="42"/>
  <c r="H108" i="42"/>
  <c r="F108" i="42"/>
  <c r="T107" i="42"/>
  <c r="O108" i="42" s="1"/>
  <c r="P108" i="42" s="1"/>
  <c r="N107" i="42"/>
  <c r="L107" i="42"/>
  <c r="J107" i="42"/>
  <c r="H107" i="42"/>
  <c r="F107" i="42"/>
  <c r="W105" i="42"/>
  <c r="T105" i="42" s="1"/>
  <c r="V105" i="42"/>
  <c r="U105" i="42"/>
  <c r="P105" i="42"/>
  <c r="M105" i="42"/>
  <c r="N105" i="42" s="1"/>
  <c r="L105" i="42"/>
  <c r="T104" i="42"/>
  <c r="O104" i="42" s="1"/>
  <c r="P104" i="42" s="1"/>
  <c r="N104" i="42"/>
  <c r="L104" i="42"/>
  <c r="T103" i="42"/>
  <c r="O103" i="42"/>
  <c r="P103" i="42" s="1"/>
  <c r="N103" i="42"/>
  <c r="L103" i="42"/>
  <c r="T102" i="42"/>
  <c r="O102" i="42"/>
  <c r="P102" i="42" s="1"/>
  <c r="N102" i="42"/>
  <c r="L102" i="42"/>
  <c r="T101" i="42"/>
  <c r="O101" i="42" s="1"/>
  <c r="P101" i="42" s="1"/>
  <c r="N101" i="42"/>
  <c r="L101" i="42"/>
  <c r="T100" i="42"/>
  <c r="O100" i="42" s="1"/>
  <c r="P100" i="42" s="1"/>
  <c r="N100" i="42"/>
  <c r="L100" i="42"/>
  <c r="T99" i="42"/>
  <c r="O99" i="42"/>
  <c r="P99" i="42" s="1"/>
  <c r="N99" i="42"/>
  <c r="L99" i="42"/>
  <c r="T98" i="42"/>
  <c r="O98" i="42"/>
  <c r="P98" i="42" s="1"/>
  <c r="N98" i="42"/>
  <c r="L98" i="42"/>
  <c r="T97" i="42"/>
  <c r="O97" i="42" s="1"/>
  <c r="P97" i="42" s="1"/>
  <c r="N97" i="42"/>
  <c r="L97" i="42"/>
  <c r="T96" i="42"/>
  <c r="O96" i="42" s="1"/>
  <c r="P96" i="42" s="1"/>
  <c r="N96" i="42"/>
  <c r="L96" i="42"/>
  <c r="Z92" i="42"/>
  <c r="O92" i="42"/>
  <c r="P92" i="42" s="1"/>
  <c r="N92" i="42"/>
  <c r="L92" i="42"/>
  <c r="J92" i="42"/>
  <c r="H92" i="42"/>
  <c r="F92" i="42"/>
  <c r="Z91" i="42"/>
  <c r="N91" i="42"/>
  <c r="L91" i="42"/>
  <c r="J91" i="42"/>
  <c r="H91" i="42"/>
  <c r="F91" i="42"/>
  <c r="Z90" i="42"/>
  <c r="Z89" i="42"/>
  <c r="P89" i="42"/>
  <c r="N89" i="42"/>
  <c r="L89" i="42"/>
  <c r="J89" i="42"/>
  <c r="H89" i="42"/>
  <c r="F89" i="42"/>
  <c r="Z88" i="42"/>
  <c r="P88" i="42"/>
  <c r="N88" i="42"/>
  <c r="L88" i="42"/>
  <c r="J88" i="42"/>
  <c r="H88" i="42"/>
  <c r="F88" i="42"/>
  <c r="P87" i="42"/>
  <c r="N87" i="42"/>
  <c r="L87" i="42"/>
  <c r="J87" i="42"/>
  <c r="H87" i="42"/>
  <c r="F87" i="42"/>
  <c r="AC86" i="42"/>
  <c r="AB86" i="42"/>
  <c r="AA86" i="42"/>
  <c r="Z86" i="42" s="1"/>
  <c r="P86" i="42"/>
  <c r="N86" i="42"/>
  <c r="L86" i="42"/>
  <c r="J86" i="42"/>
  <c r="H86" i="42"/>
  <c r="F86" i="42"/>
  <c r="Z85" i="42"/>
  <c r="P85" i="42"/>
  <c r="N85" i="42"/>
  <c r="L85" i="42"/>
  <c r="J85" i="42"/>
  <c r="H85" i="42"/>
  <c r="F85" i="42"/>
  <c r="Z84" i="42"/>
  <c r="P84" i="42"/>
  <c r="N84" i="42"/>
  <c r="L84" i="42"/>
  <c r="J84" i="42"/>
  <c r="H84" i="42"/>
  <c r="F84" i="42"/>
  <c r="Z83" i="42"/>
  <c r="P83" i="42"/>
  <c r="N83" i="42"/>
  <c r="L83" i="42"/>
  <c r="J83" i="42"/>
  <c r="H83" i="42"/>
  <c r="F83" i="42"/>
  <c r="Z82" i="42"/>
  <c r="P82" i="42"/>
  <c r="N82" i="42"/>
  <c r="L82" i="42"/>
  <c r="J82" i="42"/>
  <c r="H82" i="42"/>
  <c r="F82" i="42"/>
  <c r="Z81" i="42"/>
  <c r="P81" i="42"/>
  <c r="N81" i="42"/>
  <c r="L81" i="42"/>
  <c r="J81" i="42"/>
  <c r="H81" i="42"/>
  <c r="F81" i="42"/>
  <c r="Z80" i="42"/>
  <c r="P80" i="42"/>
  <c r="N80" i="42"/>
  <c r="L80" i="42"/>
  <c r="J80" i="42"/>
  <c r="H80" i="42"/>
  <c r="F80" i="42"/>
  <c r="Z79" i="42"/>
  <c r="Z78" i="42"/>
  <c r="O91" i="42" s="1"/>
  <c r="P91" i="42" s="1"/>
  <c r="Z77" i="42"/>
  <c r="T76" i="42"/>
  <c r="O76" i="42"/>
  <c r="P76" i="42" s="1"/>
  <c r="N76" i="42"/>
  <c r="L76" i="42"/>
  <c r="J76" i="42"/>
  <c r="H76" i="42"/>
  <c r="F76" i="42"/>
  <c r="T75" i="42"/>
  <c r="O75" i="42"/>
  <c r="P75" i="42" s="1"/>
  <c r="N75" i="42"/>
  <c r="L75" i="42"/>
  <c r="J75" i="42"/>
  <c r="H75" i="42"/>
  <c r="F75" i="42"/>
  <c r="T74" i="42"/>
  <c r="T73" i="42"/>
  <c r="P73" i="42"/>
  <c r="N73" i="42"/>
  <c r="L73" i="42"/>
  <c r="J73" i="42"/>
  <c r="H73" i="42"/>
  <c r="F73" i="42"/>
  <c r="T72" i="42"/>
  <c r="P72" i="42"/>
  <c r="N72" i="42"/>
  <c r="L72" i="42"/>
  <c r="J72" i="42"/>
  <c r="H72" i="42"/>
  <c r="F72" i="42"/>
  <c r="P71" i="42"/>
  <c r="N71" i="42"/>
  <c r="L71" i="42"/>
  <c r="J71" i="42"/>
  <c r="H71" i="42"/>
  <c r="F71" i="42"/>
  <c r="W70" i="42"/>
  <c r="V70" i="42"/>
  <c r="U70" i="42"/>
  <c r="T70" i="42" s="1"/>
  <c r="P70" i="42"/>
  <c r="N70" i="42"/>
  <c r="L70" i="42"/>
  <c r="J70" i="42"/>
  <c r="H70" i="42"/>
  <c r="F70" i="42"/>
  <c r="T69" i="42"/>
  <c r="P69" i="42"/>
  <c r="N69" i="42"/>
  <c r="L69" i="42"/>
  <c r="J69" i="42"/>
  <c r="H69" i="42"/>
  <c r="F69" i="42"/>
  <c r="T68" i="42"/>
  <c r="P68" i="42"/>
  <c r="N68" i="42"/>
  <c r="L68" i="42"/>
  <c r="J68" i="42"/>
  <c r="H68" i="42"/>
  <c r="F68" i="42"/>
  <c r="T67" i="42"/>
  <c r="P67" i="42"/>
  <c r="N67" i="42"/>
  <c r="L67" i="42"/>
  <c r="J67" i="42"/>
  <c r="H67" i="42"/>
  <c r="F67" i="42"/>
  <c r="T66" i="42"/>
  <c r="P66" i="42"/>
  <c r="N66" i="42"/>
  <c r="L66" i="42"/>
  <c r="J66" i="42"/>
  <c r="H66" i="42"/>
  <c r="F66" i="42"/>
  <c r="T65" i="42"/>
  <c r="P65" i="42"/>
  <c r="N65" i="42"/>
  <c r="L65" i="42"/>
  <c r="J65" i="42"/>
  <c r="H65" i="42"/>
  <c r="F65" i="42"/>
  <c r="T64" i="42"/>
  <c r="P64" i="42"/>
  <c r="N64" i="42"/>
  <c r="L64" i="42"/>
  <c r="J64" i="42"/>
  <c r="H64" i="42"/>
  <c r="F64" i="42"/>
  <c r="T63" i="42"/>
  <c r="T62" i="42"/>
  <c r="T61" i="42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4" i="42" l="1"/>
  <c r="O107" i="42"/>
  <c r="P107" i="42" s="1"/>
  <c r="D53" i="41"/>
  <c r="E52" i="41"/>
  <c r="C53" i="41"/>
  <c r="N123" i="41"/>
  <c r="L123" i="41"/>
  <c r="J123" i="41"/>
  <c r="H123" i="41"/>
  <c r="F123" i="41"/>
  <c r="N122" i="41"/>
  <c r="L122" i="41"/>
  <c r="J122" i="41"/>
  <c r="H122" i="41"/>
  <c r="F122" i="41"/>
  <c r="N120" i="41"/>
  <c r="L120" i="41"/>
  <c r="J120" i="41"/>
  <c r="H120" i="41"/>
  <c r="F120" i="41"/>
  <c r="N119" i="41"/>
  <c r="L119" i="41"/>
  <c r="J119" i="41"/>
  <c r="H119" i="41"/>
  <c r="F119" i="41"/>
  <c r="N118" i="41"/>
  <c r="L118" i="41"/>
  <c r="J118" i="41"/>
  <c r="H118" i="41"/>
  <c r="F118" i="41"/>
  <c r="N117" i="41"/>
  <c r="L117" i="41"/>
  <c r="J117" i="41"/>
  <c r="H117" i="41"/>
  <c r="F117" i="41"/>
  <c r="N116" i="41"/>
  <c r="L116" i="41"/>
  <c r="J116" i="41"/>
  <c r="H116" i="41"/>
  <c r="F116" i="41"/>
  <c r="N115" i="41"/>
  <c r="L115" i="41"/>
  <c r="J115" i="41"/>
  <c r="H115" i="41"/>
  <c r="F115" i="41"/>
  <c r="N114" i="41"/>
  <c r="L114" i="41"/>
  <c r="J114" i="41"/>
  <c r="H114" i="41"/>
  <c r="F114" i="41"/>
  <c r="N113" i="41"/>
  <c r="L113" i="41"/>
  <c r="J113" i="41"/>
  <c r="H113" i="41"/>
  <c r="F113" i="41"/>
  <c r="N112" i="41"/>
  <c r="L112" i="41"/>
  <c r="J112" i="41"/>
  <c r="H112" i="41"/>
  <c r="F112" i="41"/>
  <c r="N111" i="41"/>
  <c r="L111" i="41"/>
  <c r="J111" i="41"/>
  <c r="H111" i="41"/>
  <c r="F111" i="41"/>
  <c r="T110" i="41"/>
  <c r="T109" i="41"/>
  <c r="T108" i="41"/>
  <c r="T107" i="41"/>
  <c r="O107" i="41"/>
  <c r="P107" i="41" s="1"/>
  <c r="N107" i="41"/>
  <c r="L107" i="41"/>
  <c r="J107" i="41"/>
  <c r="H107" i="41"/>
  <c r="F107" i="41"/>
  <c r="T106" i="41"/>
  <c r="O106" i="41"/>
  <c r="P106" i="41" s="1"/>
  <c r="N106" i="41"/>
  <c r="L106" i="41"/>
  <c r="J106" i="41"/>
  <c r="H106" i="41"/>
  <c r="F106" i="41"/>
  <c r="W104" i="41"/>
  <c r="V104" i="41"/>
  <c r="U104" i="41"/>
  <c r="T104" i="41" s="1"/>
  <c r="M104" i="41"/>
  <c r="P104" i="41" s="1"/>
  <c r="L104" i="41"/>
  <c r="T103" i="41"/>
  <c r="O103" i="41"/>
  <c r="P103" i="41" s="1"/>
  <c r="N103" i="41"/>
  <c r="L103" i="41"/>
  <c r="T102" i="41"/>
  <c r="O102" i="41" s="1"/>
  <c r="P102" i="41" s="1"/>
  <c r="N102" i="41"/>
  <c r="L102" i="41"/>
  <c r="T101" i="41"/>
  <c r="O101" i="41" s="1"/>
  <c r="P101" i="41" s="1"/>
  <c r="N101" i="41"/>
  <c r="L101" i="41"/>
  <c r="T100" i="41"/>
  <c r="O100" i="41"/>
  <c r="P100" i="41" s="1"/>
  <c r="N100" i="41"/>
  <c r="L100" i="41"/>
  <c r="T99" i="41"/>
  <c r="O99" i="41"/>
  <c r="P99" i="41" s="1"/>
  <c r="N99" i="41"/>
  <c r="L99" i="41"/>
  <c r="T98" i="41"/>
  <c r="O98" i="41" s="1"/>
  <c r="P98" i="41" s="1"/>
  <c r="N98" i="41"/>
  <c r="L98" i="41"/>
  <c r="T97" i="41"/>
  <c r="O97" i="41" s="1"/>
  <c r="P97" i="41" s="1"/>
  <c r="N97" i="41"/>
  <c r="L97" i="41"/>
  <c r="T96" i="41"/>
  <c r="O96" i="41"/>
  <c r="P96" i="41" s="1"/>
  <c r="N96" i="41"/>
  <c r="L96" i="41"/>
  <c r="T95" i="41"/>
  <c r="O95" i="41"/>
  <c r="P95" i="41" s="1"/>
  <c r="N95" i="41"/>
  <c r="L95" i="41"/>
  <c r="Z91" i="41"/>
  <c r="N91" i="41"/>
  <c r="L91" i="41"/>
  <c r="J91" i="41"/>
  <c r="H91" i="41"/>
  <c r="F91" i="41"/>
  <c r="Z90" i="41"/>
  <c r="N90" i="41"/>
  <c r="L90" i="41"/>
  <c r="J90" i="41"/>
  <c r="H90" i="41"/>
  <c r="F90" i="41"/>
  <c r="Z89" i="41"/>
  <c r="Z88" i="41"/>
  <c r="P88" i="41"/>
  <c r="N88" i="41"/>
  <c r="L88" i="41"/>
  <c r="J88" i="41"/>
  <c r="H88" i="41"/>
  <c r="F88" i="41"/>
  <c r="Z87" i="41"/>
  <c r="O91" i="41" s="1"/>
  <c r="P91" i="41" s="1"/>
  <c r="P87" i="41"/>
  <c r="N87" i="41"/>
  <c r="L87" i="41"/>
  <c r="J87" i="41"/>
  <c r="H87" i="41"/>
  <c r="F87" i="41"/>
  <c r="P86" i="41"/>
  <c r="N86" i="41"/>
  <c r="L86" i="41"/>
  <c r="J86" i="41"/>
  <c r="H86" i="41"/>
  <c r="F86" i="41"/>
  <c r="AC85" i="41"/>
  <c r="Z85" i="41" s="1"/>
  <c r="AB85" i="41"/>
  <c r="AA85" i="41"/>
  <c r="P85" i="41"/>
  <c r="N85" i="41"/>
  <c r="L85" i="41"/>
  <c r="J85" i="41"/>
  <c r="H85" i="41"/>
  <c r="F85" i="41"/>
  <c r="Z84" i="41"/>
  <c r="P84" i="41"/>
  <c r="N84" i="41"/>
  <c r="L84" i="41"/>
  <c r="J84" i="41"/>
  <c r="H84" i="41"/>
  <c r="F84" i="41"/>
  <c r="Z83" i="41"/>
  <c r="P83" i="41"/>
  <c r="N83" i="41"/>
  <c r="L83" i="41"/>
  <c r="J83" i="41"/>
  <c r="H83" i="41"/>
  <c r="F83" i="41"/>
  <c r="Z82" i="41"/>
  <c r="P82" i="41"/>
  <c r="N82" i="41"/>
  <c r="L82" i="41"/>
  <c r="J82" i="41"/>
  <c r="H82" i="41"/>
  <c r="F82" i="41"/>
  <c r="Z81" i="41"/>
  <c r="P81" i="41"/>
  <c r="N81" i="41"/>
  <c r="L81" i="41"/>
  <c r="J81" i="41"/>
  <c r="H81" i="41"/>
  <c r="F81" i="41"/>
  <c r="Z80" i="41"/>
  <c r="P80" i="41"/>
  <c r="N80" i="41"/>
  <c r="L80" i="41"/>
  <c r="J80" i="41"/>
  <c r="H80" i="41"/>
  <c r="F80" i="41"/>
  <c r="Z79" i="41"/>
  <c r="P79" i="41"/>
  <c r="N79" i="41"/>
  <c r="L79" i="41"/>
  <c r="J79" i="41"/>
  <c r="H79" i="41"/>
  <c r="F79" i="41"/>
  <c r="Z78" i="41"/>
  <c r="Z77" i="41"/>
  <c r="O90" i="41" s="1"/>
  <c r="P90" i="41" s="1"/>
  <c r="Z76" i="41"/>
  <c r="T75" i="41"/>
  <c r="N75" i="41"/>
  <c r="L75" i="41"/>
  <c r="J75" i="41"/>
  <c r="H75" i="41"/>
  <c r="F75" i="41"/>
  <c r="T74" i="41"/>
  <c r="O74" i="41" s="1"/>
  <c r="P74" i="41" s="1"/>
  <c r="N74" i="41"/>
  <c r="L74" i="41"/>
  <c r="J74" i="41"/>
  <c r="H74" i="41"/>
  <c r="F74" i="41"/>
  <c r="T73" i="41"/>
  <c r="T72" i="41"/>
  <c r="P72" i="41"/>
  <c r="N72" i="41"/>
  <c r="L72" i="41"/>
  <c r="J72" i="41"/>
  <c r="H72" i="41"/>
  <c r="F72" i="41"/>
  <c r="T71" i="41"/>
  <c r="O75" i="41" s="1"/>
  <c r="P75" i="41" s="1"/>
  <c r="P71" i="41"/>
  <c r="N71" i="41"/>
  <c r="L71" i="41"/>
  <c r="J71" i="41"/>
  <c r="H71" i="41"/>
  <c r="F71" i="41"/>
  <c r="P70" i="41"/>
  <c r="N70" i="41"/>
  <c r="L70" i="41"/>
  <c r="J70" i="41"/>
  <c r="H70" i="41"/>
  <c r="F70" i="41"/>
  <c r="W69" i="41"/>
  <c r="T69" i="41" s="1"/>
  <c r="V69" i="41"/>
  <c r="U69" i="41"/>
  <c r="P69" i="41"/>
  <c r="N69" i="41"/>
  <c r="L69" i="41"/>
  <c r="J69" i="41"/>
  <c r="H69" i="41"/>
  <c r="F69" i="41"/>
  <c r="T68" i="41"/>
  <c r="P68" i="41"/>
  <c r="N68" i="41"/>
  <c r="L68" i="41"/>
  <c r="J68" i="41"/>
  <c r="H68" i="41"/>
  <c r="F68" i="41"/>
  <c r="T67" i="41"/>
  <c r="P67" i="41"/>
  <c r="N67" i="41"/>
  <c r="L67" i="41"/>
  <c r="J67" i="41"/>
  <c r="H67" i="41"/>
  <c r="F67" i="41"/>
  <c r="T66" i="41"/>
  <c r="P66" i="41"/>
  <c r="N66" i="41"/>
  <c r="L66" i="41"/>
  <c r="J66" i="41"/>
  <c r="H66" i="41"/>
  <c r="F66" i="41"/>
  <c r="T65" i="41"/>
  <c r="P65" i="41"/>
  <c r="N65" i="41"/>
  <c r="L65" i="41"/>
  <c r="J65" i="41"/>
  <c r="H65" i="41"/>
  <c r="F65" i="41"/>
  <c r="T64" i="41"/>
  <c r="P64" i="41"/>
  <c r="N64" i="41"/>
  <c r="L64" i="41"/>
  <c r="J64" i="41"/>
  <c r="H64" i="41"/>
  <c r="F64" i="41"/>
  <c r="T63" i="41"/>
  <c r="P63" i="41"/>
  <c r="N63" i="41"/>
  <c r="L63" i="41"/>
  <c r="J63" i="41"/>
  <c r="H63" i="41"/>
  <c r="F63" i="41"/>
  <c r="T62" i="41"/>
  <c r="T61" i="41"/>
  <c r="T60" i="41"/>
  <c r="E53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N104" i="41" l="1"/>
  <c r="O106" i="40"/>
  <c r="O105" i="40"/>
  <c r="T102" i="40"/>
  <c r="O102" i="40" s="1"/>
  <c r="P102" i="40" s="1"/>
  <c r="O101" i="40"/>
  <c r="O100" i="40"/>
  <c r="O99" i="40"/>
  <c r="O98" i="40"/>
  <c r="O97" i="40"/>
  <c r="O96" i="40"/>
  <c r="O95" i="40"/>
  <c r="O94" i="40"/>
  <c r="P106" i="40"/>
  <c r="P105" i="40"/>
  <c r="P103" i="40"/>
  <c r="P101" i="40"/>
  <c r="P100" i="40"/>
  <c r="P99" i="40"/>
  <c r="P98" i="40"/>
  <c r="P97" i="40"/>
  <c r="P96" i="40"/>
  <c r="P95" i="40"/>
  <c r="P94" i="40"/>
  <c r="C52" i="40"/>
  <c r="D52" i="40"/>
  <c r="E51" i="40" l="1"/>
  <c r="N122" i="40"/>
  <c r="L122" i="40"/>
  <c r="J122" i="40"/>
  <c r="H122" i="40"/>
  <c r="F122" i="40"/>
  <c r="N121" i="40"/>
  <c r="L121" i="40"/>
  <c r="J121" i="40"/>
  <c r="H121" i="40"/>
  <c r="F121" i="40"/>
  <c r="N119" i="40"/>
  <c r="L119" i="40"/>
  <c r="J119" i="40"/>
  <c r="H119" i="40"/>
  <c r="F119" i="40"/>
  <c r="N118" i="40"/>
  <c r="L118" i="40"/>
  <c r="J118" i="40"/>
  <c r="H118" i="40"/>
  <c r="F118" i="40"/>
  <c r="N117" i="40"/>
  <c r="L117" i="40"/>
  <c r="J117" i="40"/>
  <c r="H117" i="40"/>
  <c r="F117" i="40"/>
  <c r="N116" i="40"/>
  <c r="L116" i="40"/>
  <c r="J116" i="40"/>
  <c r="H116" i="40"/>
  <c r="F116" i="40"/>
  <c r="N115" i="40"/>
  <c r="L115" i="40"/>
  <c r="J115" i="40"/>
  <c r="H115" i="40"/>
  <c r="F115" i="40"/>
  <c r="N114" i="40"/>
  <c r="L114" i="40"/>
  <c r="J114" i="40"/>
  <c r="H114" i="40"/>
  <c r="F114" i="40"/>
  <c r="N113" i="40"/>
  <c r="L113" i="40"/>
  <c r="J113" i="40"/>
  <c r="H113" i="40"/>
  <c r="F113" i="40"/>
  <c r="N112" i="40"/>
  <c r="L112" i="40"/>
  <c r="J112" i="40"/>
  <c r="H112" i="40"/>
  <c r="F112" i="40"/>
  <c r="N111" i="40"/>
  <c r="L111" i="40"/>
  <c r="J111" i="40"/>
  <c r="H111" i="40"/>
  <c r="F111" i="40"/>
  <c r="N110" i="40"/>
  <c r="L110" i="40"/>
  <c r="J110" i="40"/>
  <c r="H110" i="40"/>
  <c r="F110" i="40"/>
  <c r="T109" i="40"/>
  <c r="T108" i="40"/>
  <c r="T107" i="40"/>
  <c r="T106" i="40"/>
  <c r="N106" i="40"/>
  <c r="L106" i="40"/>
  <c r="J106" i="40"/>
  <c r="H106" i="40"/>
  <c r="F106" i="40"/>
  <c r="T105" i="40"/>
  <c r="N105" i="40"/>
  <c r="L105" i="40"/>
  <c r="J105" i="40"/>
  <c r="H105" i="40"/>
  <c r="F105" i="40"/>
  <c r="W103" i="40"/>
  <c r="T103" i="40" s="1"/>
  <c r="V103" i="40"/>
  <c r="U103" i="40"/>
  <c r="N103" i="40"/>
  <c r="M103" i="40"/>
  <c r="L103" i="40"/>
  <c r="N102" i="40"/>
  <c r="L102" i="40"/>
  <c r="T101" i="40"/>
  <c r="N101" i="40"/>
  <c r="L101" i="40"/>
  <c r="T100" i="40"/>
  <c r="N100" i="40"/>
  <c r="L100" i="40"/>
  <c r="T99" i="40"/>
  <c r="N99" i="40"/>
  <c r="L99" i="40"/>
  <c r="T98" i="40"/>
  <c r="N98" i="40"/>
  <c r="L98" i="40"/>
  <c r="T97" i="40"/>
  <c r="N97" i="40"/>
  <c r="L97" i="40"/>
  <c r="T96" i="40"/>
  <c r="N96" i="40"/>
  <c r="L96" i="40"/>
  <c r="T95" i="40"/>
  <c r="N95" i="40"/>
  <c r="L95" i="40"/>
  <c r="T94" i="40"/>
  <c r="N94" i="40"/>
  <c r="L94" i="40"/>
  <c r="Z90" i="40"/>
  <c r="O90" i="40"/>
  <c r="P90" i="40" s="1"/>
  <c r="N90" i="40"/>
  <c r="L90" i="40"/>
  <c r="J90" i="40"/>
  <c r="H90" i="40"/>
  <c r="F90" i="40"/>
  <c r="Z89" i="40"/>
  <c r="N89" i="40"/>
  <c r="L89" i="40"/>
  <c r="J89" i="40"/>
  <c r="H89" i="40"/>
  <c r="F89" i="40"/>
  <c r="Z88" i="40"/>
  <c r="Z87" i="40"/>
  <c r="P87" i="40"/>
  <c r="N87" i="40"/>
  <c r="L87" i="40"/>
  <c r="J87" i="40"/>
  <c r="H87" i="40"/>
  <c r="F87" i="40"/>
  <c r="Z86" i="40"/>
  <c r="P86" i="40"/>
  <c r="N86" i="40"/>
  <c r="L86" i="40"/>
  <c r="J86" i="40"/>
  <c r="H86" i="40"/>
  <c r="F86" i="40"/>
  <c r="P85" i="40"/>
  <c r="N85" i="40"/>
  <c r="L85" i="40"/>
  <c r="J85" i="40"/>
  <c r="H85" i="40"/>
  <c r="F85" i="40"/>
  <c r="AC84" i="40"/>
  <c r="AB84" i="40"/>
  <c r="Z84" i="40" s="1"/>
  <c r="AA84" i="40"/>
  <c r="P84" i="40"/>
  <c r="N84" i="40"/>
  <c r="L84" i="40"/>
  <c r="J84" i="40"/>
  <c r="H84" i="40"/>
  <c r="F84" i="40"/>
  <c r="Z83" i="40"/>
  <c r="P83" i="40"/>
  <c r="N83" i="40"/>
  <c r="L83" i="40"/>
  <c r="J83" i="40"/>
  <c r="H83" i="40"/>
  <c r="F83" i="40"/>
  <c r="Z82" i="40"/>
  <c r="P82" i="40"/>
  <c r="N82" i="40"/>
  <c r="L82" i="40"/>
  <c r="J82" i="40"/>
  <c r="H82" i="40"/>
  <c r="F82" i="40"/>
  <c r="Z81" i="40"/>
  <c r="P81" i="40"/>
  <c r="N81" i="40"/>
  <c r="L81" i="40"/>
  <c r="J81" i="40"/>
  <c r="H81" i="40"/>
  <c r="F81" i="40"/>
  <c r="Z80" i="40"/>
  <c r="P80" i="40"/>
  <c r="N80" i="40"/>
  <c r="L80" i="40"/>
  <c r="J80" i="40"/>
  <c r="H80" i="40"/>
  <c r="F80" i="40"/>
  <c r="Z79" i="40"/>
  <c r="P79" i="40"/>
  <c r="N79" i="40"/>
  <c r="L79" i="40"/>
  <c r="J79" i="40"/>
  <c r="H79" i="40"/>
  <c r="F79" i="40"/>
  <c r="Z78" i="40"/>
  <c r="P78" i="40"/>
  <c r="N78" i="40"/>
  <c r="L78" i="40"/>
  <c r="J78" i="40"/>
  <c r="H78" i="40"/>
  <c r="F78" i="40"/>
  <c r="Z77" i="40"/>
  <c r="Z76" i="40"/>
  <c r="O89" i="40" s="1"/>
  <c r="P89" i="40" s="1"/>
  <c r="Z75" i="40"/>
  <c r="T74" i="40"/>
  <c r="O74" i="40"/>
  <c r="P74" i="40" s="1"/>
  <c r="N74" i="40"/>
  <c r="L74" i="40"/>
  <c r="J74" i="40"/>
  <c r="H74" i="40"/>
  <c r="F74" i="40"/>
  <c r="T73" i="40"/>
  <c r="O73" i="40"/>
  <c r="P73" i="40" s="1"/>
  <c r="N73" i="40"/>
  <c r="L73" i="40"/>
  <c r="J73" i="40"/>
  <c r="H73" i="40"/>
  <c r="F73" i="40"/>
  <c r="T72" i="40"/>
  <c r="T71" i="40"/>
  <c r="P71" i="40"/>
  <c r="N71" i="40"/>
  <c r="L71" i="40"/>
  <c r="J71" i="40"/>
  <c r="H71" i="40"/>
  <c r="F71" i="40"/>
  <c r="T70" i="40"/>
  <c r="P70" i="40"/>
  <c r="N70" i="40"/>
  <c r="L70" i="40"/>
  <c r="J70" i="40"/>
  <c r="H70" i="40"/>
  <c r="F70" i="40"/>
  <c r="P69" i="40"/>
  <c r="N69" i="40"/>
  <c r="L69" i="40"/>
  <c r="J69" i="40"/>
  <c r="H69" i="40"/>
  <c r="F69" i="40"/>
  <c r="W68" i="40"/>
  <c r="V68" i="40"/>
  <c r="T68" i="40" s="1"/>
  <c r="U68" i="40"/>
  <c r="P68" i="40"/>
  <c r="N68" i="40"/>
  <c r="L68" i="40"/>
  <c r="J68" i="40"/>
  <c r="H68" i="40"/>
  <c r="F68" i="40"/>
  <c r="T67" i="40"/>
  <c r="P67" i="40"/>
  <c r="N67" i="40"/>
  <c r="L67" i="40"/>
  <c r="J67" i="40"/>
  <c r="H67" i="40"/>
  <c r="F67" i="40"/>
  <c r="T66" i="40"/>
  <c r="P66" i="40"/>
  <c r="N66" i="40"/>
  <c r="L66" i="40"/>
  <c r="J66" i="40"/>
  <c r="H66" i="40"/>
  <c r="F66" i="40"/>
  <c r="T65" i="40"/>
  <c r="P65" i="40"/>
  <c r="N65" i="40"/>
  <c r="L65" i="40"/>
  <c r="J65" i="40"/>
  <c r="H65" i="40"/>
  <c r="F65" i="40"/>
  <c r="T64" i="40"/>
  <c r="P64" i="40"/>
  <c r="N64" i="40"/>
  <c r="L64" i="40"/>
  <c r="J64" i="40"/>
  <c r="H64" i="40"/>
  <c r="F64" i="40"/>
  <c r="T63" i="40"/>
  <c r="P63" i="40"/>
  <c r="N63" i="40"/>
  <c r="L63" i="40"/>
  <c r="J63" i="40"/>
  <c r="H63" i="40"/>
  <c r="F63" i="40"/>
  <c r="T62" i="40"/>
  <c r="P62" i="40"/>
  <c r="N62" i="40"/>
  <c r="L62" i="40"/>
  <c r="J62" i="40"/>
  <c r="H62" i="40"/>
  <c r="F62" i="40"/>
  <c r="T61" i="40"/>
  <c r="T60" i="40"/>
  <c r="T59" i="40"/>
  <c r="E52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D51" i="39" l="1"/>
  <c r="C51" i="39"/>
  <c r="E50" i="39"/>
  <c r="T93" i="39"/>
  <c r="T94" i="39"/>
  <c r="T95" i="39"/>
  <c r="T96" i="39"/>
  <c r="T98" i="39"/>
  <c r="T99" i="39"/>
  <c r="T100" i="39"/>
  <c r="T101" i="39"/>
  <c r="T108" i="39"/>
  <c r="T107" i="39"/>
  <c r="T106" i="39"/>
  <c r="T105" i="39"/>
  <c r="T104" i="39"/>
  <c r="W102" i="39"/>
  <c r="V102" i="39"/>
  <c r="U102" i="39"/>
  <c r="T102" i="39" s="1"/>
  <c r="T97" i="39"/>
  <c r="N121" i="39"/>
  <c r="L121" i="39"/>
  <c r="J121" i="39"/>
  <c r="H121" i="39"/>
  <c r="F121" i="39"/>
  <c r="N120" i="39"/>
  <c r="L120" i="39"/>
  <c r="J120" i="39"/>
  <c r="H120" i="39"/>
  <c r="F120" i="39"/>
  <c r="N118" i="39"/>
  <c r="L118" i="39"/>
  <c r="J118" i="39"/>
  <c r="H118" i="39"/>
  <c r="F118" i="39"/>
  <c r="N117" i="39"/>
  <c r="L117" i="39"/>
  <c r="J117" i="39"/>
  <c r="H117" i="39"/>
  <c r="F117" i="39"/>
  <c r="N116" i="39"/>
  <c r="L116" i="39"/>
  <c r="J116" i="39"/>
  <c r="H116" i="39"/>
  <c r="F116" i="39"/>
  <c r="N115" i="39"/>
  <c r="L115" i="39"/>
  <c r="J115" i="39"/>
  <c r="H115" i="39"/>
  <c r="F115" i="39"/>
  <c r="N114" i="39"/>
  <c r="L114" i="39"/>
  <c r="J114" i="39"/>
  <c r="H114" i="39"/>
  <c r="F114" i="39"/>
  <c r="N113" i="39"/>
  <c r="L113" i="39"/>
  <c r="J113" i="39"/>
  <c r="H113" i="39"/>
  <c r="F113" i="39"/>
  <c r="N112" i="39"/>
  <c r="L112" i="39"/>
  <c r="J112" i="39"/>
  <c r="H112" i="39"/>
  <c r="F112" i="39"/>
  <c r="N111" i="39"/>
  <c r="L111" i="39"/>
  <c r="J111" i="39"/>
  <c r="H111" i="39"/>
  <c r="F111" i="39"/>
  <c r="N110" i="39"/>
  <c r="L110" i="39"/>
  <c r="J110" i="39"/>
  <c r="H110" i="39"/>
  <c r="F110" i="39"/>
  <c r="N109" i="39"/>
  <c r="L109" i="39"/>
  <c r="J109" i="39"/>
  <c r="H109" i="39"/>
  <c r="F109" i="39"/>
  <c r="N105" i="39"/>
  <c r="L105" i="39"/>
  <c r="J105" i="39"/>
  <c r="H105" i="39"/>
  <c r="F105" i="39"/>
  <c r="N104" i="39"/>
  <c r="L104" i="39"/>
  <c r="J104" i="39"/>
  <c r="H104" i="39"/>
  <c r="F104" i="39"/>
  <c r="M102" i="39"/>
  <c r="N102" i="39" s="1"/>
  <c r="L102" i="39"/>
  <c r="N101" i="39"/>
  <c r="L101" i="39"/>
  <c r="N100" i="39"/>
  <c r="L100" i="39"/>
  <c r="N99" i="39"/>
  <c r="L99" i="39"/>
  <c r="N98" i="39"/>
  <c r="L98" i="39"/>
  <c r="N97" i="39"/>
  <c r="L97" i="39"/>
  <c r="N96" i="39"/>
  <c r="L96" i="39"/>
  <c r="N95" i="39"/>
  <c r="L95" i="39"/>
  <c r="N94" i="39"/>
  <c r="L94" i="39"/>
  <c r="N93" i="39"/>
  <c r="L93" i="39"/>
  <c r="Z89" i="39"/>
  <c r="N89" i="39"/>
  <c r="L89" i="39"/>
  <c r="J89" i="39"/>
  <c r="H89" i="39"/>
  <c r="F89" i="39"/>
  <c r="Z88" i="39"/>
  <c r="N88" i="39"/>
  <c r="L88" i="39"/>
  <c r="J88" i="39"/>
  <c r="H88" i="39"/>
  <c r="F88" i="39"/>
  <c r="Z87" i="39"/>
  <c r="Z86" i="39"/>
  <c r="P86" i="39"/>
  <c r="N86" i="39"/>
  <c r="L86" i="39"/>
  <c r="J86" i="39"/>
  <c r="H86" i="39"/>
  <c r="F86" i="39"/>
  <c r="Z85" i="39"/>
  <c r="O89" i="39" s="1"/>
  <c r="P89" i="39" s="1"/>
  <c r="P85" i="39"/>
  <c r="N85" i="39"/>
  <c r="L85" i="39"/>
  <c r="J85" i="39"/>
  <c r="H85" i="39"/>
  <c r="F85" i="39"/>
  <c r="P84" i="39"/>
  <c r="N84" i="39"/>
  <c r="L84" i="39"/>
  <c r="J84" i="39"/>
  <c r="H84" i="39"/>
  <c r="F84" i="39"/>
  <c r="AC83" i="39"/>
  <c r="AB83" i="39"/>
  <c r="AA83" i="39"/>
  <c r="Z83" i="39"/>
  <c r="P83" i="39"/>
  <c r="N83" i="39"/>
  <c r="L83" i="39"/>
  <c r="J83" i="39"/>
  <c r="H83" i="39"/>
  <c r="F83" i="39"/>
  <c r="Z82" i="39"/>
  <c r="P82" i="39"/>
  <c r="N82" i="39"/>
  <c r="L82" i="39"/>
  <c r="J82" i="39"/>
  <c r="H82" i="39"/>
  <c r="F82" i="39"/>
  <c r="Z81" i="39"/>
  <c r="P81" i="39"/>
  <c r="N81" i="39"/>
  <c r="L81" i="39"/>
  <c r="J81" i="39"/>
  <c r="H81" i="39"/>
  <c r="F81" i="39"/>
  <c r="Z80" i="39"/>
  <c r="P80" i="39"/>
  <c r="N80" i="39"/>
  <c r="L80" i="39"/>
  <c r="J80" i="39"/>
  <c r="H80" i="39"/>
  <c r="F80" i="39"/>
  <c r="Z79" i="39"/>
  <c r="P79" i="39"/>
  <c r="N79" i="39"/>
  <c r="L79" i="39"/>
  <c r="J79" i="39"/>
  <c r="H79" i="39"/>
  <c r="F79" i="39"/>
  <c r="Z78" i="39"/>
  <c r="P78" i="39"/>
  <c r="N78" i="39"/>
  <c r="L78" i="39"/>
  <c r="J78" i="39"/>
  <c r="H78" i="39"/>
  <c r="F78" i="39"/>
  <c r="Z77" i="39"/>
  <c r="P77" i="39"/>
  <c r="N77" i="39"/>
  <c r="L77" i="39"/>
  <c r="J77" i="39"/>
  <c r="H77" i="39"/>
  <c r="F77" i="39"/>
  <c r="Z76" i="39"/>
  <c r="Z75" i="39"/>
  <c r="O88" i="39" s="1"/>
  <c r="P88" i="39" s="1"/>
  <c r="Z74" i="39"/>
  <c r="T73" i="39"/>
  <c r="N73" i="39"/>
  <c r="L73" i="39"/>
  <c r="J73" i="39"/>
  <c r="H73" i="39"/>
  <c r="F73" i="39"/>
  <c r="T72" i="39"/>
  <c r="O72" i="39" s="1"/>
  <c r="P72" i="39" s="1"/>
  <c r="N72" i="39"/>
  <c r="L72" i="39"/>
  <c r="J72" i="39"/>
  <c r="H72" i="39"/>
  <c r="F72" i="39"/>
  <c r="T71" i="39"/>
  <c r="T70" i="39"/>
  <c r="P70" i="39"/>
  <c r="N70" i="39"/>
  <c r="L70" i="39"/>
  <c r="J70" i="39"/>
  <c r="H70" i="39"/>
  <c r="F70" i="39"/>
  <c r="T69" i="39"/>
  <c r="O73" i="39" s="1"/>
  <c r="P73" i="39" s="1"/>
  <c r="P69" i="39"/>
  <c r="N69" i="39"/>
  <c r="L69" i="39"/>
  <c r="J69" i="39"/>
  <c r="H69" i="39"/>
  <c r="F69" i="39"/>
  <c r="P68" i="39"/>
  <c r="N68" i="39"/>
  <c r="L68" i="39"/>
  <c r="J68" i="39"/>
  <c r="H68" i="39"/>
  <c r="F68" i="39"/>
  <c r="W67" i="39"/>
  <c r="V67" i="39"/>
  <c r="U67" i="39"/>
  <c r="T67" i="39"/>
  <c r="P67" i="39"/>
  <c r="N67" i="39"/>
  <c r="L67" i="39"/>
  <c r="J67" i="39"/>
  <c r="H67" i="39"/>
  <c r="F67" i="39"/>
  <c r="T66" i="39"/>
  <c r="P66" i="39"/>
  <c r="N66" i="39"/>
  <c r="L66" i="39"/>
  <c r="J66" i="39"/>
  <c r="H66" i="39"/>
  <c r="F66" i="39"/>
  <c r="T65" i="39"/>
  <c r="P65" i="39"/>
  <c r="N65" i="39"/>
  <c r="L65" i="39"/>
  <c r="J65" i="39"/>
  <c r="H65" i="39"/>
  <c r="F65" i="39"/>
  <c r="T64" i="39"/>
  <c r="P64" i="39"/>
  <c r="N64" i="39"/>
  <c r="L64" i="39"/>
  <c r="J64" i="39"/>
  <c r="H64" i="39"/>
  <c r="F64" i="39"/>
  <c r="T63" i="39"/>
  <c r="P63" i="39"/>
  <c r="N63" i="39"/>
  <c r="L63" i="39"/>
  <c r="J63" i="39"/>
  <c r="H63" i="39"/>
  <c r="F63" i="39"/>
  <c r="T62" i="39"/>
  <c r="P62" i="39"/>
  <c r="N62" i="39"/>
  <c r="L62" i="39"/>
  <c r="J62" i="39"/>
  <c r="H62" i="39"/>
  <c r="F62" i="39"/>
  <c r="T61" i="39"/>
  <c r="P61" i="39"/>
  <c r="N61" i="39"/>
  <c r="L61" i="39"/>
  <c r="J61" i="39"/>
  <c r="H61" i="39"/>
  <c r="F61" i="39"/>
  <c r="T60" i="39"/>
  <c r="T59" i="39"/>
  <c r="T58" i="39"/>
  <c r="E51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T57" i="38"/>
  <c r="T58" i="38"/>
  <c r="T59" i="38"/>
  <c r="T60" i="38"/>
  <c r="T61" i="38"/>
  <c r="T62" i="38"/>
  <c r="T63" i="38"/>
  <c r="T64" i="38"/>
  <c r="T65" i="38"/>
  <c r="U66" i="38"/>
  <c r="V66" i="38"/>
  <c r="W66" i="38"/>
  <c r="T68" i="38"/>
  <c r="T69" i="38"/>
  <c r="O72" i="38" s="1"/>
  <c r="P72" i="38" s="1"/>
  <c r="T70" i="38"/>
  <c r="T71" i="38"/>
  <c r="O71" i="38" s="1"/>
  <c r="P71" i="38" s="1"/>
  <c r="T72" i="38"/>
  <c r="Z73" i="38"/>
  <c r="Z74" i="38"/>
  <c r="Z75" i="38"/>
  <c r="Z76" i="38"/>
  <c r="Z77" i="38"/>
  <c r="Z78" i="38"/>
  <c r="Z79" i="38"/>
  <c r="Z80" i="38"/>
  <c r="Z81" i="38"/>
  <c r="AA82" i="38"/>
  <c r="AB82" i="38"/>
  <c r="Z82" i="38" s="1"/>
  <c r="AC82" i="38"/>
  <c r="Z84" i="38"/>
  <c r="Z85" i="38"/>
  <c r="Z86" i="38"/>
  <c r="N120" i="38"/>
  <c r="L120" i="38"/>
  <c r="J120" i="38"/>
  <c r="H120" i="38"/>
  <c r="F120" i="38"/>
  <c r="N119" i="38"/>
  <c r="L119" i="38"/>
  <c r="J119" i="38"/>
  <c r="H119" i="38"/>
  <c r="F119" i="38"/>
  <c r="N117" i="38"/>
  <c r="L117" i="38"/>
  <c r="J117" i="38"/>
  <c r="H117" i="38"/>
  <c r="F117" i="38"/>
  <c r="N116" i="38"/>
  <c r="L116" i="38"/>
  <c r="J116" i="38"/>
  <c r="H116" i="38"/>
  <c r="F116" i="38"/>
  <c r="N115" i="38"/>
  <c r="L115" i="38"/>
  <c r="J115" i="38"/>
  <c r="H115" i="38"/>
  <c r="F115" i="38"/>
  <c r="N114" i="38"/>
  <c r="L114" i="38"/>
  <c r="J114" i="38"/>
  <c r="H114" i="38"/>
  <c r="F114" i="38"/>
  <c r="N113" i="38"/>
  <c r="L113" i="38"/>
  <c r="J113" i="38"/>
  <c r="H113" i="38"/>
  <c r="F113" i="38"/>
  <c r="N112" i="38"/>
  <c r="L112" i="38"/>
  <c r="J112" i="38"/>
  <c r="H112" i="38"/>
  <c r="F112" i="38"/>
  <c r="N111" i="38"/>
  <c r="L111" i="38"/>
  <c r="J111" i="38"/>
  <c r="H111" i="38"/>
  <c r="F111" i="38"/>
  <c r="N110" i="38"/>
  <c r="L110" i="38"/>
  <c r="J110" i="38"/>
  <c r="H110" i="38"/>
  <c r="F110" i="38"/>
  <c r="N109" i="38"/>
  <c r="L109" i="38"/>
  <c r="J109" i="38"/>
  <c r="H109" i="38"/>
  <c r="F109" i="38"/>
  <c r="N108" i="38"/>
  <c r="L108" i="38"/>
  <c r="J108" i="38"/>
  <c r="H108" i="38"/>
  <c r="F108" i="38"/>
  <c r="N104" i="38"/>
  <c r="L104" i="38"/>
  <c r="J104" i="38"/>
  <c r="H104" i="38"/>
  <c r="F104" i="38"/>
  <c r="N103" i="38"/>
  <c r="L103" i="38"/>
  <c r="J103" i="38"/>
  <c r="H103" i="38"/>
  <c r="F103" i="38"/>
  <c r="M101" i="38"/>
  <c r="N101" i="38" s="1"/>
  <c r="L101" i="38"/>
  <c r="N100" i="38"/>
  <c r="L100" i="38"/>
  <c r="N99" i="38"/>
  <c r="L99" i="38"/>
  <c r="N98" i="38"/>
  <c r="L98" i="38"/>
  <c r="N97" i="38"/>
  <c r="L97" i="38"/>
  <c r="N96" i="38"/>
  <c r="L96" i="38"/>
  <c r="N95" i="38"/>
  <c r="L95" i="38"/>
  <c r="N94" i="38"/>
  <c r="L94" i="38"/>
  <c r="N93" i="38"/>
  <c r="L93" i="38"/>
  <c r="N92" i="38"/>
  <c r="L92" i="38"/>
  <c r="Z88" i="38"/>
  <c r="N88" i="38"/>
  <c r="L88" i="38"/>
  <c r="J88" i="38"/>
  <c r="H88" i="38"/>
  <c r="F88" i="38"/>
  <c r="Z87" i="38"/>
  <c r="N87" i="38"/>
  <c r="L87" i="38"/>
  <c r="J87" i="38"/>
  <c r="H87" i="38"/>
  <c r="F87" i="38"/>
  <c r="P85" i="38"/>
  <c r="N85" i="38"/>
  <c r="L85" i="38"/>
  <c r="J85" i="38"/>
  <c r="H85" i="38"/>
  <c r="F85" i="38"/>
  <c r="P84" i="38"/>
  <c r="N84" i="38"/>
  <c r="L84" i="38"/>
  <c r="J84" i="38"/>
  <c r="H84" i="38"/>
  <c r="F84" i="38"/>
  <c r="P83" i="38"/>
  <c r="N83" i="38"/>
  <c r="L83" i="38"/>
  <c r="J83" i="38"/>
  <c r="H83" i="38"/>
  <c r="F83" i="38"/>
  <c r="P82" i="38"/>
  <c r="N82" i="38"/>
  <c r="L82" i="38"/>
  <c r="J82" i="38"/>
  <c r="H82" i="38"/>
  <c r="F82" i="38"/>
  <c r="P81" i="38"/>
  <c r="N81" i="38"/>
  <c r="L81" i="38"/>
  <c r="J81" i="38"/>
  <c r="H81" i="38"/>
  <c r="F81" i="38"/>
  <c r="P80" i="38"/>
  <c r="N80" i="38"/>
  <c r="L80" i="38"/>
  <c r="J80" i="38"/>
  <c r="H80" i="38"/>
  <c r="F80" i="38"/>
  <c r="P79" i="38"/>
  <c r="N79" i="38"/>
  <c r="L79" i="38"/>
  <c r="J79" i="38"/>
  <c r="H79" i="38"/>
  <c r="F79" i="38"/>
  <c r="P78" i="38"/>
  <c r="N78" i="38"/>
  <c r="L78" i="38"/>
  <c r="J78" i="38"/>
  <c r="H78" i="38"/>
  <c r="F78" i="38"/>
  <c r="P77" i="38"/>
  <c r="N77" i="38"/>
  <c r="L77" i="38"/>
  <c r="J77" i="38"/>
  <c r="H77" i="38"/>
  <c r="F77" i="38"/>
  <c r="P76" i="38"/>
  <c r="N76" i="38"/>
  <c r="L76" i="38"/>
  <c r="J76" i="38"/>
  <c r="H76" i="38"/>
  <c r="F76" i="38"/>
  <c r="O87" i="38"/>
  <c r="P87" i="38" s="1"/>
  <c r="N72" i="38"/>
  <c r="L72" i="38"/>
  <c r="J72" i="38"/>
  <c r="H72" i="38"/>
  <c r="F72" i="38"/>
  <c r="N71" i="38"/>
  <c r="L71" i="38"/>
  <c r="J71" i="38"/>
  <c r="H71" i="38"/>
  <c r="F71" i="38"/>
  <c r="P69" i="38"/>
  <c r="N69" i="38"/>
  <c r="L69" i="38"/>
  <c r="J69" i="38"/>
  <c r="H69" i="38"/>
  <c r="F69" i="38"/>
  <c r="P68" i="38"/>
  <c r="N68" i="38"/>
  <c r="L68" i="38"/>
  <c r="J68" i="38"/>
  <c r="H68" i="38"/>
  <c r="F68" i="38"/>
  <c r="P67" i="38"/>
  <c r="N67" i="38"/>
  <c r="L67" i="38"/>
  <c r="J67" i="38"/>
  <c r="H67" i="38"/>
  <c r="F67" i="38"/>
  <c r="P66" i="38"/>
  <c r="N66" i="38"/>
  <c r="L66" i="38"/>
  <c r="J66" i="38"/>
  <c r="H66" i="38"/>
  <c r="F66" i="38"/>
  <c r="P65" i="38"/>
  <c r="N65" i="38"/>
  <c r="L65" i="38"/>
  <c r="J65" i="38"/>
  <c r="H65" i="38"/>
  <c r="F65" i="38"/>
  <c r="P64" i="38"/>
  <c r="N64" i="38"/>
  <c r="L64" i="38"/>
  <c r="J64" i="38"/>
  <c r="H64" i="38"/>
  <c r="F64" i="38"/>
  <c r="P63" i="38"/>
  <c r="N63" i="38"/>
  <c r="L63" i="38"/>
  <c r="J63" i="38"/>
  <c r="H63" i="38"/>
  <c r="F63" i="38"/>
  <c r="P62" i="38"/>
  <c r="N62" i="38"/>
  <c r="L62" i="38"/>
  <c r="J62" i="38"/>
  <c r="H62" i="38"/>
  <c r="F62" i="38"/>
  <c r="P61" i="38"/>
  <c r="N61" i="38"/>
  <c r="L61" i="38"/>
  <c r="J61" i="38"/>
  <c r="H61" i="38"/>
  <c r="F61" i="38"/>
  <c r="P60" i="38"/>
  <c r="N60" i="38"/>
  <c r="L60" i="38"/>
  <c r="J60" i="38"/>
  <c r="H60" i="38"/>
  <c r="F60" i="38"/>
  <c r="D50" i="38"/>
  <c r="C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C49" i="37"/>
  <c r="D49" i="37"/>
  <c r="E48" i="37"/>
  <c r="Z72" i="37"/>
  <c r="P84" i="37"/>
  <c r="P83" i="37"/>
  <c r="P82" i="37"/>
  <c r="P81" i="37"/>
  <c r="P80" i="37"/>
  <c r="P79" i="37"/>
  <c r="P78" i="37"/>
  <c r="P77" i="37"/>
  <c r="P76" i="37"/>
  <c r="P75" i="37"/>
  <c r="N119" i="37"/>
  <c r="L119" i="37"/>
  <c r="J119" i="37"/>
  <c r="H119" i="37"/>
  <c r="F119" i="37"/>
  <c r="N118" i="37"/>
  <c r="L118" i="37"/>
  <c r="J118" i="37"/>
  <c r="H118" i="37"/>
  <c r="F118" i="37"/>
  <c r="N116" i="37"/>
  <c r="L116" i="37"/>
  <c r="J116" i="37"/>
  <c r="H116" i="37"/>
  <c r="F116" i="37"/>
  <c r="N115" i="37"/>
  <c r="L115" i="37"/>
  <c r="J115" i="37"/>
  <c r="H115" i="37"/>
  <c r="F115" i="37"/>
  <c r="N114" i="37"/>
  <c r="L114" i="37"/>
  <c r="J114" i="37"/>
  <c r="H114" i="37"/>
  <c r="F114" i="37"/>
  <c r="N113" i="37"/>
  <c r="L113" i="37"/>
  <c r="J113" i="37"/>
  <c r="H113" i="37"/>
  <c r="F113" i="37"/>
  <c r="N112" i="37"/>
  <c r="L112" i="37"/>
  <c r="J112" i="37"/>
  <c r="H112" i="37"/>
  <c r="F112" i="37"/>
  <c r="N111" i="37"/>
  <c r="L111" i="37"/>
  <c r="J111" i="37"/>
  <c r="H111" i="37"/>
  <c r="F111" i="37"/>
  <c r="N110" i="37"/>
  <c r="L110" i="37"/>
  <c r="J110" i="37"/>
  <c r="H110" i="37"/>
  <c r="F110" i="37"/>
  <c r="N109" i="37"/>
  <c r="L109" i="37"/>
  <c r="J109" i="37"/>
  <c r="H109" i="37"/>
  <c r="F109" i="37"/>
  <c r="N108" i="37"/>
  <c r="L108" i="37"/>
  <c r="J108" i="37"/>
  <c r="H108" i="37"/>
  <c r="F108" i="37"/>
  <c r="N107" i="37"/>
  <c r="L107" i="37"/>
  <c r="J107" i="37"/>
  <c r="H107" i="37"/>
  <c r="F107" i="37"/>
  <c r="N103" i="37"/>
  <c r="L103" i="37"/>
  <c r="J103" i="37"/>
  <c r="H103" i="37"/>
  <c r="F103" i="37"/>
  <c r="N102" i="37"/>
  <c r="L102" i="37"/>
  <c r="J102" i="37"/>
  <c r="H102" i="37"/>
  <c r="F102" i="37"/>
  <c r="M100" i="37"/>
  <c r="N100" i="37" s="1"/>
  <c r="L100" i="37"/>
  <c r="N99" i="37"/>
  <c r="L99" i="37"/>
  <c r="N98" i="37"/>
  <c r="L98" i="37"/>
  <c r="N97" i="37"/>
  <c r="L97" i="37"/>
  <c r="N96" i="37"/>
  <c r="L96" i="37"/>
  <c r="N95" i="37"/>
  <c r="L95" i="37"/>
  <c r="N94" i="37"/>
  <c r="L94" i="37"/>
  <c r="N93" i="37"/>
  <c r="L93" i="37"/>
  <c r="N92" i="37"/>
  <c r="L92" i="37"/>
  <c r="N91" i="37"/>
  <c r="L91" i="37"/>
  <c r="Z87" i="37"/>
  <c r="N87" i="37"/>
  <c r="L87" i="37"/>
  <c r="J87" i="37"/>
  <c r="H87" i="37"/>
  <c r="F87" i="37"/>
  <c r="Z86" i="37"/>
  <c r="N86" i="37"/>
  <c r="L86" i="37"/>
  <c r="J86" i="37"/>
  <c r="H86" i="37"/>
  <c r="F86" i="37"/>
  <c r="Z85" i="37"/>
  <c r="Z84" i="37"/>
  <c r="N84" i="37"/>
  <c r="L84" i="37"/>
  <c r="J84" i="37"/>
  <c r="H84" i="37"/>
  <c r="F84" i="37"/>
  <c r="Z83" i="37"/>
  <c r="O87" i="37" s="1"/>
  <c r="P87" i="37" s="1"/>
  <c r="N83" i="37"/>
  <c r="L83" i="37"/>
  <c r="J83" i="37"/>
  <c r="H83" i="37"/>
  <c r="F83" i="37"/>
  <c r="N82" i="37"/>
  <c r="L82" i="37"/>
  <c r="J82" i="37"/>
  <c r="H82" i="37"/>
  <c r="F82" i="37"/>
  <c r="AC81" i="37"/>
  <c r="AB81" i="37"/>
  <c r="AA81" i="37"/>
  <c r="N81" i="37"/>
  <c r="L81" i="37"/>
  <c r="J81" i="37"/>
  <c r="H81" i="37"/>
  <c r="F81" i="37"/>
  <c r="Z80" i="37"/>
  <c r="N80" i="37"/>
  <c r="L80" i="37"/>
  <c r="J80" i="37"/>
  <c r="H80" i="37"/>
  <c r="F80" i="37"/>
  <c r="Z79" i="37"/>
  <c r="N79" i="37"/>
  <c r="L79" i="37"/>
  <c r="J79" i="37"/>
  <c r="H79" i="37"/>
  <c r="F79" i="37"/>
  <c r="Z78" i="37"/>
  <c r="N78" i="37"/>
  <c r="L78" i="37"/>
  <c r="J78" i="37"/>
  <c r="H78" i="37"/>
  <c r="F78" i="37"/>
  <c r="Z77" i="37"/>
  <c r="N77" i="37"/>
  <c r="L77" i="37"/>
  <c r="J77" i="37"/>
  <c r="H77" i="37"/>
  <c r="F77" i="37"/>
  <c r="Z76" i="37"/>
  <c r="N76" i="37"/>
  <c r="L76" i="37"/>
  <c r="J76" i="37"/>
  <c r="H76" i="37"/>
  <c r="F76" i="37"/>
  <c r="Z75" i="37"/>
  <c r="N75" i="37"/>
  <c r="L75" i="37"/>
  <c r="J75" i="37"/>
  <c r="H75" i="37"/>
  <c r="F75" i="37"/>
  <c r="Z74" i="37"/>
  <c r="Z73" i="37"/>
  <c r="O86" i="37" s="1"/>
  <c r="P86" i="37" s="1"/>
  <c r="T71" i="37"/>
  <c r="N71" i="37"/>
  <c r="L71" i="37"/>
  <c r="J71" i="37"/>
  <c r="H71" i="37"/>
  <c r="F71" i="37"/>
  <c r="T70" i="37"/>
  <c r="O70" i="37"/>
  <c r="P70" i="37" s="1"/>
  <c r="N70" i="37"/>
  <c r="L70" i="37"/>
  <c r="J70" i="37"/>
  <c r="H70" i="37"/>
  <c r="F70" i="37"/>
  <c r="T69" i="37"/>
  <c r="T68" i="37"/>
  <c r="P68" i="37"/>
  <c r="N68" i="37"/>
  <c r="L68" i="37"/>
  <c r="J68" i="37"/>
  <c r="H68" i="37"/>
  <c r="F68" i="37"/>
  <c r="T67" i="37"/>
  <c r="O71" i="37" s="1"/>
  <c r="P71" i="37" s="1"/>
  <c r="P67" i="37"/>
  <c r="N67" i="37"/>
  <c r="L67" i="37"/>
  <c r="J67" i="37"/>
  <c r="H67" i="37"/>
  <c r="F67" i="37"/>
  <c r="P66" i="37"/>
  <c r="N66" i="37"/>
  <c r="L66" i="37"/>
  <c r="J66" i="37"/>
  <c r="H66" i="37"/>
  <c r="F66" i="37"/>
  <c r="W65" i="37"/>
  <c r="V65" i="37"/>
  <c r="U65" i="37"/>
  <c r="P65" i="37"/>
  <c r="N65" i="37"/>
  <c r="L65" i="37"/>
  <c r="J65" i="37"/>
  <c r="H65" i="37"/>
  <c r="F65" i="37"/>
  <c r="T64" i="37"/>
  <c r="P64" i="37"/>
  <c r="N64" i="37"/>
  <c r="L64" i="37"/>
  <c r="J64" i="37"/>
  <c r="H64" i="37"/>
  <c r="F64" i="37"/>
  <c r="T63" i="37"/>
  <c r="P63" i="37"/>
  <c r="N63" i="37"/>
  <c r="L63" i="37"/>
  <c r="J63" i="37"/>
  <c r="H63" i="37"/>
  <c r="F63" i="37"/>
  <c r="T62" i="37"/>
  <c r="P62" i="37"/>
  <c r="N62" i="37"/>
  <c r="L62" i="37"/>
  <c r="J62" i="37"/>
  <c r="H62" i="37"/>
  <c r="F62" i="37"/>
  <c r="T61" i="37"/>
  <c r="P61" i="37"/>
  <c r="N61" i="37"/>
  <c r="L61" i="37"/>
  <c r="J61" i="37"/>
  <c r="H61" i="37"/>
  <c r="F61" i="37"/>
  <c r="T60" i="37"/>
  <c r="P60" i="37"/>
  <c r="N60" i="37"/>
  <c r="L60" i="37"/>
  <c r="J60" i="37"/>
  <c r="H60" i="37"/>
  <c r="F60" i="37"/>
  <c r="T59" i="37"/>
  <c r="P59" i="37"/>
  <c r="N59" i="37"/>
  <c r="L59" i="37"/>
  <c r="J59" i="37"/>
  <c r="H59" i="37"/>
  <c r="F59" i="37"/>
  <c r="T58" i="37"/>
  <c r="T57" i="37"/>
  <c r="T56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47" i="36"/>
  <c r="W64" i="36"/>
  <c r="V64" i="36"/>
  <c r="T64" i="36" s="1"/>
  <c r="U64" i="36"/>
  <c r="AC80" i="36"/>
  <c r="AB80" i="36"/>
  <c r="AA80" i="36"/>
  <c r="Z86" i="36"/>
  <c r="Z85" i="36"/>
  <c r="Z84" i="36"/>
  <c r="Z83" i="36"/>
  <c r="Z82" i="36"/>
  <c r="Z79" i="36"/>
  <c r="Z78" i="36"/>
  <c r="Z77" i="36"/>
  <c r="Z76" i="36"/>
  <c r="Z75" i="36"/>
  <c r="Z74" i="36"/>
  <c r="Z73" i="36"/>
  <c r="Z72" i="36"/>
  <c r="Z71" i="36"/>
  <c r="D48" i="36"/>
  <c r="C48" i="36"/>
  <c r="N118" i="36"/>
  <c r="L118" i="36"/>
  <c r="J118" i="36"/>
  <c r="H118" i="36"/>
  <c r="F118" i="36"/>
  <c r="N117" i="36"/>
  <c r="L117" i="36"/>
  <c r="J117" i="36"/>
  <c r="H117" i="36"/>
  <c r="F117" i="36"/>
  <c r="N115" i="36"/>
  <c r="L115" i="36"/>
  <c r="J115" i="36"/>
  <c r="H115" i="36"/>
  <c r="F115" i="36"/>
  <c r="N114" i="36"/>
  <c r="L114" i="36"/>
  <c r="J114" i="36"/>
  <c r="H114" i="36"/>
  <c r="F114" i="36"/>
  <c r="N113" i="36"/>
  <c r="L113" i="36"/>
  <c r="J113" i="36"/>
  <c r="H113" i="36"/>
  <c r="F113" i="36"/>
  <c r="N112" i="36"/>
  <c r="L112" i="36"/>
  <c r="J112" i="36"/>
  <c r="H112" i="36"/>
  <c r="F112" i="36"/>
  <c r="N111" i="36"/>
  <c r="L111" i="36"/>
  <c r="J111" i="36"/>
  <c r="H111" i="36"/>
  <c r="F111" i="36"/>
  <c r="N110" i="36"/>
  <c r="L110" i="36"/>
  <c r="J110" i="36"/>
  <c r="H110" i="36"/>
  <c r="F110" i="36"/>
  <c r="N109" i="36"/>
  <c r="L109" i="36"/>
  <c r="J109" i="36"/>
  <c r="H109" i="36"/>
  <c r="F109" i="36"/>
  <c r="N108" i="36"/>
  <c r="L108" i="36"/>
  <c r="J108" i="36"/>
  <c r="H108" i="36"/>
  <c r="F108" i="36"/>
  <c r="N107" i="36"/>
  <c r="L107" i="36"/>
  <c r="J107" i="36"/>
  <c r="H107" i="36"/>
  <c r="F107" i="36"/>
  <c r="N106" i="36"/>
  <c r="L106" i="36"/>
  <c r="J106" i="36"/>
  <c r="H106" i="36"/>
  <c r="F106" i="36"/>
  <c r="N102" i="36"/>
  <c r="L102" i="36"/>
  <c r="J102" i="36"/>
  <c r="H102" i="36"/>
  <c r="F102" i="36"/>
  <c r="N101" i="36"/>
  <c r="L101" i="36"/>
  <c r="J101" i="36"/>
  <c r="H101" i="36"/>
  <c r="F101" i="36"/>
  <c r="M99" i="36"/>
  <c r="N99" i="36" s="1"/>
  <c r="L99" i="36"/>
  <c r="N98" i="36"/>
  <c r="L98" i="36"/>
  <c r="N97" i="36"/>
  <c r="L97" i="36"/>
  <c r="N96" i="36"/>
  <c r="L96" i="36"/>
  <c r="N95" i="36"/>
  <c r="L95" i="36"/>
  <c r="N94" i="36"/>
  <c r="L94" i="36"/>
  <c r="N93" i="36"/>
  <c r="L93" i="36"/>
  <c r="N92" i="36"/>
  <c r="L92" i="36"/>
  <c r="N91" i="36"/>
  <c r="L91" i="36"/>
  <c r="N90" i="36"/>
  <c r="L90" i="36"/>
  <c r="N86" i="36"/>
  <c r="L86" i="36"/>
  <c r="J86" i="36"/>
  <c r="H86" i="36"/>
  <c r="F86" i="36"/>
  <c r="N85" i="36"/>
  <c r="L85" i="36"/>
  <c r="J85" i="36"/>
  <c r="H85" i="36"/>
  <c r="F85" i="36"/>
  <c r="N83" i="36"/>
  <c r="L83" i="36"/>
  <c r="J83" i="36"/>
  <c r="H83" i="36"/>
  <c r="F83" i="36"/>
  <c r="N82" i="36"/>
  <c r="L82" i="36"/>
  <c r="J82" i="36"/>
  <c r="H82" i="36"/>
  <c r="F82" i="36"/>
  <c r="N81" i="36"/>
  <c r="L81" i="36"/>
  <c r="J81" i="36"/>
  <c r="H81" i="36"/>
  <c r="F81" i="36"/>
  <c r="N80" i="36"/>
  <c r="L80" i="36"/>
  <c r="J80" i="36"/>
  <c r="H80" i="36"/>
  <c r="F80" i="36"/>
  <c r="N79" i="36"/>
  <c r="L79" i="36"/>
  <c r="J79" i="36"/>
  <c r="H79" i="36"/>
  <c r="F79" i="36"/>
  <c r="N78" i="36"/>
  <c r="L78" i="36"/>
  <c r="J78" i="36"/>
  <c r="H78" i="36"/>
  <c r="F78" i="36"/>
  <c r="N77" i="36"/>
  <c r="L77" i="36"/>
  <c r="J77" i="36"/>
  <c r="H77" i="36"/>
  <c r="F77" i="36"/>
  <c r="N76" i="36"/>
  <c r="L76" i="36"/>
  <c r="J76" i="36"/>
  <c r="H76" i="36"/>
  <c r="F76" i="36"/>
  <c r="N75" i="36"/>
  <c r="L75" i="36"/>
  <c r="J75" i="36"/>
  <c r="H75" i="36"/>
  <c r="F75" i="36"/>
  <c r="N74" i="36"/>
  <c r="L74" i="36"/>
  <c r="J74" i="36"/>
  <c r="H74" i="36"/>
  <c r="F74" i="36"/>
  <c r="T70" i="36"/>
  <c r="N70" i="36"/>
  <c r="L70" i="36"/>
  <c r="J70" i="36"/>
  <c r="H70" i="36"/>
  <c r="F70" i="36"/>
  <c r="T69" i="36"/>
  <c r="O69" i="36"/>
  <c r="P69" i="36" s="1"/>
  <c r="N69" i="36"/>
  <c r="L69" i="36"/>
  <c r="J69" i="36"/>
  <c r="H69" i="36"/>
  <c r="F69" i="36"/>
  <c r="T68" i="36"/>
  <c r="T67" i="36"/>
  <c r="P67" i="36"/>
  <c r="N67" i="36"/>
  <c r="L67" i="36"/>
  <c r="J67" i="36"/>
  <c r="H67" i="36"/>
  <c r="F67" i="36"/>
  <c r="T66" i="36"/>
  <c r="O70" i="36" s="1"/>
  <c r="P70" i="36" s="1"/>
  <c r="P66" i="36"/>
  <c r="N66" i="36"/>
  <c r="L66" i="36"/>
  <c r="J66" i="36"/>
  <c r="H66" i="36"/>
  <c r="F66" i="36"/>
  <c r="P65" i="36"/>
  <c r="N65" i="36"/>
  <c r="L65" i="36"/>
  <c r="J65" i="36"/>
  <c r="H65" i="36"/>
  <c r="F65" i="36"/>
  <c r="P64" i="36"/>
  <c r="N64" i="36"/>
  <c r="L64" i="36"/>
  <c r="J64" i="36"/>
  <c r="H64" i="36"/>
  <c r="F64" i="36"/>
  <c r="T63" i="36"/>
  <c r="P63" i="36"/>
  <c r="N63" i="36"/>
  <c r="L63" i="36"/>
  <c r="J63" i="36"/>
  <c r="H63" i="36"/>
  <c r="F63" i="36"/>
  <c r="T62" i="36"/>
  <c r="P62" i="36"/>
  <c r="N62" i="36"/>
  <c r="L62" i="36"/>
  <c r="J62" i="36"/>
  <c r="H62" i="36"/>
  <c r="F62" i="36"/>
  <c r="T61" i="36"/>
  <c r="P61" i="36"/>
  <c r="N61" i="36"/>
  <c r="L61" i="36"/>
  <c r="J61" i="36"/>
  <c r="H61" i="36"/>
  <c r="F61" i="36"/>
  <c r="T60" i="36"/>
  <c r="P60" i="36"/>
  <c r="N60" i="36"/>
  <c r="L60" i="36"/>
  <c r="J60" i="36"/>
  <c r="H60" i="36"/>
  <c r="F60" i="36"/>
  <c r="T59" i="36"/>
  <c r="P59" i="36"/>
  <c r="N59" i="36"/>
  <c r="L59" i="36"/>
  <c r="J59" i="36"/>
  <c r="H59" i="36"/>
  <c r="F59" i="36"/>
  <c r="T58" i="36"/>
  <c r="P58" i="36"/>
  <c r="N58" i="36"/>
  <c r="L58" i="36"/>
  <c r="J58" i="36"/>
  <c r="H58" i="36"/>
  <c r="F58" i="36"/>
  <c r="T57" i="36"/>
  <c r="T56" i="36"/>
  <c r="T55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C47" i="35"/>
  <c r="D47" i="35"/>
  <c r="E47" i="35" s="1"/>
  <c r="E46" i="35"/>
  <c r="N117" i="35"/>
  <c r="L117" i="35"/>
  <c r="J117" i="35"/>
  <c r="H117" i="35"/>
  <c r="F117" i="35"/>
  <c r="N116" i="35"/>
  <c r="L116" i="35"/>
  <c r="J116" i="35"/>
  <c r="H116" i="35"/>
  <c r="F116" i="35"/>
  <c r="N114" i="35"/>
  <c r="L114" i="35"/>
  <c r="J114" i="35"/>
  <c r="H114" i="35"/>
  <c r="F114" i="35"/>
  <c r="N113" i="35"/>
  <c r="L113" i="35"/>
  <c r="J113" i="35"/>
  <c r="H113" i="35"/>
  <c r="F113" i="35"/>
  <c r="N112" i="35"/>
  <c r="L112" i="35"/>
  <c r="J112" i="35"/>
  <c r="H112" i="35"/>
  <c r="F112" i="35"/>
  <c r="N111" i="35"/>
  <c r="L111" i="35"/>
  <c r="J111" i="35"/>
  <c r="H111" i="35"/>
  <c r="F111" i="35"/>
  <c r="N110" i="35"/>
  <c r="L110" i="35"/>
  <c r="J110" i="35"/>
  <c r="H110" i="35"/>
  <c r="F110" i="35"/>
  <c r="N109" i="35"/>
  <c r="L109" i="35"/>
  <c r="J109" i="35"/>
  <c r="H109" i="35"/>
  <c r="F109" i="35"/>
  <c r="N108" i="35"/>
  <c r="L108" i="35"/>
  <c r="J108" i="35"/>
  <c r="H108" i="35"/>
  <c r="F108" i="35"/>
  <c r="N107" i="35"/>
  <c r="L107" i="35"/>
  <c r="J107" i="35"/>
  <c r="H107" i="35"/>
  <c r="F107" i="35"/>
  <c r="N106" i="35"/>
  <c r="L106" i="35"/>
  <c r="J106" i="35"/>
  <c r="H106" i="35"/>
  <c r="F106" i="35"/>
  <c r="N105" i="35"/>
  <c r="L105" i="35"/>
  <c r="J105" i="35"/>
  <c r="H105" i="35"/>
  <c r="F105" i="35"/>
  <c r="N101" i="35"/>
  <c r="L101" i="35"/>
  <c r="J101" i="35"/>
  <c r="H101" i="35"/>
  <c r="F101" i="35"/>
  <c r="N100" i="35"/>
  <c r="L100" i="35"/>
  <c r="J100" i="35"/>
  <c r="H100" i="35"/>
  <c r="F100" i="35"/>
  <c r="M98" i="35"/>
  <c r="N98" i="35" s="1"/>
  <c r="L98" i="35"/>
  <c r="N97" i="35"/>
  <c r="L97" i="35"/>
  <c r="N96" i="35"/>
  <c r="L96" i="35"/>
  <c r="N95" i="35"/>
  <c r="L95" i="35"/>
  <c r="N94" i="35"/>
  <c r="L94" i="35"/>
  <c r="N93" i="35"/>
  <c r="L93" i="35"/>
  <c r="N92" i="35"/>
  <c r="L92" i="35"/>
  <c r="N91" i="35"/>
  <c r="L91" i="35"/>
  <c r="N90" i="35"/>
  <c r="L90" i="35"/>
  <c r="N89" i="35"/>
  <c r="L89" i="35"/>
  <c r="N85" i="35"/>
  <c r="L85" i="35"/>
  <c r="J85" i="35"/>
  <c r="H85" i="35"/>
  <c r="F85" i="35"/>
  <c r="N84" i="35"/>
  <c r="L84" i="35"/>
  <c r="J84" i="35"/>
  <c r="H84" i="35"/>
  <c r="F84" i="35"/>
  <c r="N82" i="35"/>
  <c r="L82" i="35"/>
  <c r="J82" i="35"/>
  <c r="H82" i="35"/>
  <c r="F82" i="35"/>
  <c r="N81" i="35"/>
  <c r="L81" i="35"/>
  <c r="J81" i="35"/>
  <c r="H81" i="35"/>
  <c r="F81" i="35"/>
  <c r="N80" i="35"/>
  <c r="L80" i="35"/>
  <c r="J80" i="35"/>
  <c r="H80" i="35"/>
  <c r="F80" i="35"/>
  <c r="N79" i="35"/>
  <c r="L79" i="35"/>
  <c r="J79" i="35"/>
  <c r="H79" i="35"/>
  <c r="F79" i="35"/>
  <c r="N78" i="35"/>
  <c r="L78" i="35"/>
  <c r="J78" i="35"/>
  <c r="H78" i="35"/>
  <c r="F78" i="35"/>
  <c r="N77" i="35"/>
  <c r="L77" i="35"/>
  <c r="J77" i="35"/>
  <c r="H77" i="35"/>
  <c r="F77" i="35"/>
  <c r="N76" i="35"/>
  <c r="L76" i="35"/>
  <c r="J76" i="35"/>
  <c r="H76" i="35"/>
  <c r="F76" i="35"/>
  <c r="N75" i="35"/>
  <c r="L75" i="35"/>
  <c r="J75" i="35"/>
  <c r="H75" i="35"/>
  <c r="F75" i="35"/>
  <c r="N74" i="35"/>
  <c r="L74" i="35"/>
  <c r="J74" i="35"/>
  <c r="H74" i="35"/>
  <c r="F74" i="35"/>
  <c r="N73" i="35"/>
  <c r="L73" i="35"/>
  <c r="J73" i="35"/>
  <c r="H73" i="35"/>
  <c r="F73" i="35"/>
  <c r="T69" i="35"/>
  <c r="N69" i="35"/>
  <c r="L69" i="35"/>
  <c r="J69" i="35"/>
  <c r="H69" i="35"/>
  <c r="F69" i="35"/>
  <c r="T68" i="35"/>
  <c r="N68" i="35"/>
  <c r="L68" i="35"/>
  <c r="J68" i="35"/>
  <c r="H68" i="35"/>
  <c r="F68" i="35"/>
  <c r="T67" i="35"/>
  <c r="T66" i="35"/>
  <c r="P66" i="35"/>
  <c r="N66" i="35"/>
  <c r="L66" i="35"/>
  <c r="J66" i="35"/>
  <c r="H66" i="35"/>
  <c r="F66" i="35"/>
  <c r="T65" i="35"/>
  <c r="P65" i="35"/>
  <c r="N65" i="35"/>
  <c r="L65" i="35"/>
  <c r="J65" i="35"/>
  <c r="H65" i="35"/>
  <c r="F65" i="35"/>
  <c r="P64" i="35"/>
  <c r="N64" i="35"/>
  <c r="L64" i="35"/>
  <c r="J64" i="35"/>
  <c r="H64" i="35"/>
  <c r="F64" i="35"/>
  <c r="W63" i="35"/>
  <c r="V63" i="35"/>
  <c r="U63" i="35"/>
  <c r="P63" i="35"/>
  <c r="N63" i="35"/>
  <c r="L63" i="35"/>
  <c r="J63" i="35"/>
  <c r="H63" i="35"/>
  <c r="F63" i="35"/>
  <c r="T62" i="35"/>
  <c r="P62" i="35"/>
  <c r="N62" i="35"/>
  <c r="L62" i="35"/>
  <c r="J62" i="35"/>
  <c r="H62" i="35"/>
  <c r="F62" i="35"/>
  <c r="T61" i="35"/>
  <c r="P61" i="35"/>
  <c r="N61" i="35"/>
  <c r="L61" i="35"/>
  <c r="J61" i="35"/>
  <c r="H61" i="35"/>
  <c r="F61" i="35"/>
  <c r="T60" i="35"/>
  <c r="P60" i="35"/>
  <c r="N60" i="35"/>
  <c r="L60" i="35"/>
  <c r="J60" i="35"/>
  <c r="H60" i="35"/>
  <c r="F60" i="35"/>
  <c r="T59" i="35"/>
  <c r="P59" i="35"/>
  <c r="N59" i="35"/>
  <c r="L59" i="35"/>
  <c r="J59" i="35"/>
  <c r="H59" i="35"/>
  <c r="F59" i="35"/>
  <c r="T58" i="35"/>
  <c r="P58" i="35"/>
  <c r="N58" i="35"/>
  <c r="L58" i="35"/>
  <c r="J58" i="35"/>
  <c r="H58" i="35"/>
  <c r="F58" i="35"/>
  <c r="T57" i="35"/>
  <c r="P57" i="35"/>
  <c r="N57" i="35"/>
  <c r="L57" i="35"/>
  <c r="J57" i="35"/>
  <c r="H57" i="35"/>
  <c r="F57" i="35"/>
  <c r="T56" i="35"/>
  <c r="T55" i="35"/>
  <c r="T54" i="35"/>
  <c r="E45" i="35"/>
  <c r="E44" i="35"/>
  <c r="E43" i="35"/>
  <c r="E42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O115" i="34"/>
  <c r="M115" i="34"/>
  <c r="K115" i="34"/>
  <c r="I115" i="34"/>
  <c r="G115" i="34"/>
  <c r="O114" i="34"/>
  <c r="M114" i="34"/>
  <c r="K114" i="34"/>
  <c r="I114" i="34"/>
  <c r="G114" i="34"/>
  <c r="O112" i="34"/>
  <c r="M112" i="34"/>
  <c r="K112" i="34"/>
  <c r="I112" i="34"/>
  <c r="G112" i="34"/>
  <c r="O111" i="34"/>
  <c r="M111" i="34"/>
  <c r="K111" i="34"/>
  <c r="I111" i="34"/>
  <c r="G111" i="34"/>
  <c r="O110" i="34"/>
  <c r="M110" i="34"/>
  <c r="K110" i="34"/>
  <c r="I110" i="34"/>
  <c r="G110" i="34"/>
  <c r="O109" i="34"/>
  <c r="M109" i="34"/>
  <c r="K109" i="34"/>
  <c r="I109" i="34"/>
  <c r="G109" i="34"/>
  <c r="O108" i="34"/>
  <c r="M108" i="34"/>
  <c r="K108" i="34"/>
  <c r="I108" i="34"/>
  <c r="G108" i="34"/>
  <c r="O107" i="34"/>
  <c r="M107" i="34"/>
  <c r="K107" i="34"/>
  <c r="I107" i="34"/>
  <c r="G107" i="34"/>
  <c r="O106" i="34"/>
  <c r="M106" i="34"/>
  <c r="K106" i="34"/>
  <c r="I106" i="34"/>
  <c r="G106" i="34"/>
  <c r="O105" i="34"/>
  <c r="M105" i="34"/>
  <c r="K105" i="34"/>
  <c r="I105" i="34"/>
  <c r="G105" i="34"/>
  <c r="O104" i="34"/>
  <c r="M104" i="34"/>
  <c r="K104" i="34"/>
  <c r="I104" i="34"/>
  <c r="G104" i="34"/>
  <c r="O103" i="34"/>
  <c r="M103" i="34"/>
  <c r="K103" i="34"/>
  <c r="I103" i="34"/>
  <c r="G103" i="34"/>
  <c r="O99" i="34"/>
  <c r="M99" i="34"/>
  <c r="K99" i="34"/>
  <c r="I99" i="34"/>
  <c r="G99" i="34"/>
  <c r="O98" i="34"/>
  <c r="M98" i="34"/>
  <c r="K98" i="34"/>
  <c r="I98" i="34"/>
  <c r="G98" i="34"/>
  <c r="N96" i="34"/>
  <c r="O96" i="34" s="1"/>
  <c r="M96" i="34"/>
  <c r="O95" i="34"/>
  <c r="M95" i="34"/>
  <c r="O94" i="34"/>
  <c r="M94" i="34"/>
  <c r="O93" i="34"/>
  <c r="M93" i="34"/>
  <c r="O92" i="34"/>
  <c r="M92" i="34"/>
  <c r="O91" i="34"/>
  <c r="M91" i="34"/>
  <c r="O90" i="34"/>
  <c r="M90" i="34"/>
  <c r="O89" i="34"/>
  <c r="M89" i="34"/>
  <c r="O88" i="34"/>
  <c r="M88" i="34"/>
  <c r="O87" i="34"/>
  <c r="M87" i="34"/>
  <c r="O83" i="34"/>
  <c r="M83" i="34"/>
  <c r="K83" i="34"/>
  <c r="I83" i="34"/>
  <c r="G83" i="34"/>
  <c r="O82" i="34"/>
  <c r="M82" i="34"/>
  <c r="K82" i="34"/>
  <c r="I82" i="34"/>
  <c r="G82" i="34"/>
  <c r="O80" i="34"/>
  <c r="M80" i="34"/>
  <c r="K80" i="34"/>
  <c r="I80" i="34"/>
  <c r="G80" i="34"/>
  <c r="O79" i="34"/>
  <c r="M79" i="34"/>
  <c r="K79" i="34"/>
  <c r="I79" i="34"/>
  <c r="G79" i="34"/>
  <c r="O78" i="34"/>
  <c r="M78" i="34"/>
  <c r="K78" i="34"/>
  <c r="I78" i="34"/>
  <c r="G78" i="34"/>
  <c r="O77" i="34"/>
  <c r="M77" i="34"/>
  <c r="K77" i="34"/>
  <c r="I77" i="34"/>
  <c r="G77" i="34"/>
  <c r="O76" i="34"/>
  <c r="M76" i="34"/>
  <c r="K76" i="34"/>
  <c r="I76" i="34"/>
  <c r="G76" i="34"/>
  <c r="O75" i="34"/>
  <c r="M75" i="34"/>
  <c r="K75" i="34"/>
  <c r="I75" i="34"/>
  <c r="G75" i="34"/>
  <c r="O74" i="34"/>
  <c r="M74" i="34"/>
  <c r="K74" i="34"/>
  <c r="I74" i="34"/>
  <c r="G74" i="34"/>
  <c r="O73" i="34"/>
  <c r="M73" i="34"/>
  <c r="K73" i="34"/>
  <c r="I73" i="34"/>
  <c r="G73" i="34"/>
  <c r="O72" i="34"/>
  <c r="M72" i="34"/>
  <c r="K72" i="34"/>
  <c r="I72" i="34"/>
  <c r="G72" i="34"/>
  <c r="O71" i="34"/>
  <c r="M71" i="34"/>
  <c r="K71" i="34"/>
  <c r="I71" i="34"/>
  <c r="G71" i="34"/>
  <c r="O67" i="34"/>
  <c r="M67" i="34"/>
  <c r="K67" i="34"/>
  <c r="I67" i="34"/>
  <c r="G67" i="34"/>
  <c r="O66" i="34"/>
  <c r="M66" i="34"/>
  <c r="K66" i="34"/>
  <c r="I66" i="34"/>
  <c r="G66" i="34"/>
  <c r="O64" i="34"/>
  <c r="M64" i="34"/>
  <c r="K64" i="34"/>
  <c r="I64" i="34"/>
  <c r="G64" i="34"/>
  <c r="O63" i="34"/>
  <c r="M63" i="34"/>
  <c r="K63" i="34"/>
  <c r="I63" i="34"/>
  <c r="G63" i="34"/>
  <c r="O62" i="34"/>
  <c r="M62" i="34"/>
  <c r="K62" i="34"/>
  <c r="I62" i="34"/>
  <c r="G62" i="34"/>
  <c r="O61" i="34"/>
  <c r="M61" i="34"/>
  <c r="K61" i="34"/>
  <c r="I61" i="34"/>
  <c r="G61" i="34"/>
  <c r="O60" i="34"/>
  <c r="M60" i="34"/>
  <c r="K60" i="34"/>
  <c r="I60" i="34"/>
  <c r="G60" i="34"/>
  <c r="O59" i="34"/>
  <c r="M59" i="34"/>
  <c r="K59" i="34"/>
  <c r="I59" i="34"/>
  <c r="G59" i="34"/>
  <c r="O58" i="34"/>
  <c r="M58" i="34"/>
  <c r="K58" i="34"/>
  <c r="I58" i="34"/>
  <c r="G58" i="34"/>
  <c r="O57" i="34"/>
  <c r="M57" i="34"/>
  <c r="K57" i="34"/>
  <c r="I57" i="34"/>
  <c r="G57" i="34"/>
  <c r="O56" i="34"/>
  <c r="M56" i="34"/>
  <c r="K56" i="34"/>
  <c r="I56" i="34"/>
  <c r="G56" i="34"/>
  <c r="O55" i="34"/>
  <c r="M55" i="34"/>
  <c r="K55" i="34"/>
  <c r="I55" i="34"/>
  <c r="G55" i="34"/>
  <c r="D45" i="34"/>
  <c r="C45" i="34"/>
  <c r="F45" i="34" s="1"/>
  <c r="F44" i="34"/>
  <c r="F43" i="34"/>
  <c r="F42" i="34"/>
  <c r="F41" i="34"/>
  <c r="F40" i="34"/>
  <c r="F39" i="34"/>
  <c r="F38" i="34"/>
  <c r="F37" i="34"/>
  <c r="F36" i="34"/>
  <c r="F35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T64" i="33"/>
  <c r="T68" i="33"/>
  <c r="T67" i="33"/>
  <c r="O67" i="33" s="1"/>
  <c r="P67" i="33" s="1"/>
  <c r="T66" i="33"/>
  <c r="T65" i="33"/>
  <c r="P64" i="33"/>
  <c r="P63" i="33"/>
  <c r="P62" i="33"/>
  <c r="P61" i="33"/>
  <c r="P60" i="33"/>
  <c r="P59" i="33"/>
  <c r="P58" i="33"/>
  <c r="P57" i="33"/>
  <c r="P56" i="33"/>
  <c r="P65" i="33"/>
  <c r="T61" i="33"/>
  <c r="T60" i="33"/>
  <c r="T59" i="33"/>
  <c r="T58" i="33"/>
  <c r="T57" i="33"/>
  <c r="T56" i="33"/>
  <c r="T55" i="33"/>
  <c r="T54" i="33"/>
  <c r="T53" i="33"/>
  <c r="W62" i="33"/>
  <c r="V62" i="33"/>
  <c r="U62" i="33"/>
  <c r="D46" i="33"/>
  <c r="E45" i="33"/>
  <c r="C46" i="33"/>
  <c r="E44" i="33"/>
  <c r="N116" i="33"/>
  <c r="L116" i="33"/>
  <c r="J116" i="33"/>
  <c r="H116" i="33"/>
  <c r="F116" i="33"/>
  <c r="N115" i="33"/>
  <c r="L115" i="33"/>
  <c r="J115" i="33"/>
  <c r="H115" i="33"/>
  <c r="F115" i="33"/>
  <c r="N113" i="33"/>
  <c r="L113" i="33"/>
  <c r="J113" i="33"/>
  <c r="H113" i="33"/>
  <c r="F113" i="33"/>
  <c r="N112" i="33"/>
  <c r="L112" i="33"/>
  <c r="J112" i="33"/>
  <c r="H112" i="33"/>
  <c r="F112" i="33"/>
  <c r="N111" i="33"/>
  <c r="L111" i="33"/>
  <c r="J111" i="33"/>
  <c r="H111" i="33"/>
  <c r="F111" i="33"/>
  <c r="N110" i="33"/>
  <c r="L110" i="33"/>
  <c r="J110" i="33"/>
  <c r="H110" i="33"/>
  <c r="F110" i="33"/>
  <c r="N109" i="33"/>
  <c r="L109" i="33"/>
  <c r="J109" i="33"/>
  <c r="H109" i="33"/>
  <c r="F109" i="33"/>
  <c r="N108" i="33"/>
  <c r="L108" i="33"/>
  <c r="J108" i="33"/>
  <c r="H108" i="33"/>
  <c r="F108" i="33"/>
  <c r="N107" i="33"/>
  <c r="L107" i="33"/>
  <c r="J107" i="33"/>
  <c r="H107" i="33"/>
  <c r="F107" i="33"/>
  <c r="N106" i="33"/>
  <c r="L106" i="33"/>
  <c r="J106" i="33"/>
  <c r="H106" i="33"/>
  <c r="F106" i="33"/>
  <c r="N105" i="33"/>
  <c r="L105" i="33"/>
  <c r="J105" i="33"/>
  <c r="H105" i="33"/>
  <c r="F105" i="33"/>
  <c r="N104" i="33"/>
  <c r="L104" i="33"/>
  <c r="J104" i="33"/>
  <c r="H104" i="33"/>
  <c r="F104" i="33"/>
  <c r="N100" i="33"/>
  <c r="L100" i="33"/>
  <c r="J100" i="33"/>
  <c r="H100" i="33"/>
  <c r="F100" i="33"/>
  <c r="N99" i="33"/>
  <c r="L99" i="33"/>
  <c r="J99" i="33"/>
  <c r="H99" i="33"/>
  <c r="F99" i="33"/>
  <c r="M97" i="33"/>
  <c r="N97" i="33" s="1"/>
  <c r="L97" i="33"/>
  <c r="N96" i="33"/>
  <c r="L96" i="33"/>
  <c r="N95" i="33"/>
  <c r="L95" i="33"/>
  <c r="N94" i="33"/>
  <c r="L94" i="33"/>
  <c r="N93" i="33"/>
  <c r="L93" i="33"/>
  <c r="N92" i="33"/>
  <c r="L92" i="33"/>
  <c r="N91" i="33"/>
  <c r="L91" i="33"/>
  <c r="N90" i="33"/>
  <c r="L90" i="33"/>
  <c r="N89" i="33"/>
  <c r="L89" i="33"/>
  <c r="N88" i="33"/>
  <c r="L88" i="33"/>
  <c r="N84" i="33"/>
  <c r="L84" i="33"/>
  <c r="J84" i="33"/>
  <c r="H84" i="33"/>
  <c r="F84" i="33"/>
  <c r="N83" i="33"/>
  <c r="L83" i="33"/>
  <c r="J83" i="33"/>
  <c r="H83" i="33"/>
  <c r="F83" i="33"/>
  <c r="N81" i="33"/>
  <c r="L81" i="33"/>
  <c r="J81" i="33"/>
  <c r="H81" i="33"/>
  <c r="F81" i="33"/>
  <c r="N80" i="33"/>
  <c r="L80" i="33"/>
  <c r="J80" i="33"/>
  <c r="H80" i="33"/>
  <c r="F80" i="33"/>
  <c r="N79" i="33"/>
  <c r="L79" i="33"/>
  <c r="J79" i="33"/>
  <c r="H79" i="33"/>
  <c r="F79" i="33"/>
  <c r="N78" i="33"/>
  <c r="L78" i="33"/>
  <c r="J78" i="33"/>
  <c r="H78" i="33"/>
  <c r="F78" i="33"/>
  <c r="N77" i="33"/>
  <c r="L77" i="33"/>
  <c r="J77" i="33"/>
  <c r="H77" i="33"/>
  <c r="F77" i="33"/>
  <c r="N76" i="33"/>
  <c r="L76" i="33"/>
  <c r="J76" i="33"/>
  <c r="H76" i="33"/>
  <c r="F76" i="33"/>
  <c r="N75" i="33"/>
  <c r="L75" i="33"/>
  <c r="J75" i="33"/>
  <c r="H75" i="33"/>
  <c r="F75" i="33"/>
  <c r="N74" i="33"/>
  <c r="L74" i="33"/>
  <c r="J74" i="33"/>
  <c r="H74" i="33"/>
  <c r="F74" i="33"/>
  <c r="N73" i="33"/>
  <c r="L73" i="33"/>
  <c r="J73" i="33"/>
  <c r="H73" i="33"/>
  <c r="F73" i="33"/>
  <c r="N72" i="33"/>
  <c r="L72" i="33"/>
  <c r="J72" i="33"/>
  <c r="H72" i="33"/>
  <c r="F72" i="33"/>
  <c r="N68" i="33"/>
  <c r="L68" i="33"/>
  <c r="J68" i="33"/>
  <c r="H68" i="33"/>
  <c r="F68" i="33"/>
  <c r="N67" i="33"/>
  <c r="L67" i="33"/>
  <c r="J67" i="33"/>
  <c r="H67" i="33"/>
  <c r="F67" i="33"/>
  <c r="N65" i="33"/>
  <c r="L65" i="33"/>
  <c r="J65" i="33"/>
  <c r="H65" i="33"/>
  <c r="F65" i="33"/>
  <c r="N64" i="33"/>
  <c r="L64" i="33"/>
  <c r="J64" i="33"/>
  <c r="H64" i="33"/>
  <c r="F64" i="33"/>
  <c r="N63" i="33"/>
  <c r="L63" i="33"/>
  <c r="J63" i="33"/>
  <c r="H63" i="33"/>
  <c r="F63" i="33"/>
  <c r="N62" i="33"/>
  <c r="L62" i="33"/>
  <c r="J62" i="33"/>
  <c r="H62" i="33"/>
  <c r="F62" i="33"/>
  <c r="N61" i="33"/>
  <c r="L61" i="33"/>
  <c r="J61" i="33"/>
  <c r="H61" i="33"/>
  <c r="F61" i="33"/>
  <c r="N60" i="33"/>
  <c r="L60" i="33"/>
  <c r="J60" i="33"/>
  <c r="H60" i="33"/>
  <c r="F60" i="33"/>
  <c r="N59" i="33"/>
  <c r="L59" i="33"/>
  <c r="J59" i="33"/>
  <c r="H59" i="33"/>
  <c r="F59" i="33"/>
  <c r="N58" i="33"/>
  <c r="L58" i="33"/>
  <c r="J58" i="33"/>
  <c r="H58" i="33"/>
  <c r="F58" i="33"/>
  <c r="N57" i="33"/>
  <c r="L57" i="33"/>
  <c r="J57" i="33"/>
  <c r="H57" i="33"/>
  <c r="F57" i="33"/>
  <c r="N56" i="33"/>
  <c r="L56" i="33"/>
  <c r="J56" i="33"/>
  <c r="H56" i="33"/>
  <c r="F56" i="33"/>
  <c r="E43" i="33"/>
  <c r="E42" i="33"/>
  <c r="E41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C44" i="31"/>
  <c r="F44" i="31" s="1"/>
  <c r="D44" i="31"/>
  <c r="F43" i="31"/>
  <c r="O114" i="31"/>
  <c r="M114" i="31"/>
  <c r="K114" i="31"/>
  <c r="I114" i="31"/>
  <c r="G114" i="31"/>
  <c r="O113" i="31"/>
  <c r="M113" i="31"/>
  <c r="K113" i="31"/>
  <c r="I113" i="31"/>
  <c r="G113" i="31"/>
  <c r="O111" i="31"/>
  <c r="M111" i="31"/>
  <c r="K111" i="31"/>
  <c r="I111" i="31"/>
  <c r="G111" i="31"/>
  <c r="O110" i="31"/>
  <c r="M110" i="31"/>
  <c r="K110" i="31"/>
  <c r="I110" i="31"/>
  <c r="G110" i="31"/>
  <c r="O109" i="31"/>
  <c r="M109" i="31"/>
  <c r="K109" i="31"/>
  <c r="I109" i="31"/>
  <c r="G109" i="31"/>
  <c r="O108" i="31"/>
  <c r="M108" i="31"/>
  <c r="K108" i="31"/>
  <c r="I108" i="31"/>
  <c r="G108" i="31"/>
  <c r="O107" i="31"/>
  <c r="M107" i="31"/>
  <c r="K107" i="31"/>
  <c r="I107" i="31"/>
  <c r="G107" i="31"/>
  <c r="O106" i="31"/>
  <c r="M106" i="31"/>
  <c r="K106" i="31"/>
  <c r="I106" i="31"/>
  <c r="G106" i="31"/>
  <c r="O105" i="31"/>
  <c r="M105" i="31"/>
  <c r="K105" i="31"/>
  <c r="I105" i="31"/>
  <c r="G105" i="31"/>
  <c r="O104" i="31"/>
  <c r="M104" i="31"/>
  <c r="K104" i="31"/>
  <c r="I104" i="31"/>
  <c r="G104" i="31"/>
  <c r="O103" i="31"/>
  <c r="M103" i="31"/>
  <c r="K103" i="31"/>
  <c r="I103" i="31"/>
  <c r="G103" i="31"/>
  <c r="O102" i="31"/>
  <c r="M102" i="31"/>
  <c r="K102" i="31"/>
  <c r="I102" i="31"/>
  <c r="G102" i="31"/>
  <c r="O98" i="31"/>
  <c r="M98" i="31"/>
  <c r="K98" i="31"/>
  <c r="I98" i="31"/>
  <c r="G98" i="31"/>
  <c r="O97" i="31"/>
  <c r="M97" i="31"/>
  <c r="K97" i="31"/>
  <c r="I97" i="31"/>
  <c r="G97" i="31"/>
  <c r="N95" i="31"/>
  <c r="O95" i="31" s="1"/>
  <c r="M95" i="31"/>
  <c r="O94" i="31"/>
  <c r="M94" i="31"/>
  <c r="O93" i="31"/>
  <c r="M93" i="31"/>
  <c r="O92" i="31"/>
  <c r="M92" i="31"/>
  <c r="O91" i="31"/>
  <c r="M91" i="31"/>
  <c r="O90" i="31"/>
  <c r="M90" i="31"/>
  <c r="O89" i="31"/>
  <c r="M89" i="31"/>
  <c r="O88" i="31"/>
  <c r="M88" i="31"/>
  <c r="O87" i="31"/>
  <c r="M87" i="31"/>
  <c r="O86" i="31"/>
  <c r="M86" i="31"/>
  <c r="O82" i="31"/>
  <c r="M82" i="31"/>
  <c r="K82" i="31"/>
  <c r="I82" i="31"/>
  <c r="G82" i="31"/>
  <c r="O81" i="31"/>
  <c r="M81" i="31"/>
  <c r="K81" i="31"/>
  <c r="I81" i="31"/>
  <c r="G81" i="31"/>
  <c r="O79" i="31"/>
  <c r="M79" i="31"/>
  <c r="K79" i="31"/>
  <c r="I79" i="31"/>
  <c r="G79" i="31"/>
  <c r="O78" i="31"/>
  <c r="M78" i="31"/>
  <c r="K78" i="31"/>
  <c r="I78" i="31"/>
  <c r="G78" i="31"/>
  <c r="O77" i="31"/>
  <c r="M77" i="31"/>
  <c r="K77" i="31"/>
  <c r="I77" i="31"/>
  <c r="G77" i="31"/>
  <c r="O76" i="31"/>
  <c r="M76" i="31"/>
  <c r="K76" i="31"/>
  <c r="I76" i="31"/>
  <c r="G76" i="31"/>
  <c r="O75" i="31"/>
  <c r="M75" i="31"/>
  <c r="K75" i="31"/>
  <c r="I75" i="31"/>
  <c r="G75" i="31"/>
  <c r="O74" i="31"/>
  <c r="M74" i="31"/>
  <c r="K74" i="31"/>
  <c r="I74" i="31"/>
  <c r="G74" i="31"/>
  <c r="O73" i="31"/>
  <c r="M73" i="31"/>
  <c r="K73" i="31"/>
  <c r="I73" i="31"/>
  <c r="G73" i="31"/>
  <c r="O72" i="31"/>
  <c r="M72" i="31"/>
  <c r="K72" i="31"/>
  <c r="I72" i="31"/>
  <c r="G72" i="31"/>
  <c r="O71" i="31"/>
  <c r="M71" i="31"/>
  <c r="K71" i="31"/>
  <c r="I71" i="31"/>
  <c r="G71" i="31"/>
  <c r="O70" i="31"/>
  <c r="M70" i="31"/>
  <c r="K70" i="31"/>
  <c r="I70" i="31"/>
  <c r="G70" i="31"/>
  <c r="O66" i="31"/>
  <c r="M66" i="31"/>
  <c r="K66" i="31"/>
  <c r="I66" i="31"/>
  <c r="G66" i="31"/>
  <c r="O65" i="31"/>
  <c r="M65" i="31"/>
  <c r="K65" i="31"/>
  <c r="I65" i="31"/>
  <c r="G65" i="31"/>
  <c r="O63" i="31"/>
  <c r="M63" i="31"/>
  <c r="K63" i="31"/>
  <c r="I63" i="31"/>
  <c r="G63" i="31"/>
  <c r="O62" i="31"/>
  <c r="M62" i="31"/>
  <c r="K62" i="31"/>
  <c r="I62" i="31"/>
  <c r="G62" i="31"/>
  <c r="O61" i="31"/>
  <c r="M61" i="31"/>
  <c r="K61" i="31"/>
  <c r="I61" i="31"/>
  <c r="G61" i="31"/>
  <c r="O60" i="31"/>
  <c r="M60" i="31"/>
  <c r="K60" i="31"/>
  <c r="I60" i="31"/>
  <c r="G60" i="31"/>
  <c r="O59" i="31"/>
  <c r="M59" i="31"/>
  <c r="K59" i="31"/>
  <c r="I59" i="31"/>
  <c r="G59" i="31"/>
  <c r="O58" i="31"/>
  <c r="M58" i="31"/>
  <c r="K58" i="31"/>
  <c r="I58" i="31"/>
  <c r="G58" i="31"/>
  <c r="O57" i="31"/>
  <c r="M57" i="31"/>
  <c r="K57" i="31"/>
  <c r="I57" i="31"/>
  <c r="G57" i="31"/>
  <c r="O56" i="31"/>
  <c r="M56" i="31"/>
  <c r="K56" i="31"/>
  <c r="I56" i="31"/>
  <c r="G56" i="31"/>
  <c r="O55" i="31"/>
  <c r="M55" i="31"/>
  <c r="K55" i="31"/>
  <c r="I55" i="31"/>
  <c r="G55" i="31"/>
  <c r="O54" i="31"/>
  <c r="M54" i="31"/>
  <c r="K54" i="31"/>
  <c r="I54" i="31"/>
  <c r="G54" i="31"/>
  <c r="F42" i="31"/>
  <c r="F41" i="31"/>
  <c r="F40" i="31"/>
  <c r="F39" i="31"/>
  <c r="F38" i="31"/>
  <c r="F37" i="31"/>
  <c r="F36" i="31"/>
  <c r="F35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42" i="29"/>
  <c r="F41" i="29"/>
  <c r="F40" i="29"/>
  <c r="D43" i="29"/>
  <c r="C43" i="29"/>
  <c r="F43" i="29" s="1"/>
  <c r="O113" i="29"/>
  <c r="O112" i="29"/>
  <c r="O109" i="29"/>
  <c r="O108" i="29"/>
  <c r="O107" i="29"/>
  <c r="O105" i="29"/>
  <c r="O104" i="29"/>
  <c r="O106" i="29"/>
  <c r="O102" i="29"/>
  <c r="O101" i="29"/>
  <c r="O103" i="29"/>
  <c r="M112" i="30"/>
  <c r="K112" i="30"/>
  <c r="I112" i="30"/>
  <c r="G112" i="30"/>
  <c r="M111" i="30"/>
  <c r="K111" i="30"/>
  <c r="I111" i="30"/>
  <c r="G111" i="30"/>
  <c r="M109" i="30"/>
  <c r="K109" i="30"/>
  <c r="I109" i="30"/>
  <c r="G109" i="30"/>
  <c r="M108" i="30"/>
  <c r="K108" i="30"/>
  <c r="I108" i="30"/>
  <c r="G108" i="30"/>
  <c r="M107" i="30"/>
  <c r="K107" i="30"/>
  <c r="I107" i="30"/>
  <c r="G107" i="30"/>
  <c r="M106" i="30"/>
  <c r="K106" i="30"/>
  <c r="I106" i="30"/>
  <c r="G106" i="30"/>
  <c r="M105" i="30"/>
  <c r="K105" i="30"/>
  <c r="I105" i="30"/>
  <c r="G105" i="30"/>
  <c r="M104" i="30"/>
  <c r="K104" i="30"/>
  <c r="I104" i="30"/>
  <c r="G104" i="30"/>
  <c r="M103" i="30"/>
  <c r="K103" i="30"/>
  <c r="I103" i="30"/>
  <c r="G103" i="30"/>
  <c r="M102" i="30"/>
  <c r="K102" i="30"/>
  <c r="I102" i="30"/>
  <c r="G102" i="30"/>
  <c r="M101" i="30"/>
  <c r="K101" i="30"/>
  <c r="I101" i="30"/>
  <c r="G101" i="30"/>
  <c r="M100" i="30"/>
  <c r="K100" i="30"/>
  <c r="I100" i="30"/>
  <c r="G100" i="30"/>
  <c r="O96" i="30"/>
  <c r="M96" i="30"/>
  <c r="K96" i="30"/>
  <c r="I96" i="30"/>
  <c r="G96" i="30"/>
  <c r="O95" i="30"/>
  <c r="M95" i="30"/>
  <c r="K95" i="30"/>
  <c r="I95" i="30"/>
  <c r="G95" i="30"/>
  <c r="N93" i="30"/>
  <c r="O93" i="30" s="1"/>
  <c r="M93" i="30"/>
  <c r="O92" i="30"/>
  <c r="M92" i="30"/>
  <c r="O91" i="30"/>
  <c r="M91" i="30"/>
  <c r="O90" i="30"/>
  <c r="M90" i="30"/>
  <c r="O89" i="30"/>
  <c r="M89" i="30"/>
  <c r="O88" i="30"/>
  <c r="M88" i="30"/>
  <c r="O87" i="30"/>
  <c r="M87" i="30"/>
  <c r="O86" i="30"/>
  <c r="M86" i="30"/>
  <c r="O85" i="30"/>
  <c r="M85" i="30"/>
  <c r="O84" i="30"/>
  <c r="M84" i="30"/>
  <c r="O80" i="30"/>
  <c r="M80" i="30"/>
  <c r="K80" i="30"/>
  <c r="I80" i="30"/>
  <c r="G80" i="30"/>
  <c r="O79" i="30"/>
  <c r="M79" i="30"/>
  <c r="K79" i="30"/>
  <c r="I79" i="30"/>
  <c r="G79" i="30"/>
  <c r="O77" i="30"/>
  <c r="M77" i="30"/>
  <c r="K77" i="30"/>
  <c r="I77" i="30"/>
  <c r="G77" i="30"/>
  <c r="O76" i="30"/>
  <c r="M76" i="30"/>
  <c r="K76" i="30"/>
  <c r="I76" i="30"/>
  <c r="G76" i="30"/>
  <c r="O75" i="30"/>
  <c r="M75" i="30"/>
  <c r="K75" i="30"/>
  <c r="I75" i="30"/>
  <c r="G75" i="30"/>
  <c r="O74" i="30"/>
  <c r="M74" i="30"/>
  <c r="K74" i="30"/>
  <c r="I74" i="30"/>
  <c r="G74" i="30"/>
  <c r="O73" i="30"/>
  <c r="M73" i="30"/>
  <c r="K73" i="30"/>
  <c r="I73" i="30"/>
  <c r="G73" i="30"/>
  <c r="O72" i="30"/>
  <c r="M72" i="30"/>
  <c r="K72" i="30"/>
  <c r="I72" i="30"/>
  <c r="G72" i="30"/>
  <c r="O71" i="30"/>
  <c r="M71" i="30"/>
  <c r="K71" i="30"/>
  <c r="I71" i="30"/>
  <c r="G71" i="30"/>
  <c r="O70" i="30"/>
  <c r="M70" i="30"/>
  <c r="K70" i="30"/>
  <c r="I70" i="30"/>
  <c r="G70" i="30"/>
  <c r="O69" i="30"/>
  <c r="M69" i="30"/>
  <c r="K69" i="30"/>
  <c r="I69" i="30"/>
  <c r="G69" i="30"/>
  <c r="O68" i="30"/>
  <c r="M68" i="30"/>
  <c r="K68" i="30"/>
  <c r="I68" i="30"/>
  <c r="G68" i="30"/>
  <c r="O64" i="30"/>
  <c r="M64" i="30"/>
  <c r="K64" i="30"/>
  <c r="I64" i="30"/>
  <c r="G64" i="30"/>
  <c r="O63" i="30"/>
  <c r="M63" i="30"/>
  <c r="K63" i="30"/>
  <c r="I63" i="30"/>
  <c r="G63" i="30"/>
  <c r="O61" i="30"/>
  <c r="M61" i="30"/>
  <c r="K61" i="30"/>
  <c r="I61" i="30"/>
  <c r="G61" i="30"/>
  <c r="O60" i="30"/>
  <c r="M60" i="30"/>
  <c r="K60" i="30"/>
  <c r="I60" i="30"/>
  <c r="G60" i="30"/>
  <c r="O59" i="30"/>
  <c r="M59" i="30"/>
  <c r="K59" i="30"/>
  <c r="I59" i="30"/>
  <c r="G59" i="30"/>
  <c r="O58" i="30"/>
  <c r="M58" i="30"/>
  <c r="K58" i="30"/>
  <c r="I58" i="30"/>
  <c r="G58" i="30"/>
  <c r="O57" i="30"/>
  <c r="M57" i="30"/>
  <c r="K57" i="30"/>
  <c r="I57" i="30"/>
  <c r="G57" i="30"/>
  <c r="O56" i="30"/>
  <c r="M56" i="30"/>
  <c r="K56" i="30"/>
  <c r="I56" i="30"/>
  <c r="G56" i="30"/>
  <c r="O55" i="30"/>
  <c r="M55" i="30"/>
  <c r="K55" i="30"/>
  <c r="I55" i="30"/>
  <c r="G55" i="30"/>
  <c r="O54" i="30"/>
  <c r="M54" i="30"/>
  <c r="K54" i="30"/>
  <c r="I54" i="30"/>
  <c r="G54" i="30"/>
  <c r="O53" i="30"/>
  <c r="M53" i="30"/>
  <c r="K53" i="30"/>
  <c r="I53" i="30"/>
  <c r="G53" i="30"/>
  <c r="O52" i="30"/>
  <c r="M52" i="30"/>
  <c r="K52" i="30"/>
  <c r="I52" i="30"/>
  <c r="G52" i="30"/>
  <c r="D42" i="30"/>
  <c r="F42" i="30" s="1"/>
  <c r="C42" i="30"/>
  <c r="F40" i="30"/>
  <c r="F39" i="30"/>
  <c r="F38" i="30"/>
  <c r="F37" i="30"/>
  <c r="F36" i="30"/>
  <c r="F35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N94" i="29"/>
  <c r="O94" i="29" s="1"/>
  <c r="O97" i="29"/>
  <c r="O96" i="29"/>
  <c r="O93" i="29"/>
  <c r="O92" i="29"/>
  <c r="O91" i="29"/>
  <c r="O90" i="29"/>
  <c r="O89" i="29"/>
  <c r="O88" i="29"/>
  <c r="O87" i="29"/>
  <c r="O86" i="29"/>
  <c r="O85" i="29"/>
  <c r="M113" i="29"/>
  <c r="K113" i="29"/>
  <c r="I113" i="29"/>
  <c r="G113" i="29"/>
  <c r="M112" i="29"/>
  <c r="K112" i="29"/>
  <c r="I112" i="29"/>
  <c r="G112" i="29"/>
  <c r="M110" i="29"/>
  <c r="K110" i="29"/>
  <c r="I110" i="29"/>
  <c r="G110" i="29"/>
  <c r="M109" i="29"/>
  <c r="K109" i="29"/>
  <c r="I109" i="29"/>
  <c r="G109" i="29"/>
  <c r="M108" i="29"/>
  <c r="K108" i="29"/>
  <c r="I108" i="29"/>
  <c r="G108" i="29"/>
  <c r="M107" i="29"/>
  <c r="K107" i="29"/>
  <c r="I107" i="29"/>
  <c r="G107" i="29"/>
  <c r="M106" i="29"/>
  <c r="K106" i="29"/>
  <c r="I106" i="29"/>
  <c r="G106" i="29"/>
  <c r="M105" i="29"/>
  <c r="K105" i="29"/>
  <c r="I105" i="29"/>
  <c r="G105" i="29"/>
  <c r="M104" i="29"/>
  <c r="K104" i="29"/>
  <c r="I104" i="29"/>
  <c r="G104" i="29"/>
  <c r="M103" i="29"/>
  <c r="K103" i="29"/>
  <c r="I103" i="29"/>
  <c r="G103" i="29"/>
  <c r="M102" i="29"/>
  <c r="K102" i="29"/>
  <c r="I102" i="29"/>
  <c r="G102" i="29"/>
  <c r="M101" i="29"/>
  <c r="K101" i="29"/>
  <c r="I101" i="29"/>
  <c r="G101" i="29"/>
  <c r="M97" i="29"/>
  <c r="K97" i="29"/>
  <c r="I97" i="29"/>
  <c r="G97" i="29"/>
  <c r="M96" i="29"/>
  <c r="K96" i="29"/>
  <c r="I96" i="29"/>
  <c r="G96" i="29"/>
  <c r="M94" i="29"/>
  <c r="M93" i="29"/>
  <c r="M92" i="29"/>
  <c r="M91" i="29"/>
  <c r="M90" i="29"/>
  <c r="M89" i="29"/>
  <c r="M88" i="29"/>
  <c r="M87" i="29"/>
  <c r="M86" i="29"/>
  <c r="M85" i="29"/>
  <c r="O81" i="29"/>
  <c r="M81" i="29"/>
  <c r="K81" i="29"/>
  <c r="I81" i="29"/>
  <c r="G81" i="29"/>
  <c r="O80" i="29"/>
  <c r="M80" i="29"/>
  <c r="K80" i="29"/>
  <c r="I80" i="29"/>
  <c r="G80" i="29"/>
  <c r="O78" i="29"/>
  <c r="M78" i="29"/>
  <c r="K78" i="29"/>
  <c r="I78" i="29"/>
  <c r="G78" i="29"/>
  <c r="O77" i="29"/>
  <c r="M77" i="29"/>
  <c r="K77" i="29"/>
  <c r="I77" i="29"/>
  <c r="G77" i="29"/>
  <c r="O76" i="29"/>
  <c r="M76" i="29"/>
  <c r="K76" i="29"/>
  <c r="I76" i="29"/>
  <c r="G76" i="29"/>
  <c r="O75" i="29"/>
  <c r="M75" i="29"/>
  <c r="K75" i="29"/>
  <c r="I75" i="29"/>
  <c r="G75" i="29"/>
  <c r="O74" i="29"/>
  <c r="M74" i="29"/>
  <c r="K74" i="29"/>
  <c r="I74" i="29"/>
  <c r="G74" i="29"/>
  <c r="O73" i="29"/>
  <c r="M73" i="29"/>
  <c r="K73" i="29"/>
  <c r="I73" i="29"/>
  <c r="G73" i="29"/>
  <c r="O72" i="29"/>
  <c r="M72" i="29"/>
  <c r="K72" i="29"/>
  <c r="I72" i="29"/>
  <c r="G72" i="29"/>
  <c r="O71" i="29"/>
  <c r="M71" i="29"/>
  <c r="K71" i="29"/>
  <c r="I71" i="29"/>
  <c r="G71" i="29"/>
  <c r="O70" i="29"/>
  <c r="M70" i="29"/>
  <c r="K70" i="29"/>
  <c r="I70" i="29"/>
  <c r="G70" i="29"/>
  <c r="O69" i="29"/>
  <c r="M69" i="29"/>
  <c r="K69" i="29"/>
  <c r="I69" i="29"/>
  <c r="G69" i="29"/>
  <c r="O65" i="29"/>
  <c r="M65" i="29"/>
  <c r="K65" i="29"/>
  <c r="I65" i="29"/>
  <c r="G65" i="29"/>
  <c r="O64" i="29"/>
  <c r="M64" i="29"/>
  <c r="K64" i="29"/>
  <c r="I64" i="29"/>
  <c r="G64" i="29"/>
  <c r="O62" i="29"/>
  <c r="M62" i="29"/>
  <c r="K62" i="29"/>
  <c r="I62" i="29"/>
  <c r="G62" i="29"/>
  <c r="O61" i="29"/>
  <c r="M61" i="29"/>
  <c r="K61" i="29"/>
  <c r="I61" i="29"/>
  <c r="G61" i="29"/>
  <c r="O60" i="29"/>
  <c r="M60" i="29"/>
  <c r="K60" i="29"/>
  <c r="I60" i="29"/>
  <c r="G60" i="29"/>
  <c r="O59" i="29"/>
  <c r="M59" i="29"/>
  <c r="K59" i="29"/>
  <c r="I59" i="29"/>
  <c r="G59" i="29"/>
  <c r="O58" i="29"/>
  <c r="M58" i="29"/>
  <c r="K58" i="29"/>
  <c r="I58" i="29"/>
  <c r="G58" i="29"/>
  <c r="O57" i="29"/>
  <c r="M57" i="29"/>
  <c r="K57" i="29"/>
  <c r="I57" i="29"/>
  <c r="G57" i="29"/>
  <c r="O56" i="29"/>
  <c r="M56" i="29"/>
  <c r="K56" i="29"/>
  <c r="I56" i="29"/>
  <c r="G56" i="29"/>
  <c r="O55" i="29"/>
  <c r="M55" i="29"/>
  <c r="K55" i="29"/>
  <c r="I55" i="29"/>
  <c r="G55" i="29"/>
  <c r="O54" i="29"/>
  <c r="M54" i="29"/>
  <c r="K54" i="29"/>
  <c r="I54" i="29"/>
  <c r="G54" i="29"/>
  <c r="O53" i="29"/>
  <c r="M53" i="29"/>
  <c r="K53" i="29"/>
  <c r="I53" i="29"/>
  <c r="G53" i="29"/>
  <c r="F39" i="29"/>
  <c r="F38" i="29"/>
  <c r="F37" i="29"/>
  <c r="F36" i="29"/>
  <c r="F35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C41" i="28"/>
  <c r="F41" i="28" s="1"/>
  <c r="D41" i="28"/>
  <c r="D40" i="27"/>
  <c r="F40" i="28"/>
  <c r="F39" i="28"/>
  <c r="M111" i="28"/>
  <c r="K111" i="28"/>
  <c r="I111" i="28"/>
  <c r="G111" i="28"/>
  <c r="M110" i="28"/>
  <c r="K110" i="28"/>
  <c r="I110" i="28"/>
  <c r="G110" i="28"/>
  <c r="M108" i="28"/>
  <c r="K108" i="28"/>
  <c r="I108" i="28"/>
  <c r="G108" i="28"/>
  <c r="M107" i="28"/>
  <c r="K107" i="28"/>
  <c r="I107" i="28"/>
  <c r="G107" i="28"/>
  <c r="M106" i="28"/>
  <c r="K106" i="28"/>
  <c r="I106" i="28"/>
  <c r="G106" i="28"/>
  <c r="M105" i="28"/>
  <c r="K105" i="28"/>
  <c r="I105" i="28"/>
  <c r="G105" i="28"/>
  <c r="M104" i="28"/>
  <c r="K104" i="28"/>
  <c r="I104" i="28"/>
  <c r="G104" i="28"/>
  <c r="M103" i="28"/>
  <c r="K103" i="28"/>
  <c r="I103" i="28"/>
  <c r="G103" i="28"/>
  <c r="M102" i="28"/>
  <c r="K102" i="28"/>
  <c r="I102" i="28"/>
  <c r="G102" i="28"/>
  <c r="M101" i="28"/>
  <c r="K101" i="28"/>
  <c r="I101" i="28"/>
  <c r="G101" i="28"/>
  <c r="M100" i="28"/>
  <c r="K100" i="28"/>
  <c r="I100" i="28"/>
  <c r="G100" i="28"/>
  <c r="M99" i="28"/>
  <c r="K99" i="28"/>
  <c r="I99" i="28"/>
  <c r="G99" i="28"/>
  <c r="M95" i="28"/>
  <c r="K95" i="28"/>
  <c r="I95" i="28"/>
  <c r="G95" i="28"/>
  <c r="M94" i="28"/>
  <c r="K94" i="28"/>
  <c r="I94" i="28"/>
  <c r="G94" i="28"/>
  <c r="M92" i="28"/>
  <c r="M91" i="28"/>
  <c r="M90" i="28"/>
  <c r="M89" i="28"/>
  <c r="M88" i="28"/>
  <c r="M87" i="28"/>
  <c r="M86" i="28"/>
  <c r="M85" i="28"/>
  <c r="M84" i="28"/>
  <c r="M83" i="28"/>
  <c r="O79" i="28"/>
  <c r="M79" i="28"/>
  <c r="K79" i="28"/>
  <c r="I79" i="28"/>
  <c r="G79" i="28"/>
  <c r="O78" i="28"/>
  <c r="M78" i="28"/>
  <c r="K78" i="28"/>
  <c r="I78" i="28"/>
  <c r="G78" i="28"/>
  <c r="O76" i="28"/>
  <c r="M76" i="28"/>
  <c r="K76" i="28"/>
  <c r="I76" i="28"/>
  <c r="G76" i="28"/>
  <c r="O75" i="28"/>
  <c r="M75" i="28"/>
  <c r="K75" i="28"/>
  <c r="I75" i="28"/>
  <c r="G75" i="28"/>
  <c r="O74" i="28"/>
  <c r="M74" i="28"/>
  <c r="K74" i="28"/>
  <c r="I74" i="28"/>
  <c r="G74" i="28"/>
  <c r="O73" i="28"/>
  <c r="M73" i="28"/>
  <c r="K73" i="28"/>
  <c r="I73" i="28"/>
  <c r="G73" i="28"/>
  <c r="O72" i="28"/>
  <c r="M72" i="28"/>
  <c r="K72" i="28"/>
  <c r="I72" i="28"/>
  <c r="G72" i="28"/>
  <c r="O71" i="28"/>
  <c r="M71" i="28"/>
  <c r="K71" i="28"/>
  <c r="I71" i="28"/>
  <c r="G71" i="28"/>
  <c r="O70" i="28"/>
  <c r="M70" i="28"/>
  <c r="K70" i="28"/>
  <c r="I70" i="28"/>
  <c r="G70" i="28"/>
  <c r="O69" i="28"/>
  <c r="M69" i="28"/>
  <c r="K69" i="28"/>
  <c r="I69" i="28"/>
  <c r="G69" i="28"/>
  <c r="O68" i="28"/>
  <c r="M68" i="28"/>
  <c r="K68" i="28"/>
  <c r="I68" i="28"/>
  <c r="G68" i="28"/>
  <c r="O67" i="28"/>
  <c r="M67" i="28"/>
  <c r="K67" i="28"/>
  <c r="I67" i="28"/>
  <c r="G67" i="28"/>
  <c r="O63" i="28"/>
  <c r="M63" i="28"/>
  <c r="K63" i="28"/>
  <c r="I63" i="28"/>
  <c r="G63" i="28"/>
  <c r="O62" i="28"/>
  <c r="M62" i="28"/>
  <c r="K62" i="28"/>
  <c r="I62" i="28"/>
  <c r="G62" i="28"/>
  <c r="O60" i="28"/>
  <c r="M60" i="28"/>
  <c r="K60" i="28"/>
  <c r="I60" i="28"/>
  <c r="G60" i="28"/>
  <c r="O59" i="28"/>
  <c r="M59" i="28"/>
  <c r="K59" i="28"/>
  <c r="I59" i="28"/>
  <c r="G59" i="28"/>
  <c r="O58" i="28"/>
  <c r="M58" i="28"/>
  <c r="K58" i="28"/>
  <c r="I58" i="28"/>
  <c r="G58" i="28"/>
  <c r="O57" i="28"/>
  <c r="M57" i="28"/>
  <c r="K57" i="28"/>
  <c r="I57" i="28"/>
  <c r="G57" i="28"/>
  <c r="O56" i="28"/>
  <c r="M56" i="28"/>
  <c r="K56" i="28"/>
  <c r="I56" i="28"/>
  <c r="G56" i="28"/>
  <c r="O55" i="28"/>
  <c r="M55" i="28"/>
  <c r="K55" i="28"/>
  <c r="I55" i="28"/>
  <c r="G55" i="28"/>
  <c r="O54" i="28"/>
  <c r="M54" i="28"/>
  <c r="K54" i="28"/>
  <c r="I54" i="28"/>
  <c r="G54" i="28"/>
  <c r="O53" i="28"/>
  <c r="M53" i="28"/>
  <c r="K53" i="28"/>
  <c r="I53" i="28"/>
  <c r="G53" i="28"/>
  <c r="O52" i="28"/>
  <c r="M52" i="28"/>
  <c r="K52" i="28"/>
  <c r="I52" i="28"/>
  <c r="G52" i="28"/>
  <c r="O51" i="28"/>
  <c r="M51" i="28"/>
  <c r="K51" i="28"/>
  <c r="I51" i="28"/>
  <c r="G51" i="28"/>
  <c r="F38" i="28"/>
  <c r="F37" i="28"/>
  <c r="F36" i="28"/>
  <c r="F35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C40" i="27"/>
  <c r="F40" i="27" s="1"/>
  <c r="M110" i="27"/>
  <c r="K110" i="27"/>
  <c r="I110" i="27"/>
  <c r="G110" i="27"/>
  <c r="M109" i="27"/>
  <c r="K109" i="27"/>
  <c r="I109" i="27"/>
  <c r="G109" i="27"/>
  <c r="M107" i="27"/>
  <c r="K107" i="27"/>
  <c r="I107" i="27"/>
  <c r="G107" i="27"/>
  <c r="M106" i="27"/>
  <c r="K106" i="27"/>
  <c r="I106" i="27"/>
  <c r="G106" i="27"/>
  <c r="M105" i="27"/>
  <c r="K105" i="27"/>
  <c r="I105" i="27"/>
  <c r="G105" i="27"/>
  <c r="M104" i="27"/>
  <c r="K104" i="27"/>
  <c r="I104" i="27"/>
  <c r="G104" i="27"/>
  <c r="M103" i="27"/>
  <c r="K103" i="27"/>
  <c r="I103" i="27"/>
  <c r="G103" i="27"/>
  <c r="M102" i="27"/>
  <c r="K102" i="27"/>
  <c r="I102" i="27"/>
  <c r="G102" i="27"/>
  <c r="M101" i="27"/>
  <c r="K101" i="27"/>
  <c r="I101" i="27"/>
  <c r="G101" i="27"/>
  <c r="M100" i="27"/>
  <c r="K100" i="27"/>
  <c r="I100" i="27"/>
  <c r="G100" i="27"/>
  <c r="M99" i="27"/>
  <c r="K99" i="27"/>
  <c r="I99" i="27"/>
  <c r="G99" i="27"/>
  <c r="M98" i="27"/>
  <c r="K98" i="27"/>
  <c r="I98" i="27"/>
  <c r="G98" i="27"/>
  <c r="M94" i="27"/>
  <c r="K94" i="27"/>
  <c r="I94" i="27"/>
  <c r="G94" i="27"/>
  <c r="M93" i="27"/>
  <c r="K93" i="27"/>
  <c r="I93" i="27"/>
  <c r="G93" i="27"/>
  <c r="M91" i="27"/>
  <c r="M90" i="27"/>
  <c r="M89" i="27"/>
  <c r="M88" i="27"/>
  <c r="M87" i="27"/>
  <c r="M86" i="27"/>
  <c r="M85" i="27"/>
  <c r="M84" i="27"/>
  <c r="M83" i="27"/>
  <c r="M82" i="27"/>
  <c r="O78" i="27"/>
  <c r="M78" i="27"/>
  <c r="K78" i="27"/>
  <c r="I78" i="27"/>
  <c r="G78" i="27"/>
  <c r="O77" i="27"/>
  <c r="M77" i="27"/>
  <c r="K77" i="27"/>
  <c r="I77" i="27"/>
  <c r="G77" i="27"/>
  <c r="O75" i="27"/>
  <c r="M75" i="27"/>
  <c r="K75" i="27"/>
  <c r="I75" i="27"/>
  <c r="G75" i="27"/>
  <c r="O74" i="27"/>
  <c r="M74" i="27"/>
  <c r="K74" i="27"/>
  <c r="I74" i="27"/>
  <c r="G74" i="27"/>
  <c r="O73" i="27"/>
  <c r="M73" i="27"/>
  <c r="K73" i="27"/>
  <c r="I73" i="27"/>
  <c r="G73" i="27"/>
  <c r="O72" i="27"/>
  <c r="M72" i="27"/>
  <c r="K72" i="27"/>
  <c r="I72" i="27"/>
  <c r="G72" i="27"/>
  <c r="O71" i="27"/>
  <c r="M71" i="27"/>
  <c r="K71" i="27"/>
  <c r="I71" i="27"/>
  <c r="G71" i="27"/>
  <c r="O70" i="27"/>
  <c r="M70" i="27"/>
  <c r="K70" i="27"/>
  <c r="I70" i="27"/>
  <c r="G70" i="27"/>
  <c r="O69" i="27"/>
  <c r="M69" i="27"/>
  <c r="K69" i="27"/>
  <c r="I69" i="27"/>
  <c r="G69" i="27"/>
  <c r="O68" i="27"/>
  <c r="M68" i="27"/>
  <c r="K68" i="27"/>
  <c r="I68" i="27"/>
  <c r="G68" i="27"/>
  <c r="O67" i="27"/>
  <c r="M67" i="27"/>
  <c r="K67" i="27"/>
  <c r="I67" i="27"/>
  <c r="G67" i="27"/>
  <c r="O66" i="27"/>
  <c r="M66" i="27"/>
  <c r="K66" i="27"/>
  <c r="I66" i="27"/>
  <c r="G66" i="27"/>
  <c r="O62" i="27"/>
  <c r="M62" i="27"/>
  <c r="K62" i="27"/>
  <c r="I62" i="27"/>
  <c r="G62" i="27"/>
  <c r="O61" i="27"/>
  <c r="M61" i="27"/>
  <c r="K61" i="27"/>
  <c r="I61" i="27"/>
  <c r="G61" i="27"/>
  <c r="O59" i="27"/>
  <c r="M59" i="27"/>
  <c r="K59" i="27"/>
  <c r="I59" i="27"/>
  <c r="G59" i="27"/>
  <c r="O58" i="27"/>
  <c r="M58" i="27"/>
  <c r="K58" i="27"/>
  <c r="I58" i="27"/>
  <c r="G58" i="27"/>
  <c r="O57" i="27"/>
  <c r="M57" i="27"/>
  <c r="K57" i="27"/>
  <c r="I57" i="27"/>
  <c r="G57" i="27"/>
  <c r="O56" i="27"/>
  <c r="M56" i="27"/>
  <c r="K56" i="27"/>
  <c r="I56" i="27"/>
  <c r="G56" i="27"/>
  <c r="O55" i="27"/>
  <c r="M55" i="27"/>
  <c r="K55" i="27"/>
  <c r="I55" i="27"/>
  <c r="G55" i="27"/>
  <c r="O54" i="27"/>
  <c r="M54" i="27"/>
  <c r="K54" i="27"/>
  <c r="I54" i="27"/>
  <c r="G54" i="27"/>
  <c r="O53" i="27"/>
  <c r="M53" i="27"/>
  <c r="K53" i="27"/>
  <c r="I53" i="27"/>
  <c r="G53" i="27"/>
  <c r="O52" i="27"/>
  <c r="M52" i="27"/>
  <c r="K52" i="27"/>
  <c r="I52" i="27"/>
  <c r="G52" i="27"/>
  <c r="O51" i="27"/>
  <c r="M51" i="27"/>
  <c r="K51" i="27"/>
  <c r="I51" i="27"/>
  <c r="G51" i="27"/>
  <c r="O50" i="27"/>
  <c r="M50" i="27"/>
  <c r="K50" i="27"/>
  <c r="I50" i="27"/>
  <c r="G50" i="27"/>
  <c r="F38" i="27"/>
  <c r="F37" i="27"/>
  <c r="F36" i="27"/>
  <c r="F35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C39" i="26"/>
  <c r="D39" i="26"/>
  <c r="F39" i="26" s="1"/>
  <c r="F38" i="26"/>
  <c r="M109" i="26"/>
  <c r="K109" i="26"/>
  <c r="I109" i="26"/>
  <c r="G109" i="26"/>
  <c r="M108" i="26"/>
  <c r="K108" i="26"/>
  <c r="I108" i="26"/>
  <c r="G108" i="26"/>
  <c r="M106" i="26"/>
  <c r="K106" i="26"/>
  <c r="I106" i="26"/>
  <c r="G106" i="26"/>
  <c r="M105" i="26"/>
  <c r="K105" i="26"/>
  <c r="I105" i="26"/>
  <c r="G105" i="26"/>
  <c r="M104" i="26"/>
  <c r="K104" i="26"/>
  <c r="I104" i="26"/>
  <c r="G104" i="26"/>
  <c r="M103" i="26"/>
  <c r="K103" i="26"/>
  <c r="I103" i="26"/>
  <c r="G103" i="26"/>
  <c r="M102" i="26"/>
  <c r="K102" i="26"/>
  <c r="I102" i="26"/>
  <c r="G102" i="26"/>
  <c r="M101" i="26"/>
  <c r="K101" i="26"/>
  <c r="I101" i="26"/>
  <c r="G101" i="26"/>
  <c r="M100" i="26"/>
  <c r="K100" i="26"/>
  <c r="I100" i="26"/>
  <c r="G100" i="26"/>
  <c r="M99" i="26"/>
  <c r="K99" i="26"/>
  <c r="I99" i="26"/>
  <c r="G99" i="26"/>
  <c r="M98" i="26"/>
  <c r="K98" i="26"/>
  <c r="I98" i="26"/>
  <c r="G98" i="26"/>
  <c r="M97" i="26"/>
  <c r="K97" i="26"/>
  <c r="I97" i="26"/>
  <c r="G97" i="26"/>
  <c r="M93" i="26"/>
  <c r="K93" i="26"/>
  <c r="I93" i="26"/>
  <c r="G93" i="26"/>
  <c r="M92" i="26"/>
  <c r="K92" i="26"/>
  <c r="I92" i="26"/>
  <c r="G92" i="26"/>
  <c r="M90" i="26"/>
  <c r="M89" i="26"/>
  <c r="M88" i="26"/>
  <c r="M87" i="26"/>
  <c r="M86" i="26"/>
  <c r="M85" i="26"/>
  <c r="M84" i="26"/>
  <c r="M83" i="26"/>
  <c r="M82" i="26"/>
  <c r="M81" i="26"/>
  <c r="O77" i="26"/>
  <c r="M77" i="26"/>
  <c r="K77" i="26"/>
  <c r="I77" i="26"/>
  <c r="G77" i="26"/>
  <c r="O76" i="26"/>
  <c r="M76" i="26"/>
  <c r="K76" i="26"/>
  <c r="I76" i="26"/>
  <c r="G76" i="26"/>
  <c r="O74" i="26"/>
  <c r="M74" i="26"/>
  <c r="K74" i="26"/>
  <c r="I74" i="26"/>
  <c r="G74" i="26"/>
  <c r="O73" i="26"/>
  <c r="M73" i="26"/>
  <c r="K73" i="26"/>
  <c r="I73" i="26"/>
  <c r="G73" i="26"/>
  <c r="O72" i="26"/>
  <c r="M72" i="26"/>
  <c r="K72" i="26"/>
  <c r="I72" i="26"/>
  <c r="G72" i="26"/>
  <c r="O71" i="26"/>
  <c r="M71" i="26"/>
  <c r="K71" i="26"/>
  <c r="I71" i="26"/>
  <c r="G71" i="26"/>
  <c r="O70" i="26"/>
  <c r="M70" i="26"/>
  <c r="K70" i="26"/>
  <c r="I70" i="26"/>
  <c r="G70" i="26"/>
  <c r="O69" i="26"/>
  <c r="M69" i="26"/>
  <c r="K69" i="26"/>
  <c r="I69" i="26"/>
  <c r="G69" i="26"/>
  <c r="O68" i="26"/>
  <c r="M68" i="26"/>
  <c r="K68" i="26"/>
  <c r="I68" i="26"/>
  <c r="G68" i="26"/>
  <c r="O67" i="26"/>
  <c r="M67" i="26"/>
  <c r="K67" i="26"/>
  <c r="I67" i="26"/>
  <c r="G67" i="26"/>
  <c r="O66" i="26"/>
  <c r="M66" i="26"/>
  <c r="K66" i="26"/>
  <c r="I66" i="26"/>
  <c r="G66" i="26"/>
  <c r="O65" i="26"/>
  <c r="M65" i="26"/>
  <c r="K65" i="26"/>
  <c r="I65" i="26"/>
  <c r="G65" i="26"/>
  <c r="O61" i="26"/>
  <c r="M61" i="26"/>
  <c r="K61" i="26"/>
  <c r="I61" i="26"/>
  <c r="G61" i="26"/>
  <c r="O60" i="26"/>
  <c r="M60" i="26"/>
  <c r="K60" i="26"/>
  <c r="I60" i="26"/>
  <c r="G60" i="26"/>
  <c r="O58" i="26"/>
  <c r="M58" i="26"/>
  <c r="K58" i="26"/>
  <c r="I58" i="26"/>
  <c r="G58" i="26"/>
  <c r="O57" i="26"/>
  <c r="M57" i="26"/>
  <c r="K57" i="26"/>
  <c r="I57" i="26"/>
  <c r="G57" i="26"/>
  <c r="O56" i="26"/>
  <c r="M56" i="26"/>
  <c r="K56" i="26"/>
  <c r="I56" i="26"/>
  <c r="G56" i="26"/>
  <c r="O55" i="26"/>
  <c r="M55" i="26"/>
  <c r="K55" i="26"/>
  <c r="I55" i="26"/>
  <c r="G55" i="26"/>
  <c r="O54" i="26"/>
  <c r="M54" i="26"/>
  <c r="K54" i="26"/>
  <c r="I54" i="26"/>
  <c r="G54" i="26"/>
  <c r="O53" i="26"/>
  <c r="M53" i="26"/>
  <c r="K53" i="26"/>
  <c r="I53" i="26"/>
  <c r="G53" i="26"/>
  <c r="O52" i="26"/>
  <c r="M52" i="26"/>
  <c r="K52" i="26"/>
  <c r="I52" i="26"/>
  <c r="G52" i="26"/>
  <c r="O51" i="26"/>
  <c r="M51" i="26"/>
  <c r="K51" i="26"/>
  <c r="I51" i="26"/>
  <c r="G51" i="26"/>
  <c r="O50" i="26"/>
  <c r="M50" i="26"/>
  <c r="K50" i="26"/>
  <c r="I50" i="26"/>
  <c r="G50" i="26"/>
  <c r="O49" i="26"/>
  <c r="M49" i="26"/>
  <c r="K49" i="26"/>
  <c r="I49" i="26"/>
  <c r="G49" i="26"/>
  <c r="E39" i="26"/>
  <c r="F37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D38" i="25"/>
  <c r="C38" i="25"/>
  <c r="F38" i="25" s="1"/>
  <c r="F37" i="25"/>
  <c r="F36" i="25"/>
  <c r="M108" i="25"/>
  <c r="K108" i="25"/>
  <c r="I108" i="25"/>
  <c r="G108" i="25"/>
  <c r="M107" i="25"/>
  <c r="K107" i="25"/>
  <c r="I107" i="25"/>
  <c r="G107" i="25"/>
  <c r="M105" i="25"/>
  <c r="K105" i="25"/>
  <c r="I105" i="25"/>
  <c r="G105" i="25"/>
  <c r="M104" i="25"/>
  <c r="K104" i="25"/>
  <c r="I104" i="25"/>
  <c r="G104" i="25"/>
  <c r="M103" i="25"/>
  <c r="K103" i="25"/>
  <c r="I103" i="25"/>
  <c r="G103" i="25"/>
  <c r="M102" i="25"/>
  <c r="K102" i="25"/>
  <c r="I102" i="25"/>
  <c r="G102" i="25"/>
  <c r="M101" i="25"/>
  <c r="K101" i="25"/>
  <c r="I101" i="25"/>
  <c r="G101" i="25"/>
  <c r="M100" i="25"/>
  <c r="K100" i="25"/>
  <c r="I100" i="25"/>
  <c r="G100" i="25"/>
  <c r="M99" i="25"/>
  <c r="K99" i="25"/>
  <c r="I99" i="25"/>
  <c r="G99" i="25"/>
  <c r="M98" i="25"/>
  <c r="K98" i="25"/>
  <c r="I98" i="25"/>
  <c r="G98" i="25"/>
  <c r="M97" i="25"/>
  <c r="K97" i="25"/>
  <c r="I97" i="25"/>
  <c r="G97" i="25"/>
  <c r="M96" i="25"/>
  <c r="K96" i="25"/>
  <c r="I96" i="25"/>
  <c r="G96" i="25"/>
  <c r="M92" i="25"/>
  <c r="K92" i="25"/>
  <c r="I92" i="25"/>
  <c r="G92" i="25"/>
  <c r="M91" i="25"/>
  <c r="K91" i="25"/>
  <c r="I91" i="25"/>
  <c r="G91" i="25"/>
  <c r="M89" i="25"/>
  <c r="M88" i="25"/>
  <c r="M87" i="25"/>
  <c r="M86" i="25"/>
  <c r="M85" i="25"/>
  <c r="M84" i="25"/>
  <c r="M83" i="25"/>
  <c r="M82" i="25"/>
  <c r="M81" i="25"/>
  <c r="M80" i="25"/>
  <c r="O76" i="25"/>
  <c r="M76" i="25"/>
  <c r="K76" i="25"/>
  <c r="I76" i="25"/>
  <c r="G76" i="25"/>
  <c r="O75" i="25"/>
  <c r="M75" i="25"/>
  <c r="K75" i="25"/>
  <c r="I75" i="25"/>
  <c r="G75" i="25"/>
  <c r="O73" i="25"/>
  <c r="M73" i="25"/>
  <c r="K73" i="25"/>
  <c r="I73" i="25"/>
  <c r="G73" i="25"/>
  <c r="O72" i="25"/>
  <c r="M72" i="25"/>
  <c r="K72" i="25"/>
  <c r="I72" i="25"/>
  <c r="G72" i="25"/>
  <c r="O71" i="25"/>
  <c r="M71" i="25"/>
  <c r="K71" i="25"/>
  <c r="I71" i="25"/>
  <c r="G71" i="25"/>
  <c r="O70" i="25"/>
  <c r="M70" i="25"/>
  <c r="K70" i="25"/>
  <c r="I70" i="25"/>
  <c r="G70" i="25"/>
  <c r="O69" i="25"/>
  <c r="M69" i="25"/>
  <c r="K69" i="25"/>
  <c r="I69" i="25"/>
  <c r="G69" i="25"/>
  <c r="O68" i="25"/>
  <c r="M68" i="25"/>
  <c r="K68" i="25"/>
  <c r="I68" i="25"/>
  <c r="G68" i="25"/>
  <c r="O67" i="25"/>
  <c r="M67" i="25"/>
  <c r="K67" i="25"/>
  <c r="I67" i="25"/>
  <c r="G67" i="25"/>
  <c r="O66" i="25"/>
  <c r="M66" i="25"/>
  <c r="K66" i="25"/>
  <c r="I66" i="25"/>
  <c r="G66" i="25"/>
  <c r="O65" i="25"/>
  <c r="M65" i="25"/>
  <c r="K65" i="25"/>
  <c r="I65" i="25"/>
  <c r="G65" i="25"/>
  <c r="O64" i="25"/>
  <c r="M64" i="25"/>
  <c r="K64" i="25"/>
  <c r="I64" i="25"/>
  <c r="G64" i="25"/>
  <c r="O60" i="25"/>
  <c r="M60" i="25"/>
  <c r="K60" i="25"/>
  <c r="I60" i="25"/>
  <c r="G60" i="25"/>
  <c r="O59" i="25"/>
  <c r="M59" i="25"/>
  <c r="K59" i="25"/>
  <c r="I59" i="25"/>
  <c r="G59" i="25"/>
  <c r="O57" i="25"/>
  <c r="M57" i="25"/>
  <c r="K57" i="25"/>
  <c r="I57" i="25"/>
  <c r="G57" i="25"/>
  <c r="O56" i="25"/>
  <c r="M56" i="25"/>
  <c r="K56" i="25"/>
  <c r="I56" i="25"/>
  <c r="G56" i="25"/>
  <c r="O55" i="25"/>
  <c r="M55" i="25"/>
  <c r="K55" i="25"/>
  <c r="I55" i="25"/>
  <c r="G55" i="25"/>
  <c r="O54" i="25"/>
  <c r="M54" i="25"/>
  <c r="K54" i="25"/>
  <c r="I54" i="25"/>
  <c r="G54" i="25"/>
  <c r="O53" i="25"/>
  <c r="M53" i="25"/>
  <c r="K53" i="25"/>
  <c r="I53" i="25"/>
  <c r="G53" i="25"/>
  <c r="O52" i="25"/>
  <c r="M52" i="25"/>
  <c r="K52" i="25"/>
  <c r="I52" i="25"/>
  <c r="G52" i="25"/>
  <c r="O51" i="25"/>
  <c r="M51" i="25"/>
  <c r="K51" i="25"/>
  <c r="I51" i="25"/>
  <c r="G51" i="25"/>
  <c r="O50" i="25"/>
  <c r="M50" i="25"/>
  <c r="K50" i="25"/>
  <c r="I50" i="25"/>
  <c r="G50" i="25"/>
  <c r="O49" i="25"/>
  <c r="M49" i="25"/>
  <c r="K49" i="25"/>
  <c r="I49" i="25"/>
  <c r="G49" i="25"/>
  <c r="O48" i="25"/>
  <c r="M48" i="25"/>
  <c r="K48" i="25"/>
  <c r="I48" i="25"/>
  <c r="G48" i="25"/>
  <c r="E38" i="25"/>
  <c r="F35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37" i="24"/>
  <c r="O72" i="24"/>
  <c r="O63" i="24"/>
  <c r="O75" i="24"/>
  <c r="O74" i="24"/>
  <c r="O71" i="24"/>
  <c r="O70" i="24"/>
  <c r="O69" i="24"/>
  <c r="O68" i="24"/>
  <c r="O67" i="24"/>
  <c r="O66" i="24"/>
  <c r="O65" i="24"/>
  <c r="O64" i="24"/>
  <c r="C37" i="24"/>
  <c r="F36" i="24"/>
  <c r="F35" i="24"/>
  <c r="M107" i="24"/>
  <c r="K107" i="24"/>
  <c r="I107" i="24"/>
  <c r="G107" i="24"/>
  <c r="M106" i="24"/>
  <c r="K106" i="24"/>
  <c r="I106" i="24"/>
  <c r="G106" i="24"/>
  <c r="M104" i="24"/>
  <c r="K104" i="24"/>
  <c r="I104" i="24"/>
  <c r="G104" i="24"/>
  <c r="M103" i="24"/>
  <c r="K103" i="24"/>
  <c r="I103" i="24"/>
  <c r="G103" i="24"/>
  <c r="M102" i="24"/>
  <c r="K102" i="24"/>
  <c r="I102" i="24"/>
  <c r="G102" i="24"/>
  <c r="M101" i="24"/>
  <c r="K101" i="24"/>
  <c r="I101" i="24"/>
  <c r="G101" i="24"/>
  <c r="M100" i="24"/>
  <c r="K100" i="24"/>
  <c r="I100" i="24"/>
  <c r="G100" i="24"/>
  <c r="M99" i="24"/>
  <c r="K99" i="24"/>
  <c r="I99" i="24"/>
  <c r="G99" i="24"/>
  <c r="M98" i="24"/>
  <c r="K98" i="24"/>
  <c r="I98" i="24"/>
  <c r="G98" i="24"/>
  <c r="M97" i="24"/>
  <c r="K97" i="24"/>
  <c r="I97" i="24"/>
  <c r="G97" i="24"/>
  <c r="M96" i="24"/>
  <c r="K96" i="24"/>
  <c r="I96" i="24"/>
  <c r="G96" i="24"/>
  <c r="M95" i="24"/>
  <c r="K95" i="24"/>
  <c r="I95" i="24"/>
  <c r="G95" i="24"/>
  <c r="M91" i="24"/>
  <c r="K91" i="24"/>
  <c r="I91" i="24"/>
  <c r="G91" i="24"/>
  <c r="M90" i="24"/>
  <c r="K90" i="24"/>
  <c r="I90" i="24"/>
  <c r="G90" i="24"/>
  <c r="M88" i="24"/>
  <c r="M87" i="24"/>
  <c r="M86" i="24"/>
  <c r="M85" i="24"/>
  <c r="M84" i="24"/>
  <c r="M83" i="24"/>
  <c r="M82" i="24"/>
  <c r="M81" i="24"/>
  <c r="M80" i="24"/>
  <c r="M79" i="24"/>
  <c r="M75" i="24"/>
  <c r="K75" i="24"/>
  <c r="I75" i="24"/>
  <c r="G75" i="24"/>
  <c r="M74" i="24"/>
  <c r="K74" i="24"/>
  <c r="I74" i="24"/>
  <c r="G74" i="24"/>
  <c r="M72" i="24"/>
  <c r="K72" i="24"/>
  <c r="I72" i="24"/>
  <c r="G72" i="24"/>
  <c r="M71" i="24"/>
  <c r="K71" i="24"/>
  <c r="I71" i="24"/>
  <c r="G71" i="24"/>
  <c r="M70" i="24"/>
  <c r="K70" i="24"/>
  <c r="I70" i="24"/>
  <c r="G70" i="24"/>
  <c r="M69" i="24"/>
  <c r="K69" i="24"/>
  <c r="I69" i="24"/>
  <c r="G69" i="24"/>
  <c r="M68" i="24"/>
  <c r="K68" i="24"/>
  <c r="I68" i="24"/>
  <c r="G68" i="24"/>
  <c r="M67" i="24"/>
  <c r="K67" i="24"/>
  <c r="I67" i="24"/>
  <c r="G67" i="24"/>
  <c r="M66" i="24"/>
  <c r="K66" i="24"/>
  <c r="I66" i="24"/>
  <c r="G66" i="24"/>
  <c r="M65" i="24"/>
  <c r="K65" i="24"/>
  <c r="I65" i="24"/>
  <c r="G65" i="24"/>
  <c r="M64" i="24"/>
  <c r="K64" i="24"/>
  <c r="I64" i="24"/>
  <c r="G64" i="24"/>
  <c r="M63" i="24"/>
  <c r="K63" i="24"/>
  <c r="I63" i="24"/>
  <c r="G63" i="24"/>
  <c r="O59" i="24"/>
  <c r="M59" i="24"/>
  <c r="K59" i="24"/>
  <c r="I59" i="24"/>
  <c r="G59" i="24"/>
  <c r="O58" i="24"/>
  <c r="M58" i="24"/>
  <c r="K58" i="24"/>
  <c r="I58" i="24"/>
  <c r="G58" i="24"/>
  <c r="O56" i="24"/>
  <c r="M56" i="24"/>
  <c r="K56" i="24"/>
  <c r="I56" i="24"/>
  <c r="G56" i="24"/>
  <c r="O55" i="24"/>
  <c r="M55" i="24"/>
  <c r="K55" i="24"/>
  <c r="I55" i="24"/>
  <c r="G55" i="24"/>
  <c r="O54" i="24"/>
  <c r="M54" i="24"/>
  <c r="K54" i="24"/>
  <c r="I54" i="24"/>
  <c r="G54" i="24"/>
  <c r="O53" i="24"/>
  <c r="M53" i="24"/>
  <c r="K53" i="24"/>
  <c r="I53" i="24"/>
  <c r="G53" i="24"/>
  <c r="O52" i="24"/>
  <c r="M52" i="24"/>
  <c r="K52" i="24"/>
  <c r="I52" i="24"/>
  <c r="G52" i="24"/>
  <c r="O51" i="24"/>
  <c r="M51" i="24"/>
  <c r="K51" i="24"/>
  <c r="I51" i="24"/>
  <c r="G51" i="24"/>
  <c r="O50" i="24"/>
  <c r="M50" i="24"/>
  <c r="K50" i="24"/>
  <c r="I50" i="24"/>
  <c r="G50" i="24"/>
  <c r="O49" i="24"/>
  <c r="M49" i="24"/>
  <c r="K49" i="24"/>
  <c r="I49" i="24"/>
  <c r="G49" i="24"/>
  <c r="O48" i="24"/>
  <c r="M48" i="24"/>
  <c r="K48" i="24"/>
  <c r="I48" i="24"/>
  <c r="G48" i="24"/>
  <c r="O47" i="24"/>
  <c r="M47" i="24"/>
  <c r="K47" i="24"/>
  <c r="I47" i="24"/>
  <c r="G47" i="24"/>
  <c r="E37" i="24"/>
  <c r="D37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35" i="22"/>
  <c r="D36" i="22"/>
  <c r="F36" i="22" s="1"/>
  <c r="C36" i="22"/>
  <c r="M105" i="23"/>
  <c r="K105" i="23"/>
  <c r="I105" i="23"/>
  <c r="G105" i="23"/>
  <c r="M104" i="23"/>
  <c r="K104" i="23"/>
  <c r="I104" i="23"/>
  <c r="G104" i="23"/>
  <c r="M102" i="23"/>
  <c r="K102" i="23"/>
  <c r="I102" i="23"/>
  <c r="G102" i="23"/>
  <c r="M101" i="23"/>
  <c r="K101" i="23"/>
  <c r="I101" i="23"/>
  <c r="G101" i="23"/>
  <c r="M100" i="23"/>
  <c r="K100" i="23"/>
  <c r="I100" i="23"/>
  <c r="G100" i="23"/>
  <c r="M99" i="23"/>
  <c r="K99" i="23"/>
  <c r="I99" i="23"/>
  <c r="G99" i="23"/>
  <c r="M98" i="23"/>
  <c r="K98" i="23"/>
  <c r="I98" i="23"/>
  <c r="G98" i="23"/>
  <c r="M97" i="23"/>
  <c r="K97" i="23"/>
  <c r="I97" i="23"/>
  <c r="G97" i="23"/>
  <c r="M96" i="23"/>
  <c r="K96" i="23"/>
  <c r="I96" i="23"/>
  <c r="G96" i="23"/>
  <c r="M95" i="23"/>
  <c r="K95" i="23"/>
  <c r="I95" i="23"/>
  <c r="G95" i="23"/>
  <c r="M94" i="23"/>
  <c r="K94" i="23"/>
  <c r="I94" i="23"/>
  <c r="G94" i="23"/>
  <c r="M93" i="23"/>
  <c r="K93" i="23"/>
  <c r="I93" i="23"/>
  <c r="G93" i="23"/>
  <c r="M89" i="23"/>
  <c r="K89" i="23"/>
  <c r="I89" i="23"/>
  <c r="G89" i="23"/>
  <c r="M88" i="23"/>
  <c r="K88" i="23"/>
  <c r="I88" i="23"/>
  <c r="G88" i="23"/>
  <c r="M86" i="23"/>
  <c r="M85" i="23"/>
  <c r="M84" i="23"/>
  <c r="M83" i="23"/>
  <c r="M82" i="23"/>
  <c r="M81" i="23"/>
  <c r="M80" i="23"/>
  <c r="M79" i="23"/>
  <c r="M78" i="23"/>
  <c r="M77" i="23"/>
  <c r="M73" i="23"/>
  <c r="K73" i="23"/>
  <c r="I73" i="23"/>
  <c r="G73" i="23"/>
  <c r="M72" i="23"/>
  <c r="K72" i="23"/>
  <c r="I72" i="23"/>
  <c r="G72" i="23"/>
  <c r="M70" i="23"/>
  <c r="K70" i="23"/>
  <c r="I70" i="23"/>
  <c r="G70" i="23"/>
  <c r="M69" i="23"/>
  <c r="K69" i="23"/>
  <c r="I69" i="23"/>
  <c r="G69" i="23"/>
  <c r="M68" i="23"/>
  <c r="K68" i="23"/>
  <c r="I68" i="23"/>
  <c r="G68" i="23"/>
  <c r="M67" i="23"/>
  <c r="K67" i="23"/>
  <c r="I67" i="23"/>
  <c r="G67" i="23"/>
  <c r="M66" i="23"/>
  <c r="K66" i="23"/>
  <c r="I66" i="23"/>
  <c r="G66" i="23"/>
  <c r="M65" i="23"/>
  <c r="K65" i="23"/>
  <c r="I65" i="23"/>
  <c r="G65" i="23"/>
  <c r="M64" i="23"/>
  <c r="K64" i="23"/>
  <c r="I64" i="23"/>
  <c r="G64" i="23"/>
  <c r="M63" i="23"/>
  <c r="K63" i="23"/>
  <c r="I63" i="23"/>
  <c r="G63" i="23"/>
  <c r="M62" i="23"/>
  <c r="K62" i="23"/>
  <c r="I62" i="23"/>
  <c r="G62" i="23"/>
  <c r="M61" i="23"/>
  <c r="K61" i="23"/>
  <c r="I61" i="23"/>
  <c r="G61" i="23"/>
  <c r="O57" i="23"/>
  <c r="M57" i="23"/>
  <c r="K57" i="23"/>
  <c r="I57" i="23"/>
  <c r="G57" i="23"/>
  <c r="O56" i="23"/>
  <c r="M56" i="23"/>
  <c r="K56" i="23"/>
  <c r="I56" i="23"/>
  <c r="G56" i="23"/>
  <c r="O54" i="23"/>
  <c r="M54" i="23"/>
  <c r="K54" i="23"/>
  <c r="I54" i="23"/>
  <c r="G54" i="23"/>
  <c r="O53" i="23"/>
  <c r="M53" i="23"/>
  <c r="K53" i="23"/>
  <c r="I53" i="23"/>
  <c r="G53" i="23"/>
  <c r="O52" i="23"/>
  <c r="M52" i="23"/>
  <c r="K52" i="23"/>
  <c r="I52" i="23"/>
  <c r="G52" i="23"/>
  <c r="O51" i="23"/>
  <c r="M51" i="23"/>
  <c r="K51" i="23"/>
  <c r="I51" i="23"/>
  <c r="G51" i="23"/>
  <c r="O50" i="23"/>
  <c r="M50" i="23"/>
  <c r="K50" i="23"/>
  <c r="I50" i="23"/>
  <c r="G50" i="23"/>
  <c r="O49" i="23"/>
  <c r="M49" i="23"/>
  <c r="K49" i="23"/>
  <c r="I49" i="23"/>
  <c r="G49" i="23"/>
  <c r="O48" i="23"/>
  <c r="M48" i="23"/>
  <c r="K48" i="23"/>
  <c r="I48" i="23"/>
  <c r="G48" i="23"/>
  <c r="O47" i="23"/>
  <c r="M47" i="23"/>
  <c r="K47" i="23"/>
  <c r="I47" i="23"/>
  <c r="G47" i="23"/>
  <c r="O46" i="23"/>
  <c r="M46" i="23"/>
  <c r="K46" i="23"/>
  <c r="I46" i="23"/>
  <c r="G46" i="23"/>
  <c r="O45" i="23"/>
  <c r="M45" i="23"/>
  <c r="K45" i="23"/>
  <c r="I45" i="23"/>
  <c r="G45" i="23"/>
  <c r="E35" i="23"/>
  <c r="D35" i="23"/>
  <c r="F35" i="23"/>
  <c r="C35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33" i="22"/>
  <c r="M106" i="22"/>
  <c r="K106" i="22"/>
  <c r="I106" i="22"/>
  <c r="G106" i="22"/>
  <c r="M105" i="22"/>
  <c r="K105" i="22"/>
  <c r="I105" i="22"/>
  <c r="G105" i="22"/>
  <c r="M103" i="22"/>
  <c r="K103" i="22"/>
  <c r="I103" i="22"/>
  <c r="G103" i="22"/>
  <c r="M102" i="22"/>
  <c r="K102" i="22"/>
  <c r="I102" i="22"/>
  <c r="G102" i="22"/>
  <c r="M101" i="22"/>
  <c r="K101" i="22"/>
  <c r="I101" i="22"/>
  <c r="G101" i="22"/>
  <c r="M100" i="22"/>
  <c r="K100" i="22"/>
  <c r="I100" i="22"/>
  <c r="G100" i="22"/>
  <c r="M99" i="22"/>
  <c r="K99" i="22"/>
  <c r="I99" i="22"/>
  <c r="G99" i="22"/>
  <c r="M98" i="22"/>
  <c r="K98" i="22"/>
  <c r="I98" i="22"/>
  <c r="G98" i="22"/>
  <c r="M97" i="22"/>
  <c r="K97" i="22"/>
  <c r="I97" i="22"/>
  <c r="G97" i="22"/>
  <c r="M96" i="22"/>
  <c r="K96" i="22"/>
  <c r="I96" i="22"/>
  <c r="G96" i="22"/>
  <c r="M95" i="22"/>
  <c r="K95" i="22"/>
  <c r="I95" i="22"/>
  <c r="G95" i="22"/>
  <c r="M94" i="22"/>
  <c r="K94" i="22"/>
  <c r="I94" i="22"/>
  <c r="G94" i="22"/>
  <c r="M90" i="22"/>
  <c r="K90" i="22"/>
  <c r="I90" i="22"/>
  <c r="G90" i="22"/>
  <c r="M89" i="22"/>
  <c r="K89" i="22"/>
  <c r="I89" i="22"/>
  <c r="G89" i="22"/>
  <c r="M87" i="22"/>
  <c r="M86" i="22"/>
  <c r="M85" i="22"/>
  <c r="M84" i="22"/>
  <c r="M83" i="22"/>
  <c r="M82" i="22"/>
  <c r="M81" i="22"/>
  <c r="M80" i="22"/>
  <c r="M79" i="22"/>
  <c r="M78" i="22"/>
  <c r="M74" i="22"/>
  <c r="K74" i="22"/>
  <c r="I74" i="22"/>
  <c r="G74" i="22"/>
  <c r="M73" i="22"/>
  <c r="K73" i="22"/>
  <c r="I73" i="22"/>
  <c r="G73" i="22"/>
  <c r="M71" i="22"/>
  <c r="K71" i="22"/>
  <c r="I71" i="22"/>
  <c r="G71" i="22"/>
  <c r="M70" i="22"/>
  <c r="K70" i="22"/>
  <c r="I70" i="22"/>
  <c r="G70" i="22"/>
  <c r="M69" i="22"/>
  <c r="K69" i="22"/>
  <c r="I69" i="22"/>
  <c r="G69" i="22"/>
  <c r="M68" i="22"/>
  <c r="K68" i="22"/>
  <c r="I68" i="22"/>
  <c r="G68" i="22"/>
  <c r="M67" i="22"/>
  <c r="K67" i="22"/>
  <c r="I67" i="22"/>
  <c r="G67" i="22"/>
  <c r="M66" i="22"/>
  <c r="K66" i="22"/>
  <c r="I66" i="22"/>
  <c r="G66" i="22"/>
  <c r="M65" i="22"/>
  <c r="K65" i="22"/>
  <c r="I65" i="22"/>
  <c r="G65" i="22"/>
  <c r="M64" i="22"/>
  <c r="K64" i="22"/>
  <c r="I64" i="22"/>
  <c r="G64" i="22"/>
  <c r="M63" i="22"/>
  <c r="K63" i="22"/>
  <c r="I63" i="22"/>
  <c r="G63" i="22"/>
  <c r="M62" i="22"/>
  <c r="K62" i="22"/>
  <c r="I62" i="22"/>
  <c r="G62" i="22"/>
  <c r="O58" i="22"/>
  <c r="M58" i="22"/>
  <c r="K58" i="22"/>
  <c r="I58" i="22"/>
  <c r="G58" i="22"/>
  <c r="O57" i="22"/>
  <c r="M57" i="22"/>
  <c r="K57" i="22"/>
  <c r="I57" i="22"/>
  <c r="G57" i="22"/>
  <c r="O55" i="22"/>
  <c r="M55" i="22"/>
  <c r="K55" i="22"/>
  <c r="I55" i="22"/>
  <c r="G55" i="22"/>
  <c r="O54" i="22"/>
  <c r="M54" i="22"/>
  <c r="K54" i="22"/>
  <c r="I54" i="22"/>
  <c r="G54" i="22"/>
  <c r="O53" i="22"/>
  <c r="M53" i="22"/>
  <c r="K53" i="22"/>
  <c r="I53" i="22"/>
  <c r="G53" i="22"/>
  <c r="O52" i="22"/>
  <c r="M52" i="22"/>
  <c r="K52" i="22"/>
  <c r="I52" i="22"/>
  <c r="G52" i="22"/>
  <c r="O51" i="22"/>
  <c r="M51" i="22"/>
  <c r="K51" i="22"/>
  <c r="I51" i="22"/>
  <c r="G51" i="22"/>
  <c r="O50" i="22"/>
  <c r="M50" i="22"/>
  <c r="K50" i="22"/>
  <c r="I50" i="22"/>
  <c r="G50" i="22"/>
  <c r="O49" i="22"/>
  <c r="M49" i="22"/>
  <c r="K49" i="22"/>
  <c r="I49" i="22"/>
  <c r="G49" i="22"/>
  <c r="O48" i="22"/>
  <c r="M48" i="22"/>
  <c r="K48" i="22"/>
  <c r="I48" i="22"/>
  <c r="G48" i="22"/>
  <c r="O47" i="22"/>
  <c r="M47" i="22"/>
  <c r="K47" i="22"/>
  <c r="I47" i="22"/>
  <c r="G47" i="22"/>
  <c r="O46" i="22"/>
  <c r="M46" i="22"/>
  <c r="K46" i="22"/>
  <c r="I46" i="22"/>
  <c r="G46" i="22"/>
  <c r="E36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O44" i="21"/>
  <c r="M44" i="21"/>
  <c r="O56" i="21"/>
  <c r="O55" i="21"/>
  <c r="O53" i="21"/>
  <c r="O52" i="21"/>
  <c r="O51" i="21"/>
  <c r="O50" i="21"/>
  <c r="O49" i="21"/>
  <c r="O48" i="21"/>
  <c r="O47" i="21"/>
  <c r="O46" i="21"/>
  <c r="O45" i="21"/>
  <c r="F34" i="21"/>
  <c r="F33" i="21"/>
  <c r="D34" i="21"/>
  <c r="C34" i="21"/>
  <c r="M104" i="21"/>
  <c r="K104" i="21"/>
  <c r="I104" i="21"/>
  <c r="G104" i="21"/>
  <c r="M103" i="21"/>
  <c r="K103" i="21"/>
  <c r="I103" i="21"/>
  <c r="G103" i="21"/>
  <c r="M101" i="21"/>
  <c r="K101" i="21"/>
  <c r="I101" i="21"/>
  <c r="G101" i="21"/>
  <c r="M100" i="21"/>
  <c r="K100" i="21"/>
  <c r="I100" i="21"/>
  <c r="G100" i="21"/>
  <c r="M99" i="21"/>
  <c r="K99" i="21"/>
  <c r="I99" i="21"/>
  <c r="G99" i="21"/>
  <c r="M98" i="21"/>
  <c r="K98" i="21"/>
  <c r="I98" i="21"/>
  <c r="G98" i="21"/>
  <c r="M97" i="21"/>
  <c r="K97" i="21"/>
  <c r="I97" i="21"/>
  <c r="G97" i="21"/>
  <c r="M96" i="21"/>
  <c r="K96" i="21"/>
  <c r="I96" i="21"/>
  <c r="G96" i="21"/>
  <c r="M95" i="21"/>
  <c r="K95" i="21"/>
  <c r="I95" i="21"/>
  <c r="G95" i="21"/>
  <c r="M94" i="21"/>
  <c r="K94" i="21"/>
  <c r="I94" i="21"/>
  <c r="G94" i="21"/>
  <c r="M93" i="21"/>
  <c r="K93" i="21"/>
  <c r="I93" i="21"/>
  <c r="G93" i="21"/>
  <c r="M92" i="21"/>
  <c r="K92" i="21"/>
  <c r="I92" i="21"/>
  <c r="G92" i="21"/>
  <c r="M88" i="21"/>
  <c r="K88" i="21"/>
  <c r="I88" i="21"/>
  <c r="G88" i="21"/>
  <c r="M87" i="21"/>
  <c r="K87" i="21"/>
  <c r="I87" i="21"/>
  <c r="G87" i="21"/>
  <c r="M85" i="21"/>
  <c r="M84" i="21"/>
  <c r="M83" i="21"/>
  <c r="M82" i="21"/>
  <c r="M81" i="21"/>
  <c r="M80" i="21"/>
  <c r="M79" i="21"/>
  <c r="M78" i="21"/>
  <c r="M77" i="21"/>
  <c r="M76" i="21"/>
  <c r="M72" i="21"/>
  <c r="K72" i="21"/>
  <c r="I72" i="21"/>
  <c r="G72" i="21"/>
  <c r="M71" i="21"/>
  <c r="K71" i="21"/>
  <c r="I71" i="21"/>
  <c r="G71" i="21"/>
  <c r="M69" i="21"/>
  <c r="K69" i="21"/>
  <c r="I69" i="21"/>
  <c r="G69" i="21"/>
  <c r="M68" i="21"/>
  <c r="K68" i="21"/>
  <c r="I68" i="21"/>
  <c r="G68" i="21"/>
  <c r="M67" i="21"/>
  <c r="K67" i="21"/>
  <c r="I67" i="21"/>
  <c r="G67" i="21"/>
  <c r="M66" i="21"/>
  <c r="K66" i="21"/>
  <c r="I66" i="21"/>
  <c r="G66" i="21"/>
  <c r="M65" i="21"/>
  <c r="K65" i="21"/>
  <c r="I65" i="21"/>
  <c r="G65" i="21"/>
  <c r="M64" i="21"/>
  <c r="K64" i="21"/>
  <c r="I64" i="21"/>
  <c r="G64" i="21"/>
  <c r="M63" i="21"/>
  <c r="K63" i="21"/>
  <c r="I63" i="21"/>
  <c r="G63" i="21"/>
  <c r="M62" i="21"/>
  <c r="K62" i="21"/>
  <c r="I62" i="21"/>
  <c r="G62" i="21"/>
  <c r="M61" i="21"/>
  <c r="K61" i="21"/>
  <c r="I61" i="21"/>
  <c r="G61" i="21"/>
  <c r="M60" i="21"/>
  <c r="K60" i="21"/>
  <c r="I60" i="21"/>
  <c r="G60" i="21"/>
  <c r="M56" i="21"/>
  <c r="K56" i="21"/>
  <c r="I56" i="21"/>
  <c r="G56" i="21"/>
  <c r="M55" i="21"/>
  <c r="K55" i="21"/>
  <c r="I55" i="21"/>
  <c r="G55" i="21"/>
  <c r="M53" i="21"/>
  <c r="K53" i="21"/>
  <c r="I53" i="21"/>
  <c r="G53" i="21"/>
  <c r="M52" i="21"/>
  <c r="K52" i="21"/>
  <c r="I52" i="21"/>
  <c r="G52" i="21"/>
  <c r="M51" i="21"/>
  <c r="K51" i="21"/>
  <c r="I51" i="21"/>
  <c r="G51" i="21"/>
  <c r="M50" i="21"/>
  <c r="K50" i="21"/>
  <c r="I50" i="21"/>
  <c r="G50" i="21"/>
  <c r="M49" i="21"/>
  <c r="K49" i="21"/>
  <c r="I49" i="21"/>
  <c r="G49" i="21"/>
  <c r="M48" i="21"/>
  <c r="K48" i="21"/>
  <c r="I48" i="21"/>
  <c r="G48" i="21"/>
  <c r="M47" i="21"/>
  <c r="K47" i="21"/>
  <c r="I47" i="21"/>
  <c r="G47" i="21"/>
  <c r="M46" i="21"/>
  <c r="K46" i="21"/>
  <c r="I46" i="21"/>
  <c r="G46" i="21"/>
  <c r="M45" i="21"/>
  <c r="K45" i="21"/>
  <c r="I45" i="21"/>
  <c r="G45" i="21"/>
  <c r="K44" i="21"/>
  <c r="I44" i="21"/>
  <c r="G44" i="21"/>
  <c r="E34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32" i="20"/>
  <c r="D33" i="20"/>
  <c r="F33" i="20" s="1"/>
  <c r="C33" i="20"/>
  <c r="M103" i="20"/>
  <c r="K103" i="20"/>
  <c r="I103" i="20"/>
  <c r="G103" i="20"/>
  <c r="M102" i="20"/>
  <c r="K102" i="20"/>
  <c r="I102" i="20"/>
  <c r="G102" i="20"/>
  <c r="M100" i="20"/>
  <c r="K100" i="20"/>
  <c r="I100" i="20"/>
  <c r="G100" i="20"/>
  <c r="M99" i="20"/>
  <c r="K99" i="20"/>
  <c r="I99" i="20"/>
  <c r="G99" i="20"/>
  <c r="M98" i="20"/>
  <c r="K98" i="20"/>
  <c r="I98" i="20"/>
  <c r="G98" i="20"/>
  <c r="M97" i="20"/>
  <c r="K97" i="20"/>
  <c r="I97" i="20"/>
  <c r="G97" i="20"/>
  <c r="M96" i="20"/>
  <c r="K96" i="20"/>
  <c r="I96" i="20"/>
  <c r="G96" i="20"/>
  <c r="M95" i="20"/>
  <c r="K95" i="20"/>
  <c r="I95" i="20"/>
  <c r="G95" i="20"/>
  <c r="M94" i="20"/>
  <c r="K94" i="20"/>
  <c r="I94" i="20"/>
  <c r="G94" i="20"/>
  <c r="M93" i="20"/>
  <c r="K93" i="20"/>
  <c r="I93" i="20"/>
  <c r="G93" i="20"/>
  <c r="M92" i="20"/>
  <c r="K92" i="20"/>
  <c r="I92" i="20"/>
  <c r="G92" i="20"/>
  <c r="M91" i="20"/>
  <c r="K91" i="20"/>
  <c r="I91" i="20"/>
  <c r="G91" i="20"/>
  <c r="M87" i="20"/>
  <c r="K87" i="20"/>
  <c r="I87" i="20"/>
  <c r="G87" i="20"/>
  <c r="M86" i="20"/>
  <c r="K86" i="20"/>
  <c r="I86" i="20"/>
  <c r="G86" i="20"/>
  <c r="M84" i="20"/>
  <c r="M83" i="20"/>
  <c r="M82" i="20"/>
  <c r="M81" i="20"/>
  <c r="M80" i="20"/>
  <c r="M79" i="20"/>
  <c r="M78" i="20"/>
  <c r="M77" i="20"/>
  <c r="M76" i="20"/>
  <c r="M75" i="20"/>
  <c r="M71" i="20"/>
  <c r="K71" i="20"/>
  <c r="I71" i="20"/>
  <c r="G71" i="20"/>
  <c r="M70" i="20"/>
  <c r="K70" i="20"/>
  <c r="I70" i="20"/>
  <c r="G70" i="20"/>
  <c r="M68" i="20"/>
  <c r="K68" i="20"/>
  <c r="I68" i="20"/>
  <c r="G68" i="20"/>
  <c r="M67" i="20"/>
  <c r="K67" i="20"/>
  <c r="I67" i="20"/>
  <c r="G67" i="20"/>
  <c r="M66" i="20"/>
  <c r="K66" i="20"/>
  <c r="I66" i="20"/>
  <c r="G66" i="20"/>
  <c r="M65" i="20"/>
  <c r="K65" i="20"/>
  <c r="I65" i="20"/>
  <c r="G65" i="20"/>
  <c r="M64" i="20"/>
  <c r="K64" i="20"/>
  <c r="I64" i="20"/>
  <c r="G64" i="20"/>
  <c r="M63" i="20"/>
  <c r="K63" i="20"/>
  <c r="I63" i="20"/>
  <c r="G63" i="20"/>
  <c r="M62" i="20"/>
  <c r="K62" i="20"/>
  <c r="I62" i="20"/>
  <c r="G62" i="20"/>
  <c r="M61" i="20"/>
  <c r="K61" i="20"/>
  <c r="I61" i="20"/>
  <c r="G61" i="20"/>
  <c r="M60" i="20"/>
  <c r="K60" i="20"/>
  <c r="I60" i="20"/>
  <c r="G60" i="20"/>
  <c r="M59" i="20"/>
  <c r="K59" i="20"/>
  <c r="I59" i="20"/>
  <c r="G59" i="20"/>
  <c r="M55" i="20"/>
  <c r="K55" i="20"/>
  <c r="I55" i="20"/>
  <c r="G55" i="20"/>
  <c r="M54" i="20"/>
  <c r="K54" i="20"/>
  <c r="I54" i="20"/>
  <c r="G54" i="20"/>
  <c r="M52" i="20"/>
  <c r="K52" i="20"/>
  <c r="I52" i="20"/>
  <c r="G52" i="20"/>
  <c r="M51" i="20"/>
  <c r="K51" i="20"/>
  <c r="I51" i="20"/>
  <c r="G51" i="20"/>
  <c r="M50" i="20"/>
  <c r="K50" i="20"/>
  <c r="I50" i="20"/>
  <c r="G50" i="20"/>
  <c r="M49" i="20"/>
  <c r="K49" i="20"/>
  <c r="I49" i="20"/>
  <c r="G49" i="20"/>
  <c r="M48" i="20"/>
  <c r="K48" i="20"/>
  <c r="I48" i="20"/>
  <c r="G48" i="20"/>
  <c r="M47" i="20"/>
  <c r="K47" i="20"/>
  <c r="I47" i="20"/>
  <c r="G47" i="20"/>
  <c r="M46" i="20"/>
  <c r="K46" i="20"/>
  <c r="I46" i="20"/>
  <c r="G46" i="20"/>
  <c r="M45" i="20"/>
  <c r="K45" i="20"/>
  <c r="I45" i="20"/>
  <c r="G45" i="20"/>
  <c r="M44" i="20"/>
  <c r="K44" i="20"/>
  <c r="I44" i="20"/>
  <c r="G44" i="20"/>
  <c r="M43" i="20"/>
  <c r="K43" i="20"/>
  <c r="I43" i="20"/>
  <c r="G43" i="20"/>
  <c r="E33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D32" i="19"/>
  <c r="F32" i="19" s="1"/>
  <c r="C32" i="19"/>
  <c r="F30" i="19"/>
  <c r="M102" i="19"/>
  <c r="K102" i="19"/>
  <c r="I102" i="19"/>
  <c r="G102" i="19"/>
  <c r="M101" i="19"/>
  <c r="K101" i="19"/>
  <c r="I101" i="19"/>
  <c r="G101" i="19"/>
  <c r="M99" i="19"/>
  <c r="K99" i="19"/>
  <c r="I99" i="19"/>
  <c r="G99" i="19"/>
  <c r="M98" i="19"/>
  <c r="K98" i="19"/>
  <c r="I98" i="19"/>
  <c r="G98" i="19"/>
  <c r="M97" i="19"/>
  <c r="K97" i="19"/>
  <c r="I97" i="19"/>
  <c r="G97" i="19"/>
  <c r="M96" i="19"/>
  <c r="K96" i="19"/>
  <c r="I96" i="19"/>
  <c r="G96" i="19"/>
  <c r="M95" i="19"/>
  <c r="K95" i="19"/>
  <c r="I95" i="19"/>
  <c r="G95" i="19"/>
  <c r="M94" i="19"/>
  <c r="K94" i="19"/>
  <c r="I94" i="19"/>
  <c r="G94" i="19"/>
  <c r="M93" i="19"/>
  <c r="K93" i="19"/>
  <c r="I93" i="19"/>
  <c r="G93" i="19"/>
  <c r="M92" i="19"/>
  <c r="K92" i="19"/>
  <c r="I92" i="19"/>
  <c r="G92" i="19"/>
  <c r="M91" i="19"/>
  <c r="K91" i="19"/>
  <c r="I91" i="19"/>
  <c r="G91" i="19"/>
  <c r="M90" i="19"/>
  <c r="K90" i="19"/>
  <c r="I90" i="19"/>
  <c r="G90" i="19"/>
  <c r="M86" i="19"/>
  <c r="K86" i="19"/>
  <c r="I86" i="19"/>
  <c r="G86" i="19"/>
  <c r="M85" i="19"/>
  <c r="K85" i="19"/>
  <c r="I85" i="19"/>
  <c r="G85" i="19"/>
  <c r="M83" i="19"/>
  <c r="M82" i="19"/>
  <c r="M81" i="19"/>
  <c r="M80" i="19"/>
  <c r="M79" i="19"/>
  <c r="M78" i="19"/>
  <c r="M77" i="19"/>
  <c r="M76" i="19"/>
  <c r="M75" i="19"/>
  <c r="M74" i="19"/>
  <c r="M70" i="19"/>
  <c r="K70" i="19"/>
  <c r="I70" i="19"/>
  <c r="G70" i="19"/>
  <c r="M69" i="19"/>
  <c r="K69" i="19"/>
  <c r="I69" i="19"/>
  <c r="G69" i="19"/>
  <c r="M67" i="19"/>
  <c r="K67" i="19"/>
  <c r="I67" i="19"/>
  <c r="G67" i="19"/>
  <c r="M66" i="19"/>
  <c r="K66" i="19"/>
  <c r="I66" i="19"/>
  <c r="G66" i="19"/>
  <c r="M65" i="19"/>
  <c r="K65" i="19"/>
  <c r="I65" i="19"/>
  <c r="G65" i="19"/>
  <c r="M64" i="19"/>
  <c r="K64" i="19"/>
  <c r="I64" i="19"/>
  <c r="G64" i="19"/>
  <c r="M63" i="19"/>
  <c r="K63" i="19"/>
  <c r="I63" i="19"/>
  <c r="G63" i="19"/>
  <c r="M62" i="19"/>
  <c r="K62" i="19"/>
  <c r="I62" i="19"/>
  <c r="G62" i="19"/>
  <c r="M61" i="19"/>
  <c r="K61" i="19"/>
  <c r="I61" i="19"/>
  <c r="G61" i="19"/>
  <c r="M60" i="19"/>
  <c r="K60" i="19"/>
  <c r="I60" i="19"/>
  <c r="G60" i="19"/>
  <c r="M59" i="19"/>
  <c r="K59" i="19"/>
  <c r="I59" i="19"/>
  <c r="G59" i="19"/>
  <c r="M58" i="19"/>
  <c r="K58" i="19"/>
  <c r="I58" i="19"/>
  <c r="G58" i="19"/>
  <c r="M54" i="19"/>
  <c r="K54" i="19"/>
  <c r="I54" i="19"/>
  <c r="G54" i="19"/>
  <c r="M53" i="19"/>
  <c r="K53" i="19"/>
  <c r="I53" i="19"/>
  <c r="G53" i="19"/>
  <c r="M51" i="19"/>
  <c r="K51" i="19"/>
  <c r="I51" i="19"/>
  <c r="G51" i="19"/>
  <c r="M50" i="19"/>
  <c r="K50" i="19"/>
  <c r="I50" i="19"/>
  <c r="G50" i="19"/>
  <c r="M49" i="19"/>
  <c r="K49" i="19"/>
  <c r="I49" i="19"/>
  <c r="G49" i="19"/>
  <c r="M48" i="19"/>
  <c r="K48" i="19"/>
  <c r="I48" i="19"/>
  <c r="G48" i="19"/>
  <c r="M47" i="19"/>
  <c r="K47" i="19"/>
  <c r="I47" i="19"/>
  <c r="G47" i="19"/>
  <c r="M46" i="19"/>
  <c r="K46" i="19"/>
  <c r="I46" i="19"/>
  <c r="G46" i="19"/>
  <c r="M45" i="19"/>
  <c r="K45" i="19"/>
  <c r="I45" i="19"/>
  <c r="G45" i="19"/>
  <c r="M44" i="19"/>
  <c r="K44" i="19"/>
  <c r="I44" i="19"/>
  <c r="G44" i="19"/>
  <c r="M43" i="19"/>
  <c r="K43" i="19"/>
  <c r="I43" i="19"/>
  <c r="G43" i="19"/>
  <c r="M42" i="19"/>
  <c r="K42" i="19"/>
  <c r="I42" i="19"/>
  <c r="G42" i="19"/>
  <c r="E32" i="19"/>
  <c r="F31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M101" i="18"/>
  <c r="M100" i="18"/>
  <c r="M98" i="18"/>
  <c r="M93" i="18"/>
  <c r="M80" i="18"/>
  <c r="M89" i="18"/>
  <c r="M97" i="18"/>
  <c r="M96" i="18"/>
  <c r="M95" i="18"/>
  <c r="M94" i="18"/>
  <c r="M92" i="18"/>
  <c r="M91" i="18"/>
  <c r="M90" i="18"/>
  <c r="D31" i="18"/>
  <c r="F31" i="18" s="1"/>
  <c r="F28" i="18"/>
  <c r="F27" i="18"/>
  <c r="F26" i="18"/>
  <c r="F25" i="18"/>
  <c r="F24" i="18"/>
  <c r="F23" i="18"/>
  <c r="F22" i="18"/>
  <c r="F21" i="18"/>
  <c r="F20" i="18"/>
  <c r="F19" i="18"/>
  <c r="F6" i="18"/>
  <c r="F29" i="18"/>
  <c r="F30" i="18"/>
  <c r="C31" i="18"/>
  <c r="K101" i="18"/>
  <c r="I101" i="18"/>
  <c r="G101" i="18"/>
  <c r="K100" i="18"/>
  <c r="I100" i="18"/>
  <c r="G100" i="18"/>
  <c r="K98" i="18"/>
  <c r="I98" i="18"/>
  <c r="G98" i="18"/>
  <c r="K97" i="18"/>
  <c r="I97" i="18"/>
  <c r="G97" i="18"/>
  <c r="K96" i="18"/>
  <c r="I96" i="18"/>
  <c r="G96" i="18"/>
  <c r="K95" i="18"/>
  <c r="I95" i="18"/>
  <c r="G95" i="18"/>
  <c r="K94" i="18"/>
  <c r="I94" i="18"/>
  <c r="G94" i="18"/>
  <c r="K93" i="18"/>
  <c r="I93" i="18"/>
  <c r="G93" i="18"/>
  <c r="K92" i="18"/>
  <c r="I92" i="18"/>
  <c r="G92" i="18"/>
  <c r="K91" i="18"/>
  <c r="I91" i="18"/>
  <c r="G91" i="18"/>
  <c r="K90" i="18"/>
  <c r="I90" i="18"/>
  <c r="G90" i="18"/>
  <c r="K89" i="18"/>
  <c r="I89" i="18"/>
  <c r="G89" i="18"/>
  <c r="M85" i="18"/>
  <c r="K85" i="18"/>
  <c r="I85" i="18"/>
  <c r="G85" i="18"/>
  <c r="M84" i="18"/>
  <c r="K84" i="18"/>
  <c r="I84" i="18"/>
  <c r="G84" i="18"/>
  <c r="M82" i="18"/>
  <c r="M81" i="18"/>
  <c r="M79" i="18"/>
  <c r="M78" i="18"/>
  <c r="M77" i="18"/>
  <c r="M76" i="18"/>
  <c r="M75" i="18"/>
  <c r="M74" i="18"/>
  <c r="M73" i="18"/>
  <c r="M69" i="18"/>
  <c r="K69" i="18"/>
  <c r="I69" i="18"/>
  <c r="G69" i="18"/>
  <c r="M68" i="18"/>
  <c r="K68" i="18"/>
  <c r="I68" i="18"/>
  <c r="G68" i="18"/>
  <c r="M66" i="18"/>
  <c r="K66" i="18"/>
  <c r="I66" i="18"/>
  <c r="G66" i="18"/>
  <c r="M65" i="18"/>
  <c r="K65" i="18"/>
  <c r="I65" i="18"/>
  <c r="G65" i="18"/>
  <c r="M64" i="18"/>
  <c r="K64" i="18"/>
  <c r="I64" i="18"/>
  <c r="G64" i="18"/>
  <c r="M63" i="18"/>
  <c r="K63" i="18"/>
  <c r="I63" i="18"/>
  <c r="G63" i="18"/>
  <c r="M62" i="18"/>
  <c r="K62" i="18"/>
  <c r="I62" i="18"/>
  <c r="G62" i="18"/>
  <c r="M61" i="18"/>
  <c r="K61" i="18"/>
  <c r="I61" i="18"/>
  <c r="G61" i="18"/>
  <c r="M60" i="18"/>
  <c r="K60" i="18"/>
  <c r="I60" i="18"/>
  <c r="G60" i="18"/>
  <c r="M59" i="18"/>
  <c r="K59" i="18"/>
  <c r="I59" i="18"/>
  <c r="G59" i="18"/>
  <c r="M58" i="18"/>
  <c r="K58" i="18"/>
  <c r="I58" i="18"/>
  <c r="G58" i="18"/>
  <c r="M57" i="18"/>
  <c r="K57" i="18"/>
  <c r="I57" i="18"/>
  <c r="G57" i="18"/>
  <c r="M53" i="18"/>
  <c r="K53" i="18"/>
  <c r="I53" i="18"/>
  <c r="G53" i="18"/>
  <c r="M52" i="18"/>
  <c r="K52" i="18"/>
  <c r="I52" i="18"/>
  <c r="G52" i="18"/>
  <c r="M50" i="18"/>
  <c r="K50" i="18"/>
  <c r="I50" i="18"/>
  <c r="G50" i="18"/>
  <c r="M49" i="18"/>
  <c r="K49" i="18"/>
  <c r="I49" i="18"/>
  <c r="G49" i="18"/>
  <c r="M48" i="18"/>
  <c r="K48" i="18"/>
  <c r="I48" i="18"/>
  <c r="G48" i="18"/>
  <c r="M47" i="18"/>
  <c r="K47" i="18"/>
  <c r="I47" i="18"/>
  <c r="G47" i="18"/>
  <c r="M46" i="18"/>
  <c r="K46" i="18"/>
  <c r="I46" i="18"/>
  <c r="G46" i="18"/>
  <c r="M45" i="18"/>
  <c r="K45" i="18"/>
  <c r="I45" i="18"/>
  <c r="G45" i="18"/>
  <c r="M44" i="18"/>
  <c r="K44" i="18"/>
  <c r="I44" i="18"/>
  <c r="G44" i="18"/>
  <c r="M43" i="18"/>
  <c r="K43" i="18"/>
  <c r="I43" i="18"/>
  <c r="G43" i="18"/>
  <c r="M42" i="18"/>
  <c r="K42" i="18"/>
  <c r="I42" i="18"/>
  <c r="G42" i="18"/>
  <c r="M41" i="18"/>
  <c r="K41" i="18"/>
  <c r="I41" i="18"/>
  <c r="G41" i="18"/>
  <c r="E31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29" i="17"/>
  <c r="K100" i="17"/>
  <c r="I100" i="17"/>
  <c r="G100" i="17"/>
  <c r="K99" i="17"/>
  <c r="I99" i="17"/>
  <c r="G99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M84" i="17"/>
  <c r="K84" i="17"/>
  <c r="I84" i="17"/>
  <c r="G84" i="17"/>
  <c r="M83" i="17"/>
  <c r="K83" i="17"/>
  <c r="I83" i="17"/>
  <c r="G83" i="17"/>
  <c r="M81" i="17"/>
  <c r="M80" i="17"/>
  <c r="M79" i="17"/>
  <c r="M78" i="17"/>
  <c r="M77" i="17"/>
  <c r="M76" i="17"/>
  <c r="M75" i="17"/>
  <c r="M74" i="17"/>
  <c r="M73" i="17"/>
  <c r="M72" i="17"/>
  <c r="M68" i="17"/>
  <c r="K68" i="17"/>
  <c r="I68" i="17"/>
  <c r="G68" i="17"/>
  <c r="M67" i="17"/>
  <c r="K67" i="17"/>
  <c r="I67" i="17"/>
  <c r="G67" i="17"/>
  <c r="M65" i="17"/>
  <c r="K65" i="17"/>
  <c r="I65" i="17"/>
  <c r="G65" i="17"/>
  <c r="M64" i="17"/>
  <c r="K64" i="17"/>
  <c r="I64" i="17"/>
  <c r="G64" i="17"/>
  <c r="M63" i="17"/>
  <c r="K63" i="17"/>
  <c r="I63" i="17"/>
  <c r="G63" i="17"/>
  <c r="M62" i="17"/>
  <c r="K62" i="17"/>
  <c r="I62" i="17"/>
  <c r="G62" i="17"/>
  <c r="M61" i="17"/>
  <c r="K61" i="17"/>
  <c r="I61" i="17"/>
  <c r="G61" i="17"/>
  <c r="M60" i="17"/>
  <c r="K60" i="17"/>
  <c r="I60" i="17"/>
  <c r="G60" i="17"/>
  <c r="M59" i="17"/>
  <c r="K59" i="17"/>
  <c r="I59" i="17"/>
  <c r="G59" i="17"/>
  <c r="M58" i="17"/>
  <c r="K58" i="17"/>
  <c r="I58" i="17"/>
  <c r="G58" i="17"/>
  <c r="M57" i="17"/>
  <c r="K57" i="17"/>
  <c r="I57" i="17"/>
  <c r="G57" i="17"/>
  <c r="M56" i="17"/>
  <c r="K56" i="17"/>
  <c r="I56" i="17"/>
  <c r="G56" i="17"/>
  <c r="M52" i="17"/>
  <c r="K52" i="17"/>
  <c r="I52" i="17"/>
  <c r="G52" i="17"/>
  <c r="M51" i="17"/>
  <c r="K51" i="17"/>
  <c r="I51" i="17"/>
  <c r="G51" i="17"/>
  <c r="M49" i="17"/>
  <c r="K49" i="17"/>
  <c r="I49" i="17"/>
  <c r="G49" i="17"/>
  <c r="M48" i="17"/>
  <c r="K48" i="17"/>
  <c r="I48" i="17"/>
  <c r="G48" i="17"/>
  <c r="M47" i="17"/>
  <c r="K47" i="17"/>
  <c r="I47" i="17"/>
  <c r="G47" i="17"/>
  <c r="M46" i="17"/>
  <c r="K46" i="17"/>
  <c r="I46" i="17"/>
  <c r="G46" i="17"/>
  <c r="M45" i="17"/>
  <c r="K45" i="17"/>
  <c r="I45" i="17"/>
  <c r="G45" i="17"/>
  <c r="M44" i="17"/>
  <c r="K44" i="17"/>
  <c r="I44" i="17"/>
  <c r="G44" i="17"/>
  <c r="M43" i="17"/>
  <c r="K43" i="17"/>
  <c r="I43" i="17"/>
  <c r="G43" i="17"/>
  <c r="M42" i="17"/>
  <c r="K42" i="17"/>
  <c r="I42" i="17"/>
  <c r="G42" i="17"/>
  <c r="M41" i="17"/>
  <c r="K41" i="17"/>
  <c r="I41" i="17"/>
  <c r="G41" i="17"/>
  <c r="M40" i="17"/>
  <c r="K40" i="17"/>
  <c r="I40" i="17"/>
  <c r="G40" i="17"/>
  <c r="E30" i="17"/>
  <c r="D30" i="17"/>
  <c r="C30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D29" i="16"/>
  <c r="E29" i="16"/>
  <c r="C29" i="16"/>
  <c r="F29" i="16"/>
  <c r="K99" i="16"/>
  <c r="I99" i="16"/>
  <c r="G99" i="16"/>
  <c r="K98" i="16"/>
  <c r="I98" i="16"/>
  <c r="G98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M83" i="16"/>
  <c r="K83" i="16"/>
  <c r="I83" i="16"/>
  <c r="G83" i="16"/>
  <c r="M82" i="16"/>
  <c r="K82" i="16"/>
  <c r="I82" i="16"/>
  <c r="G82" i="16"/>
  <c r="M80" i="16"/>
  <c r="M79" i="16"/>
  <c r="M78" i="16"/>
  <c r="M77" i="16"/>
  <c r="M76" i="16"/>
  <c r="M75" i="16"/>
  <c r="M74" i="16"/>
  <c r="M73" i="16"/>
  <c r="M72" i="16"/>
  <c r="M71" i="16"/>
  <c r="M67" i="16"/>
  <c r="K67" i="16"/>
  <c r="I67" i="16"/>
  <c r="G67" i="16"/>
  <c r="M66" i="16"/>
  <c r="K66" i="16"/>
  <c r="I66" i="16"/>
  <c r="G66" i="16"/>
  <c r="M64" i="16"/>
  <c r="K64" i="16"/>
  <c r="I64" i="16"/>
  <c r="G64" i="16"/>
  <c r="M63" i="16"/>
  <c r="K63" i="16"/>
  <c r="I63" i="16"/>
  <c r="G63" i="16"/>
  <c r="M62" i="16"/>
  <c r="K62" i="16"/>
  <c r="I62" i="16"/>
  <c r="G62" i="16"/>
  <c r="M61" i="16"/>
  <c r="K61" i="16"/>
  <c r="I61" i="16"/>
  <c r="G61" i="16"/>
  <c r="M60" i="16"/>
  <c r="K60" i="16"/>
  <c r="I60" i="16"/>
  <c r="G60" i="16"/>
  <c r="M59" i="16"/>
  <c r="K59" i="16"/>
  <c r="I59" i="16"/>
  <c r="G59" i="16"/>
  <c r="M58" i="16"/>
  <c r="K58" i="16"/>
  <c r="I58" i="16"/>
  <c r="G58" i="16"/>
  <c r="M57" i="16"/>
  <c r="K57" i="16"/>
  <c r="I57" i="16"/>
  <c r="G57" i="16"/>
  <c r="M56" i="16"/>
  <c r="K56" i="16"/>
  <c r="I56" i="16"/>
  <c r="G56" i="16"/>
  <c r="M55" i="16"/>
  <c r="K55" i="16"/>
  <c r="I55" i="16"/>
  <c r="G55" i="16"/>
  <c r="M51" i="16"/>
  <c r="K51" i="16"/>
  <c r="I51" i="16"/>
  <c r="G51" i="16"/>
  <c r="M50" i="16"/>
  <c r="K50" i="16"/>
  <c r="I50" i="16"/>
  <c r="G50" i="16"/>
  <c r="M48" i="16"/>
  <c r="K48" i="16"/>
  <c r="I48" i="16"/>
  <c r="G48" i="16"/>
  <c r="M47" i="16"/>
  <c r="K47" i="16"/>
  <c r="I47" i="16"/>
  <c r="G47" i="16"/>
  <c r="M46" i="16"/>
  <c r="K46" i="16"/>
  <c r="I46" i="16"/>
  <c r="G46" i="16"/>
  <c r="M45" i="16"/>
  <c r="K45" i="16"/>
  <c r="I45" i="16"/>
  <c r="G45" i="16"/>
  <c r="M44" i="16"/>
  <c r="K44" i="16"/>
  <c r="I44" i="16"/>
  <c r="G44" i="16"/>
  <c r="M43" i="16"/>
  <c r="K43" i="16"/>
  <c r="I43" i="16"/>
  <c r="G43" i="16"/>
  <c r="M42" i="16"/>
  <c r="K42" i="16"/>
  <c r="I42" i="16"/>
  <c r="G42" i="16"/>
  <c r="M41" i="16"/>
  <c r="K41" i="16"/>
  <c r="I41" i="16"/>
  <c r="G41" i="16"/>
  <c r="M40" i="16"/>
  <c r="K40" i="16"/>
  <c r="I40" i="16"/>
  <c r="G40" i="16"/>
  <c r="M39" i="16"/>
  <c r="K39" i="16"/>
  <c r="I39" i="16"/>
  <c r="G3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C28" i="14"/>
  <c r="D28" i="14"/>
  <c r="F26" i="14"/>
  <c r="D28" i="15"/>
  <c r="C28" i="15"/>
  <c r="F28" i="15" s="1"/>
  <c r="M82" i="15"/>
  <c r="M81" i="15"/>
  <c r="M70" i="15"/>
  <c r="M79" i="15"/>
  <c r="M78" i="15"/>
  <c r="M77" i="15"/>
  <c r="M76" i="15"/>
  <c r="M75" i="15"/>
  <c r="M74" i="15"/>
  <c r="M73" i="15"/>
  <c r="M72" i="15"/>
  <c r="M71" i="15"/>
  <c r="K98" i="15"/>
  <c r="I98" i="15"/>
  <c r="G98" i="15"/>
  <c r="K97" i="15"/>
  <c r="I97" i="15"/>
  <c r="G97" i="15"/>
  <c r="K95" i="15"/>
  <c r="I95" i="15"/>
  <c r="G95" i="15"/>
  <c r="K94" i="15"/>
  <c r="I94" i="15"/>
  <c r="G94" i="15"/>
  <c r="K93" i="15"/>
  <c r="I93" i="15"/>
  <c r="G93" i="15"/>
  <c r="K92" i="15"/>
  <c r="I92" i="15"/>
  <c r="G92" i="15"/>
  <c r="K91" i="15"/>
  <c r="I91" i="15"/>
  <c r="G91" i="15"/>
  <c r="K90" i="15"/>
  <c r="I90" i="15"/>
  <c r="G90" i="15"/>
  <c r="K89" i="15"/>
  <c r="I89" i="15"/>
  <c r="G89" i="15"/>
  <c r="K88" i="15"/>
  <c r="I88" i="15"/>
  <c r="G88" i="15"/>
  <c r="K87" i="15"/>
  <c r="I87" i="15"/>
  <c r="G87" i="15"/>
  <c r="K86" i="15"/>
  <c r="I86" i="15"/>
  <c r="G86" i="15"/>
  <c r="K82" i="15"/>
  <c r="I82" i="15"/>
  <c r="G82" i="15"/>
  <c r="K81" i="15"/>
  <c r="I81" i="15"/>
  <c r="G81" i="15"/>
  <c r="M66" i="15"/>
  <c r="K66" i="15"/>
  <c r="I66" i="15"/>
  <c r="G66" i="15"/>
  <c r="M65" i="15"/>
  <c r="K65" i="15"/>
  <c r="I65" i="15"/>
  <c r="G65" i="15"/>
  <c r="M63" i="15"/>
  <c r="K63" i="15"/>
  <c r="I63" i="15"/>
  <c r="G63" i="15"/>
  <c r="M62" i="15"/>
  <c r="K62" i="15"/>
  <c r="I62" i="15"/>
  <c r="G62" i="15"/>
  <c r="M61" i="15"/>
  <c r="K61" i="15"/>
  <c r="I61" i="15"/>
  <c r="G61" i="15"/>
  <c r="M60" i="15"/>
  <c r="K60" i="15"/>
  <c r="I60" i="15"/>
  <c r="G60" i="15"/>
  <c r="M59" i="15"/>
  <c r="K59" i="15"/>
  <c r="I59" i="15"/>
  <c r="G59" i="15"/>
  <c r="M58" i="15"/>
  <c r="K58" i="15"/>
  <c r="I58" i="15"/>
  <c r="G58" i="15"/>
  <c r="M57" i="15"/>
  <c r="K57" i="15"/>
  <c r="I57" i="15"/>
  <c r="G57" i="15"/>
  <c r="M56" i="15"/>
  <c r="K56" i="15"/>
  <c r="I56" i="15"/>
  <c r="G56" i="15"/>
  <c r="M55" i="15"/>
  <c r="K55" i="15"/>
  <c r="I55" i="15"/>
  <c r="G55" i="15"/>
  <c r="M54" i="15"/>
  <c r="K54" i="15"/>
  <c r="I54" i="15"/>
  <c r="G54" i="15"/>
  <c r="M50" i="15"/>
  <c r="K50" i="15"/>
  <c r="I50" i="15"/>
  <c r="G50" i="15"/>
  <c r="M49" i="15"/>
  <c r="K49" i="15"/>
  <c r="I49" i="15"/>
  <c r="G49" i="15"/>
  <c r="M47" i="15"/>
  <c r="K47" i="15"/>
  <c r="I47" i="15"/>
  <c r="G47" i="15"/>
  <c r="M46" i="15"/>
  <c r="K46" i="15"/>
  <c r="I46" i="15"/>
  <c r="G46" i="15"/>
  <c r="M45" i="15"/>
  <c r="K45" i="15"/>
  <c r="I45" i="15"/>
  <c r="G45" i="15"/>
  <c r="M44" i="15"/>
  <c r="K44" i="15"/>
  <c r="I44" i="15"/>
  <c r="G44" i="15"/>
  <c r="M43" i="15"/>
  <c r="K43" i="15"/>
  <c r="I43" i="15"/>
  <c r="G43" i="15"/>
  <c r="M42" i="15"/>
  <c r="K42" i="15"/>
  <c r="I42" i="15"/>
  <c r="G42" i="15"/>
  <c r="M41" i="15"/>
  <c r="K41" i="15"/>
  <c r="I41" i="15"/>
  <c r="G41" i="15"/>
  <c r="M40" i="15"/>
  <c r="K40" i="15"/>
  <c r="I40" i="15"/>
  <c r="G40" i="15"/>
  <c r="M39" i="15"/>
  <c r="K39" i="15"/>
  <c r="I39" i="15"/>
  <c r="G39" i="15"/>
  <c r="M38" i="15"/>
  <c r="K38" i="15"/>
  <c r="I38" i="15"/>
  <c r="G38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K98" i="14"/>
  <c r="I98" i="14"/>
  <c r="G98" i="14"/>
  <c r="K97" i="14"/>
  <c r="I97" i="14"/>
  <c r="G97" i="14"/>
  <c r="K95" i="14"/>
  <c r="I95" i="14"/>
  <c r="G95" i="14"/>
  <c r="K94" i="14"/>
  <c r="I94" i="14"/>
  <c r="G94" i="14"/>
  <c r="K93" i="14"/>
  <c r="I93" i="14"/>
  <c r="G93" i="14"/>
  <c r="K92" i="14"/>
  <c r="I92" i="14"/>
  <c r="G92" i="14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2" i="14"/>
  <c r="I82" i="14"/>
  <c r="G82" i="14"/>
  <c r="K81" i="14"/>
  <c r="I81" i="14"/>
  <c r="G81" i="14"/>
  <c r="M66" i="14"/>
  <c r="K66" i="14"/>
  <c r="I66" i="14"/>
  <c r="G66" i="14"/>
  <c r="M65" i="14"/>
  <c r="K65" i="14"/>
  <c r="I65" i="14"/>
  <c r="G65" i="14"/>
  <c r="M63" i="14"/>
  <c r="K63" i="14"/>
  <c r="I63" i="14"/>
  <c r="G63" i="14"/>
  <c r="M62" i="14"/>
  <c r="K62" i="14"/>
  <c r="I62" i="14"/>
  <c r="G62" i="14"/>
  <c r="M61" i="14"/>
  <c r="K61" i="14"/>
  <c r="I61" i="14"/>
  <c r="G61" i="14"/>
  <c r="M60" i="14"/>
  <c r="K60" i="14"/>
  <c r="I60" i="14"/>
  <c r="G60" i="14"/>
  <c r="M59" i="14"/>
  <c r="K59" i="14"/>
  <c r="I59" i="14"/>
  <c r="G59" i="14"/>
  <c r="M58" i="14"/>
  <c r="K58" i="14"/>
  <c r="I58" i="14"/>
  <c r="G58" i="14"/>
  <c r="M57" i="14"/>
  <c r="K57" i="14"/>
  <c r="I57" i="14"/>
  <c r="G57" i="14"/>
  <c r="M56" i="14"/>
  <c r="K56" i="14"/>
  <c r="I56" i="14"/>
  <c r="G56" i="14"/>
  <c r="M55" i="14"/>
  <c r="K55" i="14"/>
  <c r="I55" i="14"/>
  <c r="G55" i="14"/>
  <c r="M54" i="14"/>
  <c r="K54" i="14"/>
  <c r="I54" i="14"/>
  <c r="G54" i="14"/>
  <c r="M50" i="14"/>
  <c r="K50" i="14"/>
  <c r="I50" i="14"/>
  <c r="G50" i="14"/>
  <c r="M49" i="14"/>
  <c r="K49" i="14"/>
  <c r="I49" i="14"/>
  <c r="G49" i="14"/>
  <c r="M47" i="14"/>
  <c r="K47" i="14"/>
  <c r="I47" i="14"/>
  <c r="G47" i="14"/>
  <c r="M46" i="14"/>
  <c r="K46" i="14"/>
  <c r="I46" i="14"/>
  <c r="G46" i="14"/>
  <c r="M45" i="14"/>
  <c r="K45" i="14"/>
  <c r="I45" i="14"/>
  <c r="G45" i="14"/>
  <c r="M44" i="14"/>
  <c r="K44" i="14"/>
  <c r="I44" i="14"/>
  <c r="G44" i="14"/>
  <c r="M43" i="14"/>
  <c r="K43" i="14"/>
  <c r="I43" i="14"/>
  <c r="G43" i="14"/>
  <c r="M42" i="14"/>
  <c r="K42" i="14"/>
  <c r="I42" i="14"/>
  <c r="G42" i="14"/>
  <c r="M41" i="14"/>
  <c r="K41" i="14"/>
  <c r="I41" i="14"/>
  <c r="G41" i="14"/>
  <c r="M40" i="14"/>
  <c r="K40" i="14"/>
  <c r="I40" i="14"/>
  <c r="G40" i="14"/>
  <c r="M39" i="14"/>
  <c r="K39" i="14"/>
  <c r="I39" i="14"/>
  <c r="G39" i="14"/>
  <c r="M38" i="14"/>
  <c r="K38" i="14"/>
  <c r="I38" i="14"/>
  <c r="G38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D26" i="13"/>
  <c r="C26" i="13"/>
  <c r="F26" i="13" s="1"/>
  <c r="K96" i="13"/>
  <c r="I96" i="13"/>
  <c r="G96" i="13"/>
  <c r="K95" i="13"/>
  <c r="I95" i="13"/>
  <c r="G95" i="13"/>
  <c r="K93" i="13"/>
  <c r="I93" i="13"/>
  <c r="G93" i="13"/>
  <c r="K92" i="13"/>
  <c r="I92" i="13"/>
  <c r="G92" i="13"/>
  <c r="K91" i="13"/>
  <c r="I91" i="13"/>
  <c r="G91" i="13"/>
  <c r="K90" i="13"/>
  <c r="I90" i="13"/>
  <c r="G90" i="13"/>
  <c r="K89" i="13"/>
  <c r="I89" i="13"/>
  <c r="G89" i="13"/>
  <c r="K88" i="13"/>
  <c r="I88" i="13"/>
  <c r="G88" i="13"/>
  <c r="K87" i="13"/>
  <c r="I87" i="13"/>
  <c r="G87" i="13"/>
  <c r="K86" i="13"/>
  <c r="I86" i="13"/>
  <c r="G86" i="13"/>
  <c r="K85" i="13"/>
  <c r="I85" i="13"/>
  <c r="G85" i="13"/>
  <c r="K84" i="13"/>
  <c r="I84" i="13"/>
  <c r="G84" i="13"/>
  <c r="K80" i="13"/>
  <c r="I80" i="13"/>
  <c r="G80" i="13"/>
  <c r="K79" i="13"/>
  <c r="I79" i="13"/>
  <c r="G79" i="13"/>
  <c r="M64" i="13"/>
  <c r="K64" i="13"/>
  <c r="I64" i="13"/>
  <c r="G64" i="13"/>
  <c r="M63" i="13"/>
  <c r="K63" i="13"/>
  <c r="I63" i="13"/>
  <c r="G63" i="13"/>
  <c r="M61" i="13"/>
  <c r="K61" i="13"/>
  <c r="I61" i="13"/>
  <c r="G61" i="13"/>
  <c r="M60" i="13"/>
  <c r="K60" i="13"/>
  <c r="I60" i="13"/>
  <c r="G60" i="13"/>
  <c r="M59" i="13"/>
  <c r="K59" i="13"/>
  <c r="I59" i="13"/>
  <c r="G59" i="13"/>
  <c r="M58" i="13"/>
  <c r="K58" i="13"/>
  <c r="I58" i="13"/>
  <c r="G58" i="13"/>
  <c r="M57" i="13"/>
  <c r="K57" i="13"/>
  <c r="I57" i="13"/>
  <c r="G57" i="13"/>
  <c r="M56" i="13"/>
  <c r="K56" i="13"/>
  <c r="I56" i="13"/>
  <c r="G56" i="13"/>
  <c r="M55" i="13"/>
  <c r="K55" i="13"/>
  <c r="I55" i="13"/>
  <c r="G55" i="13"/>
  <c r="M54" i="13"/>
  <c r="K54" i="13"/>
  <c r="I54" i="13"/>
  <c r="G54" i="13"/>
  <c r="M53" i="13"/>
  <c r="K53" i="13"/>
  <c r="I53" i="13"/>
  <c r="G53" i="13"/>
  <c r="M52" i="13"/>
  <c r="K52" i="13"/>
  <c r="I52" i="13"/>
  <c r="G52" i="13"/>
  <c r="M48" i="13"/>
  <c r="K48" i="13"/>
  <c r="I48" i="13"/>
  <c r="G48" i="13"/>
  <c r="M47" i="13"/>
  <c r="K47" i="13"/>
  <c r="I47" i="13"/>
  <c r="G47" i="13"/>
  <c r="M45" i="13"/>
  <c r="K45" i="13"/>
  <c r="I45" i="13"/>
  <c r="G45" i="13"/>
  <c r="M44" i="13"/>
  <c r="K44" i="13"/>
  <c r="I44" i="13"/>
  <c r="G44" i="13"/>
  <c r="M43" i="13"/>
  <c r="K43" i="13"/>
  <c r="I43" i="13"/>
  <c r="G43" i="13"/>
  <c r="M42" i="13"/>
  <c r="K42" i="13"/>
  <c r="I42" i="13"/>
  <c r="G42" i="13"/>
  <c r="M41" i="13"/>
  <c r="K41" i="13"/>
  <c r="I41" i="13"/>
  <c r="G41" i="13"/>
  <c r="M40" i="13"/>
  <c r="K40" i="13"/>
  <c r="I40" i="13"/>
  <c r="G40" i="13"/>
  <c r="M39" i="13"/>
  <c r="K39" i="13"/>
  <c r="I39" i="13"/>
  <c r="G39" i="13"/>
  <c r="M38" i="13"/>
  <c r="K38" i="13"/>
  <c r="I38" i="13"/>
  <c r="G38" i="13"/>
  <c r="M37" i="13"/>
  <c r="K37" i="13"/>
  <c r="I37" i="13"/>
  <c r="G37" i="13"/>
  <c r="M36" i="13"/>
  <c r="K36" i="13"/>
  <c r="I36" i="13"/>
  <c r="G36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D25" i="12"/>
  <c r="F25" i="12" s="1"/>
  <c r="C25" i="12"/>
  <c r="M62" i="12"/>
  <c r="M60" i="12"/>
  <c r="M51" i="12"/>
  <c r="M63" i="12"/>
  <c r="M59" i="12"/>
  <c r="M58" i="12"/>
  <c r="M57" i="12"/>
  <c r="M56" i="12"/>
  <c r="M55" i="12"/>
  <c r="M54" i="12"/>
  <c r="M53" i="12"/>
  <c r="M52" i="12"/>
  <c r="K95" i="12"/>
  <c r="I95" i="12"/>
  <c r="G95" i="12"/>
  <c r="K94" i="12"/>
  <c r="I94" i="12"/>
  <c r="G94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79" i="12"/>
  <c r="I79" i="12"/>
  <c r="G79" i="12"/>
  <c r="K78" i="12"/>
  <c r="I78" i="12"/>
  <c r="G78" i="12"/>
  <c r="K63" i="12"/>
  <c r="I63" i="12"/>
  <c r="G63" i="12"/>
  <c r="K62" i="12"/>
  <c r="I62" i="12"/>
  <c r="G62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M47" i="12"/>
  <c r="K47" i="12"/>
  <c r="I47" i="12"/>
  <c r="G47" i="12"/>
  <c r="M46" i="12"/>
  <c r="K46" i="12"/>
  <c r="I46" i="12"/>
  <c r="G46" i="12"/>
  <c r="M44" i="12"/>
  <c r="K44" i="12"/>
  <c r="I44" i="12"/>
  <c r="G44" i="12"/>
  <c r="M43" i="12"/>
  <c r="K43" i="12"/>
  <c r="I43" i="12"/>
  <c r="G43" i="12"/>
  <c r="M42" i="12"/>
  <c r="K42" i="12"/>
  <c r="I42" i="12"/>
  <c r="G42" i="12"/>
  <c r="M41" i="12"/>
  <c r="K41" i="12"/>
  <c r="I41" i="12"/>
  <c r="G41" i="12"/>
  <c r="M40" i="12"/>
  <c r="K40" i="12"/>
  <c r="I40" i="12"/>
  <c r="G40" i="12"/>
  <c r="M39" i="12"/>
  <c r="K39" i="12"/>
  <c r="I39" i="12"/>
  <c r="G39" i="12"/>
  <c r="M38" i="12"/>
  <c r="K38" i="12"/>
  <c r="I38" i="12"/>
  <c r="G38" i="12"/>
  <c r="M37" i="12"/>
  <c r="K37" i="12"/>
  <c r="I37" i="12"/>
  <c r="G37" i="12"/>
  <c r="M36" i="12"/>
  <c r="K36" i="12"/>
  <c r="I36" i="12"/>
  <c r="G36" i="12"/>
  <c r="M35" i="12"/>
  <c r="K35" i="12"/>
  <c r="I35" i="12"/>
  <c r="G35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D24" i="11"/>
  <c r="F24" i="11" s="1"/>
  <c r="C24" i="11"/>
  <c r="K94" i="11"/>
  <c r="I94" i="11"/>
  <c r="G94" i="11"/>
  <c r="K93" i="11"/>
  <c r="I93" i="11"/>
  <c r="G93" i="11"/>
  <c r="K91" i="11"/>
  <c r="I91" i="11"/>
  <c r="G91" i="11"/>
  <c r="K90" i="11"/>
  <c r="I90" i="11"/>
  <c r="G90" i="11"/>
  <c r="K89" i="11"/>
  <c r="I89" i="11"/>
  <c r="G89" i="11"/>
  <c r="K88" i="11"/>
  <c r="I88" i="11"/>
  <c r="G88" i="11"/>
  <c r="K87" i="11"/>
  <c r="I87" i="11"/>
  <c r="G87" i="11"/>
  <c r="K86" i="11"/>
  <c r="I86" i="11"/>
  <c r="G86" i="11"/>
  <c r="K85" i="11"/>
  <c r="I85" i="11"/>
  <c r="G85" i="11"/>
  <c r="K84" i="11"/>
  <c r="I84" i="11"/>
  <c r="G84" i="11"/>
  <c r="K83" i="11"/>
  <c r="I83" i="11"/>
  <c r="G83" i="11"/>
  <c r="K82" i="11"/>
  <c r="I82" i="11"/>
  <c r="G82" i="11"/>
  <c r="K78" i="11"/>
  <c r="I78" i="11"/>
  <c r="G78" i="11"/>
  <c r="K77" i="11"/>
  <c r="I77" i="11"/>
  <c r="G77" i="11"/>
  <c r="K62" i="11"/>
  <c r="I62" i="11"/>
  <c r="G62" i="11"/>
  <c r="K61" i="11"/>
  <c r="I61" i="11"/>
  <c r="G61" i="11"/>
  <c r="K59" i="11"/>
  <c r="I59" i="11"/>
  <c r="G59" i="11"/>
  <c r="K58" i="11"/>
  <c r="I58" i="11"/>
  <c r="G58" i="11"/>
  <c r="K57" i="11"/>
  <c r="I57" i="11"/>
  <c r="G57" i="11"/>
  <c r="K56" i="11"/>
  <c r="I56" i="11"/>
  <c r="G56" i="11"/>
  <c r="K55" i="11"/>
  <c r="I55" i="11"/>
  <c r="G55" i="11"/>
  <c r="K54" i="11"/>
  <c r="I54" i="11"/>
  <c r="G54" i="11"/>
  <c r="K53" i="11"/>
  <c r="I53" i="11"/>
  <c r="G53" i="11"/>
  <c r="K52" i="11"/>
  <c r="I52" i="11"/>
  <c r="G52" i="11"/>
  <c r="K51" i="11"/>
  <c r="I51" i="11"/>
  <c r="G51" i="11"/>
  <c r="K50" i="11"/>
  <c r="I50" i="11"/>
  <c r="G50" i="11"/>
  <c r="M46" i="11"/>
  <c r="K46" i="11"/>
  <c r="I46" i="11"/>
  <c r="G46" i="11"/>
  <c r="M45" i="11"/>
  <c r="K45" i="11"/>
  <c r="I45" i="11"/>
  <c r="G45" i="11"/>
  <c r="M43" i="11"/>
  <c r="K43" i="11"/>
  <c r="I43" i="11"/>
  <c r="G43" i="11"/>
  <c r="M42" i="11"/>
  <c r="K42" i="11"/>
  <c r="I42" i="11"/>
  <c r="G42" i="11"/>
  <c r="M41" i="11"/>
  <c r="K41" i="11"/>
  <c r="I41" i="11"/>
  <c r="G41" i="11"/>
  <c r="M40" i="11"/>
  <c r="K40" i="11"/>
  <c r="I40" i="11"/>
  <c r="G40" i="11"/>
  <c r="M39" i="11"/>
  <c r="K39" i="11"/>
  <c r="I39" i="11"/>
  <c r="G39" i="11"/>
  <c r="M38" i="11"/>
  <c r="K38" i="11"/>
  <c r="I38" i="11"/>
  <c r="G38" i="11"/>
  <c r="M37" i="11"/>
  <c r="K37" i="11"/>
  <c r="I37" i="11"/>
  <c r="G37" i="11"/>
  <c r="M36" i="11"/>
  <c r="K36" i="11"/>
  <c r="I36" i="11"/>
  <c r="G36" i="11"/>
  <c r="M35" i="11"/>
  <c r="K35" i="11"/>
  <c r="I35" i="11"/>
  <c r="G35" i="11"/>
  <c r="M34" i="11"/>
  <c r="K34" i="11"/>
  <c r="I34" i="11"/>
  <c r="G34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C23" i="10"/>
  <c r="D23" i="10"/>
  <c r="F23" i="10" s="1"/>
  <c r="K93" i="10"/>
  <c r="I93" i="10"/>
  <c r="G93" i="10"/>
  <c r="K92" i="10"/>
  <c r="I92" i="10"/>
  <c r="G92" i="10"/>
  <c r="K90" i="10"/>
  <c r="I90" i="10"/>
  <c r="G90" i="10"/>
  <c r="K89" i="10"/>
  <c r="I89" i="10"/>
  <c r="G89" i="10"/>
  <c r="K88" i="10"/>
  <c r="I88" i="10"/>
  <c r="G88" i="10"/>
  <c r="K87" i="10"/>
  <c r="I87" i="10"/>
  <c r="G87" i="10"/>
  <c r="K86" i="10"/>
  <c r="I86" i="10"/>
  <c r="G86" i="10"/>
  <c r="K85" i="10"/>
  <c r="I85" i="10"/>
  <c r="G85" i="10"/>
  <c r="K84" i="10"/>
  <c r="I84" i="10"/>
  <c r="G84" i="10"/>
  <c r="K83" i="10"/>
  <c r="I83" i="10"/>
  <c r="G83" i="10"/>
  <c r="K82" i="10"/>
  <c r="I82" i="10"/>
  <c r="G82" i="10"/>
  <c r="K81" i="10"/>
  <c r="I81" i="10"/>
  <c r="G81" i="10"/>
  <c r="K77" i="10"/>
  <c r="I77" i="10"/>
  <c r="G77" i="10"/>
  <c r="K76" i="10"/>
  <c r="I76" i="10"/>
  <c r="G76" i="10"/>
  <c r="K61" i="10"/>
  <c r="I61" i="10"/>
  <c r="G61" i="10"/>
  <c r="K60" i="10"/>
  <c r="I60" i="10"/>
  <c r="G60" i="10"/>
  <c r="K58" i="10"/>
  <c r="I58" i="10"/>
  <c r="G58" i="10"/>
  <c r="K57" i="10"/>
  <c r="I57" i="10"/>
  <c r="G57" i="10"/>
  <c r="K56" i="10"/>
  <c r="I56" i="10"/>
  <c r="G56" i="10"/>
  <c r="K55" i="10"/>
  <c r="I55" i="10"/>
  <c r="G55" i="10"/>
  <c r="K54" i="10"/>
  <c r="I54" i="10"/>
  <c r="G54" i="10"/>
  <c r="K53" i="10"/>
  <c r="I53" i="10"/>
  <c r="G53" i="10"/>
  <c r="K52" i="10"/>
  <c r="I52" i="10"/>
  <c r="G52" i="10"/>
  <c r="K51" i="10"/>
  <c r="I51" i="10"/>
  <c r="G51" i="10"/>
  <c r="K50" i="10"/>
  <c r="I50" i="10"/>
  <c r="G50" i="10"/>
  <c r="K49" i="10"/>
  <c r="I49" i="10"/>
  <c r="G49" i="10"/>
  <c r="M45" i="10"/>
  <c r="K45" i="10"/>
  <c r="I45" i="10"/>
  <c r="G45" i="10"/>
  <c r="M44" i="10"/>
  <c r="K44" i="10"/>
  <c r="I44" i="10"/>
  <c r="G44" i="10"/>
  <c r="M42" i="10"/>
  <c r="K42" i="10"/>
  <c r="I42" i="10"/>
  <c r="G42" i="10"/>
  <c r="M41" i="10"/>
  <c r="K41" i="10"/>
  <c r="I41" i="10"/>
  <c r="G41" i="10"/>
  <c r="M40" i="10"/>
  <c r="K40" i="10"/>
  <c r="I40" i="10"/>
  <c r="G40" i="10"/>
  <c r="M39" i="10"/>
  <c r="K39" i="10"/>
  <c r="I39" i="10"/>
  <c r="G39" i="10"/>
  <c r="M38" i="10"/>
  <c r="K38" i="10"/>
  <c r="I38" i="10"/>
  <c r="G38" i="10"/>
  <c r="M37" i="10"/>
  <c r="K37" i="10"/>
  <c r="I37" i="10"/>
  <c r="G37" i="10"/>
  <c r="M36" i="10"/>
  <c r="K36" i="10"/>
  <c r="I36" i="10"/>
  <c r="G36" i="10"/>
  <c r="M35" i="10"/>
  <c r="K35" i="10"/>
  <c r="I35" i="10"/>
  <c r="G35" i="10"/>
  <c r="M34" i="10"/>
  <c r="K34" i="10"/>
  <c r="I34" i="10"/>
  <c r="G34" i="10"/>
  <c r="M33" i="10"/>
  <c r="K33" i="10"/>
  <c r="I33" i="10"/>
  <c r="G33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M32" i="9"/>
  <c r="M44" i="9"/>
  <c r="M43" i="9"/>
  <c r="M41" i="9"/>
  <c r="M40" i="9"/>
  <c r="M39" i="9"/>
  <c r="M38" i="9"/>
  <c r="M37" i="9"/>
  <c r="M36" i="9"/>
  <c r="M35" i="9"/>
  <c r="M34" i="9"/>
  <c r="M33" i="9"/>
  <c r="D22" i="9"/>
  <c r="C22" i="9"/>
  <c r="F22" i="9" s="1"/>
  <c r="K92" i="9"/>
  <c r="I92" i="9"/>
  <c r="G92" i="9"/>
  <c r="K91" i="9"/>
  <c r="I91" i="9"/>
  <c r="G91" i="9"/>
  <c r="K89" i="9"/>
  <c r="I89" i="9"/>
  <c r="G89" i="9"/>
  <c r="K88" i="9"/>
  <c r="I88" i="9"/>
  <c r="G88" i="9"/>
  <c r="K87" i="9"/>
  <c r="I87" i="9"/>
  <c r="G87" i="9"/>
  <c r="K86" i="9"/>
  <c r="I86" i="9"/>
  <c r="G86" i="9"/>
  <c r="K85" i="9"/>
  <c r="I85" i="9"/>
  <c r="G85" i="9"/>
  <c r="K84" i="9"/>
  <c r="I84" i="9"/>
  <c r="G84" i="9"/>
  <c r="K83" i="9"/>
  <c r="I83" i="9"/>
  <c r="G83" i="9"/>
  <c r="K82" i="9"/>
  <c r="I82" i="9"/>
  <c r="G82" i="9"/>
  <c r="K81" i="9"/>
  <c r="I81" i="9"/>
  <c r="G81" i="9"/>
  <c r="K80" i="9"/>
  <c r="I80" i="9"/>
  <c r="G80" i="9"/>
  <c r="K76" i="9"/>
  <c r="I76" i="9"/>
  <c r="G76" i="9"/>
  <c r="K75" i="9"/>
  <c r="I75" i="9"/>
  <c r="G75" i="9"/>
  <c r="K60" i="9"/>
  <c r="I60" i="9"/>
  <c r="G60" i="9"/>
  <c r="K59" i="9"/>
  <c r="I59" i="9"/>
  <c r="G59" i="9"/>
  <c r="K57" i="9"/>
  <c r="I57" i="9"/>
  <c r="G57" i="9"/>
  <c r="K56" i="9"/>
  <c r="I56" i="9"/>
  <c r="G56" i="9"/>
  <c r="K55" i="9"/>
  <c r="I55" i="9"/>
  <c r="G55" i="9"/>
  <c r="K54" i="9"/>
  <c r="I54" i="9"/>
  <c r="G54" i="9"/>
  <c r="K53" i="9"/>
  <c r="I53" i="9"/>
  <c r="G53" i="9"/>
  <c r="K52" i="9"/>
  <c r="I52" i="9"/>
  <c r="G52" i="9"/>
  <c r="K51" i="9"/>
  <c r="I51" i="9"/>
  <c r="G51" i="9"/>
  <c r="K50" i="9"/>
  <c r="I50" i="9"/>
  <c r="G50" i="9"/>
  <c r="K49" i="9"/>
  <c r="I49" i="9"/>
  <c r="G49" i="9"/>
  <c r="K48" i="9"/>
  <c r="I48" i="9"/>
  <c r="G48" i="9"/>
  <c r="K44" i="9"/>
  <c r="I44" i="9"/>
  <c r="G44" i="9"/>
  <c r="K43" i="9"/>
  <c r="I43" i="9"/>
  <c r="G43" i="9"/>
  <c r="K41" i="9"/>
  <c r="I41" i="9"/>
  <c r="G41" i="9"/>
  <c r="K40" i="9"/>
  <c r="I40" i="9"/>
  <c r="G40" i="9"/>
  <c r="K39" i="9"/>
  <c r="I39" i="9"/>
  <c r="G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K33" i="9"/>
  <c r="I33" i="9"/>
  <c r="G33" i="9"/>
  <c r="K32" i="9"/>
  <c r="I32" i="9"/>
  <c r="G32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C21" i="8"/>
  <c r="D21" i="8"/>
  <c r="F21" i="8" s="1"/>
  <c r="K91" i="8"/>
  <c r="I91" i="8"/>
  <c r="G91" i="8"/>
  <c r="K90" i="8"/>
  <c r="I90" i="8"/>
  <c r="G90" i="8"/>
  <c r="K88" i="8"/>
  <c r="I88" i="8"/>
  <c r="G88" i="8"/>
  <c r="K87" i="8"/>
  <c r="I87" i="8"/>
  <c r="G87" i="8"/>
  <c r="K86" i="8"/>
  <c r="I86" i="8"/>
  <c r="G86" i="8"/>
  <c r="K85" i="8"/>
  <c r="I85" i="8"/>
  <c r="G85" i="8"/>
  <c r="K84" i="8"/>
  <c r="I84" i="8"/>
  <c r="G84" i="8"/>
  <c r="K83" i="8"/>
  <c r="I83" i="8"/>
  <c r="G83" i="8"/>
  <c r="K82" i="8"/>
  <c r="I82" i="8"/>
  <c r="G82" i="8"/>
  <c r="K81" i="8"/>
  <c r="I81" i="8"/>
  <c r="G81" i="8"/>
  <c r="K80" i="8"/>
  <c r="I80" i="8"/>
  <c r="G80" i="8"/>
  <c r="K79" i="8"/>
  <c r="I79" i="8"/>
  <c r="G79" i="8"/>
  <c r="K75" i="8"/>
  <c r="I75" i="8"/>
  <c r="G75" i="8"/>
  <c r="K74" i="8"/>
  <c r="I74" i="8"/>
  <c r="G74" i="8"/>
  <c r="K59" i="8"/>
  <c r="I59" i="8"/>
  <c r="G59" i="8"/>
  <c r="K58" i="8"/>
  <c r="I58" i="8"/>
  <c r="G58" i="8"/>
  <c r="K56" i="8"/>
  <c r="I56" i="8"/>
  <c r="G56" i="8"/>
  <c r="K55" i="8"/>
  <c r="I55" i="8"/>
  <c r="G55" i="8"/>
  <c r="K54" i="8"/>
  <c r="I54" i="8"/>
  <c r="G54" i="8"/>
  <c r="K53" i="8"/>
  <c r="I53" i="8"/>
  <c r="G53" i="8"/>
  <c r="K52" i="8"/>
  <c r="I52" i="8"/>
  <c r="G52" i="8"/>
  <c r="K51" i="8"/>
  <c r="I51" i="8"/>
  <c r="G51" i="8"/>
  <c r="K50" i="8"/>
  <c r="I50" i="8"/>
  <c r="G50" i="8"/>
  <c r="K49" i="8"/>
  <c r="I49" i="8"/>
  <c r="G49" i="8"/>
  <c r="K48" i="8"/>
  <c r="I48" i="8"/>
  <c r="G48" i="8"/>
  <c r="K47" i="8"/>
  <c r="I47" i="8"/>
  <c r="G47" i="8"/>
  <c r="K43" i="8"/>
  <c r="I43" i="8"/>
  <c r="G43" i="8"/>
  <c r="K42" i="8"/>
  <c r="I42" i="8"/>
  <c r="G42" i="8"/>
  <c r="K40" i="8"/>
  <c r="I40" i="8"/>
  <c r="G40" i="8"/>
  <c r="K39" i="8"/>
  <c r="I39" i="8"/>
  <c r="G39" i="8"/>
  <c r="K38" i="8"/>
  <c r="I38" i="8"/>
  <c r="G38" i="8"/>
  <c r="K37" i="8"/>
  <c r="I37" i="8"/>
  <c r="G37" i="8"/>
  <c r="K36" i="8"/>
  <c r="I36" i="8"/>
  <c r="G36" i="8"/>
  <c r="K35" i="8"/>
  <c r="I35" i="8"/>
  <c r="G35" i="8"/>
  <c r="K34" i="8"/>
  <c r="I34" i="8"/>
  <c r="G34" i="8"/>
  <c r="K33" i="8"/>
  <c r="I33" i="8"/>
  <c r="G33" i="8"/>
  <c r="K32" i="8"/>
  <c r="I32" i="8"/>
  <c r="G32" i="8"/>
  <c r="K31" i="8"/>
  <c r="I31" i="8"/>
  <c r="G31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6" i="6"/>
  <c r="D20" i="6"/>
  <c r="C20" i="6"/>
  <c r="F20" i="6"/>
  <c r="K89" i="7"/>
  <c r="I89" i="7"/>
  <c r="G89" i="7"/>
  <c r="K88" i="7"/>
  <c r="I88" i="7"/>
  <c r="G88" i="7"/>
  <c r="K86" i="7"/>
  <c r="I86" i="7"/>
  <c r="G86" i="7"/>
  <c r="K85" i="7"/>
  <c r="I85" i="7"/>
  <c r="G85" i="7"/>
  <c r="K84" i="7"/>
  <c r="I84" i="7"/>
  <c r="G84" i="7"/>
  <c r="K83" i="7"/>
  <c r="I83" i="7"/>
  <c r="G83" i="7"/>
  <c r="K82" i="7"/>
  <c r="I82" i="7"/>
  <c r="G82" i="7"/>
  <c r="K81" i="7"/>
  <c r="I81" i="7"/>
  <c r="G81" i="7"/>
  <c r="K80" i="7"/>
  <c r="I80" i="7"/>
  <c r="G80" i="7"/>
  <c r="K79" i="7"/>
  <c r="I79" i="7"/>
  <c r="G79" i="7"/>
  <c r="K78" i="7"/>
  <c r="I78" i="7"/>
  <c r="G78" i="7"/>
  <c r="K77" i="7"/>
  <c r="I77" i="7"/>
  <c r="G77" i="7"/>
  <c r="K73" i="7"/>
  <c r="I73" i="7"/>
  <c r="G73" i="7"/>
  <c r="K72" i="7"/>
  <c r="I72" i="7"/>
  <c r="G72" i="7"/>
  <c r="K57" i="7"/>
  <c r="I57" i="7"/>
  <c r="G57" i="7"/>
  <c r="K56" i="7"/>
  <c r="I56" i="7"/>
  <c r="G56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K48" i="7"/>
  <c r="I48" i="7"/>
  <c r="G48" i="7"/>
  <c r="K47" i="7"/>
  <c r="I47" i="7"/>
  <c r="G47" i="7"/>
  <c r="K46" i="7"/>
  <c r="I46" i="7"/>
  <c r="G46" i="7"/>
  <c r="K45" i="7"/>
  <c r="I45" i="7"/>
  <c r="G45" i="7"/>
  <c r="K41" i="7"/>
  <c r="I41" i="7"/>
  <c r="G41" i="7"/>
  <c r="K40" i="7"/>
  <c r="I40" i="7"/>
  <c r="G40" i="7"/>
  <c r="K38" i="7"/>
  <c r="I38" i="7"/>
  <c r="G38" i="7"/>
  <c r="K37" i="7"/>
  <c r="I37" i="7"/>
  <c r="G37" i="7"/>
  <c r="K36" i="7"/>
  <c r="I36" i="7"/>
  <c r="G36" i="7"/>
  <c r="K35" i="7"/>
  <c r="I35" i="7"/>
  <c r="G35" i="7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D19" i="7"/>
  <c r="F19" i="7" s="1"/>
  <c r="C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8" i="6"/>
  <c r="F9" i="6"/>
  <c r="F10" i="6"/>
  <c r="F11" i="6"/>
  <c r="F12" i="6"/>
  <c r="F13" i="6"/>
  <c r="F14" i="6"/>
  <c r="F15" i="6"/>
  <c r="F16" i="6"/>
  <c r="F17" i="6"/>
  <c r="F18" i="6"/>
  <c r="K90" i="6"/>
  <c r="K89" i="6"/>
  <c r="K87" i="6"/>
  <c r="K86" i="6"/>
  <c r="K85" i="6"/>
  <c r="K84" i="6"/>
  <c r="K83" i="6"/>
  <c r="K82" i="6"/>
  <c r="K81" i="6"/>
  <c r="K80" i="6"/>
  <c r="K79" i="6"/>
  <c r="K78" i="6"/>
  <c r="I30" i="6"/>
  <c r="I78" i="6"/>
  <c r="I90" i="6"/>
  <c r="I89" i="6"/>
  <c r="I87" i="6"/>
  <c r="I86" i="6"/>
  <c r="I85" i="6"/>
  <c r="I84" i="6"/>
  <c r="I83" i="6"/>
  <c r="I82" i="6"/>
  <c r="I81" i="6"/>
  <c r="I80" i="6"/>
  <c r="I79" i="6"/>
  <c r="G78" i="6"/>
  <c r="G90" i="6"/>
  <c r="G89" i="6"/>
  <c r="G87" i="6"/>
  <c r="G86" i="6"/>
  <c r="G85" i="6"/>
  <c r="G84" i="6"/>
  <c r="G83" i="6"/>
  <c r="G82" i="6"/>
  <c r="G81" i="6"/>
  <c r="G80" i="6"/>
  <c r="G79" i="6"/>
  <c r="K74" i="6"/>
  <c r="I74" i="6"/>
  <c r="G74" i="6"/>
  <c r="K73" i="6"/>
  <c r="I73" i="6"/>
  <c r="G73" i="6"/>
  <c r="K58" i="6"/>
  <c r="I58" i="6"/>
  <c r="G58" i="6"/>
  <c r="K57" i="6"/>
  <c r="I57" i="6"/>
  <c r="G57" i="6"/>
  <c r="K55" i="6"/>
  <c r="I55" i="6"/>
  <c r="G55" i="6"/>
  <c r="K54" i="6"/>
  <c r="I54" i="6"/>
  <c r="G54" i="6"/>
  <c r="K53" i="6"/>
  <c r="I53" i="6"/>
  <c r="G53" i="6"/>
  <c r="K52" i="6"/>
  <c r="I52" i="6"/>
  <c r="G52" i="6"/>
  <c r="K51" i="6"/>
  <c r="I51" i="6"/>
  <c r="G51" i="6"/>
  <c r="K50" i="6"/>
  <c r="I50" i="6"/>
  <c r="G50" i="6"/>
  <c r="K49" i="6"/>
  <c r="I49" i="6"/>
  <c r="G49" i="6"/>
  <c r="K48" i="6"/>
  <c r="I48" i="6"/>
  <c r="G48" i="6"/>
  <c r="K47" i="6"/>
  <c r="I47" i="6"/>
  <c r="G47" i="6"/>
  <c r="K46" i="6"/>
  <c r="I46" i="6"/>
  <c r="G46" i="6"/>
  <c r="K42" i="6"/>
  <c r="I42" i="6"/>
  <c r="G42" i="6"/>
  <c r="K41" i="6"/>
  <c r="I41" i="6"/>
  <c r="G41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I34" i="6"/>
  <c r="G34" i="6"/>
  <c r="K33" i="6"/>
  <c r="I33" i="6"/>
  <c r="G33" i="6"/>
  <c r="K32" i="6"/>
  <c r="I32" i="6"/>
  <c r="G32" i="6"/>
  <c r="K31" i="6"/>
  <c r="I31" i="6"/>
  <c r="G31" i="6"/>
  <c r="K30" i="6"/>
  <c r="G30" i="6"/>
  <c r="F7" i="6"/>
  <c r="G39" i="5"/>
  <c r="D18" i="5"/>
  <c r="C18" i="5"/>
  <c r="F18" i="5" s="1"/>
  <c r="F17" i="5"/>
  <c r="K72" i="5"/>
  <c r="I72" i="5"/>
  <c r="G72" i="5"/>
  <c r="K71" i="5"/>
  <c r="I71" i="5"/>
  <c r="G71" i="5"/>
  <c r="K56" i="5"/>
  <c r="I56" i="5"/>
  <c r="G56" i="5"/>
  <c r="K55" i="5"/>
  <c r="I55" i="5"/>
  <c r="G55" i="5"/>
  <c r="K53" i="5"/>
  <c r="I53" i="5"/>
  <c r="G53" i="5"/>
  <c r="K52" i="5"/>
  <c r="I52" i="5"/>
  <c r="G52" i="5"/>
  <c r="K51" i="5"/>
  <c r="I51" i="5"/>
  <c r="G51" i="5"/>
  <c r="K50" i="5"/>
  <c r="I50" i="5"/>
  <c r="G50" i="5"/>
  <c r="K49" i="5"/>
  <c r="I49" i="5"/>
  <c r="G49" i="5"/>
  <c r="K48" i="5"/>
  <c r="I48" i="5"/>
  <c r="G48" i="5"/>
  <c r="K47" i="5"/>
  <c r="I47" i="5"/>
  <c r="G47" i="5"/>
  <c r="K46" i="5"/>
  <c r="I46" i="5"/>
  <c r="G46" i="5"/>
  <c r="K45" i="5"/>
  <c r="I45" i="5"/>
  <c r="G45" i="5"/>
  <c r="K44" i="5"/>
  <c r="I44" i="5"/>
  <c r="G44" i="5"/>
  <c r="K40" i="5"/>
  <c r="I40" i="5"/>
  <c r="G40" i="5"/>
  <c r="K39" i="5"/>
  <c r="I39" i="5"/>
  <c r="K37" i="5"/>
  <c r="I37" i="5"/>
  <c r="G37" i="5"/>
  <c r="K36" i="5"/>
  <c r="I36" i="5"/>
  <c r="G36" i="5"/>
  <c r="K35" i="5"/>
  <c r="I35" i="5"/>
  <c r="G35" i="5"/>
  <c r="K34" i="5"/>
  <c r="I34" i="5"/>
  <c r="G34" i="5"/>
  <c r="K33" i="5"/>
  <c r="I33" i="5"/>
  <c r="G33" i="5"/>
  <c r="K32" i="5"/>
  <c r="I32" i="5"/>
  <c r="G32" i="5"/>
  <c r="K31" i="5"/>
  <c r="I31" i="5"/>
  <c r="G31" i="5"/>
  <c r="K30" i="5"/>
  <c r="I30" i="5"/>
  <c r="G30" i="5"/>
  <c r="K29" i="5"/>
  <c r="I29" i="5"/>
  <c r="G29" i="5"/>
  <c r="K28" i="5"/>
  <c r="I28" i="5"/>
  <c r="G28" i="5"/>
  <c r="F16" i="5"/>
  <c r="F15" i="5"/>
  <c r="F14" i="5"/>
  <c r="F13" i="5"/>
  <c r="F12" i="5"/>
  <c r="F11" i="5"/>
  <c r="F10" i="5"/>
  <c r="F9" i="5"/>
  <c r="F8" i="5"/>
  <c r="F7" i="5"/>
  <c r="F6" i="5"/>
  <c r="F15" i="1"/>
  <c r="D17" i="1"/>
  <c r="F14" i="1"/>
  <c r="K71" i="1"/>
  <c r="I71" i="1"/>
  <c r="G71" i="1"/>
  <c r="K70" i="1"/>
  <c r="I70" i="1"/>
  <c r="G70" i="1"/>
  <c r="K55" i="1"/>
  <c r="I55" i="1"/>
  <c r="G55" i="1"/>
  <c r="K54" i="1"/>
  <c r="I54" i="1"/>
  <c r="G54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39" i="1"/>
  <c r="I39" i="1"/>
  <c r="G39" i="1"/>
  <c r="K38" i="1"/>
  <c r="I38" i="1"/>
  <c r="G38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C17" i="1"/>
  <c r="F17" i="1"/>
  <c r="F16" i="1"/>
  <c r="F13" i="1"/>
  <c r="F12" i="1"/>
  <c r="F11" i="1"/>
  <c r="F10" i="1"/>
  <c r="F9" i="1"/>
  <c r="F8" i="1"/>
  <c r="F7" i="1"/>
  <c r="F6" i="1"/>
  <c r="D15" i="4"/>
  <c r="C15" i="4"/>
  <c r="F14" i="4"/>
  <c r="F13" i="4"/>
  <c r="J69" i="4"/>
  <c r="K69" i="4" s="1"/>
  <c r="H69" i="4"/>
  <c r="I69" i="4" s="1"/>
  <c r="F69" i="4"/>
  <c r="D69" i="4"/>
  <c r="G69" i="4"/>
  <c r="J68" i="4"/>
  <c r="K68" i="4"/>
  <c r="H68" i="4"/>
  <c r="I68" i="4" s="1"/>
  <c r="F68" i="4"/>
  <c r="G68" i="4" s="1"/>
  <c r="D68" i="4"/>
  <c r="J65" i="4"/>
  <c r="K65" i="4" s="1"/>
  <c r="H65" i="4"/>
  <c r="I65" i="4" s="1"/>
  <c r="F65" i="4"/>
  <c r="D65" i="4"/>
  <c r="G65" i="4" s="1"/>
  <c r="J64" i="4"/>
  <c r="K64" i="4"/>
  <c r="H64" i="4"/>
  <c r="I64" i="4" s="1"/>
  <c r="F64" i="4"/>
  <c r="G64" i="4" s="1"/>
  <c r="D64" i="4"/>
  <c r="J63" i="4"/>
  <c r="K63" i="4" s="1"/>
  <c r="H63" i="4"/>
  <c r="F63" i="4"/>
  <c r="I63" i="4" s="1"/>
  <c r="D63" i="4"/>
  <c r="J62" i="4"/>
  <c r="K62" i="4"/>
  <c r="H62" i="4"/>
  <c r="F62" i="4"/>
  <c r="G62" i="4" s="1"/>
  <c r="D62" i="4"/>
  <c r="J61" i="4"/>
  <c r="K61" i="4" s="1"/>
  <c r="H61" i="4"/>
  <c r="I61" i="4" s="1"/>
  <c r="F61" i="4"/>
  <c r="G61" i="4" s="1"/>
  <c r="D61" i="4"/>
  <c r="J60" i="4"/>
  <c r="K60" i="4"/>
  <c r="H60" i="4"/>
  <c r="F60" i="4"/>
  <c r="G60" i="4" s="1"/>
  <c r="D60" i="4"/>
  <c r="J59" i="4"/>
  <c r="K59" i="4" s="1"/>
  <c r="H59" i="4"/>
  <c r="F59" i="4"/>
  <c r="I59" i="4" s="1"/>
  <c r="D59" i="4"/>
  <c r="G59" i="4" s="1"/>
  <c r="J58" i="4"/>
  <c r="K58" i="4"/>
  <c r="H58" i="4"/>
  <c r="F58" i="4"/>
  <c r="G58" i="4" s="1"/>
  <c r="D58" i="4"/>
  <c r="J57" i="4"/>
  <c r="K57" i="4" s="1"/>
  <c r="H57" i="4"/>
  <c r="I57" i="4" s="1"/>
  <c r="F57" i="4"/>
  <c r="G57" i="4" s="1"/>
  <c r="D57" i="4"/>
  <c r="K53" i="4"/>
  <c r="I53" i="4"/>
  <c r="G53" i="4"/>
  <c r="K52" i="4"/>
  <c r="I52" i="4"/>
  <c r="G52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37" i="4"/>
  <c r="I37" i="4"/>
  <c r="G37" i="4"/>
  <c r="K36" i="4"/>
  <c r="I36" i="4"/>
  <c r="G36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F15" i="4"/>
  <c r="F12" i="4"/>
  <c r="F11" i="4"/>
  <c r="F10" i="4"/>
  <c r="F9" i="4"/>
  <c r="F8" i="4"/>
  <c r="F7" i="4"/>
  <c r="F6" i="4"/>
  <c r="I58" i="4"/>
  <c r="F66" i="4"/>
  <c r="G66" i="4" s="1"/>
  <c r="G63" i="4"/>
  <c r="D66" i="4"/>
  <c r="F28" i="14"/>
  <c r="F30" i="17"/>
  <c r="O110" i="29"/>
  <c r="I60" i="4" l="1"/>
  <c r="J66" i="4"/>
  <c r="H66" i="4"/>
  <c r="I66" i="4" s="1"/>
  <c r="O68" i="33"/>
  <c r="P68" i="33" s="1"/>
  <c r="E48" i="36"/>
  <c r="Z80" i="36"/>
  <c r="T66" i="38"/>
  <c r="I62" i="4"/>
  <c r="T62" i="33"/>
  <c r="O88" i="38"/>
  <c r="P88" i="38" s="1"/>
  <c r="O68" i="35"/>
  <c r="P68" i="35" s="1"/>
  <c r="E50" i="38"/>
  <c r="T65" i="37"/>
  <c r="Z81" i="37"/>
  <c r="E49" i="37"/>
  <c r="O69" i="35"/>
  <c r="P69" i="35" s="1"/>
  <c r="T63" i="35"/>
  <c r="E46" i="33"/>
  <c r="K66" i="4" l="1"/>
</calcChain>
</file>

<file path=xl/sharedStrings.xml><?xml version="1.0" encoding="utf-8"?>
<sst xmlns="http://schemas.openxmlformats.org/spreadsheetml/2006/main" count="5449" uniqueCount="147">
  <si>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</si>
  <si>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</si>
  <si>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</si>
  <si>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</si>
  <si>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</si>
  <si>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</si>
  <si>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</si>
  <si>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</si>
  <si>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</si>
  <si>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</si>
  <si>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</si>
  <si>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</si>
  <si>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</si>
  <si>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</si>
  <si>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</si>
  <si>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</si>
  <si>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</si>
  <si>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</si>
  <si>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</si>
  <si>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</si>
  <si>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</si>
  <si>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</si>
  <si>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</si>
  <si>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</si>
  <si>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</si>
  <si>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</si>
  <si>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</si>
  <si>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</si>
  <si>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</si>
  <si>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</si>
  <si>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</si>
  <si>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</si>
  <si>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</si>
  <si>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</si>
  <si>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</si>
  <si>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</si>
  <si>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</si>
  <si>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</si>
  <si>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</si>
  <si>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</si>
  <si>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</si>
  <si>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</si>
  <si>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</si>
  <si>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</si>
  <si>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</si>
  <si>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</si>
  <si>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</si>
  <si>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</si>
  <si>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</si>
  <si>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</si>
  <si>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</si>
  <si>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</si>
  <si>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</si>
  <si>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</si>
  <si>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</si>
  <si>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</si>
  <si>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</si>
  <si>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</si>
  <si>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</si>
  <si>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</si>
  <si>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</si>
  <si>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</si>
  <si>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</si>
  <si>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</si>
  <si>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</si>
  <si>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</si>
  <si>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</si>
  <si>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</si>
  <si>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</si>
  <si>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</si>
  <si>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</si>
  <si>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</si>
  <si>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</si>
  <si>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</si>
  <si>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</si>
  <si>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</si>
  <si>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</si>
  <si>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</si>
  <si>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</si>
  <si>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</si>
  <si>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</si>
  <si>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</si>
  <si>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</si>
  <si>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</si>
  <si>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</si>
  <si>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</si>
  <si>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</si>
  <si>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</si>
  <si>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</si>
  <si>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</si>
  <si>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</si>
  <si>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</si>
  <si>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</si>
  <si>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</si>
  <si>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</si>
  <si>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</si>
  <si>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</si>
  <si>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</si>
  <si>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</si>
  <si>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</si>
  <si>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</si>
  <si>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</si>
  <si>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</si>
  <si>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</si>
  <si>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</si>
  <si>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</si>
  <si>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</si>
  <si>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</si>
  <si>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</si>
  <si>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</si>
  <si>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</si>
  <si>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</si>
  <si>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</si>
  <si>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</si>
  <si>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</si>
  <si>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</si>
  <si>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</si>
  <si>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</si>
  <si>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</si>
  <si>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</si>
  <si>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</si>
  <si>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</si>
  <si>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</si>
  <si>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</si>
  <si>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</si>
  <si>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</si>
  <si>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</si>
  <si>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</si>
  <si>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</si>
  <si>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</si>
  <si>
    <t>11月</t>
    <rPh sb="2" eb="3">
      <t>ガツ</t>
    </rPh>
    <phoneticPr fontId="39"/>
  </si>
  <si>
    <t>合計</t>
  </si>
  <si>
    <t>岩手</t>
  </si>
  <si>
    <t>宮城</t>
  </si>
  <si>
    <t>福島</t>
  </si>
  <si>
    <t>茨城</t>
  </si>
  <si>
    <t>千葉</t>
  </si>
  <si>
    <t>12月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</si>
  <si>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（2014年12月31日現在）</t>
    </r>
    <phoneticPr fontId="2"/>
  </si>
  <si>
    <t>H27年１月</t>
    <rPh sb="3" eb="4">
      <t>ネン</t>
    </rPh>
    <rPh sb="5" eb="6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</si>
  <si>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（2015年1月31日現在）</t>
    </r>
    <phoneticPr fontId="2"/>
  </si>
  <si>
    <t>２月</t>
    <phoneticPr fontId="39"/>
  </si>
  <si>
    <t>３月</t>
    <rPh sb="1" eb="2">
      <t>ガツ</t>
    </rPh>
    <phoneticPr fontId="39"/>
  </si>
  <si>
    <t>４月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</si>
  <si>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</si>
  <si>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（2015年3月31日現在）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</si>
  <si>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（2015年4月30日現在）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</si>
</sst>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461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7" xfId="3" applyBorder="1"/>
    <xf numFmtId="0" fontId="3" fillId="0" borderId="17" xfId="3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7" fillId="2" borderId="14" xfId="3" applyNumberFormat="1" applyFont="1" applyFill="1" applyBorder="1"/>
    <xf numFmtId="180" fontId="7" fillId="2" borderId="12" xfId="3" applyNumberFormat="1" applyFont="1" applyFill="1" applyBorder="1"/>
    <xf numFmtId="178" fontId="7" fillId="2" borderId="20" xfId="3" applyNumberFormat="1" applyFont="1" applyFill="1" applyBorder="1"/>
    <xf numFmtId="180" fontId="7" fillId="2" borderId="18" xfId="3" applyNumberFormat="1" applyFont="1" applyFill="1" applyBorder="1"/>
    <xf numFmtId="178" fontId="7" fillId="2" borderId="45" xfId="3" applyNumberFormat="1" applyFont="1" applyFill="1" applyBorder="1"/>
    <xf numFmtId="178" fontId="7" fillId="2" borderId="26" xfId="3" applyNumberFormat="1" applyFont="1" applyFill="1" applyBorder="1"/>
    <xf numFmtId="180" fontId="7" fillId="2" borderId="24" xfId="3" applyNumberFormat="1" applyFont="1" applyFill="1" applyBorder="1"/>
    <xf numFmtId="0" fontId="3" fillId="2" borderId="11" xfId="3" applyFill="1" applyBorder="1"/>
    <xf numFmtId="0" fontId="3" fillId="2" borderId="30" xfId="3" applyFill="1" applyBorder="1"/>
    <xf numFmtId="180" fontId="7" fillId="2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0" fontId="7" fillId="0" borderId="12" xfId="3" applyNumberFormat="1" applyFont="1" applyFill="1" applyBorder="1"/>
    <xf numFmtId="180" fontId="7" fillId="0" borderId="18" xfId="3" applyNumberFormat="1" applyFont="1" applyFill="1" applyBorder="1"/>
    <xf numFmtId="178" fontId="7" fillId="0" borderId="26" xfId="3" applyNumberFormat="1" applyFont="1" applyFill="1" applyBorder="1"/>
    <xf numFmtId="180" fontId="7" fillId="0" borderId="24" xfId="3" applyNumberFormat="1" applyFont="1" applyFill="1" applyBorder="1"/>
    <xf numFmtId="0" fontId="3" fillId="0" borderId="11" xfId="3" applyFill="1" applyBorder="1"/>
    <xf numFmtId="0" fontId="3" fillId="0" borderId="30" xfId="3" applyFill="1" applyBorder="1"/>
    <xf numFmtId="180" fontId="7" fillId="0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2" borderId="70" xfId="3" applyNumberFormat="1" applyFont="1" applyFill="1" applyBorder="1" applyAlignment="1">
      <alignment vertical="center"/>
    </xf>
    <xf numFmtId="181" fontId="1" fillId="0" borderId="1" xfId="3" applyNumberFormat="1" applyFont="1" applyFill="1" applyBorder="1" applyAlignment="1">
      <alignment vertical="center"/>
    </xf>
    <xf numFmtId="0" fontId="3" fillId="0" borderId="6" xfId="3" applyBorder="1" applyAlignment="1">
      <alignment horizontal="right"/>
    </xf>
    <xf numFmtId="0" fontId="3" fillId="2" borderId="76" xfId="3" applyFill="1" applyBorder="1" applyAlignment="1">
      <alignment horizontal="right"/>
    </xf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7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0" borderId="16" xfId="3" applyFont="1" applyFill="1" applyBorder="1" applyAlignment="1">
      <alignment horizontal="center"/>
    </xf>
    <xf numFmtId="176" fontId="6" fillId="2" borderId="10" xfId="3" applyNumberFormat="1" applyFont="1" applyFill="1" applyBorder="1" applyAlignment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476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378">
        <v>3602</v>
      </c>
      <c r="E6" s="379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380">
        <v>3310</v>
      </c>
      <c r="E7" s="373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372">
        <v>4990.875</v>
      </c>
      <c r="E8" s="373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372">
        <v>8686</v>
      </c>
      <c r="E9" s="373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372">
        <v>10020</v>
      </c>
      <c r="E10" s="373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372">
        <v>169533</v>
      </c>
      <c r="E11" s="373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372">
        <v>82821</v>
      </c>
      <c r="E12" s="373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374">
        <v>7907</v>
      </c>
      <c r="E13" s="375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381">
        <v>43015</v>
      </c>
      <c r="E14" s="382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376">
        <f>SUM(D6:E14)</f>
        <v>333884.875</v>
      </c>
      <c r="E15" s="377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11">
        <v>3310</v>
      </c>
      <c r="E7" s="412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13">
        <v>78578</v>
      </c>
      <c r="E17" s="414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409">
        <v>14918.8945</v>
      </c>
      <c r="E18" s="410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17">
        <v>51937.764000000003</v>
      </c>
      <c r="E19" s="418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413">
        <v>23633.109750000003</v>
      </c>
      <c r="E20" s="414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413">
        <v>33235.215000000004</v>
      </c>
      <c r="E21" s="414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413">
        <v>20918</v>
      </c>
      <c r="E22" s="414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422">
        <v>-10596.267006000002</v>
      </c>
      <c r="E24" s="423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376">
        <f>SUM(D6:E24)</f>
        <v>593988.21799399995</v>
      </c>
      <c r="E25" s="377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421">
        <v>2011</v>
      </c>
      <c r="K34" s="424"/>
      <c r="L34" s="421">
        <v>2012</v>
      </c>
      <c r="M34" s="420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421">
        <v>2011</v>
      </c>
      <c r="K50" s="424"/>
      <c r="L50" s="421">
        <v>2012</v>
      </c>
      <c r="M50" s="420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387">
        <v>2008</v>
      </c>
      <c r="E66" s="384"/>
      <c r="F66" s="383">
        <v>2009</v>
      </c>
      <c r="G66" s="384"/>
      <c r="H66" s="383">
        <v>2010</v>
      </c>
      <c r="I66" s="384"/>
      <c r="J66" s="383">
        <v>2011</v>
      </c>
      <c r="K66" s="385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387">
        <v>2008</v>
      </c>
      <c r="E82" s="402"/>
      <c r="F82" s="383">
        <v>2009</v>
      </c>
      <c r="G82" s="402"/>
      <c r="H82" s="383">
        <v>2010</v>
      </c>
      <c r="I82" s="402"/>
      <c r="J82" s="383">
        <v>2011</v>
      </c>
      <c r="K82" s="403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11">
        <v>3310</v>
      </c>
      <c r="E7" s="412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13">
        <v>78578</v>
      </c>
      <c r="E17" s="414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409">
        <v>14918.8945</v>
      </c>
      <c r="E18" s="410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17">
        <v>51937.764000000003</v>
      </c>
      <c r="E19" s="418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413">
        <v>23633.109750000003</v>
      </c>
      <c r="E20" s="414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413">
        <v>33235.215000000004</v>
      </c>
      <c r="E21" s="414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413">
        <v>20918</v>
      </c>
      <c r="E22" s="414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425">
        <v>-10596.267006000002</v>
      </c>
      <c r="E24" s="426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427">
        <v>17431.741227999999</v>
      </c>
      <c r="E25" s="428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376">
        <f>SUM(D6:E25)</f>
        <v>611419.95922199998</v>
      </c>
      <c r="E26" s="377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421">
        <v>2011</v>
      </c>
      <c r="K35" s="424"/>
      <c r="L35" s="421">
        <v>2012</v>
      </c>
      <c r="M35" s="420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421">
        <v>2011</v>
      </c>
      <c r="K51" s="424"/>
      <c r="L51" s="421">
        <v>2012</v>
      </c>
      <c r="M51" s="420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387">
        <v>2008</v>
      </c>
      <c r="E67" s="384"/>
      <c r="F67" s="383">
        <v>2009</v>
      </c>
      <c r="G67" s="384"/>
      <c r="H67" s="383">
        <v>2010</v>
      </c>
      <c r="I67" s="384"/>
      <c r="J67" s="383">
        <v>2011</v>
      </c>
      <c r="K67" s="385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387">
        <v>2008</v>
      </c>
      <c r="E83" s="402"/>
      <c r="F83" s="383">
        <v>2009</v>
      </c>
      <c r="G83" s="402"/>
      <c r="H83" s="383">
        <v>2010</v>
      </c>
      <c r="I83" s="402"/>
      <c r="J83" s="383">
        <v>2011</v>
      </c>
      <c r="K83" s="403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11">
        <v>3310</v>
      </c>
      <c r="E7" s="412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13">
        <v>78578</v>
      </c>
      <c r="E17" s="414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409">
        <v>14918.8945</v>
      </c>
      <c r="E18" s="410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17">
        <v>51937.764000000003</v>
      </c>
      <c r="E19" s="418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13">
        <v>23633.109750000003</v>
      </c>
      <c r="E20" s="414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13">
        <v>33235.215000000004</v>
      </c>
      <c r="E21" s="414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413">
        <v>20918</v>
      </c>
      <c r="E22" s="414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431">
        <v>-10596.267006000002</v>
      </c>
      <c r="E24" s="431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432">
        <v>17431.741227999999</v>
      </c>
      <c r="E25" s="433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399">
        <v>26381</v>
      </c>
      <c r="E26" s="401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427">
        <v>17482.687375000001</v>
      </c>
      <c r="E27" s="428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429">
        <f>SUM(D6:E26)</f>
        <v>637800.95922199998</v>
      </c>
      <c r="E28" s="430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421">
        <v>2011</v>
      </c>
      <c r="K37" s="424"/>
      <c r="L37" s="421">
        <v>2012</v>
      </c>
      <c r="M37" s="420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421">
        <v>2011</v>
      </c>
      <c r="K53" s="424"/>
      <c r="L53" s="421">
        <v>2012</v>
      </c>
      <c r="M53" s="420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87">
        <v>2008</v>
      </c>
      <c r="E69" s="384"/>
      <c r="F69" s="383">
        <v>2009</v>
      </c>
      <c r="G69" s="384"/>
      <c r="H69" s="383">
        <v>2010</v>
      </c>
      <c r="I69" s="384"/>
      <c r="J69" s="383">
        <v>2011</v>
      </c>
      <c r="K69" s="385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87">
        <v>2008</v>
      </c>
      <c r="E85" s="402"/>
      <c r="F85" s="383">
        <v>2009</v>
      </c>
      <c r="G85" s="402"/>
      <c r="H85" s="383">
        <v>2010</v>
      </c>
      <c r="I85" s="402"/>
      <c r="J85" s="383">
        <v>2011</v>
      </c>
      <c r="K85" s="403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11">
        <v>3310</v>
      </c>
      <c r="E7" s="412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13">
        <v>78578</v>
      </c>
      <c r="E17" s="414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409">
        <v>14918.8945</v>
      </c>
      <c r="E18" s="410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17">
        <v>51937.764000000003</v>
      </c>
      <c r="E19" s="418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13">
        <v>23633.109750000003</v>
      </c>
      <c r="E20" s="414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13">
        <v>33235.215000000004</v>
      </c>
      <c r="E21" s="414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413">
        <v>20918</v>
      </c>
      <c r="E22" s="414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425">
        <v>-10596.267006000002</v>
      </c>
      <c r="E24" s="426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99">
        <v>17431.741227999999</v>
      </c>
      <c r="E25" s="401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99">
        <v>26380.90625</v>
      </c>
      <c r="E26" s="401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427">
        <v>17482.687375000001</v>
      </c>
      <c r="E27" s="428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76">
        <f>SUM(D6:E26)</f>
        <v>637800.86547199998</v>
      </c>
      <c r="E28" s="377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421">
        <v>2011</v>
      </c>
      <c r="K37" s="424"/>
      <c r="L37" s="421">
        <v>2012</v>
      </c>
      <c r="M37" s="420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421">
        <v>2011</v>
      </c>
      <c r="K53" s="424"/>
      <c r="L53" s="421">
        <v>2012</v>
      </c>
      <c r="M53" s="420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87">
        <v>2008</v>
      </c>
      <c r="E69" s="384"/>
      <c r="F69" s="383">
        <v>2009</v>
      </c>
      <c r="G69" s="384"/>
      <c r="H69" s="383">
        <v>2010</v>
      </c>
      <c r="I69" s="384"/>
      <c r="J69" s="383">
        <v>2011</v>
      </c>
      <c r="K69" s="434"/>
      <c r="L69" s="421">
        <v>2012</v>
      </c>
      <c r="M69" s="420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87">
        <v>2008</v>
      </c>
      <c r="E85" s="402"/>
      <c r="F85" s="383">
        <v>2009</v>
      </c>
      <c r="G85" s="402"/>
      <c r="H85" s="383">
        <v>2010</v>
      </c>
      <c r="I85" s="402"/>
      <c r="J85" s="383">
        <v>2011</v>
      </c>
      <c r="K85" s="403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11">
        <v>3310</v>
      </c>
      <c r="E7" s="412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13">
        <v>78578</v>
      </c>
      <c r="E17" s="414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409">
        <v>14918.8945</v>
      </c>
      <c r="E18" s="410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17">
        <v>51937.764000000003</v>
      </c>
      <c r="E19" s="418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13">
        <v>23633.109750000003</v>
      </c>
      <c r="E20" s="414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13">
        <v>33235.215000000004</v>
      </c>
      <c r="E21" s="414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413">
        <v>20918</v>
      </c>
      <c r="E22" s="414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425">
        <v>-10596.267006000002</v>
      </c>
      <c r="E24" s="426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99">
        <v>17431.741227999999</v>
      </c>
      <c r="E25" s="401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99">
        <v>26380.90625</v>
      </c>
      <c r="E26" s="401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99">
        <v>17482.687375000001</v>
      </c>
      <c r="E27" s="401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427">
        <v>31906.866649999996</v>
      </c>
      <c r="E28" s="428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376">
        <f>SUM(D6:E28)</f>
        <v>687190.41949699994</v>
      </c>
      <c r="E29" s="377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421">
        <v>2011</v>
      </c>
      <c r="K38" s="424"/>
      <c r="L38" s="421">
        <v>2012</v>
      </c>
      <c r="M38" s="420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421">
        <v>2011</v>
      </c>
      <c r="K54" s="424"/>
      <c r="L54" s="421">
        <v>2012</v>
      </c>
      <c r="M54" s="420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387">
        <v>2008</v>
      </c>
      <c r="E70" s="384"/>
      <c r="F70" s="383">
        <v>2009</v>
      </c>
      <c r="G70" s="384"/>
      <c r="H70" s="383">
        <v>2010</v>
      </c>
      <c r="I70" s="384"/>
      <c r="J70" s="383">
        <v>2011</v>
      </c>
      <c r="K70" s="434"/>
      <c r="L70" s="421">
        <v>2012</v>
      </c>
      <c r="M70" s="420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387">
        <v>2008</v>
      </c>
      <c r="E86" s="402"/>
      <c r="F86" s="383">
        <v>2009</v>
      </c>
      <c r="G86" s="402"/>
      <c r="H86" s="383">
        <v>2010</v>
      </c>
      <c r="I86" s="402"/>
      <c r="J86" s="383">
        <v>2011</v>
      </c>
      <c r="K86" s="403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11">
        <v>3310</v>
      </c>
      <c r="E7" s="412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13">
        <v>78578</v>
      </c>
      <c r="E17" s="414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409">
        <v>14918.8945</v>
      </c>
      <c r="E18" s="410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17">
        <v>51937.764000000003</v>
      </c>
      <c r="E19" s="418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13">
        <v>23633.109750000003</v>
      </c>
      <c r="E20" s="414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13">
        <v>33235.215000000004</v>
      </c>
      <c r="E21" s="414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413">
        <v>20918</v>
      </c>
      <c r="E22" s="414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425">
        <v>-10596.267006000002</v>
      </c>
      <c r="E24" s="426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99">
        <v>17431.741227999999</v>
      </c>
      <c r="E25" s="401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99">
        <v>26380.90625</v>
      </c>
      <c r="E26" s="401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99">
        <v>17482.687375000001</v>
      </c>
      <c r="E27" s="401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99">
        <v>31906.866649999996</v>
      </c>
      <c r="E28" s="401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427">
        <v>105378.147138</v>
      </c>
      <c r="E29" s="428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376">
        <f>SUM(D6:E29)</f>
        <v>792568.56663499994</v>
      </c>
      <c r="E30" s="377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421">
        <v>2011</v>
      </c>
      <c r="K39" s="424"/>
      <c r="L39" s="421">
        <v>2012</v>
      </c>
      <c r="M39" s="420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421">
        <v>2011</v>
      </c>
      <c r="K55" s="424"/>
      <c r="L55" s="421">
        <v>2012</v>
      </c>
      <c r="M55" s="420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387">
        <v>2008</v>
      </c>
      <c r="E71" s="384"/>
      <c r="F71" s="383">
        <v>2009</v>
      </c>
      <c r="G71" s="384"/>
      <c r="H71" s="383">
        <v>2010</v>
      </c>
      <c r="I71" s="384"/>
      <c r="J71" s="383">
        <v>2011</v>
      </c>
      <c r="K71" s="434"/>
      <c r="L71" s="421">
        <v>2012</v>
      </c>
      <c r="M71" s="420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387">
        <v>2008</v>
      </c>
      <c r="E87" s="402"/>
      <c r="F87" s="383">
        <v>2009</v>
      </c>
      <c r="G87" s="402"/>
      <c r="H87" s="383">
        <v>2010</v>
      </c>
      <c r="I87" s="402"/>
      <c r="J87" s="383">
        <v>2011</v>
      </c>
      <c r="K87" s="403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11">
        <v>3310</v>
      </c>
      <c r="E7" s="412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13">
        <v>78578</v>
      </c>
      <c r="E17" s="414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409">
        <v>14918.8945</v>
      </c>
      <c r="E18" s="410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413">
        <v>20918</v>
      </c>
      <c r="E22" s="414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99">
        <v>26380.90625</v>
      </c>
      <c r="E26" s="401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99">
        <v>17482.687375000001</v>
      </c>
      <c r="E27" s="401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427">
        <v>19854.237499999999</v>
      </c>
      <c r="E30" s="428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376">
        <f>SUM(D6:E30)</f>
        <v>812422.80413499998</v>
      </c>
      <c r="E31" s="377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421">
        <v>2011</v>
      </c>
      <c r="K40" s="424"/>
      <c r="L40" s="421">
        <v>2012</v>
      </c>
      <c r="M40" s="420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421">
        <v>2011</v>
      </c>
      <c r="K56" s="424"/>
      <c r="L56" s="421">
        <v>2012</v>
      </c>
      <c r="M56" s="420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387">
        <v>2008</v>
      </c>
      <c r="E72" s="384"/>
      <c r="F72" s="383">
        <v>2009</v>
      </c>
      <c r="G72" s="384"/>
      <c r="H72" s="383">
        <v>2010</v>
      </c>
      <c r="I72" s="384"/>
      <c r="J72" s="383">
        <v>2011</v>
      </c>
      <c r="K72" s="434"/>
      <c r="L72" s="421">
        <v>2012</v>
      </c>
      <c r="M72" s="420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387">
        <v>2008</v>
      </c>
      <c r="E88" s="402"/>
      <c r="F88" s="383">
        <v>2009</v>
      </c>
      <c r="G88" s="402"/>
      <c r="H88" s="383">
        <v>2010</v>
      </c>
      <c r="I88" s="402"/>
      <c r="J88" s="383">
        <v>2011</v>
      </c>
      <c r="K88" s="435"/>
      <c r="L88" s="421">
        <v>2012</v>
      </c>
      <c r="M88" s="420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427">
        <v>21248.955841000003</v>
      </c>
      <c r="E31" s="428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376">
        <f>SUM(D6:E31)</f>
        <v>833671.75997599994</v>
      </c>
      <c r="E32" s="377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421">
        <v>2011</v>
      </c>
      <c r="K41" s="424"/>
      <c r="L41" s="421">
        <v>2012</v>
      </c>
      <c r="M41" s="420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421">
        <v>2011</v>
      </c>
      <c r="K57" s="424"/>
      <c r="L57" s="421">
        <v>2012</v>
      </c>
      <c r="M57" s="420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387">
        <v>2008</v>
      </c>
      <c r="E73" s="384"/>
      <c r="F73" s="383">
        <v>2009</v>
      </c>
      <c r="G73" s="384"/>
      <c r="H73" s="383">
        <v>2010</v>
      </c>
      <c r="I73" s="384"/>
      <c r="J73" s="383">
        <v>2011</v>
      </c>
      <c r="K73" s="434"/>
      <c r="L73" s="421">
        <v>2012</v>
      </c>
      <c r="M73" s="420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387">
        <v>2008</v>
      </c>
      <c r="E89" s="402"/>
      <c r="F89" s="383">
        <v>2009</v>
      </c>
      <c r="G89" s="402"/>
      <c r="H89" s="383">
        <v>2010</v>
      </c>
      <c r="I89" s="402"/>
      <c r="J89" s="383">
        <v>2011</v>
      </c>
      <c r="K89" s="435"/>
      <c r="L89" s="421">
        <v>2012</v>
      </c>
      <c r="M89" s="420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422">
        <v>38975.138680999997</v>
      </c>
      <c r="E32" s="423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376">
        <f>SUM(D6:E32)</f>
        <v>872646.89865699993</v>
      </c>
      <c r="E33" s="377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421">
        <v>2011</v>
      </c>
      <c r="K42" s="424"/>
      <c r="L42" s="421">
        <v>2012</v>
      </c>
      <c r="M42" s="420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421">
        <v>2011</v>
      </c>
      <c r="K58" s="424"/>
      <c r="L58" s="421">
        <v>2012</v>
      </c>
      <c r="M58" s="420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387">
        <v>2008</v>
      </c>
      <c r="E74" s="384"/>
      <c r="F74" s="383">
        <v>2009</v>
      </c>
      <c r="G74" s="384"/>
      <c r="H74" s="383">
        <v>2010</v>
      </c>
      <c r="I74" s="384"/>
      <c r="J74" s="383">
        <v>2011</v>
      </c>
      <c r="K74" s="434"/>
      <c r="L74" s="421">
        <v>2012</v>
      </c>
      <c r="M74" s="420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387">
        <v>2008</v>
      </c>
      <c r="E90" s="402"/>
      <c r="F90" s="383">
        <v>2009</v>
      </c>
      <c r="G90" s="402"/>
      <c r="H90" s="383">
        <v>2010</v>
      </c>
      <c r="I90" s="402"/>
      <c r="J90" s="383">
        <v>2011</v>
      </c>
      <c r="K90" s="435"/>
      <c r="L90" s="421">
        <v>2012</v>
      </c>
      <c r="M90" s="420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99">
        <v>38975.138680999997</v>
      </c>
      <c r="E32" s="401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376">
        <f>SUM(D6:E33)</f>
        <v>891170.46535099996</v>
      </c>
      <c r="E34" s="377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421">
        <v>2011</v>
      </c>
      <c r="K43" s="424"/>
      <c r="L43" s="421">
        <v>2012</v>
      </c>
      <c r="M43" s="424"/>
      <c r="N43" s="421">
        <v>2013</v>
      </c>
      <c r="O43" s="420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421">
        <v>2011</v>
      </c>
      <c r="K59" s="424"/>
      <c r="L59" s="421">
        <v>2012</v>
      </c>
      <c r="M59" s="420"/>
      <c r="N59" s="438"/>
      <c r="O59" s="439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387">
        <v>2008</v>
      </c>
      <c r="E75" s="384"/>
      <c r="F75" s="383">
        <v>2009</v>
      </c>
      <c r="G75" s="384"/>
      <c r="H75" s="383">
        <v>2010</v>
      </c>
      <c r="I75" s="384"/>
      <c r="J75" s="383">
        <v>2011</v>
      </c>
      <c r="K75" s="434"/>
      <c r="L75" s="421">
        <v>2012</v>
      </c>
      <c r="M75" s="420"/>
      <c r="N75" s="438"/>
      <c r="O75" s="439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387">
        <v>2008</v>
      </c>
      <c r="E91" s="402"/>
      <c r="F91" s="383">
        <v>2009</v>
      </c>
      <c r="G91" s="402"/>
      <c r="H91" s="383">
        <v>2010</v>
      </c>
      <c r="I91" s="402"/>
      <c r="J91" s="383">
        <v>2011</v>
      </c>
      <c r="K91" s="435"/>
      <c r="L91" s="421">
        <v>2012</v>
      </c>
      <c r="M91" s="420"/>
      <c r="N91" s="438"/>
      <c r="O91" s="439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78">
        <v>3602</v>
      </c>
      <c r="E6" s="379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80">
        <v>3310</v>
      </c>
      <c r="E7" s="373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372">
        <v>4990.875</v>
      </c>
      <c r="E8" s="373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72">
        <v>8686</v>
      </c>
      <c r="E9" s="373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72">
        <v>10020</v>
      </c>
      <c r="E10" s="373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72">
        <v>169533</v>
      </c>
      <c r="E11" s="373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72">
        <v>82821</v>
      </c>
      <c r="E12" s="373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74">
        <v>7907</v>
      </c>
      <c r="E13" s="375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86">
        <v>43015</v>
      </c>
      <c r="E14" s="373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86">
        <v>6992</v>
      </c>
      <c r="E15" s="373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381">
        <v>20977</v>
      </c>
      <c r="E16" s="382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376">
        <f>SUM(D6:E16)</f>
        <v>361853.875</v>
      </c>
      <c r="E17" s="377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387">
        <v>2008</v>
      </c>
      <c r="E58" s="384"/>
      <c r="F58" s="383">
        <v>2009</v>
      </c>
      <c r="G58" s="384"/>
      <c r="H58" s="383">
        <v>2010</v>
      </c>
      <c r="I58" s="384"/>
      <c r="J58" s="383">
        <v>2011</v>
      </c>
      <c r="K58" s="385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99">
        <v>38975.138680999997</v>
      </c>
      <c r="E32" s="401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99">
        <v>18523.566694000001</v>
      </c>
      <c r="E33" s="401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440">
        <v>88782</v>
      </c>
      <c r="E34" s="441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376">
        <f>SUM(D6:E34)</f>
        <v>979952.46535099996</v>
      </c>
      <c r="E35" s="377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421">
        <v>2011</v>
      </c>
      <c r="K44" s="424"/>
      <c r="L44" s="421">
        <v>2012</v>
      </c>
      <c r="M44" s="424"/>
      <c r="N44" s="421">
        <v>2013</v>
      </c>
      <c r="O44" s="420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421">
        <v>2011</v>
      </c>
      <c r="K60" s="424"/>
      <c r="L60" s="421">
        <v>2012</v>
      </c>
      <c r="M60" s="420"/>
      <c r="N60" s="438"/>
      <c r="O60" s="439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387">
        <v>2008</v>
      </c>
      <c r="E76" s="384"/>
      <c r="F76" s="383">
        <v>2009</v>
      </c>
      <c r="G76" s="384"/>
      <c r="H76" s="383">
        <v>2010</v>
      </c>
      <c r="I76" s="384"/>
      <c r="J76" s="383">
        <v>2011</v>
      </c>
      <c r="K76" s="434"/>
      <c r="L76" s="421">
        <v>2012</v>
      </c>
      <c r="M76" s="420"/>
      <c r="N76" s="438"/>
      <c r="O76" s="439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387">
        <v>2008</v>
      </c>
      <c r="E92" s="402"/>
      <c r="F92" s="383">
        <v>2009</v>
      </c>
      <c r="G92" s="402"/>
      <c r="H92" s="383">
        <v>2010</v>
      </c>
      <c r="I92" s="402"/>
      <c r="J92" s="383">
        <v>2011</v>
      </c>
      <c r="K92" s="435"/>
      <c r="L92" s="421">
        <v>2012</v>
      </c>
      <c r="M92" s="420"/>
      <c r="N92" s="438"/>
      <c r="O92" s="439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99">
        <v>38975.138680999997</v>
      </c>
      <c r="E32" s="401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99">
        <v>18523.566694000001</v>
      </c>
      <c r="E33" s="401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99">
        <v>88782</v>
      </c>
      <c r="E34" s="401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427">
        <v>40815</v>
      </c>
      <c r="E35" s="428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376">
        <f>SUM(D6:E35)</f>
        <v>1020767.465351</v>
      </c>
      <c r="E36" s="377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421">
        <v>2011</v>
      </c>
      <c r="K45" s="424"/>
      <c r="L45" s="421">
        <v>2012</v>
      </c>
      <c r="M45" s="424"/>
      <c r="N45" s="421">
        <v>2013</v>
      </c>
      <c r="O45" s="420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421">
        <v>2011</v>
      </c>
      <c r="K61" s="424"/>
      <c r="L61" s="421">
        <v>2012</v>
      </c>
      <c r="M61" s="420"/>
      <c r="N61" s="438"/>
      <c r="O61" s="439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387">
        <v>2008</v>
      </c>
      <c r="E77" s="384"/>
      <c r="F77" s="383">
        <v>2009</v>
      </c>
      <c r="G77" s="384"/>
      <c r="H77" s="383">
        <v>2010</v>
      </c>
      <c r="I77" s="384"/>
      <c r="J77" s="383">
        <v>2011</v>
      </c>
      <c r="K77" s="434"/>
      <c r="L77" s="421">
        <v>2012</v>
      </c>
      <c r="M77" s="420"/>
      <c r="N77" s="438"/>
      <c r="O77" s="439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387">
        <v>2008</v>
      </c>
      <c r="E93" s="402"/>
      <c r="F93" s="383">
        <v>2009</v>
      </c>
      <c r="G93" s="402"/>
      <c r="H93" s="383">
        <v>2010</v>
      </c>
      <c r="I93" s="402"/>
      <c r="J93" s="383">
        <v>2011</v>
      </c>
      <c r="K93" s="435"/>
      <c r="L93" s="421">
        <v>2012</v>
      </c>
      <c r="M93" s="420"/>
      <c r="N93" s="438"/>
      <c r="O93" s="439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99">
        <v>38975.138680999997</v>
      </c>
      <c r="E32" s="401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99">
        <v>18523.566694000001</v>
      </c>
      <c r="E33" s="401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99">
        <v>88782</v>
      </c>
      <c r="E34" s="401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99">
        <v>40815</v>
      </c>
      <c r="E35" s="401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427">
        <v>22794.838349999998</v>
      </c>
      <c r="E36" s="428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376">
        <f>SUM(D6:E36)</f>
        <v>1043562.3037009999</v>
      </c>
      <c r="E37" s="377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421">
        <v>2011</v>
      </c>
      <c r="K46" s="424"/>
      <c r="L46" s="421">
        <v>2012</v>
      </c>
      <c r="M46" s="424"/>
      <c r="N46" s="421">
        <v>2013</v>
      </c>
      <c r="O46" s="420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421">
        <v>2011</v>
      </c>
      <c r="K62" s="424"/>
      <c r="L62" s="421">
        <v>2012</v>
      </c>
      <c r="M62" s="424"/>
      <c r="N62" s="421">
        <v>2013</v>
      </c>
      <c r="O62" s="420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387">
        <v>2008</v>
      </c>
      <c r="E78" s="384"/>
      <c r="F78" s="383">
        <v>2009</v>
      </c>
      <c r="G78" s="384"/>
      <c r="H78" s="383">
        <v>2010</v>
      </c>
      <c r="I78" s="384"/>
      <c r="J78" s="383">
        <v>2011</v>
      </c>
      <c r="K78" s="434"/>
      <c r="L78" s="421">
        <v>2012</v>
      </c>
      <c r="M78" s="420"/>
      <c r="N78" s="438"/>
      <c r="O78" s="439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387">
        <v>2008</v>
      </c>
      <c r="E94" s="402"/>
      <c r="F94" s="383">
        <v>2009</v>
      </c>
      <c r="G94" s="402"/>
      <c r="H94" s="383">
        <v>2010</v>
      </c>
      <c r="I94" s="402"/>
      <c r="J94" s="383">
        <v>2011</v>
      </c>
      <c r="K94" s="435"/>
      <c r="L94" s="421">
        <v>2012</v>
      </c>
      <c r="M94" s="420"/>
      <c r="N94" s="438"/>
      <c r="O94" s="439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99">
        <v>38975.138680999997</v>
      </c>
      <c r="E32" s="401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99">
        <v>18523.566694000001</v>
      </c>
      <c r="E33" s="401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99">
        <v>88782</v>
      </c>
      <c r="E34" s="401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99">
        <v>40815</v>
      </c>
      <c r="E35" s="401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36">
        <v>22794.838349999998</v>
      </c>
      <c r="E36" s="437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427">
        <v>23499.218844000003</v>
      </c>
      <c r="E37" s="428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376">
        <f>SUM(D6:E37)</f>
        <v>1067061.5225449998</v>
      </c>
      <c r="E38" s="377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421">
        <v>2011</v>
      </c>
      <c r="K47" s="424"/>
      <c r="L47" s="421">
        <v>2012</v>
      </c>
      <c r="M47" s="424"/>
      <c r="N47" s="421">
        <v>2013</v>
      </c>
      <c r="O47" s="420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421">
        <v>2011</v>
      </c>
      <c r="K63" s="424"/>
      <c r="L63" s="421">
        <v>2012</v>
      </c>
      <c r="M63" s="424"/>
      <c r="N63" s="421">
        <v>2013</v>
      </c>
      <c r="O63" s="420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387">
        <v>2008</v>
      </c>
      <c r="E79" s="384"/>
      <c r="F79" s="383">
        <v>2009</v>
      </c>
      <c r="G79" s="384"/>
      <c r="H79" s="383">
        <v>2010</v>
      </c>
      <c r="I79" s="384"/>
      <c r="J79" s="383">
        <v>2011</v>
      </c>
      <c r="K79" s="434"/>
      <c r="L79" s="421">
        <v>2012</v>
      </c>
      <c r="M79" s="420"/>
      <c r="N79" s="438"/>
      <c r="O79" s="439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387">
        <v>2008</v>
      </c>
      <c r="E95" s="402"/>
      <c r="F95" s="383">
        <v>2009</v>
      </c>
      <c r="G95" s="402"/>
      <c r="H95" s="383">
        <v>2010</v>
      </c>
      <c r="I95" s="402"/>
      <c r="J95" s="383">
        <v>2011</v>
      </c>
      <c r="K95" s="435"/>
      <c r="L95" s="421">
        <v>2012</v>
      </c>
      <c r="M95" s="420"/>
      <c r="N95" s="438"/>
      <c r="O95" s="439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opLeftCell="A10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99">
        <v>38975.138680999997</v>
      </c>
      <c r="E32" s="401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99">
        <v>18523.566694000001</v>
      </c>
      <c r="E33" s="401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99">
        <v>88782</v>
      </c>
      <c r="E34" s="401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99">
        <v>40815</v>
      </c>
      <c r="E35" s="401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36">
        <v>22794.838349999998</v>
      </c>
      <c r="E36" s="437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99">
        <v>23499.218844000003</v>
      </c>
      <c r="E37" s="401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427">
        <v>59730</v>
      </c>
      <c r="E38" s="428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376">
        <f>SUM(D6:E38)</f>
        <v>1126791.5225449998</v>
      </c>
      <c r="E39" s="377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421">
        <v>2011</v>
      </c>
      <c r="K48" s="424"/>
      <c r="L48" s="421">
        <v>2012</v>
      </c>
      <c r="M48" s="424"/>
      <c r="N48" s="421">
        <v>2013</v>
      </c>
      <c r="O48" s="420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421">
        <v>2011</v>
      </c>
      <c r="K64" s="424"/>
      <c r="L64" s="421">
        <v>2012</v>
      </c>
      <c r="M64" s="424"/>
      <c r="N64" s="421">
        <v>2013</v>
      </c>
      <c r="O64" s="420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387">
        <v>2008</v>
      </c>
      <c r="E80" s="384"/>
      <c r="F80" s="383">
        <v>2009</v>
      </c>
      <c r="G80" s="384"/>
      <c r="H80" s="383">
        <v>2010</v>
      </c>
      <c r="I80" s="384"/>
      <c r="J80" s="383">
        <v>2011</v>
      </c>
      <c r="K80" s="434"/>
      <c r="L80" s="421">
        <v>2012</v>
      </c>
      <c r="M80" s="420"/>
      <c r="N80" s="438"/>
      <c r="O80" s="439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387">
        <v>2008</v>
      </c>
      <c r="E96" s="402"/>
      <c r="F96" s="383">
        <v>2009</v>
      </c>
      <c r="G96" s="402"/>
      <c r="H96" s="383">
        <v>2010</v>
      </c>
      <c r="I96" s="402"/>
      <c r="J96" s="383">
        <v>2011</v>
      </c>
      <c r="K96" s="435"/>
      <c r="L96" s="421">
        <v>2012</v>
      </c>
      <c r="M96" s="420"/>
      <c r="N96" s="438"/>
      <c r="O96" s="439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opLeftCell="A10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99">
        <v>38975.138680999997</v>
      </c>
      <c r="E32" s="401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99">
        <v>18523.566694000001</v>
      </c>
      <c r="E33" s="401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99">
        <v>88782</v>
      </c>
      <c r="E34" s="401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99">
        <v>40815</v>
      </c>
      <c r="E35" s="401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36">
        <v>22794.838349999998</v>
      </c>
      <c r="E36" s="437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99">
        <v>23499.218844000003</v>
      </c>
      <c r="E37" s="401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99">
        <v>59730</v>
      </c>
      <c r="E38" s="401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427">
        <v>17070.221545</v>
      </c>
      <c r="E39" s="428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442">
        <f>SUM(D6:E39)</f>
        <v>1143861.7440899999</v>
      </c>
      <c r="E40" s="443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421">
        <v>2011</v>
      </c>
      <c r="K49" s="424"/>
      <c r="L49" s="421">
        <v>2012</v>
      </c>
      <c r="M49" s="424"/>
      <c r="N49" s="421">
        <v>2013</v>
      </c>
      <c r="O49" s="420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421">
        <v>2011</v>
      </c>
      <c r="K65" s="424"/>
      <c r="L65" s="421">
        <v>2012</v>
      </c>
      <c r="M65" s="424"/>
      <c r="N65" s="421">
        <v>2013</v>
      </c>
      <c r="O65" s="420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387">
        <v>2008</v>
      </c>
      <c r="E81" s="384"/>
      <c r="F81" s="383">
        <v>2009</v>
      </c>
      <c r="G81" s="384"/>
      <c r="H81" s="383">
        <v>2010</v>
      </c>
      <c r="I81" s="384"/>
      <c r="J81" s="383">
        <v>2011</v>
      </c>
      <c r="K81" s="434"/>
      <c r="L81" s="421">
        <v>2012</v>
      </c>
      <c r="M81" s="420"/>
      <c r="N81" s="438"/>
      <c r="O81" s="439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387">
        <v>2008</v>
      </c>
      <c r="E97" s="402"/>
      <c r="F97" s="383">
        <v>2009</v>
      </c>
      <c r="G97" s="402"/>
      <c r="H97" s="383">
        <v>2010</v>
      </c>
      <c r="I97" s="402"/>
      <c r="J97" s="383">
        <v>2011</v>
      </c>
      <c r="K97" s="435"/>
      <c r="L97" s="421">
        <v>2012</v>
      </c>
      <c r="M97" s="420"/>
      <c r="N97" s="438"/>
      <c r="O97" s="439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opLeftCell="A19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99">
        <v>38975.138680999997</v>
      </c>
      <c r="E32" s="401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99">
        <v>18523.566694000001</v>
      </c>
      <c r="E33" s="401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99">
        <v>88782</v>
      </c>
      <c r="E34" s="401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99">
        <v>40815</v>
      </c>
      <c r="E35" s="401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36">
        <v>22794.838349999998</v>
      </c>
      <c r="E36" s="437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99">
        <v>23499.218844000003</v>
      </c>
      <c r="E37" s="401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99">
        <v>59730</v>
      </c>
      <c r="E38" s="401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399">
        <v>17070.221545</v>
      </c>
      <c r="E39" s="401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427">
        <v>11256.046354</v>
      </c>
      <c r="E40" s="428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442">
        <f>SUM(D6:E40)</f>
        <v>1155117.7904439999</v>
      </c>
      <c r="E41" s="443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421">
        <v>2011</v>
      </c>
      <c r="K50" s="424"/>
      <c r="L50" s="421">
        <v>2012</v>
      </c>
      <c r="M50" s="424"/>
      <c r="N50" s="421">
        <v>2013</v>
      </c>
      <c r="O50" s="420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421">
        <v>2011</v>
      </c>
      <c r="K66" s="424"/>
      <c r="L66" s="421">
        <v>2012</v>
      </c>
      <c r="M66" s="424"/>
      <c r="N66" s="421">
        <v>2013</v>
      </c>
      <c r="O66" s="420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387">
        <v>2008</v>
      </c>
      <c r="E82" s="384"/>
      <c r="F82" s="383">
        <v>2009</v>
      </c>
      <c r="G82" s="384"/>
      <c r="H82" s="383">
        <v>2010</v>
      </c>
      <c r="I82" s="384"/>
      <c r="J82" s="383">
        <v>2011</v>
      </c>
      <c r="K82" s="434"/>
      <c r="L82" s="421">
        <v>2012</v>
      </c>
      <c r="M82" s="420"/>
      <c r="N82" s="438"/>
      <c r="O82" s="439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387">
        <v>2008</v>
      </c>
      <c r="E98" s="402"/>
      <c r="F98" s="383">
        <v>2009</v>
      </c>
      <c r="G98" s="402"/>
      <c r="H98" s="383">
        <v>2010</v>
      </c>
      <c r="I98" s="402"/>
      <c r="J98" s="383">
        <v>2011</v>
      </c>
      <c r="K98" s="435"/>
      <c r="L98" s="421">
        <v>2012</v>
      </c>
      <c r="M98" s="420"/>
      <c r="N98" s="438"/>
      <c r="O98" s="439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opLeftCell="C61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99">
        <v>38975.138680999997</v>
      </c>
      <c r="E32" s="401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99">
        <v>18523.566694000001</v>
      </c>
      <c r="E33" s="401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99">
        <v>88782</v>
      </c>
      <c r="E34" s="401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99">
        <v>40815</v>
      </c>
      <c r="E35" s="401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36">
        <v>22794.838349999998</v>
      </c>
      <c r="E36" s="437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99">
        <v>23499.218844000003</v>
      </c>
      <c r="E37" s="401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99">
        <v>59730</v>
      </c>
      <c r="E38" s="401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399">
        <v>17070.221545</v>
      </c>
      <c r="E39" s="401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399">
        <v>11256.046354</v>
      </c>
      <c r="E40" s="401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444">
        <f>SUM(D6:E41)</f>
        <v>1237726.7904439999</v>
      </c>
      <c r="E42" s="445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421">
        <v>2011</v>
      </c>
      <c r="K51" s="424"/>
      <c r="L51" s="421">
        <v>2012</v>
      </c>
      <c r="M51" s="424"/>
      <c r="N51" s="421">
        <v>2013</v>
      </c>
      <c r="O51" s="420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421">
        <v>2011</v>
      </c>
      <c r="K67" s="424"/>
      <c r="L67" s="421">
        <v>2012</v>
      </c>
      <c r="M67" s="424"/>
      <c r="N67" s="421">
        <v>2013</v>
      </c>
      <c r="O67" s="420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387">
        <v>2008</v>
      </c>
      <c r="E83" s="384"/>
      <c r="F83" s="383">
        <v>2009</v>
      </c>
      <c r="G83" s="384"/>
      <c r="H83" s="383">
        <v>2010</v>
      </c>
      <c r="I83" s="384"/>
      <c r="J83" s="383">
        <v>2011</v>
      </c>
      <c r="K83" s="434"/>
      <c r="L83" s="421">
        <v>2012</v>
      </c>
      <c r="M83" s="424"/>
      <c r="N83" s="421">
        <v>2013</v>
      </c>
      <c r="O83" s="420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387">
        <v>2008</v>
      </c>
      <c r="E99" s="402"/>
      <c r="F99" s="383">
        <v>2009</v>
      </c>
      <c r="G99" s="402"/>
      <c r="H99" s="383">
        <v>2010</v>
      </c>
      <c r="I99" s="402"/>
      <c r="J99" s="383">
        <v>2011</v>
      </c>
      <c r="K99" s="435"/>
      <c r="L99" s="421">
        <v>2012</v>
      </c>
      <c r="M99" s="420"/>
      <c r="N99" s="439"/>
      <c r="O99" s="439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opLeftCell="E16"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99">
        <v>38975.138680999997</v>
      </c>
      <c r="E32" s="401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99">
        <v>18523.566694000001</v>
      </c>
      <c r="E33" s="401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99">
        <v>88782</v>
      </c>
      <c r="E34" s="401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99">
        <v>40815</v>
      </c>
      <c r="E35" s="401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436">
        <v>22794.838349999998</v>
      </c>
      <c r="E36" s="437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99">
        <v>23499.218844000003</v>
      </c>
      <c r="E37" s="401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99">
        <v>59730</v>
      </c>
      <c r="E38" s="401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99">
        <v>17070.221545</v>
      </c>
      <c r="E39" s="401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99">
        <v>11256.046354</v>
      </c>
      <c r="E40" s="401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99">
        <v>82609</v>
      </c>
      <c r="E41" s="401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427">
        <v>12235</v>
      </c>
      <c r="E42" s="428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444">
        <f>SUM(D6:E42)</f>
        <v>1249961.7904439999</v>
      </c>
      <c r="E43" s="445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421">
        <v>2011</v>
      </c>
      <c r="K52" s="424"/>
      <c r="L52" s="421">
        <v>2012</v>
      </c>
      <c r="M52" s="424"/>
      <c r="N52" s="421">
        <v>2013</v>
      </c>
      <c r="O52" s="420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421">
        <v>2011</v>
      </c>
      <c r="K68" s="424"/>
      <c r="L68" s="421">
        <v>2012</v>
      </c>
      <c r="M68" s="424"/>
      <c r="N68" s="421">
        <v>2013</v>
      </c>
      <c r="O68" s="420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387">
        <v>2008</v>
      </c>
      <c r="E84" s="384"/>
      <c r="F84" s="383">
        <v>2009</v>
      </c>
      <c r="G84" s="384"/>
      <c r="H84" s="383">
        <v>2010</v>
      </c>
      <c r="I84" s="384"/>
      <c r="J84" s="383">
        <v>2011</v>
      </c>
      <c r="K84" s="434"/>
      <c r="L84" s="421">
        <v>2012</v>
      </c>
      <c r="M84" s="424"/>
      <c r="N84" s="421">
        <v>2013</v>
      </c>
      <c r="O84" s="420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387">
        <v>2008</v>
      </c>
      <c r="E100" s="402"/>
      <c r="F100" s="383">
        <v>2009</v>
      </c>
      <c r="G100" s="402"/>
      <c r="H100" s="383">
        <v>2010</v>
      </c>
      <c r="I100" s="402"/>
      <c r="J100" s="383">
        <v>2011</v>
      </c>
      <c r="K100" s="435"/>
      <c r="L100" s="421">
        <v>2012</v>
      </c>
      <c r="M100" s="420"/>
      <c r="N100" s="421">
        <v>2013</v>
      </c>
      <c r="O100" s="420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workbookViewId="0">
      <selection activeCell="H7" sqref="H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100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11">
        <v>3310</v>
      </c>
      <c r="E7" s="412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13">
        <v>78578</v>
      </c>
      <c r="E17" s="414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409">
        <v>14918.8945</v>
      </c>
      <c r="E18" s="410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17">
        <v>51937.764000000003</v>
      </c>
      <c r="E19" s="418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13">
        <v>23633.109750000003</v>
      </c>
      <c r="E20" s="414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13">
        <v>33235.215000000004</v>
      </c>
      <c r="E21" s="414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13">
        <v>20918</v>
      </c>
      <c r="E22" s="414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13">
        <v>19509.626749999999</v>
      </c>
      <c r="E23" s="414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25">
        <v>-10596.267006000002</v>
      </c>
      <c r="E24" s="426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99">
        <v>17431.741227999999</v>
      </c>
      <c r="E25" s="401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99">
        <v>26380.90625</v>
      </c>
      <c r="E26" s="401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99">
        <v>17482.687375000001</v>
      </c>
      <c r="E27" s="401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99">
        <v>31906.866649999996</v>
      </c>
      <c r="E28" s="401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31">
        <v>105378.147138</v>
      </c>
      <c r="E29" s="431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36">
        <v>19854.237499999999</v>
      </c>
      <c r="E30" s="437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99">
        <v>38975.138680999997</v>
      </c>
      <c r="E32" s="401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99">
        <v>18523.566694000001</v>
      </c>
      <c r="E33" s="401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99">
        <v>88782</v>
      </c>
      <c r="E34" s="401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99">
        <v>40815</v>
      </c>
      <c r="E35" s="401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436">
        <v>22794.838349999998</v>
      </c>
      <c r="E36" s="437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99">
        <v>23499.218844000003</v>
      </c>
      <c r="E37" s="401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99">
        <v>59730</v>
      </c>
      <c r="E38" s="401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99">
        <v>17070.221545</v>
      </c>
      <c r="E39" s="401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99">
        <v>11256.046354</v>
      </c>
      <c r="E40" s="401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99">
        <v>82609</v>
      </c>
      <c r="E41" s="401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245" t="s">
        <v>97</v>
      </c>
      <c r="C42" s="246">
        <v>642877</v>
      </c>
      <c r="D42" s="440">
        <v>12235</v>
      </c>
      <c r="E42" s="441"/>
      <c r="F42" s="247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427">
        <v>84053</v>
      </c>
      <c r="E43" s="428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444">
        <f>SUM(D6:E43)</f>
        <v>1334014.7904439999</v>
      </c>
      <c r="E44" s="445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421">
        <v>2011</v>
      </c>
      <c r="K53" s="424"/>
      <c r="L53" s="421">
        <v>2012</v>
      </c>
      <c r="M53" s="424"/>
      <c r="N53" s="421">
        <v>2013</v>
      </c>
      <c r="O53" s="420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421">
        <v>2011</v>
      </c>
      <c r="K69" s="424"/>
      <c r="L69" s="421">
        <v>2012</v>
      </c>
      <c r="M69" s="424"/>
      <c r="N69" s="421">
        <v>2013</v>
      </c>
      <c r="O69" s="420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387">
        <v>2008</v>
      </c>
      <c r="E85" s="384"/>
      <c r="F85" s="383">
        <v>2009</v>
      </c>
      <c r="G85" s="384"/>
      <c r="H85" s="383">
        <v>2010</v>
      </c>
      <c r="I85" s="384"/>
      <c r="J85" s="383">
        <v>2011</v>
      </c>
      <c r="K85" s="434"/>
      <c r="L85" s="421">
        <v>2012</v>
      </c>
      <c r="M85" s="424"/>
      <c r="N85" s="421">
        <v>2013</v>
      </c>
      <c r="O85" s="420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387">
        <v>2008</v>
      </c>
      <c r="E101" s="402"/>
      <c r="F101" s="383">
        <v>2009</v>
      </c>
      <c r="G101" s="402"/>
      <c r="H101" s="383">
        <v>2010</v>
      </c>
      <c r="I101" s="402"/>
      <c r="J101" s="383">
        <v>2011</v>
      </c>
      <c r="K101" s="435"/>
      <c r="L101" s="421">
        <v>2012</v>
      </c>
      <c r="M101" s="420"/>
      <c r="N101" s="421">
        <v>2013</v>
      </c>
      <c r="O101" s="420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78">
        <v>3602</v>
      </c>
      <c r="E6" s="379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80">
        <v>3310</v>
      </c>
      <c r="E7" s="373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72">
        <v>4990.875</v>
      </c>
      <c r="E8" s="373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72">
        <v>8686</v>
      </c>
      <c r="E9" s="373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72">
        <v>10020</v>
      </c>
      <c r="E10" s="373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72">
        <v>169533</v>
      </c>
      <c r="E11" s="373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72">
        <v>82821</v>
      </c>
      <c r="E12" s="373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74">
        <v>7907</v>
      </c>
      <c r="E13" s="375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86">
        <v>43015</v>
      </c>
      <c r="E14" s="373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86">
        <v>6992</v>
      </c>
      <c r="E15" s="373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88">
        <v>20977</v>
      </c>
      <c r="E16" s="389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381">
        <v>78578</v>
      </c>
      <c r="E17" s="390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376">
        <f>SUM(D6:E17)</f>
        <v>440431.875</v>
      </c>
      <c r="E18" s="377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387">
        <v>2008</v>
      </c>
      <c r="E59" s="384"/>
      <c r="F59" s="383">
        <v>2009</v>
      </c>
      <c r="G59" s="384"/>
      <c r="H59" s="383">
        <v>2010</v>
      </c>
      <c r="I59" s="384"/>
      <c r="J59" s="383">
        <v>2011</v>
      </c>
      <c r="K59" s="385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opLeftCell="A40" workbookViewId="0">
      <selection activeCell="I68" sqref="I6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8" width="6.875" style="2" customWidth="1"/>
    <col min="19" max="19" width="6.875" style="2" hidden="1" customWidth="1"/>
    <col min="20" max="30" width="0" style="2" hidden="1" customWidth="1"/>
    <col min="31" max="16384" width="9" style="2"/>
  </cols>
  <sheetData>
    <row r="1" spans="1:15" ht="21">
      <c r="A1" s="1" t="s">
        <v>101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110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>
      <c r="B6" s="160" t="s">
        <v>111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  <c r="O6" s="3"/>
    </row>
    <row r="7" spans="1:15">
      <c r="B7" s="163" t="s">
        <v>6</v>
      </c>
      <c r="C7" s="164">
        <v>103959</v>
      </c>
      <c r="D7" s="393">
        <v>3310</v>
      </c>
      <c r="E7" s="446"/>
      <c r="F7" s="165">
        <f t="shared" ref="F7:F31" si="0">D7/C7*100</f>
        <v>3.1839475177714291</v>
      </c>
      <c r="K7" s="3"/>
      <c r="M7" s="3"/>
      <c r="O7" s="3"/>
    </row>
    <row r="8" spans="1:15">
      <c r="B8" s="163" t="s">
        <v>7</v>
      </c>
      <c r="C8" s="166">
        <v>144317</v>
      </c>
      <c r="D8" s="395">
        <v>4990.875</v>
      </c>
      <c r="E8" s="447"/>
      <c r="F8" s="165">
        <f t="shared" si="0"/>
        <v>3.4582724141992975</v>
      </c>
      <c r="K8" s="3"/>
      <c r="M8" s="3"/>
      <c r="O8" s="3"/>
    </row>
    <row r="9" spans="1:15">
      <c r="B9" s="163" t="s">
        <v>8</v>
      </c>
      <c r="C9" s="166">
        <v>110280</v>
      </c>
      <c r="D9" s="395">
        <v>8686</v>
      </c>
      <c r="E9" s="447"/>
      <c r="F9" s="165">
        <f t="shared" si="0"/>
        <v>7.8763148349655419</v>
      </c>
      <c r="K9" s="3"/>
      <c r="M9" s="3"/>
      <c r="O9" s="3"/>
    </row>
    <row r="10" spans="1:15">
      <c r="B10" s="163" t="s">
        <v>9</v>
      </c>
      <c r="C10" s="110">
        <v>148424</v>
      </c>
      <c r="D10" s="395">
        <v>10020</v>
      </c>
      <c r="E10" s="447"/>
      <c r="F10" s="165">
        <f t="shared" si="0"/>
        <v>6.7509297687705487</v>
      </c>
      <c r="K10" s="3"/>
      <c r="M10" s="3"/>
      <c r="O10" s="3"/>
    </row>
    <row r="11" spans="1:15">
      <c r="B11" s="163" t="s">
        <v>10</v>
      </c>
      <c r="C11" s="166">
        <v>328965</v>
      </c>
      <c r="D11" s="395">
        <v>169533</v>
      </c>
      <c r="E11" s="447"/>
      <c r="F11" s="165">
        <f t="shared" si="0"/>
        <v>51.535269709543563</v>
      </c>
      <c r="K11" s="3"/>
      <c r="M11" s="3"/>
      <c r="O11" s="3"/>
    </row>
    <row r="12" spans="1:15">
      <c r="B12" s="156" t="s">
        <v>11</v>
      </c>
      <c r="C12" s="167">
        <v>215799</v>
      </c>
      <c r="D12" s="395">
        <v>82821</v>
      </c>
      <c r="E12" s="447"/>
      <c r="F12" s="168">
        <f t="shared" si="0"/>
        <v>38.378769132387077</v>
      </c>
      <c r="K12" s="3"/>
      <c r="M12" s="3"/>
      <c r="N12" s="235"/>
      <c r="O12" s="3"/>
    </row>
    <row r="13" spans="1:15">
      <c r="B13" s="109" t="s">
        <v>35</v>
      </c>
      <c r="C13" s="169">
        <v>157114</v>
      </c>
      <c r="D13" s="448">
        <v>7907</v>
      </c>
      <c r="E13" s="449"/>
      <c r="F13" s="170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69">
        <v>215533</v>
      </c>
      <c r="D14" s="398">
        <v>43015</v>
      </c>
      <c r="E14" s="400"/>
      <c r="F14" s="170">
        <f>D14/C14*100</f>
        <v>19.957500707548263</v>
      </c>
      <c r="K14" s="3"/>
      <c r="M14" s="3"/>
      <c r="O14" s="3"/>
    </row>
    <row r="15" spans="1:15">
      <c r="B15" s="109" t="s">
        <v>94</v>
      </c>
      <c r="C15" s="169">
        <v>171297</v>
      </c>
      <c r="D15" s="398">
        <v>6992</v>
      </c>
      <c r="E15" s="400"/>
      <c r="F15" s="170">
        <f>D15/C15*100</f>
        <v>4.0817994477428092</v>
      </c>
      <c r="K15" s="3"/>
      <c r="M15" s="3"/>
      <c r="O15" s="3"/>
    </row>
    <row r="16" spans="1:15">
      <c r="B16" s="153" t="s">
        <v>41</v>
      </c>
      <c r="C16" s="171">
        <v>242761</v>
      </c>
      <c r="D16" s="399">
        <v>20977</v>
      </c>
      <c r="E16" s="401"/>
      <c r="F16" s="172">
        <f t="shared" si="0"/>
        <v>8.6410090582918997</v>
      </c>
      <c r="K16" s="3"/>
      <c r="M16" s="3"/>
      <c r="O16" s="3"/>
    </row>
    <row r="17" spans="1:15">
      <c r="B17" s="153" t="s">
        <v>43</v>
      </c>
      <c r="C17" s="171">
        <v>505797</v>
      </c>
      <c r="D17" s="399">
        <v>78578</v>
      </c>
      <c r="E17" s="401"/>
      <c r="F17" s="172">
        <f t="shared" si="0"/>
        <v>15.535481626027833</v>
      </c>
      <c r="K17" s="3"/>
      <c r="M17" s="3"/>
      <c r="O17" s="3"/>
    </row>
    <row r="18" spans="1:15">
      <c r="B18" s="153" t="s">
        <v>112</v>
      </c>
      <c r="C18" s="171">
        <v>108431.670455</v>
      </c>
      <c r="D18" s="448">
        <v>14918.8945</v>
      </c>
      <c r="E18" s="449"/>
      <c r="F18" s="172">
        <f t="shared" si="0"/>
        <v>13.758797994531921</v>
      </c>
      <c r="K18" s="3"/>
      <c r="M18" s="3"/>
      <c r="O18" s="3"/>
    </row>
    <row r="19" spans="1:15">
      <c r="B19" s="109" t="s">
        <v>6</v>
      </c>
      <c r="C19" s="169">
        <v>131244.32708700001</v>
      </c>
      <c r="D19" s="436">
        <v>51937.764000000003</v>
      </c>
      <c r="E19" s="437"/>
      <c r="F19" s="172">
        <f t="shared" si="0"/>
        <v>39.57334016088268</v>
      </c>
      <c r="K19" s="3"/>
      <c r="M19" s="3"/>
      <c r="O19" s="3"/>
    </row>
    <row r="20" spans="1:15">
      <c r="B20" s="109" t="s">
        <v>7</v>
      </c>
      <c r="C20" s="169">
        <v>201687.73335900001</v>
      </c>
      <c r="D20" s="399">
        <v>23633.109750000003</v>
      </c>
      <c r="E20" s="401"/>
      <c r="F20" s="172">
        <f t="shared" si="0"/>
        <v>11.7176733341207</v>
      </c>
      <c r="K20" s="3"/>
      <c r="M20" s="3"/>
      <c r="O20" s="3"/>
    </row>
    <row r="21" spans="1:15">
      <c r="B21" s="109" t="s">
        <v>113</v>
      </c>
      <c r="C21" s="169">
        <v>179524.82289299998</v>
      </c>
      <c r="D21" s="399">
        <v>33235.215000000004</v>
      </c>
      <c r="E21" s="401"/>
      <c r="F21" s="172">
        <f t="shared" si="0"/>
        <v>18.512879981955916</v>
      </c>
      <c r="K21" s="3"/>
      <c r="M21" s="3"/>
      <c r="O21" s="3"/>
    </row>
    <row r="22" spans="1:15">
      <c r="B22" s="153" t="s">
        <v>114</v>
      </c>
      <c r="C22" s="171">
        <v>221975</v>
      </c>
      <c r="D22" s="399">
        <v>20918</v>
      </c>
      <c r="E22" s="401"/>
      <c r="F22" s="172">
        <f t="shared" si="0"/>
        <v>9.4235837369073092</v>
      </c>
      <c r="K22" s="3"/>
      <c r="M22" s="3"/>
      <c r="O22" s="3"/>
    </row>
    <row r="23" spans="1:15">
      <c r="B23" s="153" t="s">
        <v>10</v>
      </c>
      <c r="C23" s="171">
        <v>274825.34853999998</v>
      </c>
      <c r="D23" s="399">
        <v>19509.626749999999</v>
      </c>
      <c r="E23" s="401"/>
      <c r="F23" s="172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25">
        <v>-10596.267006000002</v>
      </c>
      <c r="E24" s="426"/>
      <c r="F24" s="172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99">
        <v>17431.741227999999</v>
      </c>
      <c r="E25" s="401"/>
      <c r="F25" s="172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99">
        <v>26380.90625</v>
      </c>
      <c r="E26" s="401"/>
      <c r="F26" s="172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99">
        <v>17482.687375000001</v>
      </c>
      <c r="E27" s="401"/>
      <c r="F27" s="172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99">
        <v>31906.866649999996</v>
      </c>
      <c r="E28" s="401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31">
        <v>105378.147138</v>
      </c>
      <c r="E29" s="431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36">
        <v>19854.237499999999</v>
      </c>
      <c r="E30" s="437"/>
      <c r="F30" s="170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99">
        <v>21248.955841000003</v>
      </c>
      <c r="E31" s="401"/>
      <c r="F31" s="172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99">
        <v>38975.138680999997</v>
      </c>
      <c r="E32" s="401"/>
      <c r="F32" s="172">
        <f>D32/C32*100</f>
        <v>17.157294238721111</v>
      </c>
      <c r="K32" s="3"/>
      <c r="M32" s="3"/>
      <c r="O32" s="3"/>
    </row>
    <row r="33" spans="2:15">
      <c r="B33" s="153" t="s">
        <v>115</v>
      </c>
      <c r="C33" s="171">
        <v>186874.54371389997</v>
      </c>
      <c r="D33" s="399">
        <v>18523.566694000001</v>
      </c>
      <c r="E33" s="401"/>
      <c r="F33" s="172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99">
        <v>88782</v>
      </c>
      <c r="E34" s="401"/>
      <c r="F34" s="172">
        <v>32.075318225708415</v>
      </c>
      <c r="K34" s="3"/>
      <c r="M34" s="3"/>
      <c r="O34" s="3"/>
    </row>
    <row r="35" spans="2:15">
      <c r="B35" s="153" t="s">
        <v>116</v>
      </c>
      <c r="C35" s="171">
        <v>419277.78164099995</v>
      </c>
      <c r="D35" s="399">
        <v>40815</v>
      </c>
      <c r="E35" s="401"/>
      <c r="F35" s="172">
        <f t="shared" ref="F35:F44" si="1">SUM(D35/C35*100)</f>
        <v>9.7345964387273938</v>
      </c>
      <c r="K35" s="3"/>
      <c r="M35" s="3"/>
      <c r="O35" s="3"/>
    </row>
    <row r="36" spans="2:15">
      <c r="B36" s="218" t="s">
        <v>117</v>
      </c>
      <c r="C36" s="233">
        <v>204506.98827099998</v>
      </c>
      <c r="D36" s="436">
        <v>22794.838349999998</v>
      </c>
      <c r="E36" s="437"/>
      <c r="F36" s="283">
        <f t="shared" si="1"/>
        <v>11.146239325471701</v>
      </c>
      <c r="J36" s="226"/>
      <c r="K36" s="3"/>
      <c r="M36" s="3"/>
      <c r="O36" s="3"/>
    </row>
    <row r="37" spans="2:15">
      <c r="B37" s="153" t="s">
        <v>118</v>
      </c>
      <c r="C37" s="171">
        <v>190783.73257199995</v>
      </c>
      <c r="D37" s="399">
        <v>23499.218844000003</v>
      </c>
      <c r="E37" s="401"/>
      <c r="F37" s="172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99">
        <v>59730</v>
      </c>
      <c r="E38" s="401"/>
      <c r="F38" s="172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99">
        <v>17070.221545</v>
      </c>
      <c r="E39" s="401"/>
      <c r="F39" s="172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99">
        <v>11256.046354</v>
      </c>
      <c r="E40" s="401"/>
      <c r="F40" s="172">
        <f t="shared" si="1"/>
        <v>3.0016534722329093</v>
      </c>
      <c r="J40" s="226"/>
      <c r="K40" s="3"/>
      <c r="M40" s="3"/>
      <c r="O40" s="3"/>
    </row>
    <row r="41" spans="2:15">
      <c r="B41" s="153" t="s">
        <v>119</v>
      </c>
      <c r="C41" s="171">
        <v>672257.78866279998</v>
      </c>
      <c r="D41" s="399">
        <v>82609</v>
      </c>
      <c r="E41" s="401"/>
      <c r="F41" s="172">
        <f t="shared" si="1"/>
        <v>12.288291990535214</v>
      </c>
      <c r="J41" s="226"/>
      <c r="K41" s="3"/>
      <c r="M41" s="3"/>
      <c r="O41" s="3"/>
    </row>
    <row r="42" spans="2:15">
      <c r="B42" s="218" t="s">
        <v>120</v>
      </c>
      <c r="C42" s="233">
        <v>642877</v>
      </c>
      <c r="D42" s="436">
        <v>12235</v>
      </c>
      <c r="E42" s="437"/>
      <c r="F42" s="283">
        <f t="shared" si="1"/>
        <v>1.903163435618322</v>
      </c>
      <c r="J42" s="226"/>
      <c r="K42" s="3"/>
      <c r="M42" s="3"/>
      <c r="O42" s="3"/>
    </row>
    <row r="43" spans="2:15" ht="14.25" thickBot="1">
      <c r="B43" s="230" t="s">
        <v>121</v>
      </c>
      <c r="C43" s="231">
        <v>269075.36752600002</v>
      </c>
      <c r="D43" s="440">
        <v>84053</v>
      </c>
      <c r="E43" s="441"/>
      <c r="F43" s="284">
        <f t="shared" si="1"/>
        <v>31.23771632194396</v>
      </c>
      <c r="J43" s="226"/>
      <c r="K43" s="3"/>
      <c r="M43" s="3"/>
      <c r="O43" s="3"/>
    </row>
    <row r="44" spans="2:15" ht="14.25" thickBot="1">
      <c r="B44" s="248" t="s">
        <v>102</v>
      </c>
      <c r="C44" s="249">
        <v>375139</v>
      </c>
      <c r="D44" s="450">
        <v>58195</v>
      </c>
      <c r="E44" s="451"/>
      <c r="F44" s="285">
        <f t="shared" si="1"/>
        <v>15.512916545600429</v>
      </c>
      <c r="J44" s="226"/>
      <c r="K44" s="3"/>
      <c r="M44" s="3"/>
      <c r="O44" s="3"/>
    </row>
    <row r="45" spans="2:15" ht="16.5" customHeight="1">
      <c r="B45" s="175" t="s">
        <v>12</v>
      </c>
      <c r="C45" s="176">
        <f>SUM(C6:C44)</f>
        <v>9675186.7239165027</v>
      </c>
      <c r="D45" s="452">
        <f>SUM(D6:E44)</f>
        <v>1392209.7904439999</v>
      </c>
      <c r="E45" s="453"/>
      <c r="F45" s="177">
        <f>D45/C45*100</f>
        <v>14.389487564126672</v>
      </c>
      <c r="K45" s="3"/>
      <c r="M45" s="3"/>
      <c r="O45" s="3"/>
    </row>
    <row r="46" spans="2:15">
      <c r="B46" s="178"/>
      <c r="C46" s="179"/>
      <c r="D46" s="179"/>
      <c r="E46" s="19"/>
      <c r="F46" s="180"/>
      <c r="K46" s="3"/>
      <c r="M46" s="3"/>
      <c r="O46" s="3"/>
    </row>
    <row r="47" spans="2: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>
      <c r="B48" s="21" t="s">
        <v>14</v>
      </c>
      <c r="K48" s="3"/>
      <c r="M48" s="3"/>
      <c r="O48" s="3"/>
    </row>
    <row r="49" spans="1:23">
      <c r="B49" s="21" t="s">
        <v>122</v>
      </c>
      <c r="K49" s="3"/>
      <c r="M49" s="3"/>
      <c r="O49" s="3"/>
    </row>
    <row r="50" spans="1:23" ht="25.5" customHeight="1">
      <c r="K50" s="3"/>
      <c r="M50" s="3"/>
      <c r="O50" s="3"/>
    </row>
    <row r="51" spans="1:23" ht="14.25">
      <c r="A51" s="4" t="s">
        <v>15</v>
      </c>
    </row>
    <row r="52" spans="1:23">
      <c r="K52" s="3"/>
      <c r="M52" s="3"/>
      <c r="O52" s="3" t="s">
        <v>16</v>
      </c>
    </row>
    <row r="53" spans="1:23" ht="18" thickBot="1">
      <c r="B53" s="22" t="s">
        <v>17</v>
      </c>
      <c r="C53" s="22"/>
      <c r="K53" s="3"/>
      <c r="M53" s="3"/>
      <c r="O53" s="3"/>
    </row>
    <row r="54" spans="1:23" ht="18" thickBot="1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421">
        <v>2011</v>
      </c>
      <c r="K54" s="424"/>
      <c r="L54" s="421">
        <v>2012</v>
      </c>
      <c r="M54" s="424"/>
      <c r="N54" s="421">
        <v>2013</v>
      </c>
      <c r="O54" s="420"/>
      <c r="U54" s="2">
        <v>4</v>
      </c>
      <c r="V54" s="2">
        <v>5</v>
      </c>
      <c r="W54" s="2">
        <v>6</v>
      </c>
    </row>
    <row r="55" spans="1:23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>
      <c r="D70" s="23">
        <v>2008</v>
      </c>
      <c r="E70" s="24"/>
      <c r="F70" s="25">
        <v>2009</v>
      </c>
      <c r="G70" s="24"/>
      <c r="H70" s="25">
        <v>2010</v>
      </c>
      <c r="I70" s="24"/>
      <c r="J70" s="421">
        <v>2011</v>
      </c>
      <c r="K70" s="424"/>
      <c r="L70" s="421">
        <v>2012</v>
      </c>
      <c r="M70" s="424"/>
      <c r="N70" s="421">
        <v>2013</v>
      </c>
      <c r="O70" s="420"/>
    </row>
    <row r="71" spans="2: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>
      <c r="B86" s="113"/>
      <c r="C86" s="113"/>
      <c r="D86" s="387">
        <v>2008</v>
      </c>
      <c r="E86" s="384"/>
      <c r="F86" s="383">
        <v>2009</v>
      </c>
      <c r="G86" s="384"/>
      <c r="H86" s="383">
        <v>2010</v>
      </c>
      <c r="I86" s="384"/>
      <c r="J86" s="383">
        <v>2011</v>
      </c>
      <c r="K86" s="434"/>
      <c r="L86" s="421">
        <v>2012</v>
      </c>
      <c r="M86" s="424"/>
      <c r="N86" s="421">
        <v>2013</v>
      </c>
      <c r="O86" s="420"/>
    </row>
    <row r="87" spans="2: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>
      <c r="B102" s="113"/>
      <c r="C102" s="113"/>
      <c r="D102" s="387">
        <v>2008</v>
      </c>
      <c r="E102" s="402"/>
      <c r="F102" s="383">
        <v>2009</v>
      </c>
      <c r="G102" s="402"/>
      <c r="H102" s="383">
        <v>2010</v>
      </c>
      <c r="I102" s="402"/>
      <c r="J102" s="383">
        <v>2011</v>
      </c>
      <c r="K102" s="435"/>
      <c r="L102" s="421">
        <v>2012</v>
      </c>
      <c r="M102" s="420"/>
      <c r="N102" s="421">
        <v>2013</v>
      </c>
      <c r="O102" s="420"/>
    </row>
    <row r="103" spans="2: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02:E102"/>
    <mergeCell ref="F102:G102"/>
    <mergeCell ref="H102:I102"/>
    <mergeCell ref="J102:K102"/>
    <mergeCell ref="L102:M102"/>
    <mergeCell ref="N102:O102"/>
    <mergeCell ref="N54:O54"/>
    <mergeCell ref="J70:K70"/>
    <mergeCell ref="L70:M70"/>
    <mergeCell ref="N70:O70"/>
    <mergeCell ref="N86:O86"/>
    <mergeCell ref="L54:M54"/>
    <mergeCell ref="D86:E86"/>
    <mergeCell ref="F86:G86"/>
    <mergeCell ref="H86:I86"/>
    <mergeCell ref="J86:K86"/>
    <mergeCell ref="L86:M86"/>
    <mergeCell ref="D42:E42"/>
    <mergeCell ref="D43:E43"/>
    <mergeCell ref="D44:E44"/>
    <mergeCell ref="D45:E45"/>
    <mergeCell ref="J54:K54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3"/>
  <sheetViews>
    <sheetView topLeftCell="J31" workbookViewId="0">
      <selection activeCell="AM51" sqref="AM51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5" width="0" style="2" hidden="1" customWidth="1"/>
    <col min="36" max="16384" width="9" style="2"/>
  </cols>
  <sheetData>
    <row r="1" spans="1:14" ht="21">
      <c r="A1" s="1" t="s">
        <v>109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>
      <c r="B47" s="17"/>
      <c r="C47" s="18"/>
      <c r="D47" s="18"/>
      <c r="E47" s="20"/>
      <c r="J47" s="3"/>
      <c r="L47" s="3"/>
      <c r="N47" s="3"/>
    </row>
    <row r="48" spans="2:14">
      <c r="B48" s="21" t="s">
        <v>13</v>
      </c>
      <c r="C48" s="18"/>
      <c r="D48" s="18"/>
      <c r="E48" s="20"/>
      <c r="J48" s="3"/>
      <c r="L48" s="3"/>
      <c r="N48" s="3"/>
    </row>
    <row r="49" spans="1:23">
      <c r="B49" s="21" t="s">
        <v>14</v>
      </c>
      <c r="J49" s="3"/>
      <c r="L49" s="3"/>
      <c r="N49" s="3"/>
    </row>
    <row r="50" spans="1:23">
      <c r="B50" s="21" t="s">
        <v>34</v>
      </c>
      <c r="J50" s="3"/>
      <c r="L50" s="3"/>
      <c r="N50" s="3"/>
    </row>
    <row r="51" spans="1:23" ht="25.5" customHeight="1">
      <c r="J51" s="3"/>
      <c r="L51" s="3"/>
      <c r="N51" s="3"/>
    </row>
    <row r="52" spans="1:23" ht="14.25">
      <c r="A52" s="4" t="s">
        <v>15</v>
      </c>
      <c r="U52" s="2">
        <v>4</v>
      </c>
      <c r="V52" s="2">
        <v>5</v>
      </c>
      <c r="W52" s="2">
        <v>6</v>
      </c>
    </row>
    <row r="53" spans="1:23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421">
        <v>2011</v>
      </c>
      <c r="J55" s="424"/>
      <c r="K55" s="421">
        <v>2012</v>
      </c>
      <c r="L55" s="424"/>
      <c r="M55" s="421">
        <v>2013</v>
      </c>
      <c r="N55" s="424"/>
      <c r="O55" s="454">
        <v>2014</v>
      </c>
      <c r="P55" s="455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>
      <c r="D71" s="23">
        <v>2008</v>
      </c>
      <c r="E71" s="25">
        <v>2009</v>
      </c>
      <c r="F71" s="24"/>
      <c r="G71" s="25">
        <v>2010</v>
      </c>
      <c r="H71" s="24"/>
      <c r="I71" s="421">
        <v>2011</v>
      </c>
      <c r="J71" s="424"/>
      <c r="K71" s="421">
        <v>2012</v>
      </c>
      <c r="L71" s="424"/>
      <c r="M71" s="421">
        <v>2013</v>
      </c>
      <c r="N71" s="420"/>
    </row>
    <row r="72" spans="2:23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>
      <c r="B87" s="113"/>
      <c r="C87" s="113"/>
      <c r="D87" s="251">
        <v>2008</v>
      </c>
      <c r="E87" s="383">
        <v>2009</v>
      </c>
      <c r="F87" s="384"/>
      <c r="G87" s="383">
        <v>2010</v>
      </c>
      <c r="H87" s="384"/>
      <c r="I87" s="383">
        <v>2011</v>
      </c>
      <c r="J87" s="434"/>
      <c r="K87" s="421">
        <v>2012</v>
      </c>
      <c r="L87" s="424"/>
      <c r="M87" s="421">
        <v>2013</v>
      </c>
      <c r="N87" s="420"/>
    </row>
    <row r="88" spans="2:14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>
      <c r="B103" s="113"/>
      <c r="C103" s="113"/>
      <c r="D103" s="251">
        <v>2008</v>
      </c>
      <c r="E103" s="383">
        <v>2009</v>
      </c>
      <c r="F103" s="402"/>
      <c r="G103" s="383">
        <v>2010</v>
      </c>
      <c r="H103" s="402"/>
      <c r="I103" s="383">
        <v>2011</v>
      </c>
      <c r="J103" s="435"/>
      <c r="K103" s="421">
        <v>2012</v>
      </c>
      <c r="L103" s="420"/>
      <c r="M103" s="421">
        <v>2013</v>
      </c>
      <c r="N103" s="420"/>
    </row>
    <row r="104" spans="2:14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O55:P55"/>
    <mergeCell ref="M103:N103"/>
    <mergeCell ref="I71:J71"/>
    <mergeCell ref="K71:L71"/>
    <mergeCell ref="M71:N71"/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A43" workbookViewId="0">
      <selection activeCell="AL52" sqref="AL52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27" width="0" style="2" hidden="1" customWidth="1"/>
    <col min="28" max="16384" width="9" style="2"/>
  </cols>
  <sheetData>
    <row r="1" spans="1:14" ht="21">
      <c r="A1" s="1" t="s">
        <v>126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>
      <c r="B48" s="17"/>
      <c r="C48" s="18"/>
      <c r="D48" s="18"/>
      <c r="E48" s="20"/>
      <c r="J48" s="3"/>
      <c r="L48" s="3"/>
      <c r="N48" s="3"/>
    </row>
    <row r="49" spans="1:23">
      <c r="B49" s="21" t="s">
        <v>13</v>
      </c>
      <c r="C49" s="18"/>
      <c r="D49" s="18"/>
      <c r="E49" s="20"/>
      <c r="J49" s="3"/>
      <c r="L49" s="3"/>
      <c r="N49" s="3"/>
    </row>
    <row r="50" spans="1:23">
      <c r="B50" s="21" t="s">
        <v>14</v>
      </c>
      <c r="J50" s="3"/>
      <c r="L50" s="3"/>
      <c r="N50" s="3"/>
    </row>
    <row r="51" spans="1:23">
      <c r="B51" s="21" t="s">
        <v>34</v>
      </c>
      <c r="J51" s="3"/>
      <c r="L51" s="3"/>
      <c r="N51" s="3"/>
    </row>
    <row r="52" spans="1:23" ht="25.5" customHeight="1">
      <c r="J52" s="3"/>
      <c r="L52" s="3"/>
      <c r="N52" s="3"/>
    </row>
    <row r="53" spans="1:23" ht="14.25">
      <c r="A53" s="4" t="s">
        <v>15</v>
      </c>
      <c r="U53" s="2">
        <v>4</v>
      </c>
      <c r="V53" s="2">
        <v>5</v>
      </c>
      <c r="W53" s="2">
        <v>6</v>
      </c>
    </row>
    <row r="54" spans="1:23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421">
        <v>2011</v>
      </c>
      <c r="J56" s="424"/>
      <c r="K56" s="421">
        <v>2012</v>
      </c>
      <c r="L56" s="424"/>
      <c r="M56" s="421">
        <v>2013</v>
      </c>
      <c r="N56" s="424"/>
      <c r="O56" s="454">
        <v>2014</v>
      </c>
      <c r="P56" s="455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>
      <c r="D72" s="23">
        <v>2008</v>
      </c>
      <c r="E72" s="25">
        <v>2009</v>
      </c>
      <c r="F72" s="24"/>
      <c r="G72" s="25">
        <v>2010</v>
      </c>
      <c r="H72" s="24"/>
      <c r="I72" s="421">
        <v>2011</v>
      </c>
      <c r="J72" s="424"/>
      <c r="K72" s="421">
        <v>2012</v>
      </c>
      <c r="L72" s="424"/>
      <c r="M72" s="421">
        <v>2013</v>
      </c>
      <c r="N72" s="420"/>
    </row>
    <row r="73" spans="2:23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>
      <c r="B88" s="113"/>
      <c r="C88" s="113"/>
      <c r="D88" s="260">
        <v>2008</v>
      </c>
      <c r="E88" s="383">
        <v>2009</v>
      </c>
      <c r="F88" s="384"/>
      <c r="G88" s="383">
        <v>2010</v>
      </c>
      <c r="H88" s="384"/>
      <c r="I88" s="383">
        <v>2011</v>
      </c>
      <c r="J88" s="434"/>
      <c r="K88" s="421">
        <v>2012</v>
      </c>
      <c r="L88" s="424"/>
      <c r="M88" s="421">
        <v>2013</v>
      </c>
      <c r="N88" s="420"/>
    </row>
    <row r="89" spans="2:14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>
      <c r="B104" s="113"/>
      <c r="C104" s="113"/>
      <c r="D104" s="260">
        <v>2008</v>
      </c>
      <c r="E104" s="383">
        <v>2009</v>
      </c>
      <c r="F104" s="402"/>
      <c r="G104" s="383">
        <v>2010</v>
      </c>
      <c r="H104" s="402"/>
      <c r="I104" s="383">
        <v>2011</v>
      </c>
      <c r="J104" s="435"/>
      <c r="K104" s="421">
        <v>2012</v>
      </c>
      <c r="L104" s="420"/>
      <c r="M104" s="421">
        <v>2013</v>
      </c>
      <c r="N104" s="420"/>
    </row>
    <row r="105" spans="2:14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I56:J56"/>
    <mergeCell ref="K56:L56"/>
    <mergeCell ref="M56:N56"/>
    <mergeCell ref="O56:P56"/>
    <mergeCell ref="I72:J72"/>
    <mergeCell ref="K72:L72"/>
    <mergeCell ref="M72:N72"/>
    <mergeCell ref="E104:F104"/>
    <mergeCell ref="G104:H104"/>
    <mergeCell ref="I104:J104"/>
    <mergeCell ref="K104:L104"/>
    <mergeCell ref="M104:N104"/>
    <mergeCell ref="E88:F88"/>
    <mergeCell ref="G88:H88"/>
    <mergeCell ref="I88:J88"/>
    <mergeCell ref="K88:L88"/>
    <mergeCell ref="M88:N88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topLeftCell="A46" workbookViewId="0">
      <selection activeCell="AP64" sqref="AP6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6" width="0" style="2" hidden="1" customWidth="1"/>
    <col min="37" max="16384" width="9" style="2"/>
  </cols>
  <sheetData>
    <row r="1" spans="1:14" ht="21">
      <c r="A1" s="1" t="s">
        <v>127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>
      <c r="B49" s="17"/>
      <c r="C49" s="18"/>
      <c r="D49" s="18"/>
      <c r="E49" s="20"/>
      <c r="J49" s="3"/>
      <c r="L49" s="3"/>
      <c r="N49" s="3"/>
    </row>
    <row r="50" spans="1:25">
      <c r="B50" s="21" t="s">
        <v>13</v>
      </c>
      <c r="C50" s="18"/>
      <c r="D50" s="18"/>
      <c r="E50" s="20"/>
      <c r="J50" s="3"/>
      <c r="L50" s="3"/>
      <c r="N50" s="3"/>
    </row>
    <row r="51" spans="1:25">
      <c r="B51" s="21" t="s">
        <v>14</v>
      </c>
      <c r="J51" s="3"/>
      <c r="L51" s="3"/>
      <c r="N51" s="3"/>
    </row>
    <row r="52" spans="1:25">
      <c r="B52" s="21" t="s">
        <v>34</v>
      </c>
      <c r="J52" s="3"/>
      <c r="L52" s="3"/>
      <c r="N52" s="3"/>
    </row>
    <row r="53" spans="1:25" ht="25.5" customHeight="1">
      <c r="J53" s="3"/>
      <c r="L53" s="3"/>
      <c r="N53" s="3"/>
    </row>
    <row r="54" spans="1:25" ht="14.2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421">
        <v>2011</v>
      </c>
      <c r="J57" s="424"/>
      <c r="K57" s="421">
        <v>2012</v>
      </c>
      <c r="L57" s="424"/>
      <c r="M57" s="421">
        <v>2013</v>
      </c>
      <c r="N57" s="424"/>
      <c r="O57" s="454">
        <v>2014</v>
      </c>
      <c r="P57" s="455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>
      <c r="D73" s="23">
        <v>2008</v>
      </c>
      <c r="E73" s="25">
        <v>2009</v>
      </c>
      <c r="F73" s="24"/>
      <c r="G73" s="25">
        <v>2010</v>
      </c>
      <c r="H73" s="24"/>
      <c r="I73" s="421">
        <v>2011</v>
      </c>
      <c r="J73" s="424"/>
      <c r="K73" s="421">
        <v>2012</v>
      </c>
      <c r="L73" s="424"/>
      <c r="M73" s="421">
        <v>2013</v>
      </c>
      <c r="N73" s="420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>
      <c r="B89" s="113"/>
      <c r="C89" s="113"/>
      <c r="D89" s="287">
        <v>2008</v>
      </c>
      <c r="E89" s="383">
        <v>2009</v>
      </c>
      <c r="F89" s="384"/>
      <c r="G89" s="383">
        <v>2010</v>
      </c>
      <c r="H89" s="384"/>
      <c r="I89" s="383">
        <v>2011</v>
      </c>
      <c r="J89" s="434"/>
      <c r="K89" s="421">
        <v>2012</v>
      </c>
      <c r="L89" s="424"/>
      <c r="M89" s="421">
        <v>2013</v>
      </c>
      <c r="N89" s="420"/>
    </row>
    <row r="90" spans="2:29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>
      <c r="B105" s="113"/>
      <c r="C105" s="113"/>
      <c r="D105" s="287">
        <v>2008</v>
      </c>
      <c r="E105" s="383">
        <v>2009</v>
      </c>
      <c r="F105" s="402"/>
      <c r="G105" s="383">
        <v>2010</v>
      </c>
      <c r="H105" s="402"/>
      <c r="I105" s="383">
        <v>2011</v>
      </c>
      <c r="J105" s="435"/>
      <c r="K105" s="421">
        <v>2012</v>
      </c>
      <c r="L105" s="420"/>
      <c r="M105" s="421">
        <v>2013</v>
      </c>
      <c r="N105" s="420"/>
    </row>
    <row r="106" spans="2:14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E89:F89"/>
    <mergeCell ref="G89:H89"/>
    <mergeCell ref="I89:J89"/>
    <mergeCell ref="K89:L89"/>
    <mergeCell ref="M89:N89"/>
    <mergeCell ref="E105:F105"/>
    <mergeCell ref="G105:H105"/>
    <mergeCell ref="I105:J105"/>
    <mergeCell ref="K105:L105"/>
    <mergeCell ref="M105:N105"/>
    <mergeCell ref="I57:J57"/>
    <mergeCell ref="K57:L57"/>
    <mergeCell ref="M57:N57"/>
    <mergeCell ref="O57:P57"/>
    <mergeCell ref="I73:J73"/>
    <mergeCell ref="K73:L73"/>
    <mergeCell ref="M73:N73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6"/>
  <sheetViews>
    <sheetView topLeftCell="A31" workbookViewId="0">
      <selection activeCell="AP55" sqref="AP55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4" width="0" style="2" hidden="1" customWidth="1"/>
    <col min="35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5" ht="16.5" customHeight="1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5">
      <c r="B50" s="17"/>
      <c r="C50" s="18"/>
      <c r="D50" s="18"/>
      <c r="E50" s="20"/>
      <c r="J50" s="3"/>
      <c r="L50" s="3"/>
      <c r="N50" s="3"/>
    </row>
    <row r="51" spans="1:25">
      <c r="B51" s="21" t="s">
        <v>13</v>
      </c>
      <c r="C51" s="18"/>
      <c r="D51" s="18"/>
      <c r="E51" s="20"/>
      <c r="J51" s="3"/>
      <c r="L51" s="3"/>
      <c r="N51" s="3"/>
    </row>
    <row r="52" spans="1:25">
      <c r="B52" s="21" t="s">
        <v>14</v>
      </c>
      <c r="J52" s="3"/>
      <c r="L52" s="3"/>
      <c r="N52" s="3"/>
    </row>
    <row r="53" spans="1:25">
      <c r="B53" s="21" t="s">
        <v>34</v>
      </c>
      <c r="J53" s="3"/>
      <c r="L53" s="3"/>
      <c r="N53" s="3"/>
    </row>
    <row r="54" spans="1:25" ht="25.5" customHeight="1">
      <c r="J54" s="3"/>
      <c r="L54" s="3"/>
      <c r="N54" s="3"/>
    </row>
    <row r="55" spans="1:25" ht="14.25">
      <c r="A55" s="4" t="s">
        <v>15</v>
      </c>
      <c r="U55" s="2">
        <v>4</v>
      </c>
      <c r="V55" s="2">
        <v>5</v>
      </c>
      <c r="W55" s="2">
        <v>6</v>
      </c>
      <c r="Y55" s="2">
        <v>7</v>
      </c>
    </row>
    <row r="56" spans="1:25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5" ht="18" thickBot="1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5" ht="18" thickBot="1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421">
        <v>2011</v>
      </c>
      <c r="J58" s="424"/>
      <c r="K58" s="421">
        <v>2012</v>
      </c>
      <c r="L58" s="424"/>
      <c r="M58" s="421">
        <v>2013</v>
      </c>
      <c r="N58" s="424"/>
      <c r="O58" s="454">
        <v>2014</v>
      </c>
      <c r="P58" s="455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5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5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5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5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5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5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>
      <c r="D74" s="23">
        <v>2008</v>
      </c>
      <c r="E74" s="25">
        <v>2009</v>
      </c>
      <c r="F74" s="24"/>
      <c r="G74" s="25">
        <v>2010</v>
      </c>
      <c r="H74" s="24"/>
      <c r="I74" s="421">
        <v>2011</v>
      </c>
      <c r="J74" s="424"/>
      <c r="K74" s="421">
        <v>2012</v>
      </c>
      <c r="L74" s="424"/>
      <c r="M74" s="421">
        <v>2013</v>
      </c>
      <c r="N74" s="420"/>
      <c r="O74" s="421">
        <v>2014</v>
      </c>
      <c r="P74" s="420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12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13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</row>
    <row r="90" spans="2:29" ht="14.25" thickBot="1">
      <c r="B90" s="113"/>
      <c r="C90" s="113"/>
      <c r="D90" s="297">
        <v>2008</v>
      </c>
      <c r="E90" s="383">
        <v>2009</v>
      </c>
      <c r="F90" s="384"/>
      <c r="G90" s="383">
        <v>2010</v>
      </c>
      <c r="H90" s="384"/>
      <c r="I90" s="383">
        <v>2011</v>
      </c>
      <c r="J90" s="434"/>
      <c r="K90" s="421">
        <v>2012</v>
      </c>
      <c r="L90" s="424"/>
      <c r="M90" s="421">
        <v>2013</v>
      </c>
      <c r="N90" s="420"/>
    </row>
    <row r="91" spans="2:29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>
      <c r="B106" s="113"/>
      <c r="C106" s="113"/>
      <c r="D106" s="297">
        <v>2008</v>
      </c>
      <c r="E106" s="383">
        <v>2009</v>
      </c>
      <c r="F106" s="402"/>
      <c r="G106" s="383">
        <v>2010</v>
      </c>
      <c r="H106" s="402"/>
      <c r="I106" s="383">
        <v>2011</v>
      </c>
      <c r="J106" s="435"/>
      <c r="K106" s="421">
        <v>2012</v>
      </c>
      <c r="L106" s="420"/>
      <c r="M106" s="421">
        <v>2013</v>
      </c>
      <c r="N106" s="420"/>
    </row>
    <row r="107" spans="2:14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I58:J58"/>
    <mergeCell ref="K58:L58"/>
    <mergeCell ref="M58:N58"/>
    <mergeCell ref="O58:P58"/>
    <mergeCell ref="I74:J74"/>
    <mergeCell ref="K74:L74"/>
    <mergeCell ref="M74:N74"/>
    <mergeCell ref="O74:P74"/>
    <mergeCell ref="E106:F106"/>
    <mergeCell ref="G106:H106"/>
    <mergeCell ref="I106:J106"/>
    <mergeCell ref="K106:L106"/>
    <mergeCell ref="M106:N106"/>
    <mergeCell ref="E90:F90"/>
    <mergeCell ref="G90:H90"/>
    <mergeCell ref="I90:J90"/>
    <mergeCell ref="K90:L90"/>
    <mergeCell ref="M90:N90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54" workbookViewId="0">
      <selection activeCell="H44" sqref="H4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0" style="2" hidden="1" customWidth="1"/>
    <col min="31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0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0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0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0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0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0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0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9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7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7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9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9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9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9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9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9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9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9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11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11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11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11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11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11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11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11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11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11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11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11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11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11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11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11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11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11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11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11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06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06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0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0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30" t="s">
        <v>128</v>
      </c>
      <c r="C48" s="231">
        <v>291313.24937099998</v>
      </c>
      <c r="D48" s="268">
        <v>28954.091820000001</v>
      </c>
      <c r="E48" s="232">
        <f t="shared" si="1"/>
        <v>9.9391606397983345</v>
      </c>
      <c r="I48" s="226"/>
      <c r="J48" s="3"/>
      <c r="L48" s="3"/>
      <c r="N48" s="3"/>
    </row>
    <row r="49" spans="1:25" ht="14.25" thickBot="1">
      <c r="B49" s="294" t="s">
        <v>130</v>
      </c>
      <c r="C49" s="249">
        <v>242918</v>
      </c>
      <c r="D49" s="266">
        <v>34941</v>
      </c>
      <c r="E49" s="295">
        <f t="shared" si="1"/>
        <v>14.383866160597403</v>
      </c>
      <c r="I49" s="226"/>
      <c r="J49" s="3"/>
      <c r="L49" s="3"/>
      <c r="N49" s="3"/>
    </row>
    <row r="50" spans="1:25" ht="16.5" customHeight="1">
      <c r="B50" s="96" t="s">
        <v>12</v>
      </c>
      <c r="C50" s="97">
        <f>SUM(C6:C49)</f>
        <v>11097603.154173702</v>
      </c>
      <c r="D50" s="304">
        <f>SUM(D6:D49)</f>
        <v>1569518.4518259999</v>
      </c>
      <c r="E50" s="106">
        <f>D50/C50*100</f>
        <v>14.142859769099953</v>
      </c>
      <c r="J50" s="3"/>
      <c r="L50" s="3"/>
      <c r="N50" s="3"/>
    </row>
    <row r="51" spans="1:25">
      <c r="B51" s="17"/>
      <c r="C51" s="18"/>
      <c r="D51" s="18"/>
      <c r="E51" s="20"/>
      <c r="J51" s="3"/>
      <c r="L51" s="3"/>
      <c r="N51" s="3"/>
    </row>
    <row r="52" spans="1:25">
      <c r="B52" s="21" t="s">
        <v>13</v>
      </c>
      <c r="C52" s="18"/>
      <c r="D52" s="18"/>
      <c r="E52" s="20"/>
      <c r="J52" s="3"/>
      <c r="L52" s="3"/>
      <c r="N52" s="3"/>
    </row>
    <row r="53" spans="1:25">
      <c r="B53" s="21" t="s">
        <v>14</v>
      </c>
      <c r="J53" s="3"/>
      <c r="L53" s="3"/>
      <c r="N53" s="3"/>
    </row>
    <row r="54" spans="1:25">
      <c r="B54" s="21" t="s">
        <v>34</v>
      </c>
      <c r="J54" s="3"/>
      <c r="L54" s="3"/>
      <c r="N54" s="3"/>
    </row>
    <row r="55" spans="1:25" ht="25.5" customHeight="1">
      <c r="J55" s="3"/>
      <c r="L55" s="3"/>
      <c r="N55" s="3"/>
    </row>
    <row r="56" spans="1:25" ht="14.25">
      <c r="A56" s="4" t="s">
        <v>15</v>
      </c>
      <c r="U56" s="2">
        <v>4</v>
      </c>
      <c r="V56" s="2">
        <v>5</v>
      </c>
      <c r="W56" s="2">
        <v>6</v>
      </c>
      <c r="Y56" s="2">
        <v>7</v>
      </c>
    </row>
    <row r="57" spans="1:25">
      <c r="J57" s="3"/>
      <c r="L57" s="3"/>
      <c r="N57" s="3" t="s">
        <v>16</v>
      </c>
      <c r="T57" s="2">
        <f>SUM(U57:W57)</f>
        <v>97228</v>
      </c>
      <c r="U57" s="2">
        <v>46198</v>
      </c>
      <c r="V57" s="2">
        <v>23400</v>
      </c>
      <c r="W57" s="2">
        <v>27630</v>
      </c>
    </row>
    <row r="58" spans="1:25" ht="18" thickBot="1">
      <c r="B58" s="22" t="s">
        <v>17</v>
      </c>
      <c r="C58" s="22"/>
      <c r="J58" s="3"/>
      <c r="L58" s="3"/>
      <c r="N58" s="3"/>
      <c r="T58" s="2">
        <f t="shared" ref="T58:T71" si="2">SUM(U58:W58)</f>
        <v>397109</v>
      </c>
      <c r="U58" s="2">
        <v>61496</v>
      </c>
      <c r="V58" s="2">
        <v>160316</v>
      </c>
      <c r="W58" s="2">
        <v>175297</v>
      </c>
    </row>
    <row r="59" spans="1:25" ht="18" thickBot="1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421">
        <v>2011</v>
      </c>
      <c r="J59" s="424"/>
      <c r="K59" s="421">
        <v>2012</v>
      </c>
      <c r="L59" s="424"/>
      <c r="M59" s="421">
        <v>2013</v>
      </c>
      <c r="N59" s="424"/>
      <c r="O59" s="454">
        <v>2014</v>
      </c>
      <c r="P59" s="455"/>
      <c r="T59" s="2">
        <f t="shared" si="2"/>
        <v>1683392</v>
      </c>
      <c r="U59" s="2">
        <v>865989</v>
      </c>
      <c r="V59" s="2">
        <v>348963</v>
      </c>
      <c r="W59" s="2">
        <v>468440</v>
      </c>
    </row>
    <row r="60" spans="1:2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3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4">(O60/M60-1)*100</f>
        <v>16.08750130814758</v>
      </c>
      <c r="T60" s="2">
        <f t="shared" si="2"/>
        <v>77322</v>
      </c>
      <c r="U60" s="2">
        <v>17125</v>
      </c>
      <c r="V60" s="2">
        <v>24173</v>
      </c>
      <c r="W60" s="2">
        <v>36024</v>
      </c>
    </row>
    <row r="61" spans="1:25">
      <c r="B61" s="36" t="s">
        <v>20</v>
      </c>
      <c r="C61" s="37"/>
      <c r="D61" s="38">
        <v>123756.788416</v>
      </c>
      <c r="E61" s="40">
        <v>64109.766524999999</v>
      </c>
      <c r="F61" s="41">
        <f t="shared" si="3"/>
        <v>-48.196969761772266</v>
      </c>
      <c r="G61" s="42">
        <v>73314.204068549996</v>
      </c>
      <c r="H61" s="43">
        <f t="shared" ref="H61:H72" si="5">(G61/E61-1)*100</f>
        <v>14.357309412382069</v>
      </c>
      <c r="I61" s="40">
        <v>138795.73865499999</v>
      </c>
      <c r="J61" s="207">
        <f t="shared" ref="J61:J72" si="6">(I61/G61-1)*100</f>
        <v>89.316300188192272</v>
      </c>
      <c r="K61" s="40">
        <v>210852.80018000002</v>
      </c>
      <c r="L61" s="207">
        <f t="shared" ref="L61:L69" si="7">(K61/I61-1)*100</f>
        <v>51.915903343480821</v>
      </c>
      <c r="M61" s="40">
        <v>261840.39718900001</v>
      </c>
      <c r="N61" s="207">
        <f t="shared" ref="N61:P69" si="8">(M61/K61-1)*100</f>
        <v>24.181607721345454</v>
      </c>
      <c r="O61" s="273">
        <v>397109</v>
      </c>
      <c r="P61" s="274">
        <f t="shared" si="4"/>
        <v>51.660707921001681</v>
      </c>
      <c r="T61" s="2">
        <f t="shared" si="2"/>
        <v>266510</v>
      </c>
      <c r="U61" s="2">
        <v>79706</v>
      </c>
      <c r="V61" s="2">
        <v>78909</v>
      </c>
      <c r="W61" s="2">
        <v>107895</v>
      </c>
    </row>
    <row r="62" spans="1:2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3"/>
        <v>-34.699056244222902</v>
      </c>
      <c r="G62" s="42">
        <v>707206.43444054993</v>
      </c>
      <c r="H62" s="43">
        <f t="shared" si="5"/>
        <v>-7.391801270885356</v>
      </c>
      <c r="I62" s="40">
        <v>866631.61487274989</v>
      </c>
      <c r="J62" s="207">
        <f t="shared" si="6"/>
        <v>22.542948235237215</v>
      </c>
      <c r="K62" s="40">
        <v>902865.58918500005</v>
      </c>
      <c r="L62" s="207">
        <f t="shared" si="7"/>
        <v>4.1810122883147338</v>
      </c>
      <c r="M62" s="40">
        <v>931063.18361599999</v>
      </c>
      <c r="N62" s="207">
        <f t="shared" si="8"/>
        <v>3.1231220647641944</v>
      </c>
      <c r="O62" s="273">
        <v>1683392</v>
      </c>
      <c r="P62" s="274">
        <f t="shared" si="4"/>
        <v>80.803196777919666</v>
      </c>
      <c r="T62" s="2">
        <f t="shared" si="2"/>
        <v>324805</v>
      </c>
      <c r="U62" s="2">
        <v>116456</v>
      </c>
      <c r="V62" s="2">
        <v>74160</v>
      </c>
      <c r="W62" s="2">
        <v>134189</v>
      </c>
    </row>
    <row r="63" spans="1:2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3"/>
        <v>12.879564164975132</v>
      </c>
      <c r="G63" s="42">
        <v>36770.895344900004</v>
      </c>
      <c r="H63" s="43">
        <f t="shared" si="5"/>
        <v>-60.346223641682265</v>
      </c>
      <c r="I63" s="40">
        <v>53816.136776799998</v>
      </c>
      <c r="J63" s="207">
        <f t="shared" si="6"/>
        <v>46.355252631247424</v>
      </c>
      <c r="K63" s="40">
        <v>66521.404869999998</v>
      </c>
      <c r="L63" s="207">
        <f t="shared" si="7"/>
        <v>23.608658766968958</v>
      </c>
      <c r="M63" s="40">
        <v>68074.046228849998</v>
      </c>
      <c r="N63" s="207">
        <f t="shared" si="8"/>
        <v>2.3340477578371432</v>
      </c>
      <c r="O63" s="273">
        <v>77322</v>
      </c>
      <c r="P63" s="274">
        <f t="shared" si="4"/>
        <v>13.585138953045938</v>
      </c>
      <c r="T63" s="2">
        <f t="shared" si="2"/>
        <v>99035</v>
      </c>
      <c r="U63" s="2">
        <v>32505</v>
      </c>
      <c r="V63" s="2">
        <v>24733</v>
      </c>
      <c r="W63" s="2">
        <v>41797</v>
      </c>
    </row>
    <row r="64" spans="1:2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3"/>
        <v>-35.492475634575392</v>
      </c>
      <c r="G64" s="42">
        <v>134343.03707299998</v>
      </c>
      <c r="H64" s="43">
        <f t="shared" si="5"/>
        <v>-7.777118232503466</v>
      </c>
      <c r="I64" s="40">
        <v>168834.638656</v>
      </c>
      <c r="J64" s="207">
        <f t="shared" si="6"/>
        <v>25.674275596626405</v>
      </c>
      <c r="K64" s="40">
        <v>183752.44197099999</v>
      </c>
      <c r="L64" s="207">
        <f t="shared" si="7"/>
        <v>8.835748063165493</v>
      </c>
      <c r="M64" s="40">
        <v>224090.79685500002</v>
      </c>
      <c r="N64" s="207">
        <f t="shared" si="8"/>
        <v>21.95255445387021</v>
      </c>
      <c r="O64" s="273">
        <v>266510</v>
      </c>
      <c r="P64" s="274">
        <f t="shared" si="4"/>
        <v>18.929471330519519</v>
      </c>
      <c r="T64" s="2">
        <f t="shared" si="2"/>
        <v>50578</v>
      </c>
      <c r="U64" s="2">
        <v>18275</v>
      </c>
      <c r="V64" s="2">
        <v>12412</v>
      </c>
      <c r="W64" s="2">
        <v>19891</v>
      </c>
    </row>
    <row r="65" spans="2:29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3"/>
        <v>-28.663623785301549</v>
      </c>
      <c r="G65" s="42">
        <v>246619.43998300011</v>
      </c>
      <c r="H65" s="43">
        <f t="shared" si="5"/>
        <v>-18.614865388837387</v>
      </c>
      <c r="I65" s="40">
        <v>243332.118472</v>
      </c>
      <c r="J65" s="207">
        <f t="shared" si="6"/>
        <v>-1.3329531164399278</v>
      </c>
      <c r="K65" s="40">
        <v>278852.95514899999</v>
      </c>
      <c r="L65" s="207">
        <f t="shared" si="7"/>
        <v>14.597676993917808</v>
      </c>
      <c r="M65" s="40">
        <v>339882.65114329988</v>
      </c>
      <c r="N65" s="207">
        <f t="shared" si="8"/>
        <v>21.885977848680071</v>
      </c>
      <c r="O65" s="273">
        <v>324805</v>
      </c>
      <c r="P65" s="274">
        <f t="shared" si="4"/>
        <v>-4.4361343812582277</v>
      </c>
      <c r="T65" s="2">
        <f t="shared" si="2"/>
        <v>173411</v>
      </c>
      <c r="U65" s="2">
        <v>62059</v>
      </c>
      <c r="V65" s="2">
        <v>32924</v>
      </c>
      <c r="W65" s="2">
        <v>78428</v>
      </c>
    </row>
    <row r="66" spans="2:29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3"/>
        <v>-21.280582895672985</v>
      </c>
      <c r="G66" s="42">
        <v>63603.039643999997</v>
      </c>
      <c r="H66" s="43">
        <f t="shared" si="5"/>
        <v>-12.175663493286049</v>
      </c>
      <c r="I66" s="40">
        <v>83922.548986000009</v>
      </c>
      <c r="J66" s="207">
        <f t="shared" si="6"/>
        <v>31.947387193650979</v>
      </c>
      <c r="K66" s="40">
        <v>73510.594003000006</v>
      </c>
      <c r="L66" s="207">
        <f t="shared" si="7"/>
        <v>-12.406623855928078</v>
      </c>
      <c r="M66" s="40">
        <v>90504.567083999995</v>
      </c>
      <c r="N66" s="207">
        <f t="shared" si="8"/>
        <v>23.117719713034091</v>
      </c>
      <c r="O66" s="273">
        <v>99035</v>
      </c>
      <c r="P66" s="274">
        <f t="shared" si="4"/>
        <v>9.4254170710331699</v>
      </c>
      <c r="T66" s="2">
        <f t="shared" si="2"/>
        <v>3169390</v>
      </c>
      <c r="U66" s="2">
        <f>SUM(U57:U65)</f>
        <v>1299809</v>
      </c>
      <c r="V66" s="2">
        <f>SUM(V57:V65)</f>
        <v>779990</v>
      </c>
      <c r="W66" s="2">
        <f>SUM(W57:W65)</f>
        <v>1089591</v>
      </c>
    </row>
    <row r="67" spans="2:29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3"/>
        <v>-13.37652255406655</v>
      </c>
      <c r="G67" s="42">
        <v>26863.497335999997</v>
      </c>
      <c r="H67" s="43">
        <f t="shared" si="5"/>
        <v>-24.255065990972025</v>
      </c>
      <c r="I67" s="40">
        <v>28227.763467499997</v>
      </c>
      <c r="J67" s="207">
        <f t="shared" si="6"/>
        <v>5.0785127283919707</v>
      </c>
      <c r="K67" s="40">
        <v>34797.793954000008</v>
      </c>
      <c r="L67" s="207">
        <f t="shared" si="7"/>
        <v>23.275065678031524</v>
      </c>
      <c r="M67" s="40">
        <v>42747.456858999998</v>
      </c>
      <c r="N67" s="207">
        <f t="shared" si="8"/>
        <v>22.845307135012138</v>
      </c>
      <c r="O67" s="273">
        <v>50578</v>
      </c>
      <c r="P67" s="274">
        <f t="shared" si="4"/>
        <v>18.31814970146317</v>
      </c>
    </row>
    <row r="68" spans="2:29" ht="14.25" thickBot="1">
      <c r="B68" s="36" t="s">
        <v>27</v>
      </c>
      <c r="C68" s="45"/>
      <c r="D68" s="38">
        <v>173321.351245</v>
      </c>
      <c r="E68" s="40">
        <v>91957.925027000019</v>
      </c>
      <c r="F68" s="41">
        <f t="shared" si="3"/>
        <v>-46.943683298999872</v>
      </c>
      <c r="G68" s="42">
        <v>125849.024</v>
      </c>
      <c r="H68" s="43">
        <f t="shared" si="5"/>
        <v>36.855006203162063</v>
      </c>
      <c r="I68" s="40">
        <v>126708.88219915002</v>
      </c>
      <c r="J68" s="207">
        <f t="shared" si="6"/>
        <v>0.6832458225103144</v>
      </c>
      <c r="K68" s="40">
        <v>135836.60093099999</v>
      </c>
      <c r="L68" s="207">
        <f t="shared" si="7"/>
        <v>7.2036928851631821</v>
      </c>
      <c r="M68" s="40">
        <v>204765.990911</v>
      </c>
      <c r="N68" s="207">
        <f t="shared" si="8"/>
        <v>50.744342472919811</v>
      </c>
      <c r="O68" s="277">
        <v>173411</v>
      </c>
      <c r="P68" s="278">
        <f t="shared" si="4"/>
        <v>-15.312596965688607</v>
      </c>
      <c r="S68" s="2" t="s">
        <v>104</v>
      </c>
      <c r="T68" s="2">
        <f>SUM(U68:W68)</f>
        <v>39172</v>
      </c>
      <c r="U68" s="2">
        <v>15068</v>
      </c>
      <c r="V68" s="2">
        <v>12304</v>
      </c>
      <c r="W68" s="2">
        <v>11800</v>
      </c>
    </row>
    <row r="69" spans="2:29" ht="15" thickTop="1" thickBot="1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3"/>
        <v>-32.354937258299152</v>
      </c>
      <c r="G69" s="52">
        <v>1479655.2979870001</v>
      </c>
      <c r="H69" s="53">
        <f t="shared" si="5"/>
        <v>-9.1121518652970028</v>
      </c>
      <c r="I69" s="50">
        <v>1762432.1089452</v>
      </c>
      <c r="J69" s="208">
        <f t="shared" si="6"/>
        <v>19.110992360376365</v>
      </c>
      <c r="K69" s="50">
        <v>1958362.3095399998</v>
      </c>
      <c r="L69" s="208">
        <f t="shared" si="7"/>
        <v>11.117035351339698</v>
      </c>
      <c r="M69" s="50">
        <v>2246723.1537641501</v>
      </c>
      <c r="N69" s="208">
        <f t="shared" si="8"/>
        <v>14.724591196400393</v>
      </c>
      <c r="O69" s="275">
        <v>3169405</v>
      </c>
      <c r="P69" s="276">
        <f t="shared" si="8"/>
        <v>41.067892352023549</v>
      </c>
      <c r="S69" s="2" t="s">
        <v>105</v>
      </c>
      <c r="T69" s="2">
        <f t="shared" si="2"/>
        <v>113743</v>
      </c>
      <c r="U69" s="2">
        <v>22138</v>
      </c>
      <c r="V69" s="2">
        <v>34623</v>
      </c>
      <c r="W69" s="2">
        <v>56982</v>
      </c>
    </row>
    <row r="70" spans="2:29" ht="12" customHeight="1" thickBot="1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S70" s="2" t="s">
        <v>106</v>
      </c>
      <c r="T70" s="2">
        <f t="shared" si="2"/>
        <v>203769</v>
      </c>
      <c r="U70" s="2">
        <v>16249</v>
      </c>
      <c r="V70" s="2">
        <v>99043</v>
      </c>
      <c r="W70" s="2">
        <v>88477</v>
      </c>
    </row>
    <row r="71" spans="2:29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5"/>
        <v>0.93675985798682415</v>
      </c>
      <c r="I71" s="40">
        <v>326871.2629643</v>
      </c>
      <c r="J71" s="207">
        <f t="shared" si="6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f>O61+T71+T72</f>
        <v>565145</v>
      </c>
      <c r="P71" s="279">
        <f t="shared" ref="P71:P72" si="9">(O71/M71-1)*100</f>
        <v>32.003331756147332</v>
      </c>
      <c r="S71" s="2" t="s">
        <v>107</v>
      </c>
      <c r="T71" s="2">
        <f t="shared" si="2"/>
        <v>40106</v>
      </c>
      <c r="U71" s="2">
        <v>14407</v>
      </c>
      <c r="V71" s="2">
        <v>12549</v>
      </c>
      <c r="W71" s="2">
        <v>13150</v>
      </c>
    </row>
    <row r="72" spans="2:29" ht="14.25" thickBot="1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5"/>
        <v>-5.1517687541546842E-2</v>
      </c>
      <c r="I72" s="67">
        <v>122295.344843</v>
      </c>
      <c r="J72" s="209">
        <f t="shared" si="6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f>T68+T69+T70</f>
        <v>356684</v>
      </c>
      <c r="P72" s="280">
        <f t="shared" si="9"/>
        <v>58.778834296303614</v>
      </c>
      <c r="S72" s="2" t="s">
        <v>108</v>
      </c>
      <c r="T72" s="2">
        <f>SUM(U72:W72)</f>
        <v>127930</v>
      </c>
      <c r="U72" s="2">
        <v>60056</v>
      </c>
      <c r="V72" s="2">
        <v>26016</v>
      </c>
      <c r="W72" s="2">
        <v>41858</v>
      </c>
      <c r="Z72" s="2" t="s">
        <v>125</v>
      </c>
      <c r="AA72" s="2">
        <v>7</v>
      </c>
      <c r="AB72" s="2">
        <v>8</v>
      </c>
      <c r="AC72" s="2">
        <v>9</v>
      </c>
    </row>
    <row r="73" spans="2:29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82911</v>
      </c>
      <c r="AA73" s="2">
        <v>29224</v>
      </c>
      <c r="AB73" s="2">
        <v>28147</v>
      </c>
      <c r="AC73" s="2">
        <v>25540</v>
      </c>
    </row>
    <row r="74" spans="2:29" ht="18" thickBot="1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0">SUM(AA74:AC74)</f>
        <v>386197</v>
      </c>
      <c r="AA74" s="2">
        <v>141995</v>
      </c>
      <c r="AB74" s="2">
        <v>84546</v>
      </c>
      <c r="AC74" s="2">
        <v>159656</v>
      </c>
    </row>
    <row r="75" spans="2:29" ht="14.25" thickBot="1">
      <c r="D75" s="23">
        <v>2008</v>
      </c>
      <c r="E75" s="25">
        <v>2009</v>
      </c>
      <c r="F75" s="24"/>
      <c r="G75" s="25">
        <v>2010</v>
      </c>
      <c r="H75" s="24"/>
      <c r="I75" s="421">
        <v>2011</v>
      </c>
      <c r="J75" s="424"/>
      <c r="K75" s="421">
        <v>2012</v>
      </c>
      <c r="L75" s="424"/>
      <c r="M75" s="421">
        <v>2013</v>
      </c>
      <c r="N75" s="420"/>
      <c r="O75" s="421">
        <v>2014</v>
      </c>
      <c r="P75" s="420"/>
      <c r="Y75" s="36" t="s">
        <v>21</v>
      </c>
      <c r="Z75" s="2">
        <f t="shared" si="10"/>
        <v>1360167</v>
      </c>
      <c r="AA75" s="2">
        <v>379127</v>
      </c>
      <c r="AB75" s="2">
        <v>453079</v>
      </c>
      <c r="AC75" s="2">
        <v>527961</v>
      </c>
    </row>
    <row r="76" spans="2:29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1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0"/>
        <v>96253</v>
      </c>
      <c r="AA76" s="2">
        <v>27541</v>
      </c>
      <c r="AB76" s="2">
        <v>12366</v>
      </c>
      <c r="AC76" s="2">
        <v>56346</v>
      </c>
    </row>
    <row r="77" spans="2:29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1"/>
        <v>-33.798006002689931</v>
      </c>
      <c r="G77" s="42">
        <v>138276.50044130001</v>
      </c>
      <c r="H77" s="76">
        <f t="shared" ref="H77:J85" si="12">(G77/E77-1)*100</f>
        <v>43.622025082474991</v>
      </c>
      <c r="I77" s="40">
        <v>373960.712917</v>
      </c>
      <c r="J77" s="212">
        <f t="shared" si="12"/>
        <v>170.44415480832237</v>
      </c>
      <c r="K77" s="40">
        <v>233728.78730700002</v>
      </c>
      <c r="L77" s="207">
        <f t="shared" ref="L77:L84" si="13">(K77/I77-1)*100</f>
        <v>-37.499106394399305</v>
      </c>
      <c r="M77" s="40">
        <v>451159.11825399997</v>
      </c>
      <c r="N77" s="44">
        <f t="shared" ref="N77:N84" si="14">(M77/K77-1)*100</f>
        <v>93.026765531199956</v>
      </c>
      <c r="O77" s="40">
        <v>386197</v>
      </c>
      <c r="P77" s="44">
        <f t="shared" ref="P77:P84" si="15">(O77/M77-1)*100</f>
        <v>-14.39893723203588</v>
      </c>
      <c r="Y77" s="36" t="s">
        <v>23</v>
      </c>
      <c r="Z77" s="2">
        <f t="shared" si="10"/>
        <v>273509</v>
      </c>
      <c r="AA77" s="2">
        <v>78003</v>
      </c>
      <c r="AB77" s="2">
        <v>72294</v>
      </c>
      <c r="AC77" s="2">
        <v>123212</v>
      </c>
    </row>
    <row r="78" spans="2:29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1"/>
        <v>-11.674754188252901</v>
      </c>
      <c r="G78" s="42">
        <v>1172599.0142699501</v>
      </c>
      <c r="H78" s="76">
        <f t="shared" si="12"/>
        <v>-18.26329119526925</v>
      </c>
      <c r="I78" s="40">
        <v>1083908.1906834</v>
      </c>
      <c r="J78" s="212">
        <f t="shared" si="12"/>
        <v>-7.5636106211267933</v>
      </c>
      <c r="K78" s="40">
        <v>1150309.8317710003</v>
      </c>
      <c r="L78" s="207">
        <f t="shared" si="13"/>
        <v>6.1261314988065863</v>
      </c>
      <c r="M78" s="40">
        <v>1602266.2021930502</v>
      </c>
      <c r="N78" s="44">
        <f t="shared" si="14"/>
        <v>39.289968488422325</v>
      </c>
      <c r="O78" s="40">
        <v>1360167</v>
      </c>
      <c r="P78" s="44">
        <f t="shared" si="15"/>
        <v>-15.109798974832312</v>
      </c>
      <c r="Y78" s="36" t="s">
        <v>24</v>
      </c>
      <c r="Z78" s="2">
        <f t="shared" si="10"/>
        <v>455090</v>
      </c>
      <c r="AA78" s="2">
        <v>151649</v>
      </c>
      <c r="AB78" s="2">
        <v>117472</v>
      </c>
      <c r="AC78" s="2">
        <v>185969</v>
      </c>
    </row>
    <row r="79" spans="2:29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1"/>
        <v>-6.7048058637694918</v>
      </c>
      <c r="G79" s="42">
        <v>62504.740647400002</v>
      </c>
      <c r="H79" s="76">
        <f t="shared" si="12"/>
        <v>-19.912816141016275</v>
      </c>
      <c r="I79" s="40">
        <v>68356.702199999985</v>
      </c>
      <c r="J79" s="212">
        <f t="shared" si="12"/>
        <v>9.3624283406148479</v>
      </c>
      <c r="K79" s="40">
        <v>70899.061984</v>
      </c>
      <c r="L79" s="207">
        <f t="shared" si="13"/>
        <v>3.7192545897862361</v>
      </c>
      <c r="M79" s="40">
        <v>96621.92969260001</v>
      </c>
      <c r="N79" s="44">
        <f t="shared" si="14"/>
        <v>36.28097042300076</v>
      </c>
      <c r="O79" s="40">
        <v>96253</v>
      </c>
      <c r="P79" s="44">
        <f t="shared" si="15"/>
        <v>-0.38182811477037726</v>
      </c>
      <c r="Y79" s="36" t="s">
        <v>25</v>
      </c>
      <c r="Z79" s="2">
        <f t="shared" si="10"/>
        <v>121710</v>
      </c>
      <c r="AA79" s="2">
        <v>34461</v>
      </c>
      <c r="AB79" s="2">
        <v>41057</v>
      </c>
      <c r="AC79" s="2">
        <v>46192</v>
      </c>
    </row>
    <row r="80" spans="2:29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1"/>
        <v>-38.93899024051538</v>
      </c>
      <c r="G80" s="42">
        <v>231292.07339500001</v>
      </c>
      <c r="H80" s="76">
        <f t="shared" si="12"/>
        <v>4.5749922161652634</v>
      </c>
      <c r="I80" s="40">
        <v>233336.693661</v>
      </c>
      <c r="J80" s="212">
        <f t="shared" si="12"/>
        <v>0.8839992810770525</v>
      </c>
      <c r="K80" s="40">
        <v>286657.67228700005</v>
      </c>
      <c r="L80" s="207">
        <f t="shared" si="13"/>
        <v>22.851518888609391</v>
      </c>
      <c r="M80" s="40">
        <v>332934.79825199995</v>
      </c>
      <c r="N80" s="44">
        <f t="shared" si="14"/>
        <v>16.143689996431519</v>
      </c>
      <c r="O80" s="40">
        <v>273509</v>
      </c>
      <c r="P80" s="44">
        <f t="shared" si="15"/>
        <v>-17.849079929163871</v>
      </c>
      <c r="Y80" s="36" t="s">
        <v>26</v>
      </c>
      <c r="Z80" s="2">
        <f t="shared" si="10"/>
        <v>83094</v>
      </c>
      <c r="AA80" s="2">
        <v>30030</v>
      </c>
      <c r="AB80" s="2">
        <v>20991</v>
      </c>
      <c r="AC80" s="2">
        <v>32073</v>
      </c>
    </row>
    <row r="81" spans="2:29">
      <c r="B81" s="36" t="s">
        <v>24</v>
      </c>
      <c r="C81" s="37"/>
      <c r="D81" s="38">
        <v>582095.835632</v>
      </c>
      <c r="E81" s="75">
        <v>342593.71078199986</v>
      </c>
      <c r="F81" s="41">
        <f t="shared" si="11"/>
        <v>-41.144792693795004</v>
      </c>
      <c r="G81" s="42">
        <v>361166.725286</v>
      </c>
      <c r="H81" s="76">
        <f t="shared" si="12"/>
        <v>5.4212946471216883</v>
      </c>
      <c r="I81" s="40">
        <v>318082.3917255</v>
      </c>
      <c r="J81" s="212">
        <f t="shared" si="12"/>
        <v>-11.929209017354092</v>
      </c>
      <c r="K81" s="40">
        <v>348991.59079000005</v>
      </c>
      <c r="L81" s="207">
        <f t="shared" si="13"/>
        <v>9.717356216050522</v>
      </c>
      <c r="M81" s="40">
        <v>609515.34236299992</v>
      </c>
      <c r="N81" s="44">
        <f t="shared" si="14"/>
        <v>74.650438133268878</v>
      </c>
      <c r="O81" s="40">
        <v>455090</v>
      </c>
      <c r="P81" s="44">
        <f t="shared" si="15"/>
        <v>-25.335759681506286</v>
      </c>
      <c r="Y81" s="36" t="s">
        <v>27</v>
      </c>
      <c r="Z81" s="2">
        <f t="shared" si="10"/>
        <v>184039</v>
      </c>
      <c r="AA81" s="2">
        <v>57891</v>
      </c>
      <c r="AB81" s="2">
        <v>49270</v>
      </c>
      <c r="AC81" s="2">
        <v>76878</v>
      </c>
    </row>
    <row r="82" spans="2:29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1"/>
        <v>-0.87795793289602297</v>
      </c>
      <c r="G82" s="42">
        <v>101561.90542299999</v>
      </c>
      <c r="H82" s="76">
        <f t="shared" si="12"/>
        <v>-23.729464128382283</v>
      </c>
      <c r="I82" s="40">
        <v>106085.06821100001</v>
      </c>
      <c r="J82" s="212">
        <f t="shared" si="12"/>
        <v>4.4536017408902229</v>
      </c>
      <c r="K82" s="40">
        <v>83629.522797999991</v>
      </c>
      <c r="L82" s="207">
        <f t="shared" si="13"/>
        <v>-21.167489253375994</v>
      </c>
      <c r="M82" s="40">
        <v>193028.92836705002</v>
      </c>
      <c r="N82" s="44">
        <f t="shared" si="14"/>
        <v>130.81433674241453</v>
      </c>
      <c r="O82" s="40">
        <v>121710</v>
      </c>
      <c r="P82" s="44">
        <f t="shared" si="15"/>
        <v>-36.947274675552798</v>
      </c>
      <c r="Z82" s="2">
        <f t="shared" si="10"/>
        <v>3042970</v>
      </c>
      <c r="AA82" s="2">
        <f>SUM(AA73:AA81)</f>
        <v>929921</v>
      </c>
      <c r="AB82" s="2">
        <f>SUM(AB73:AB81)</f>
        <v>879222</v>
      </c>
      <c r="AC82" s="2">
        <f>SUM(AC73:AC81)</f>
        <v>1233827</v>
      </c>
    </row>
    <row r="83" spans="2:29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1"/>
        <v>12.162891293232514</v>
      </c>
      <c r="G83" s="42">
        <v>45108.793073000008</v>
      </c>
      <c r="H83" s="76">
        <f t="shared" si="12"/>
        <v>1.6043880080252704</v>
      </c>
      <c r="I83" s="40">
        <v>43654.617416000008</v>
      </c>
      <c r="J83" s="212">
        <f t="shared" si="12"/>
        <v>-3.2237077472826448</v>
      </c>
      <c r="K83" s="40">
        <v>44633.086684000002</v>
      </c>
      <c r="L83" s="207">
        <f t="shared" si="13"/>
        <v>2.2413877979408747</v>
      </c>
      <c r="M83" s="40">
        <v>62242.411947999994</v>
      </c>
      <c r="N83" s="44">
        <f t="shared" si="14"/>
        <v>39.453523321550946</v>
      </c>
      <c r="O83" s="40">
        <v>83094</v>
      </c>
      <c r="P83" s="44">
        <f t="shared" si="15"/>
        <v>33.500610595586046</v>
      </c>
    </row>
    <row r="84" spans="2:29" ht="14.25" thickBot="1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1"/>
        <v>-29.152293873441572</v>
      </c>
      <c r="G84" s="42">
        <v>179265.77039354999</v>
      </c>
      <c r="H84" s="76">
        <f t="shared" si="12"/>
        <v>9.9046674815052036</v>
      </c>
      <c r="I84" s="40">
        <v>133779.22550815</v>
      </c>
      <c r="J84" s="212">
        <f t="shared" si="12"/>
        <v>-25.373803814047371</v>
      </c>
      <c r="K84" s="40">
        <v>183200.597175</v>
      </c>
      <c r="L84" s="207">
        <f t="shared" si="13"/>
        <v>36.942486009413457</v>
      </c>
      <c r="M84" s="40">
        <v>328203.96683200006</v>
      </c>
      <c r="N84" s="44">
        <f t="shared" si="14"/>
        <v>79.150052943597913</v>
      </c>
      <c r="O84" s="40">
        <v>184039</v>
      </c>
      <c r="P84" s="44">
        <f t="shared" si="15"/>
        <v>-43.925418764299927</v>
      </c>
      <c r="Y84" s="2" t="s">
        <v>104</v>
      </c>
      <c r="Z84" s="2">
        <f>SUM(AA84:AC84)</f>
        <v>53162</v>
      </c>
      <c r="AA84" s="2">
        <v>21883</v>
      </c>
      <c r="AB84" s="2">
        <v>8186</v>
      </c>
      <c r="AC84" s="2">
        <v>23093</v>
      </c>
    </row>
    <row r="85" spans="2:29" ht="15" thickTop="1" thickBot="1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1"/>
        <v>-22.416983755231669</v>
      </c>
      <c r="G85" s="52">
        <v>2342310.2099072002</v>
      </c>
      <c r="H85" s="51">
        <f t="shared" si="12"/>
        <v>-8.7649600769232663</v>
      </c>
      <c r="I85" s="50">
        <v>2412686.8108330499</v>
      </c>
      <c r="J85" s="213">
        <f t="shared" si="12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16">SUM(AA85:AC85)</f>
        <v>122521</v>
      </c>
      <c r="AA85" s="2">
        <v>56851</v>
      </c>
      <c r="AB85" s="2">
        <v>36477</v>
      </c>
      <c r="AC85" s="2">
        <v>29193</v>
      </c>
    </row>
    <row r="86" spans="2:29" ht="14.25" thickBot="1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16"/>
        <v>184951</v>
      </c>
      <c r="AA86" s="2">
        <v>54181</v>
      </c>
      <c r="AB86" s="2">
        <v>36438</v>
      </c>
      <c r="AC86" s="2">
        <v>94332</v>
      </c>
    </row>
    <row r="87" spans="2:29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f>Z74+Z87+Z88</f>
        <v>565037</v>
      </c>
      <c r="P87" s="35">
        <f>(O87/M87-1)*100</f>
        <v>-17.140477768396799</v>
      </c>
      <c r="Y87" s="2" t="s">
        <v>107</v>
      </c>
      <c r="Z87" s="2">
        <f t="shared" si="16"/>
        <v>57681</v>
      </c>
      <c r="AA87" s="2">
        <v>10461</v>
      </c>
      <c r="AB87" s="2">
        <v>15854</v>
      </c>
      <c r="AC87" s="2">
        <v>31366</v>
      </c>
    </row>
    <row r="88" spans="2:29" ht="14.25" thickBot="1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f>Z84+Z85+Z86</f>
        <v>360634</v>
      </c>
      <c r="P88" s="71">
        <f>(O88/M88-1)*100</f>
        <v>-2.7870920138633237</v>
      </c>
      <c r="Y88" s="2" t="s">
        <v>108</v>
      </c>
      <c r="Z88" s="2">
        <f>SUM(AA88:AC88)</f>
        <v>121159</v>
      </c>
      <c r="AA88" s="2">
        <v>35195</v>
      </c>
      <c r="AB88" s="2">
        <v>41791</v>
      </c>
      <c r="AC88" s="2">
        <v>44173</v>
      </c>
    </row>
    <row r="89" spans="2:29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</row>
    <row r="90" spans="2:29" ht="18" thickBot="1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</row>
    <row r="91" spans="2:29" ht="14.25" thickBot="1">
      <c r="B91" s="113"/>
      <c r="C91" s="113"/>
      <c r="D91" s="305">
        <v>2008</v>
      </c>
      <c r="E91" s="383">
        <v>2009</v>
      </c>
      <c r="F91" s="384"/>
      <c r="G91" s="383">
        <v>2010</v>
      </c>
      <c r="H91" s="384"/>
      <c r="I91" s="383">
        <v>2011</v>
      </c>
      <c r="J91" s="434"/>
      <c r="K91" s="421">
        <v>2012</v>
      </c>
      <c r="L91" s="424"/>
      <c r="M91" s="421">
        <v>2013</v>
      </c>
      <c r="N91" s="420"/>
    </row>
    <row r="92" spans="2:29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35">
        <f>(M92/K92-1)*100</f>
        <v>-5.5573093220569696</v>
      </c>
    </row>
    <row r="93" spans="2:29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17">(K93/I93-1)*100</f>
        <v>-25.025867740576079</v>
      </c>
      <c r="M93" s="40">
        <v>339041</v>
      </c>
      <c r="N93" s="44">
        <f t="shared" ref="N93:N100" si="18">(M93/K93-1)*100</f>
        <v>54.241353333392681</v>
      </c>
    </row>
    <row r="94" spans="2:29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17"/>
        <v>7.7255029364557082</v>
      </c>
      <c r="M94" s="40">
        <v>1272596</v>
      </c>
      <c r="N94" s="44">
        <f t="shared" si="18"/>
        <v>18.77211199058053</v>
      </c>
    </row>
    <row r="95" spans="2:29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17"/>
        <v>-5.6341847615941294</v>
      </c>
      <c r="M95" s="40">
        <v>50016</v>
      </c>
      <c r="N95" s="44">
        <f t="shared" si="18"/>
        <v>-25.803257566211222</v>
      </c>
    </row>
    <row r="96" spans="2:29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17"/>
        <v>4.5978813073356051</v>
      </c>
      <c r="M96" s="40">
        <v>249928</v>
      </c>
      <c r="N96" s="44">
        <f t="shared" si="18"/>
        <v>27.953591198969342</v>
      </c>
    </row>
    <row r="97" spans="2:14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17"/>
        <v>10.677438349858349</v>
      </c>
      <c r="M97" s="40">
        <v>379021</v>
      </c>
      <c r="N97" s="44">
        <f t="shared" si="18"/>
        <v>6.3268494360713134</v>
      </c>
    </row>
    <row r="98" spans="2:14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17"/>
        <v>32.649950331050533</v>
      </c>
      <c r="M98" s="40">
        <v>118207</v>
      </c>
      <c r="N98" s="44">
        <f t="shared" si="18"/>
        <v>10.140366345471264</v>
      </c>
    </row>
    <row r="99" spans="2:14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44">
        <f t="shared" si="18"/>
        <v>3.349037228258811</v>
      </c>
    </row>
    <row r="100" spans="2:14" ht="14.25" thickBot="1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17"/>
        <v>-11.46026386216178</v>
      </c>
      <c r="M100" s="40">
        <v>150369</v>
      </c>
      <c r="N100" s="44">
        <f t="shared" si="18"/>
        <v>-0.32742190946507543</v>
      </c>
    </row>
    <row r="101" spans="2:14" ht="15" thickTop="1" thickBot="1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54">
        <f>(M101/K101-1)*100</f>
        <v>17.136907716914074</v>
      </c>
    </row>
    <row r="102" spans="2:14" ht="14.25" thickBot="1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</row>
    <row r="103" spans="2:14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44">
        <f>(M103/K103-1)*100</f>
        <v>43.023984589212326</v>
      </c>
    </row>
    <row r="104" spans="2:14" ht="14.25" thickBot="1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71">
        <f>(M104/K104-1)*100</f>
        <v>57.773213270448288</v>
      </c>
    </row>
    <row r="105" spans="2:14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14" ht="18" thickBot="1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14" ht="14.25" thickBot="1">
      <c r="B107" s="113"/>
      <c r="C107" s="113"/>
      <c r="D107" s="305">
        <v>2008</v>
      </c>
      <c r="E107" s="383">
        <v>2009</v>
      </c>
      <c r="F107" s="402"/>
      <c r="G107" s="383">
        <v>2010</v>
      </c>
      <c r="H107" s="402"/>
      <c r="I107" s="383">
        <v>2011</v>
      </c>
      <c r="J107" s="435"/>
      <c r="K107" s="421">
        <v>2012</v>
      </c>
      <c r="L107" s="420"/>
      <c r="M107" s="421">
        <v>2013</v>
      </c>
      <c r="N107" s="420"/>
    </row>
    <row r="108" spans="2:14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19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</row>
    <row r="109" spans="2:14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19"/>
        <v>-6.5943486946893559</v>
      </c>
      <c r="G109" s="122">
        <v>126641.38852399999</v>
      </c>
      <c r="H109" s="124">
        <f t="shared" ref="H109:J120" si="20">(G109/E109-1)*100</f>
        <v>-7.7909788978333001</v>
      </c>
      <c r="I109" s="122">
        <v>316110.79758519115</v>
      </c>
      <c r="J109" s="222">
        <f t="shared" si="20"/>
        <v>149.61096942275276</v>
      </c>
      <c r="K109" s="40">
        <v>408661.36415899999</v>
      </c>
      <c r="L109" s="44">
        <f t="shared" ref="L109:L116" si="21">(K109/I109-1)*100</f>
        <v>29.277888411536047</v>
      </c>
      <c r="M109" s="40">
        <v>495441</v>
      </c>
      <c r="N109" s="44">
        <f t="shared" ref="N109:N116" si="22">(M109/K109-1)*100</f>
        <v>21.235096696646917</v>
      </c>
    </row>
    <row r="110" spans="2:14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19"/>
        <v>9.9048802378063137</v>
      </c>
      <c r="G110" s="122">
        <v>1641889.6840395499</v>
      </c>
      <c r="H110" s="124">
        <f t="shared" si="20"/>
        <v>3.2258035033993826</v>
      </c>
      <c r="I110" s="122">
        <v>1577865.4254916655</v>
      </c>
      <c r="J110" s="222">
        <f t="shared" si="20"/>
        <v>-3.8994251057333673</v>
      </c>
      <c r="K110" s="40">
        <v>1499346.3462266</v>
      </c>
      <c r="L110" s="44">
        <f t="shared" si="21"/>
        <v>-4.9762849224355588</v>
      </c>
      <c r="M110" s="40">
        <v>1415189</v>
      </c>
      <c r="N110" s="44">
        <f t="shared" si="22"/>
        <v>-5.6129356928369845</v>
      </c>
    </row>
    <row r="111" spans="2:14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19"/>
        <v>-3.6435688613246642</v>
      </c>
      <c r="G111" s="122">
        <v>87775.741068949996</v>
      </c>
      <c r="H111" s="124">
        <f t="shared" si="20"/>
        <v>-17.901824893441287</v>
      </c>
      <c r="I111" s="122">
        <v>105418.83233391627</v>
      </c>
      <c r="J111" s="222">
        <f t="shared" si="20"/>
        <v>20.100190610874137</v>
      </c>
      <c r="K111" s="40">
        <v>98933.554613999993</v>
      </c>
      <c r="L111" s="44">
        <f t="shared" si="21"/>
        <v>-6.1519157216369358</v>
      </c>
      <c r="M111" s="40">
        <v>104164</v>
      </c>
      <c r="N111" s="44">
        <f t="shared" si="22"/>
        <v>5.2868265033103823</v>
      </c>
    </row>
    <row r="112" spans="2:14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19"/>
        <v>-4.787599690278932</v>
      </c>
      <c r="G112" s="122">
        <v>277024.14939499996</v>
      </c>
      <c r="H112" s="124">
        <f t="shared" si="20"/>
        <v>8.7936950819209159</v>
      </c>
      <c r="I112" s="122">
        <v>255652.14946063413</v>
      </c>
      <c r="J112" s="222">
        <f t="shared" si="20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2"/>
        <v>-26.374884889872085</v>
      </c>
    </row>
    <row r="113" spans="2:14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19"/>
        <v>50.584935276451404</v>
      </c>
      <c r="G113" s="122">
        <v>511562.36411879992</v>
      </c>
      <c r="H113" s="124">
        <f t="shared" si="20"/>
        <v>-31.607567303876969</v>
      </c>
      <c r="I113" s="122">
        <v>538017.89564082678</v>
      </c>
      <c r="J113" s="222">
        <f t="shared" si="20"/>
        <v>5.1715163932355201</v>
      </c>
      <c r="K113" s="40">
        <v>463866.48420700006</v>
      </c>
      <c r="L113" s="44">
        <f t="shared" si="21"/>
        <v>-13.782331783872326</v>
      </c>
      <c r="M113" s="40">
        <v>417570</v>
      </c>
      <c r="N113" s="44">
        <f t="shared" si="22"/>
        <v>-9.9805624642500099</v>
      </c>
    </row>
    <row r="114" spans="2:14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19"/>
        <v>-12.104056950242848</v>
      </c>
      <c r="G114" s="122">
        <v>146513.17196400001</v>
      </c>
      <c r="H114" s="124">
        <f t="shared" si="20"/>
        <v>32.609465653095057</v>
      </c>
      <c r="I114" s="122">
        <v>147777.23009031441</v>
      </c>
      <c r="J114" s="222">
        <f t="shared" si="20"/>
        <v>0.86276073978179824</v>
      </c>
      <c r="K114" s="40">
        <v>138314.99673099996</v>
      </c>
      <c r="L114" s="44">
        <f t="shared" si="21"/>
        <v>-6.4030387858343136</v>
      </c>
      <c r="M114" s="40">
        <v>165136</v>
      </c>
      <c r="N114" s="44">
        <f t="shared" si="22"/>
        <v>19.391247444528737</v>
      </c>
    </row>
    <row r="115" spans="2:14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19"/>
        <v>24.589168009566166</v>
      </c>
      <c r="G115" s="122">
        <v>51260.099941050008</v>
      </c>
      <c r="H115" s="124">
        <f t="shared" si="20"/>
        <v>-17.460286680644931</v>
      </c>
      <c r="I115" s="122">
        <v>85166.97897335951</v>
      </c>
      <c r="J115" s="222">
        <f t="shared" si="20"/>
        <v>66.146728296087986</v>
      </c>
      <c r="K115" s="40">
        <v>69821.971416999993</v>
      </c>
      <c r="L115" s="44">
        <f t="shared" si="21"/>
        <v>-18.017555326412925</v>
      </c>
      <c r="M115" s="40">
        <v>57751</v>
      </c>
      <c r="N115" s="44">
        <f t="shared" si="22"/>
        <v>-17.28821339762543</v>
      </c>
    </row>
    <row r="116" spans="2:14" ht="14.25" thickBot="1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19"/>
        <v>45.749412106735463</v>
      </c>
      <c r="G116" s="128">
        <v>237624.47111245</v>
      </c>
      <c r="H116" s="124">
        <f t="shared" si="20"/>
        <v>13.410148868364136</v>
      </c>
      <c r="I116" s="128">
        <v>170138.81608852025</v>
      </c>
      <c r="J116" s="222">
        <f t="shared" si="20"/>
        <v>-28.40012844973101</v>
      </c>
      <c r="K116" s="40">
        <v>220824.04221199997</v>
      </c>
      <c r="L116" s="44">
        <f t="shared" si="21"/>
        <v>29.790512999167152</v>
      </c>
      <c r="M116" s="40">
        <v>221846</v>
      </c>
      <c r="N116" s="44">
        <f t="shared" si="22"/>
        <v>0.46279280904517606</v>
      </c>
    </row>
    <row r="117" spans="2:14" ht="15" thickTop="1" thickBot="1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19"/>
        <v>15.678403524470674</v>
      </c>
      <c r="G117" s="133">
        <v>3172215.2215948002</v>
      </c>
      <c r="H117" s="134">
        <f t="shared" si="20"/>
        <v>-4.381979481507436</v>
      </c>
      <c r="I117" s="135">
        <v>3291018.0650247</v>
      </c>
      <c r="J117" s="223">
        <f t="shared" si="20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</row>
    <row r="118" spans="2:14" ht="14.25" thickBot="1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</row>
    <row r="119" spans="2:14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</row>
    <row r="120" spans="2:14" ht="14.25" thickBot="1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0"/>
        <v>-1.1515043397202218</v>
      </c>
      <c r="I120" s="148">
        <v>267670.18400914996</v>
      </c>
      <c r="J120" s="224">
        <f t="shared" si="20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18">
    <mergeCell ref="E91:F91"/>
    <mergeCell ref="G91:H91"/>
    <mergeCell ref="I91:J91"/>
    <mergeCell ref="K91:L91"/>
    <mergeCell ref="M91:N91"/>
    <mergeCell ref="E107:F107"/>
    <mergeCell ref="G107:H107"/>
    <mergeCell ref="I107:J107"/>
    <mergeCell ref="K107:L107"/>
    <mergeCell ref="M107:N107"/>
    <mergeCell ref="I59:J59"/>
    <mergeCell ref="K59:L59"/>
    <mergeCell ref="M59:N59"/>
    <mergeCell ref="O59:P59"/>
    <mergeCell ref="I75:J75"/>
    <mergeCell ref="K75:L75"/>
    <mergeCell ref="M75:N75"/>
    <mergeCell ref="O75:P75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workbookViewId="0">
      <selection activeCell="Q93" sqref="Q93:Q9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0" style="2" hidden="1" customWidth="1"/>
    <col min="32" max="16384" width="9" style="2"/>
  </cols>
  <sheetData>
    <row r="1" spans="1:14" ht="21">
      <c r="A1" s="1" t="s">
        <v>138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17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9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9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9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9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9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9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18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16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16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18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18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18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18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18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18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18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18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20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20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2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2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2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2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2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20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20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20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20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20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2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2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20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2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2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20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20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20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15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15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15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15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15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ht="14.25" thickBot="1">
      <c r="B49" s="230" t="s">
        <v>130</v>
      </c>
      <c r="C49" s="231">
        <v>242918</v>
      </c>
      <c r="D49" s="268">
        <v>34941</v>
      </c>
      <c r="E49" s="232">
        <f t="shared" si="1"/>
        <v>14.383866160597403</v>
      </c>
      <c r="I49" s="226"/>
      <c r="J49" s="3"/>
      <c r="L49" s="3"/>
      <c r="N49" s="3"/>
    </row>
    <row r="50" spans="1:23" ht="14.25" thickBot="1">
      <c r="B50" s="294" t="s">
        <v>137</v>
      </c>
      <c r="C50" s="249">
        <v>324960.73308600002</v>
      </c>
      <c r="D50" s="266">
        <v>15800.87556</v>
      </c>
      <c r="E50" s="295">
        <f t="shared" ref="E50" si="2">SUM(D50/C50*100)</f>
        <v>4.8623953454149609</v>
      </c>
      <c r="I50" s="226"/>
      <c r="J50" s="3"/>
      <c r="L50" s="3"/>
      <c r="N50" s="3"/>
    </row>
    <row r="51" spans="1:23" ht="16.5" customHeight="1">
      <c r="B51" s="96" t="s">
        <v>12</v>
      </c>
      <c r="C51" s="97">
        <f>SUM(C6:C50)</f>
        <v>11422563.887259701</v>
      </c>
      <c r="D51" s="97">
        <f>SUM(D6:D50)</f>
        <v>1585319.327386</v>
      </c>
      <c r="E51" s="106">
        <f>D51/C51*100</f>
        <v>13.878839663608321</v>
      </c>
      <c r="J51" s="3"/>
      <c r="L51" s="3"/>
      <c r="N51" s="3"/>
    </row>
    <row r="52" spans="1:23">
      <c r="B52" s="17"/>
      <c r="C52" s="18"/>
      <c r="D52" s="18"/>
      <c r="E52" s="20"/>
      <c r="J52" s="3"/>
      <c r="L52" s="3"/>
      <c r="N52" s="3"/>
    </row>
    <row r="53" spans="1:23">
      <c r="B53" s="21" t="s">
        <v>13</v>
      </c>
      <c r="C53" s="18"/>
      <c r="D53" s="18"/>
      <c r="E53" s="20"/>
      <c r="J53" s="3"/>
      <c r="L53" s="3"/>
      <c r="N53" s="3"/>
    </row>
    <row r="54" spans="1:23">
      <c r="B54" s="21" t="s">
        <v>14</v>
      </c>
      <c r="J54" s="3"/>
      <c r="L54" s="3"/>
      <c r="N54" s="3"/>
    </row>
    <row r="55" spans="1:23">
      <c r="B55" s="21" t="s">
        <v>34</v>
      </c>
      <c r="J55" s="3"/>
      <c r="L55" s="3"/>
      <c r="N55" s="3"/>
    </row>
    <row r="56" spans="1:23" ht="25.5" customHeight="1">
      <c r="J56" s="3"/>
      <c r="L56" s="3"/>
      <c r="N56" s="3"/>
    </row>
    <row r="57" spans="1:23" ht="14.25">
      <c r="A57" s="4" t="s">
        <v>15</v>
      </c>
      <c r="U57" s="2">
        <v>4</v>
      </c>
      <c r="V57" s="2">
        <v>5</v>
      </c>
      <c r="W57" s="2">
        <v>6</v>
      </c>
    </row>
    <row r="58" spans="1:23">
      <c r="J58" s="3"/>
      <c r="L58" s="3"/>
      <c r="N58" s="3" t="s">
        <v>16</v>
      </c>
      <c r="T58" s="2">
        <f>SUM(U58:W58)</f>
        <v>97228</v>
      </c>
      <c r="U58" s="2">
        <v>46198</v>
      </c>
      <c r="V58" s="2">
        <v>23400</v>
      </c>
      <c r="W58" s="2">
        <v>27630</v>
      </c>
    </row>
    <row r="59" spans="1:23" ht="18" thickBot="1">
      <c r="B59" s="22" t="s">
        <v>17</v>
      </c>
      <c r="C59" s="22"/>
      <c r="J59" s="3"/>
      <c r="L59" s="3"/>
      <c r="N59" s="3"/>
      <c r="T59" s="2">
        <f t="shared" ref="T59:T72" si="3">SUM(U59:W59)</f>
        <v>397109</v>
      </c>
      <c r="U59" s="2">
        <v>61496</v>
      </c>
      <c r="V59" s="2">
        <v>160316</v>
      </c>
      <c r="W59" s="2">
        <v>175297</v>
      </c>
    </row>
    <row r="60" spans="1:23" ht="18" thickBot="1">
      <c r="B60" s="22"/>
      <c r="C60" s="22"/>
      <c r="D60" s="23">
        <v>2008</v>
      </c>
      <c r="E60" s="25">
        <v>2009</v>
      </c>
      <c r="F60" s="24"/>
      <c r="G60" s="25">
        <v>2010</v>
      </c>
      <c r="H60" s="24"/>
      <c r="I60" s="421">
        <v>2011</v>
      </c>
      <c r="J60" s="424"/>
      <c r="K60" s="421">
        <v>2012</v>
      </c>
      <c r="L60" s="424"/>
      <c r="M60" s="421">
        <v>2013</v>
      </c>
      <c r="N60" s="424"/>
      <c r="O60" s="454">
        <v>2014</v>
      </c>
      <c r="P60" s="455"/>
      <c r="T60" s="2">
        <f t="shared" si="3"/>
        <v>1683392</v>
      </c>
      <c r="U60" s="2">
        <v>865989</v>
      </c>
      <c r="V60" s="2">
        <v>348963</v>
      </c>
      <c r="W60" s="2">
        <v>468440</v>
      </c>
    </row>
    <row r="61" spans="1:23">
      <c r="B61" s="27" t="s">
        <v>18</v>
      </c>
      <c r="C61" s="28"/>
      <c r="D61" s="29">
        <v>74465.86815699999</v>
      </c>
      <c r="E61" s="31">
        <v>58963.207877999972</v>
      </c>
      <c r="F61" s="32">
        <f t="shared" ref="F61:F70" si="4">(E61/D61-1)*100</f>
        <v>-20.818477864670847</v>
      </c>
      <c r="G61" s="33">
        <v>65085.726096999992</v>
      </c>
      <c r="H61" s="34">
        <f>(G61/E61-1)*100</f>
        <v>10.383624703167516</v>
      </c>
      <c r="I61" s="31">
        <v>52162.666859999998</v>
      </c>
      <c r="J61" s="206">
        <f>(I61/G61-1)*100</f>
        <v>-19.855442985671257</v>
      </c>
      <c r="K61" s="31">
        <v>71372.129297000007</v>
      </c>
      <c r="L61" s="206">
        <f>(K61/I61-1)*100</f>
        <v>36.826074266019624</v>
      </c>
      <c r="M61" s="31">
        <v>83754.063877999986</v>
      </c>
      <c r="N61" s="206">
        <f>(M61/K61-1)*100</f>
        <v>17.348416956253576</v>
      </c>
      <c r="O61" s="273">
        <v>97228</v>
      </c>
      <c r="P61" s="274">
        <f t="shared" ref="P61:P69" si="5">(O61/M61-1)*100</f>
        <v>16.08750130814758</v>
      </c>
      <c r="T61" s="2">
        <f t="shared" si="3"/>
        <v>77322</v>
      </c>
      <c r="U61" s="2">
        <v>17125</v>
      </c>
      <c r="V61" s="2">
        <v>24173</v>
      </c>
      <c r="W61" s="2">
        <v>36024</v>
      </c>
    </row>
    <row r="62" spans="1:23">
      <c r="B62" s="36" t="s">
        <v>20</v>
      </c>
      <c r="C62" s="37"/>
      <c r="D62" s="38">
        <v>123756.788416</v>
      </c>
      <c r="E62" s="40">
        <v>64109.766524999999</v>
      </c>
      <c r="F62" s="41">
        <f t="shared" si="4"/>
        <v>-48.196969761772266</v>
      </c>
      <c r="G62" s="42">
        <v>73314.204068549996</v>
      </c>
      <c r="H62" s="43">
        <f t="shared" ref="H62:H73" si="6">(G62/E62-1)*100</f>
        <v>14.357309412382069</v>
      </c>
      <c r="I62" s="40">
        <v>138795.73865499999</v>
      </c>
      <c r="J62" s="207">
        <f t="shared" ref="J62:J73" si="7">(I62/G62-1)*100</f>
        <v>89.316300188192272</v>
      </c>
      <c r="K62" s="40">
        <v>210852.80018000002</v>
      </c>
      <c r="L62" s="207">
        <f t="shared" ref="L62:L70" si="8">(K62/I62-1)*100</f>
        <v>51.915903343480821</v>
      </c>
      <c r="M62" s="40">
        <v>261840.39718900001</v>
      </c>
      <c r="N62" s="207">
        <f t="shared" ref="N62:P70" si="9">(M62/K62-1)*100</f>
        <v>24.181607721345454</v>
      </c>
      <c r="O62" s="273">
        <v>397109</v>
      </c>
      <c r="P62" s="274">
        <f t="shared" si="5"/>
        <v>51.660707921001681</v>
      </c>
      <c r="T62" s="2">
        <f t="shared" si="3"/>
        <v>266510</v>
      </c>
      <c r="U62" s="2">
        <v>79706</v>
      </c>
      <c r="V62" s="2">
        <v>78909</v>
      </c>
      <c r="W62" s="2">
        <v>107895</v>
      </c>
    </row>
    <row r="63" spans="1:23">
      <c r="B63" s="36" t="s">
        <v>21</v>
      </c>
      <c r="C63" s="37"/>
      <c r="D63" s="38">
        <v>1169438.2871020001</v>
      </c>
      <c r="E63" s="40">
        <v>763654.2381190001</v>
      </c>
      <c r="F63" s="41">
        <f t="shared" si="4"/>
        <v>-34.699056244222902</v>
      </c>
      <c r="G63" s="42">
        <v>707206.43444054993</v>
      </c>
      <c r="H63" s="43">
        <f t="shared" si="6"/>
        <v>-7.391801270885356</v>
      </c>
      <c r="I63" s="40">
        <v>866631.61487274989</v>
      </c>
      <c r="J63" s="207">
        <f t="shared" si="7"/>
        <v>22.542948235237215</v>
      </c>
      <c r="K63" s="40">
        <v>902865.58918500005</v>
      </c>
      <c r="L63" s="207">
        <f t="shared" si="8"/>
        <v>4.1810122883147338</v>
      </c>
      <c r="M63" s="40">
        <v>931063.18361599999</v>
      </c>
      <c r="N63" s="207">
        <f t="shared" si="9"/>
        <v>3.1231220647641944</v>
      </c>
      <c r="O63" s="273">
        <v>1683392</v>
      </c>
      <c r="P63" s="274">
        <f t="shared" si="5"/>
        <v>80.803196777919666</v>
      </c>
      <c r="T63" s="2">
        <f t="shared" si="3"/>
        <v>324805</v>
      </c>
      <c r="U63" s="2">
        <v>116456</v>
      </c>
      <c r="V63" s="2">
        <v>74160</v>
      </c>
      <c r="W63" s="2">
        <v>134189</v>
      </c>
    </row>
    <row r="64" spans="1:23">
      <c r="B64" s="36" t="s">
        <v>22</v>
      </c>
      <c r="C64" s="37"/>
      <c r="D64" s="38">
        <v>82149.387164999993</v>
      </c>
      <c r="E64" s="40">
        <v>92729.870196050004</v>
      </c>
      <c r="F64" s="41">
        <f t="shared" si="4"/>
        <v>12.879564164975132</v>
      </c>
      <c r="G64" s="42">
        <v>36770.895344900004</v>
      </c>
      <c r="H64" s="43">
        <f t="shared" si="6"/>
        <v>-60.346223641682265</v>
      </c>
      <c r="I64" s="40">
        <v>53816.136776799998</v>
      </c>
      <c r="J64" s="207">
        <f t="shared" si="7"/>
        <v>46.355252631247424</v>
      </c>
      <c r="K64" s="40">
        <v>66521.404869999998</v>
      </c>
      <c r="L64" s="207">
        <f t="shared" si="8"/>
        <v>23.608658766968958</v>
      </c>
      <c r="M64" s="40">
        <v>68074.046228849998</v>
      </c>
      <c r="N64" s="207">
        <f t="shared" si="9"/>
        <v>2.3340477578371432</v>
      </c>
      <c r="O64" s="273">
        <v>77322</v>
      </c>
      <c r="P64" s="274">
        <f t="shared" si="5"/>
        <v>13.585138953045938</v>
      </c>
      <c r="T64" s="2">
        <f t="shared" si="3"/>
        <v>99035</v>
      </c>
      <c r="U64" s="2">
        <v>32505</v>
      </c>
      <c r="V64" s="2">
        <v>24733</v>
      </c>
      <c r="W64" s="2">
        <v>41797</v>
      </c>
    </row>
    <row r="65" spans="2:29">
      <c r="B65" s="36" t="s">
        <v>23</v>
      </c>
      <c r="C65" s="37"/>
      <c r="D65" s="38">
        <v>225821.92133399996</v>
      </c>
      <c r="E65" s="40">
        <v>145672.13092700002</v>
      </c>
      <c r="F65" s="41">
        <f t="shared" si="4"/>
        <v>-35.492475634575392</v>
      </c>
      <c r="G65" s="42">
        <v>134343.03707299998</v>
      </c>
      <c r="H65" s="43">
        <f t="shared" si="6"/>
        <v>-7.777118232503466</v>
      </c>
      <c r="I65" s="40">
        <v>168834.638656</v>
      </c>
      <c r="J65" s="207">
        <f t="shared" si="7"/>
        <v>25.674275596626405</v>
      </c>
      <c r="K65" s="40">
        <v>183752.44197099999</v>
      </c>
      <c r="L65" s="207">
        <f t="shared" si="8"/>
        <v>8.835748063165493</v>
      </c>
      <c r="M65" s="40">
        <v>224090.79685500002</v>
      </c>
      <c r="N65" s="207">
        <f t="shared" si="9"/>
        <v>21.95255445387021</v>
      </c>
      <c r="O65" s="273">
        <v>266510</v>
      </c>
      <c r="P65" s="274">
        <f t="shared" si="5"/>
        <v>18.929471330519519</v>
      </c>
      <c r="T65" s="2">
        <f t="shared" si="3"/>
        <v>50578</v>
      </c>
      <c r="U65" s="2">
        <v>18275</v>
      </c>
      <c r="V65" s="2">
        <v>12412</v>
      </c>
      <c r="W65" s="2">
        <v>19891</v>
      </c>
    </row>
    <row r="66" spans="2:29">
      <c r="B66" s="36" t="s">
        <v>24</v>
      </c>
      <c r="C66" s="37"/>
      <c r="D66" s="38">
        <v>424786.96062999999</v>
      </c>
      <c r="E66" s="40">
        <v>303027.62434599979</v>
      </c>
      <c r="F66" s="41">
        <f t="shared" si="4"/>
        <v>-28.663623785301549</v>
      </c>
      <c r="G66" s="42">
        <v>246619.43998300011</v>
      </c>
      <c r="H66" s="43">
        <f t="shared" si="6"/>
        <v>-18.614865388837387</v>
      </c>
      <c r="I66" s="40">
        <v>243332.118472</v>
      </c>
      <c r="J66" s="207">
        <f t="shared" si="7"/>
        <v>-1.3329531164399278</v>
      </c>
      <c r="K66" s="40">
        <v>278852.95514899999</v>
      </c>
      <c r="L66" s="207">
        <f t="shared" si="8"/>
        <v>14.597676993917808</v>
      </c>
      <c r="M66" s="40">
        <v>339882.65114329988</v>
      </c>
      <c r="N66" s="207">
        <f t="shared" si="9"/>
        <v>21.885977848680071</v>
      </c>
      <c r="O66" s="273">
        <v>324805</v>
      </c>
      <c r="P66" s="274">
        <f t="shared" si="5"/>
        <v>-4.4361343812582277</v>
      </c>
      <c r="T66" s="2">
        <f t="shared" si="3"/>
        <v>173411</v>
      </c>
      <c r="U66" s="2">
        <v>62059</v>
      </c>
      <c r="V66" s="2">
        <v>32924</v>
      </c>
      <c r="W66" s="2">
        <v>78428</v>
      </c>
    </row>
    <row r="67" spans="2:29">
      <c r="B67" s="36" t="s">
        <v>25</v>
      </c>
      <c r="C67" s="37"/>
      <c r="D67" s="38">
        <v>91998.580067000003</v>
      </c>
      <c r="E67" s="40">
        <v>72420.745972999983</v>
      </c>
      <c r="F67" s="41">
        <f t="shared" si="4"/>
        <v>-21.280582895672985</v>
      </c>
      <c r="G67" s="42">
        <v>63603.039643999997</v>
      </c>
      <c r="H67" s="43">
        <f t="shared" si="6"/>
        <v>-12.175663493286049</v>
      </c>
      <c r="I67" s="40">
        <v>83922.548986000009</v>
      </c>
      <c r="J67" s="207">
        <f t="shared" si="7"/>
        <v>31.947387193650979</v>
      </c>
      <c r="K67" s="40">
        <v>73510.594003000006</v>
      </c>
      <c r="L67" s="207">
        <f t="shared" si="8"/>
        <v>-12.406623855928078</v>
      </c>
      <c r="M67" s="40">
        <v>90504.567083999995</v>
      </c>
      <c r="N67" s="207">
        <f t="shared" si="9"/>
        <v>23.117719713034091</v>
      </c>
      <c r="O67" s="273">
        <v>99035</v>
      </c>
      <c r="P67" s="274">
        <f t="shared" si="5"/>
        <v>9.4254170710331699</v>
      </c>
      <c r="T67" s="2">
        <f t="shared" si="3"/>
        <v>3169390</v>
      </c>
      <c r="U67" s="2">
        <f>SUM(U58:U66)</f>
        <v>1299809</v>
      </c>
      <c r="V67" s="2">
        <f>SUM(V58:V66)</f>
        <v>779990</v>
      </c>
      <c r="W67" s="2">
        <f>SUM(W58:W66)</f>
        <v>1089591</v>
      </c>
    </row>
    <row r="68" spans="2:29">
      <c r="B68" s="36" t="s">
        <v>26</v>
      </c>
      <c r="C68" s="37"/>
      <c r="D68" s="38">
        <v>40942.404685999994</v>
      </c>
      <c r="E68" s="40">
        <v>35465.734689000004</v>
      </c>
      <c r="F68" s="41">
        <f t="shared" si="4"/>
        <v>-13.37652255406655</v>
      </c>
      <c r="G68" s="42">
        <v>26863.497335999997</v>
      </c>
      <c r="H68" s="43">
        <f t="shared" si="6"/>
        <v>-24.255065990972025</v>
      </c>
      <c r="I68" s="40">
        <v>28227.763467499997</v>
      </c>
      <c r="J68" s="207">
        <f t="shared" si="7"/>
        <v>5.0785127283919707</v>
      </c>
      <c r="K68" s="40">
        <v>34797.793954000008</v>
      </c>
      <c r="L68" s="207">
        <f t="shared" si="8"/>
        <v>23.275065678031524</v>
      </c>
      <c r="M68" s="40">
        <v>42747.456858999998</v>
      </c>
      <c r="N68" s="207">
        <f t="shared" si="9"/>
        <v>22.845307135012138</v>
      </c>
      <c r="O68" s="273">
        <v>50578</v>
      </c>
      <c r="P68" s="274">
        <f t="shared" si="5"/>
        <v>18.31814970146317</v>
      </c>
    </row>
    <row r="69" spans="2:29" ht="14.25" thickBot="1">
      <c r="B69" s="36" t="s">
        <v>27</v>
      </c>
      <c r="C69" s="45"/>
      <c r="D69" s="38">
        <v>173321.351245</v>
      </c>
      <c r="E69" s="40">
        <v>91957.925027000019</v>
      </c>
      <c r="F69" s="41">
        <f t="shared" si="4"/>
        <v>-46.943683298999872</v>
      </c>
      <c r="G69" s="42">
        <v>125849.024</v>
      </c>
      <c r="H69" s="43">
        <f t="shared" si="6"/>
        <v>36.855006203162063</v>
      </c>
      <c r="I69" s="40">
        <v>126708.88219915002</v>
      </c>
      <c r="J69" s="207">
        <f t="shared" si="7"/>
        <v>0.6832458225103144</v>
      </c>
      <c r="K69" s="40">
        <v>135836.60093099999</v>
      </c>
      <c r="L69" s="207">
        <f t="shared" si="8"/>
        <v>7.2036928851631821</v>
      </c>
      <c r="M69" s="40">
        <v>204765.990911</v>
      </c>
      <c r="N69" s="207">
        <f t="shared" si="9"/>
        <v>50.744342472919811</v>
      </c>
      <c r="O69" s="277">
        <v>173411</v>
      </c>
      <c r="P69" s="278">
        <f t="shared" si="5"/>
        <v>-15.312596965688607</v>
      </c>
      <c r="S69" s="2" t="s">
        <v>104</v>
      </c>
      <c r="T69" s="2">
        <f>SUM(U69:W69)</f>
        <v>39172</v>
      </c>
      <c r="U69" s="2">
        <v>15068</v>
      </c>
      <c r="V69" s="2">
        <v>12304</v>
      </c>
      <c r="W69" s="2">
        <v>11800</v>
      </c>
    </row>
    <row r="70" spans="2:29" ht="15" thickTop="1" thickBot="1">
      <c r="B70" s="46" t="s">
        <v>28</v>
      </c>
      <c r="C70" s="47"/>
      <c r="D70" s="48">
        <v>2406681.5488019995</v>
      </c>
      <c r="E70" s="50">
        <v>1628001.2436800501</v>
      </c>
      <c r="F70" s="51">
        <f t="shared" si="4"/>
        <v>-32.354937258299152</v>
      </c>
      <c r="G70" s="52">
        <v>1479655.2979870001</v>
      </c>
      <c r="H70" s="53">
        <f t="shared" si="6"/>
        <v>-9.1121518652970028</v>
      </c>
      <c r="I70" s="50">
        <v>1762432.1089452</v>
      </c>
      <c r="J70" s="208">
        <f t="shared" si="7"/>
        <v>19.110992360376365</v>
      </c>
      <c r="K70" s="50">
        <v>1958362.3095399998</v>
      </c>
      <c r="L70" s="208">
        <f t="shared" si="8"/>
        <v>11.117035351339698</v>
      </c>
      <c r="M70" s="50">
        <v>2246723.1537641501</v>
      </c>
      <c r="N70" s="208">
        <f t="shared" si="9"/>
        <v>14.724591196400393</v>
      </c>
      <c r="O70" s="275">
        <v>3169405</v>
      </c>
      <c r="P70" s="276">
        <f t="shared" si="9"/>
        <v>41.067892352023549</v>
      </c>
      <c r="S70" s="2" t="s">
        <v>105</v>
      </c>
      <c r="T70" s="2">
        <f t="shared" si="3"/>
        <v>113743</v>
      </c>
      <c r="U70" s="2">
        <v>22138</v>
      </c>
      <c r="V70" s="2">
        <v>34623</v>
      </c>
      <c r="W70" s="2">
        <v>56982</v>
      </c>
    </row>
    <row r="71" spans="2:29" ht="12" customHeight="1" thickBot="1">
      <c r="D71" s="55"/>
      <c r="E71" s="57"/>
      <c r="F71" s="58"/>
      <c r="G71" s="55"/>
      <c r="H71" s="59"/>
      <c r="I71" s="55"/>
      <c r="J71" s="60"/>
      <c r="K71" s="55"/>
      <c r="L71" s="60"/>
      <c r="M71" s="55"/>
      <c r="N71" s="60"/>
      <c r="O71" s="269"/>
      <c r="P71" s="270"/>
      <c r="S71" s="2" t="s">
        <v>106</v>
      </c>
      <c r="T71" s="2">
        <f t="shared" si="3"/>
        <v>203769</v>
      </c>
      <c r="U71" s="2">
        <v>16249</v>
      </c>
      <c r="V71" s="2">
        <v>99043</v>
      </c>
      <c r="W71" s="2">
        <v>88477</v>
      </c>
    </row>
    <row r="72" spans="2:29">
      <c r="B72" s="61" t="s">
        <v>29</v>
      </c>
      <c r="C72" s="62"/>
      <c r="D72" s="38">
        <v>304986.14908800001</v>
      </c>
      <c r="E72" s="31">
        <v>148632.11752500001</v>
      </c>
      <c r="F72" s="41">
        <f>(E72/D72-1)*100</f>
        <v>-51.26594503735511</v>
      </c>
      <c r="G72" s="42">
        <v>150024.44353804999</v>
      </c>
      <c r="H72" s="43">
        <f t="shared" si="6"/>
        <v>0.93675985798682415</v>
      </c>
      <c r="I72" s="40">
        <v>326871.2629643</v>
      </c>
      <c r="J72" s="207">
        <f t="shared" si="7"/>
        <v>117.87867047238683</v>
      </c>
      <c r="K72" s="40">
        <v>404012.08252400008</v>
      </c>
      <c r="L72" s="207">
        <f>(K72/I72-1)*100</f>
        <v>23.599755714262717</v>
      </c>
      <c r="M72" s="40">
        <v>428129.34528349998</v>
      </c>
      <c r="N72" s="271">
        <f>(M72/K72-1)*100</f>
        <v>5.969440965436279</v>
      </c>
      <c r="O72" s="281">
        <f>O62+T72+T73</f>
        <v>565145</v>
      </c>
      <c r="P72" s="279">
        <f t="shared" ref="P72:P73" si="10">(O72/M72-1)*100</f>
        <v>32.003331756147332</v>
      </c>
      <c r="S72" s="2" t="s">
        <v>107</v>
      </c>
      <c r="T72" s="2">
        <f t="shared" si="3"/>
        <v>40106</v>
      </c>
      <c r="U72" s="2">
        <v>14407</v>
      </c>
      <c r="V72" s="2">
        <v>12549</v>
      </c>
      <c r="W72" s="2">
        <v>13150</v>
      </c>
    </row>
    <row r="73" spans="2:29" ht="14.25" thickBot="1">
      <c r="B73" s="63" t="s">
        <v>30</v>
      </c>
      <c r="C73" s="64"/>
      <c r="D73" s="65">
        <v>80232.032361999998</v>
      </c>
      <c r="E73" s="67">
        <v>46979.442605000004</v>
      </c>
      <c r="F73" s="68">
        <f>(E73/D73-1)*100</f>
        <v>-41.445528398143004</v>
      </c>
      <c r="G73" s="69">
        <v>46955.239882549999</v>
      </c>
      <c r="H73" s="70">
        <f t="shared" si="6"/>
        <v>-5.1517687541546842E-2</v>
      </c>
      <c r="I73" s="67">
        <v>122295.344843</v>
      </c>
      <c r="J73" s="209">
        <f t="shared" si="7"/>
        <v>160.45089993981412</v>
      </c>
      <c r="K73" s="67">
        <v>182683.08608799998</v>
      </c>
      <c r="L73" s="209">
        <f>(K73/I73-1)*100</f>
        <v>49.378609891099615</v>
      </c>
      <c r="M73" s="67">
        <v>224642.03215800005</v>
      </c>
      <c r="N73" s="272">
        <f>(M73/K73-1)*100</f>
        <v>22.968161403726285</v>
      </c>
      <c r="O73" s="282">
        <f>T69+T70+T71</f>
        <v>356684</v>
      </c>
      <c r="P73" s="280">
        <f t="shared" si="10"/>
        <v>58.778834296303614</v>
      </c>
      <c r="S73" s="2" t="s">
        <v>108</v>
      </c>
      <c r="T73" s="2">
        <f>SUM(U73:W73)</f>
        <v>127930</v>
      </c>
      <c r="U73" s="2">
        <v>60056</v>
      </c>
      <c r="V73" s="2">
        <v>26016</v>
      </c>
      <c r="W73" s="2">
        <v>41858</v>
      </c>
      <c r="Z73" s="2" t="s">
        <v>125</v>
      </c>
      <c r="AA73" s="2">
        <v>7</v>
      </c>
      <c r="AB73" s="2">
        <v>8</v>
      </c>
      <c r="AC73" s="2">
        <v>9</v>
      </c>
    </row>
    <row r="74" spans="2:29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27" t="s">
        <v>18</v>
      </c>
      <c r="Z74" s="2">
        <f>SUM(AA74:AC74)</f>
        <v>82911</v>
      </c>
      <c r="AA74" s="2">
        <v>29224</v>
      </c>
      <c r="AB74" s="2">
        <v>28147</v>
      </c>
      <c r="AC74" s="2">
        <v>25540</v>
      </c>
    </row>
    <row r="75" spans="2:29" ht="18" thickBot="1">
      <c r="B75" s="22" t="s">
        <v>31</v>
      </c>
      <c r="C75" s="2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36" t="s">
        <v>20</v>
      </c>
      <c r="Z75" s="2">
        <f t="shared" ref="Z75:Z83" si="11">SUM(AA75:AC75)</f>
        <v>386197</v>
      </c>
      <c r="AA75" s="2">
        <v>141995</v>
      </c>
      <c r="AB75" s="2">
        <v>84546</v>
      </c>
      <c r="AC75" s="2">
        <v>159656</v>
      </c>
    </row>
    <row r="76" spans="2:29" ht="14.25" thickBot="1">
      <c r="D76" s="23">
        <v>2008</v>
      </c>
      <c r="E76" s="25">
        <v>2009</v>
      </c>
      <c r="F76" s="24"/>
      <c r="G76" s="25">
        <v>2010</v>
      </c>
      <c r="H76" s="24"/>
      <c r="I76" s="421">
        <v>2011</v>
      </c>
      <c r="J76" s="424"/>
      <c r="K76" s="421">
        <v>2012</v>
      </c>
      <c r="L76" s="424"/>
      <c r="M76" s="421">
        <v>2013</v>
      </c>
      <c r="N76" s="420"/>
      <c r="O76" s="421">
        <v>2014</v>
      </c>
      <c r="P76" s="420"/>
      <c r="Y76" s="36" t="s">
        <v>21</v>
      </c>
      <c r="Z76" s="2">
        <f t="shared" si="11"/>
        <v>1360167</v>
      </c>
      <c r="AA76" s="2">
        <v>379127</v>
      </c>
      <c r="AB76" s="2">
        <v>453079</v>
      </c>
      <c r="AC76" s="2">
        <v>527961</v>
      </c>
    </row>
    <row r="77" spans="2:29">
      <c r="B77" s="27" t="s">
        <v>18</v>
      </c>
      <c r="C77" s="28"/>
      <c r="D77" s="29">
        <v>107370.51606099999</v>
      </c>
      <c r="E77" s="73">
        <v>53973.204406000004</v>
      </c>
      <c r="F77" s="32">
        <f t="shared" ref="F77:F86" si="12">(E77/D77-1)*100</f>
        <v>-49.731819883089301</v>
      </c>
      <c r="G77" s="33">
        <v>50534.686978000005</v>
      </c>
      <c r="H77" s="74">
        <f>(G77/E77-1)*100</f>
        <v>-6.3707861444256775</v>
      </c>
      <c r="I77" s="31">
        <v>51523.208510999997</v>
      </c>
      <c r="J77" s="211">
        <f>(I77/G77-1)*100</f>
        <v>1.9561247770869539</v>
      </c>
      <c r="K77" s="31">
        <v>98968.325317999988</v>
      </c>
      <c r="L77" s="206">
        <f>(K77/I77-1)*100</f>
        <v>92.084942258342963</v>
      </c>
      <c r="M77" s="31">
        <v>130115.432594</v>
      </c>
      <c r="N77" s="35">
        <f>(M77/K77-1)*100</f>
        <v>31.471793804653881</v>
      </c>
      <c r="O77" s="31">
        <v>82911</v>
      </c>
      <c r="P77" s="35">
        <f>(O77/M77-1)*100</f>
        <v>-36.278888409257561</v>
      </c>
      <c r="Y77" s="36" t="s">
        <v>22</v>
      </c>
      <c r="Z77" s="2">
        <f t="shared" si="11"/>
        <v>96253</v>
      </c>
      <c r="AA77" s="2">
        <v>27541</v>
      </c>
      <c r="AB77" s="2">
        <v>12366</v>
      </c>
      <c r="AC77" s="2">
        <v>56346</v>
      </c>
    </row>
    <row r="78" spans="2:29">
      <c r="B78" s="36" t="s">
        <v>20</v>
      </c>
      <c r="C78" s="37"/>
      <c r="D78" s="38">
        <v>145430.75646899999</v>
      </c>
      <c r="E78" s="75">
        <v>96278.060667850004</v>
      </c>
      <c r="F78" s="41">
        <f t="shared" si="12"/>
        <v>-33.798006002689931</v>
      </c>
      <c r="G78" s="42">
        <v>138276.50044130001</v>
      </c>
      <c r="H78" s="76">
        <f t="shared" ref="H78:J86" si="13">(G78/E78-1)*100</f>
        <v>43.622025082474991</v>
      </c>
      <c r="I78" s="40">
        <v>373960.712917</v>
      </c>
      <c r="J78" s="212">
        <f t="shared" si="13"/>
        <v>170.44415480832237</v>
      </c>
      <c r="K78" s="40">
        <v>233728.78730700002</v>
      </c>
      <c r="L78" s="207">
        <f t="shared" ref="L78:L85" si="14">(K78/I78-1)*100</f>
        <v>-37.499106394399305</v>
      </c>
      <c r="M78" s="40">
        <v>451159.11825399997</v>
      </c>
      <c r="N78" s="44">
        <f t="shared" ref="N78:N85" si="15">(M78/K78-1)*100</f>
        <v>93.026765531199956</v>
      </c>
      <c r="O78" s="40">
        <v>386197</v>
      </c>
      <c r="P78" s="44">
        <f t="shared" ref="P78:P85" si="16">(O78/M78-1)*100</f>
        <v>-14.39893723203588</v>
      </c>
      <c r="Y78" s="36" t="s">
        <v>23</v>
      </c>
      <c r="Z78" s="2">
        <f t="shared" si="11"/>
        <v>273509</v>
      </c>
      <c r="AA78" s="2">
        <v>78003</v>
      </c>
      <c r="AB78" s="2">
        <v>72294</v>
      </c>
      <c r="AC78" s="2">
        <v>123212</v>
      </c>
    </row>
    <row r="79" spans="2:29">
      <c r="B79" s="36" t="s">
        <v>21</v>
      </c>
      <c r="C79" s="37"/>
      <c r="D79" s="38">
        <v>1624229.9840030004</v>
      </c>
      <c r="E79" s="75">
        <v>1434605.1259187507</v>
      </c>
      <c r="F79" s="41">
        <f t="shared" si="12"/>
        <v>-11.674754188252901</v>
      </c>
      <c r="G79" s="42">
        <v>1172599.0142699501</v>
      </c>
      <c r="H79" s="76">
        <f t="shared" si="13"/>
        <v>-18.26329119526925</v>
      </c>
      <c r="I79" s="40">
        <v>1083908.1906834</v>
      </c>
      <c r="J79" s="212">
        <f t="shared" si="13"/>
        <v>-7.5636106211267933</v>
      </c>
      <c r="K79" s="40">
        <v>1150309.8317710003</v>
      </c>
      <c r="L79" s="207">
        <f t="shared" si="14"/>
        <v>6.1261314988065863</v>
      </c>
      <c r="M79" s="40">
        <v>1602266.2021930502</v>
      </c>
      <c r="N79" s="44">
        <f t="shared" si="15"/>
        <v>39.289968488422325</v>
      </c>
      <c r="O79" s="40">
        <v>1360167</v>
      </c>
      <c r="P79" s="44">
        <f t="shared" si="16"/>
        <v>-15.109798974832312</v>
      </c>
      <c r="Y79" s="36" t="s">
        <v>24</v>
      </c>
      <c r="Z79" s="2">
        <f t="shared" si="11"/>
        <v>455090</v>
      </c>
      <c r="AA79" s="2">
        <v>151649</v>
      </c>
      <c r="AB79" s="2">
        <v>117472</v>
      </c>
      <c r="AC79" s="2">
        <v>185969</v>
      </c>
    </row>
    <row r="80" spans="2:29">
      <c r="B80" s="36" t="s">
        <v>22</v>
      </c>
      <c r="C80" s="37"/>
      <c r="D80" s="38">
        <v>83654.760868000012</v>
      </c>
      <c r="E80" s="75">
        <v>78045.871555999998</v>
      </c>
      <c r="F80" s="41">
        <f t="shared" si="12"/>
        <v>-6.7048058637694918</v>
      </c>
      <c r="G80" s="42">
        <v>62504.740647400002</v>
      </c>
      <c r="H80" s="76">
        <f t="shared" si="13"/>
        <v>-19.912816141016275</v>
      </c>
      <c r="I80" s="40">
        <v>68356.702199999985</v>
      </c>
      <c r="J80" s="212">
        <f t="shared" si="13"/>
        <v>9.3624283406148479</v>
      </c>
      <c r="K80" s="40">
        <v>70899.061984</v>
      </c>
      <c r="L80" s="207">
        <f t="shared" si="14"/>
        <v>3.7192545897862361</v>
      </c>
      <c r="M80" s="40">
        <v>96621.92969260001</v>
      </c>
      <c r="N80" s="44">
        <f t="shared" si="15"/>
        <v>36.28097042300076</v>
      </c>
      <c r="O80" s="40">
        <v>96253</v>
      </c>
      <c r="P80" s="44">
        <f t="shared" si="16"/>
        <v>-0.38182811477037726</v>
      </c>
      <c r="Y80" s="36" t="s">
        <v>25</v>
      </c>
      <c r="Z80" s="2">
        <f t="shared" si="11"/>
        <v>121710</v>
      </c>
      <c r="AA80" s="2">
        <v>34461</v>
      </c>
      <c r="AB80" s="2">
        <v>41057</v>
      </c>
      <c r="AC80" s="2">
        <v>46192</v>
      </c>
    </row>
    <row r="81" spans="2:29">
      <c r="B81" s="36" t="s">
        <v>23</v>
      </c>
      <c r="C81" s="37"/>
      <c r="D81" s="38">
        <v>362217.08108199947</v>
      </c>
      <c r="E81" s="75">
        <v>221173.40723000001</v>
      </c>
      <c r="F81" s="41">
        <f t="shared" si="12"/>
        <v>-38.93899024051538</v>
      </c>
      <c r="G81" s="42">
        <v>231292.07339500001</v>
      </c>
      <c r="H81" s="76">
        <f t="shared" si="13"/>
        <v>4.5749922161652634</v>
      </c>
      <c r="I81" s="40">
        <v>233336.693661</v>
      </c>
      <c r="J81" s="212">
        <f t="shared" si="13"/>
        <v>0.8839992810770525</v>
      </c>
      <c r="K81" s="40">
        <v>286657.67228700005</v>
      </c>
      <c r="L81" s="207">
        <f t="shared" si="14"/>
        <v>22.851518888609391</v>
      </c>
      <c r="M81" s="40">
        <v>332934.79825199995</v>
      </c>
      <c r="N81" s="44">
        <f t="shared" si="15"/>
        <v>16.143689996431519</v>
      </c>
      <c r="O81" s="40">
        <v>273509</v>
      </c>
      <c r="P81" s="44">
        <f t="shared" si="16"/>
        <v>-17.849079929163871</v>
      </c>
      <c r="Y81" s="36" t="s">
        <v>26</v>
      </c>
      <c r="Z81" s="2">
        <f t="shared" si="11"/>
        <v>83094</v>
      </c>
      <c r="AA81" s="2">
        <v>30030</v>
      </c>
      <c r="AB81" s="2">
        <v>20991</v>
      </c>
      <c r="AC81" s="2">
        <v>32073</v>
      </c>
    </row>
    <row r="82" spans="2:29">
      <c r="B82" s="36" t="s">
        <v>24</v>
      </c>
      <c r="C82" s="37"/>
      <c r="D82" s="38">
        <v>582095.835632</v>
      </c>
      <c r="E82" s="75">
        <v>342593.71078199986</v>
      </c>
      <c r="F82" s="41">
        <f t="shared" si="12"/>
        <v>-41.144792693795004</v>
      </c>
      <c r="G82" s="42">
        <v>361166.725286</v>
      </c>
      <c r="H82" s="76">
        <f t="shared" si="13"/>
        <v>5.4212946471216883</v>
      </c>
      <c r="I82" s="40">
        <v>318082.3917255</v>
      </c>
      <c r="J82" s="212">
        <f t="shared" si="13"/>
        <v>-11.929209017354092</v>
      </c>
      <c r="K82" s="40">
        <v>348991.59079000005</v>
      </c>
      <c r="L82" s="207">
        <f t="shared" si="14"/>
        <v>9.717356216050522</v>
      </c>
      <c r="M82" s="40">
        <v>609515.34236299992</v>
      </c>
      <c r="N82" s="44">
        <f t="shared" si="15"/>
        <v>74.650438133268878</v>
      </c>
      <c r="O82" s="40">
        <v>455090</v>
      </c>
      <c r="P82" s="44">
        <f t="shared" si="16"/>
        <v>-25.335759681506286</v>
      </c>
      <c r="Y82" s="36" t="s">
        <v>27</v>
      </c>
      <c r="Z82" s="2">
        <f t="shared" si="11"/>
        <v>184039</v>
      </c>
      <c r="AA82" s="2">
        <v>57891</v>
      </c>
      <c r="AB82" s="2">
        <v>49270</v>
      </c>
      <c r="AC82" s="2">
        <v>76878</v>
      </c>
    </row>
    <row r="83" spans="2:29">
      <c r="B83" s="36" t="s">
        <v>25</v>
      </c>
      <c r="C83" s="37"/>
      <c r="D83" s="38">
        <v>134339.52297800002</v>
      </c>
      <c r="E83" s="75">
        <v>133160.07847899999</v>
      </c>
      <c r="F83" s="41">
        <f t="shared" si="12"/>
        <v>-0.87795793289602297</v>
      </c>
      <c r="G83" s="42">
        <v>101561.90542299999</v>
      </c>
      <c r="H83" s="76">
        <f t="shared" si="13"/>
        <v>-23.729464128382283</v>
      </c>
      <c r="I83" s="40">
        <v>106085.06821100001</v>
      </c>
      <c r="J83" s="212">
        <f t="shared" si="13"/>
        <v>4.4536017408902229</v>
      </c>
      <c r="K83" s="40">
        <v>83629.522797999991</v>
      </c>
      <c r="L83" s="207">
        <f t="shared" si="14"/>
        <v>-21.167489253375994</v>
      </c>
      <c r="M83" s="40">
        <v>193028.92836705002</v>
      </c>
      <c r="N83" s="44">
        <f t="shared" si="15"/>
        <v>130.81433674241453</v>
      </c>
      <c r="O83" s="40">
        <v>121710</v>
      </c>
      <c r="P83" s="44">
        <f t="shared" si="16"/>
        <v>-36.947274675552798</v>
      </c>
      <c r="Z83" s="2">
        <f t="shared" si="11"/>
        <v>3042970</v>
      </c>
      <c r="AA83" s="2">
        <f>SUM(AA74:AA82)</f>
        <v>929921</v>
      </c>
      <c r="AB83" s="2">
        <f>SUM(AB74:AB82)</f>
        <v>879222</v>
      </c>
      <c r="AC83" s="2">
        <f>SUM(AC74:AC82)</f>
        <v>1233827</v>
      </c>
    </row>
    <row r="84" spans="2:29">
      <c r="B84" s="36" t="s">
        <v>26</v>
      </c>
      <c r="C84" s="37"/>
      <c r="D84" s="38">
        <v>39582.165209999999</v>
      </c>
      <c r="E84" s="75">
        <v>44396.500935999997</v>
      </c>
      <c r="F84" s="41">
        <f t="shared" si="12"/>
        <v>12.162891293232514</v>
      </c>
      <c r="G84" s="42">
        <v>45108.793073000008</v>
      </c>
      <c r="H84" s="76">
        <f t="shared" si="13"/>
        <v>1.6043880080252704</v>
      </c>
      <c r="I84" s="40">
        <v>43654.617416000008</v>
      </c>
      <c r="J84" s="212">
        <f t="shared" si="13"/>
        <v>-3.2237077472826448</v>
      </c>
      <c r="K84" s="40">
        <v>44633.086684000002</v>
      </c>
      <c r="L84" s="207">
        <f t="shared" si="14"/>
        <v>2.2413877979408747</v>
      </c>
      <c r="M84" s="40">
        <v>62242.411947999994</v>
      </c>
      <c r="N84" s="44">
        <f t="shared" si="15"/>
        <v>39.453523321550946</v>
      </c>
      <c r="O84" s="40">
        <v>83094</v>
      </c>
      <c r="P84" s="44">
        <f t="shared" si="16"/>
        <v>33.500610595586046</v>
      </c>
    </row>
    <row r="85" spans="2:29" ht="14.25" thickBot="1">
      <c r="B85" s="36" t="s">
        <v>27</v>
      </c>
      <c r="C85" s="45"/>
      <c r="D85" s="38">
        <v>230226.56920900004</v>
      </c>
      <c r="E85" s="75">
        <v>163110.24317845001</v>
      </c>
      <c r="F85" s="41">
        <f t="shared" si="12"/>
        <v>-29.152293873441572</v>
      </c>
      <c r="G85" s="42">
        <v>179265.77039354999</v>
      </c>
      <c r="H85" s="76">
        <f t="shared" si="13"/>
        <v>9.9046674815052036</v>
      </c>
      <c r="I85" s="40">
        <v>133779.22550815</v>
      </c>
      <c r="J85" s="212">
        <f t="shared" si="13"/>
        <v>-25.373803814047371</v>
      </c>
      <c r="K85" s="40">
        <v>183200.597175</v>
      </c>
      <c r="L85" s="207">
        <f t="shared" si="14"/>
        <v>36.942486009413457</v>
      </c>
      <c r="M85" s="40">
        <v>328203.96683200006</v>
      </c>
      <c r="N85" s="44">
        <f t="shared" si="15"/>
        <v>79.150052943597913</v>
      </c>
      <c r="O85" s="40">
        <v>184039</v>
      </c>
      <c r="P85" s="44">
        <f t="shared" si="16"/>
        <v>-43.925418764299927</v>
      </c>
      <c r="Y85" s="2" t="s">
        <v>104</v>
      </c>
      <c r="Z85" s="2">
        <f>SUM(AA85:AC85)</f>
        <v>53162</v>
      </c>
      <c r="AA85" s="2">
        <v>21883</v>
      </c>
      <c r="AB85" s="2">
        <v>8186</v>
      </c>
      <c r="AC85" s="2">
        <v>23093</v>
      </c>
    </row>
    <row r="86" spans="2:29" ht="15" thickTop="1" thickBot="1">
      <c r="B86" s="46" t="s">
        <v>28</v>
      </c>
      <c r="C86" s="47"/>
      <c r="D86" s="48">
        <v>3309147.1915120003</v>
      </c>
      <c r="E86" s="77">
        <v>2567336.2031540503</v>
      </c>
      <c r="F86" s="51">
        <f t="shared" si="12"/>
        <v>-22.416983755231669</v>
      </c>
      <c r="G86" s="52">
        <v>2342310.2099072002</v>
      </c>
      <c r="H86" s="51">
        <f t="shared" si="13"/>
        <v>-8.7649600769232663</v>
      </c>
      <c r="I86" s="50">
        <v>2412686.8108330499</v>
      </c>
      <c r="J86" s="213">
        <f t="shared" si="13"/>
        <v>3.0045807181380058</v>
      </c>
      <c r="K86" s="50">
        <v>2501018.4761140002</v>
      </c>
      <c r="L86" s="208">
        <f>(K86/I86-1)*100</f>
        <v>3.6611326793157595</v>
      </c>
      <c r="M86" s="50">
        <v>3806088.1304957005</v>
      </c>
      <c r="N86" s="54">
        <f>(M86/K86-1)*100</f>
        <v>52.18152791935686</v>
      </c>
      <c r="O86" s="50">
        <v>3042970</v>
      </c>
      <c r="P86" s="54">
        <f>(O86/M86-1)*100</f>
        <v>-20.049933273518626</v>
      </c>
      <c r="Y86" s="2" t="s">
        <v>105</v>
      </c>
      <c r="Z86" s="2">
        <f t="shared" ref="Z86:Z88" si="17">SUM(AA86:AC86)</f>
        <v>122521</v>
      </c>
      <c r="AA86" s="2">
        <v>56851</v>
      </c>
      <c r="AB86" s="2">
        <v>36477</v>
      </c>
      <c r="AC86" s="2">
        <v>29193</v>
      </c>
    </row>
    <row r="87" spans="2:29" ht="14.25" thickBot="1">
      <c r="D87" s="55"/>
      <c r="E87" s="78"/>
      <c r="F87" s="58"/>
      <c r="G87" s="55"/>
      <c r="H87" s="58"/>
      <c r="I87" s="55"/>
      <c r="J87" s="58"/>
      <c r="K87" s="55"/>
      <c r="L87" s="60"/>
      <c r="M87" s="55"/>
      <c r="N87" s="60"/>
      <c r="Y87" s="2" t="s">
        <v>106</v>
      </c>
      <c r="Z87" s="2">
        <f t="shared" si="17"/>
        <v>184951</v>
      </c>
      <c r="AA87" s="2">
        <v>54181</v>
      </c>
      <c r="AB87" s="2">
        <v>36438</v>
      </c>
      <c r="AC87" s="2">
        <v>94332</v>
      </c>
    </row>
    <row r="88" spans="2:29">
      <c r="B88" s="61" t="s">
        <v>29</v>
      </c>
      <c r="C88" s="62"/>
      <c r="D88" s="38">
        <v>368567.65716599993</v>
      </c>
      <c r="E88" s="73">
        <v>240773.58560310001</v>
      </c>
      <c r="F88" s="41">
        <f>(E88/D88-1)*100</f>
        <v>-34.673164906963741</v>
      </c>
      <c r="G88" s="42">
        <v>316551.86205380003</v>
      </c>
      <c r="H88" s="76">
        <f>(G88/E88-1)*100</f>
        <v>31.472836300081397</v>
      </c>
      <c r="I88" s="40">
        <v>561706.72904250002</v>
      </c>
      <c r="J88" s="211">
        <f>(I88/G88-1)*100</f>
        <v>77.445403542448403</v>
      </c>
      <c r="K88" s="40">
        <v>456038.43638500001</v>
      </c>
      <c r="L88" s="207">
        <f>(K88/I88-1)*100</f>
        <v>-18.812004057281804</v>
      </c>
      <c r="M88" s="40">
        <v>681921.62443400011</v>
      </c>
      <c r="N88" s="44">
        <f>(M88/K88-1)*100</f>
        <v>49.531611817540622</v>
      </c>
      <c r="O88" s="312">
        <f>Z75+Z88+Z89</f>
        <v>565037</v>
      </c>
      <c r="P88" s="35">
        <f>(O88/M88-1)*100</f>
        <v>-17.140477768396799</v>
      </c>
      <c r="Y88" s="2" t="s">
        <v>107</v>
      </c>
      <c r="Z88" s="2">
        <f t="shared" si="17"/>
        <v>57681</v>
      </c>
      <c r="AA88" s="2">
        <v>10461</v>
      </c>
      <c r="AB88" s="2">
        <v>15854</v>
      </c>
      <c r="AC88" s="2">
        <v>31366</v>
      </c>
    </row>
    <row r="89" spans="2:29" ht="14.25" thickBot="1">
      <c r="B89" s="63" t="s">
        <v>30</v>
      </c>
      <c r="C89" s="64"/>
      <c r="D89" s="65">
        <v>105136.04275699999</v>
      </c>
      <c r="E89" s="79">
        <v>62645.514655850006</v>
      </c>
      <c r="F89" s="68">
        <f>(E89/D89-1)*100</f>
        <v>-40.414806366031833</v>
      </c>
      <c r="G89" s="69">
        <v>92002.308190299998</v>
      </c>
      <c r="H89" s="80">
        <f>(G89/E89-1)*100</f>
        <v>46.861764478629887</v>
      </c>
      <c r="I89" s="67">
        <v>328324.096104</v>
      </c>
      <c r="J89" s="214">
        <f>(I89/G89-1)*100</f>
        <v>256.86506410783284</v>
      </c>
      <c r="K89" s="67">
        <v>208403.14594700001</v>
      </c>
      <c r="L89" s="209">
        <f>(K89/I89-1)*100</f>
        <v>-36.52517484400957</v>
      </c>
      <c r="M89" s="67">
        <v>370973.369145</v>
      </c>
      <c r="N89" s="71">
        <f>(M89/K89-1)*100</f>
        <v>78.00756675685885</v>
      </c>
      <c r="O89" s="313">
        <f>Z85+Z86+Z87</f>
        <v>360634</v>
      </c>
      <c r="P89" s="71">
        <f>(O89/M89-1)*100</f>
        <v>-2.7870920138633237</v>
      </c>
      <c r="Y89" s="2" t="s">
        <v>108</v>
      </c>
      <c r="Z89" s="2">
        <f>SUM(AA89:AC89)</f>
        <v>121159</v>
      </c>
      <c r="AA89" s="2">
        <v>35195</v>
      </c>
      <c r="AB89" s="2">
        <v>41791</v>
      </c>
      <c r="AC89" s="2">
        <v>44173</v>
      </c>
    </row>
    <row r="90" spans="2:29">
      <c r="D90" s="72"/>
      <c r="E90" s="72"/>
      <c r="F90" s="72"/>
      <c r="G90" s="72"/>
      <c r="H90" s="72"/>
      <c r="I90" s="72"/>
      <c r="J90" s="72"/>
      <c r="K90" s="193"/>
      <c r="L90" s="193"/>
      <c r="M90" s="193"/>
      <c r="N90" s="193"/>
    </row>
    <row r="91" spans="2:29" ht="18" thickBot="1">
      <c r="B91" s="111" t="s">
        <v>40</v>
      </c>
      <c r="C91" s="111"/>
      <c r="D91" s="112"/>
      <c r="E91" s="112"/>
      <c r="F91" s="112"/>
      <c r="G91" s="112"/>
      <c r="H91" s="112"/>
      <c r="I91" s="112"/>
      <c r="J91" s="112"/>
      <c r="K91" s="194"/>
      <c r="L91" s="194"/>
      <c r="M91" s="194"/>
      <c r="N91" s="194"/>
    </row>
    <row r="92" spans="2:29" ht="14.25" thickBot="1">
      <c r="B92" s="113"/>
      <c r="C92" s="113"/>
      <c r="D92" s="314">
        <v>2008</v>
      </c>
      <c r="E92" s="383">
        <v>2009</v>
      </c>
      <c r="F92" s="384"/>
      <c r="G92" s="383">
        <v>2010</v>
      </c>
      <c r="H92" s="384"/>
      <c r="I92" s="383">
        <v>2011</v>
      </c>
      <c r="J92" s="434"/>
      <c r="K92" s="421">
        <v>2012</v>
      </c>
      <c r="L92" s="424"/>
      <c r="M92" s="421">
        <v>2013</v>
      </c>
      <c r="N92" s="424"/>
      <c r="O92" s="456"/>
      <c r="P92" s="439"/>
      <c r="T92" s="2" t="s">
        <v>131</v>
      </c>
      <c r="U92" s="2">
        <v>10</v>
      </c>
      <c r="V92" s="2">
        <v>11</v>
      </c>
      <c r="W92" s="2">
        <v>12</v>
      </c>
    </row>
    <row r="93" spans="2:29">
      <c r="B93" s="27" t="s">
        <v>18</v>
      </c>
      <c r="C93" s="28"/>
      <c r="D93" s="114">
        <v>53444.585279999978</v>
      </c>
      <c r="E93" s="116">
        <v>54017.350069000022</v>
      </c>
      <c r="F93" s="117">
        <v>1.0716984442844746</v>
      </c>
      <c r="G93" s="116">
        <v>66585.52833999999</v>
      </c>
      <c r="H93" s="118">
        <v>23.266928597840852</v>
      </c>
      <c r="I93" s="116">
        <v>62035.042321000015</v>
      </c>
      <c r="J93" s="221">
        <v>-6.8340465750518886</v>
      </c>
      <c r="K93" s="31">
        <v>60045.938540000017</v>
      </c>
      <c r="L93" s="206">
        <f>(K93/I93-1)*100</f>
        <v>-3.2064196405434675</v>
      </c>
      <c r="M93" s="31">
        <v>56709</v>
      </c>
      <c r="N93" s="206">
        <f>(M93/K93-1)*100</f>
        <v>-5.5573093220569696</v>
      </c>
      <c r="O93" s="38"/>
      <c r="P93" s="207"/>
      <c r="S93" s="2" t="s">
        <v>18</v>
      </c>
      <c r="T93" s="2">
        <f>SUM(U93:W93)</f>
        <v>55797</v>
      </c>
      <c r="U93" s="2">
        <v>34603</v>
      </c>
      <c r="V93" s="2">
        <v>21194</v>
      </c>
      <c r="W93" s="2">
        <v>0</v>
      </c>
    </row>
    <row r="94" spans="2:29">
      <c r="B94" s="36" t="s">
        <v>20</v>
      </c>
      <c r="C94" s="37"/>
      <c r="D94" s="120">
        <v>121628.25643100002</v>
      </c>
      <c r="E94" s="122">
        <v>117532.23590285002</v>
      </c>
      <c r="F94" s="123">
        <v>-3.3676553856329283</v>
      </c>
      <c r="G94" s="122">
        <v>99714.388515999992</v>
      </c>
      <c r="H94" s="124">
        <v>-15.159966327517104</v>
      </c>
      <c r="I94" s="122">
        <v>293183.78359140002</v>
      </c>
      <c r="J94" s="222">
        <v>194.02354861189997</v>
      </c>
      <c r="K94" s="40">
        <v>219811.99767299945</v>
      </c>
      <c r="L94" s="207">
        <f t="shared" ref="L94:L101" si="18">(K94/I94-1)*100</f>
        <v>-25.025867740576079</v>
      </c>
      <c r="M94" s="40">
        <v>339041</v>
      </c>
      <c r="N94" s="207">
        <f t="shared" ref="N94:N101" si="19">(M94/K94-1)*100</f>
        <v>54.241353333392681</v>
      </c>
      <c r="O94" s="38"/>
      <c r="P94" s="207"/>
      <c r="S94" s="2" t="s">
        <v>20</v>
      </c>
      <c r="T94" s="2">
        <f t="shared" ref="T94:T102" si="20">SUM(U94:W94)</f>
        <v>252891</v>
      </c>
      <c r="U94" s="2">
        <v>115913</v>
      </c>
      <c r="V94" s="2">
        <v>136978</v>
      </c>
      <c r="W94" s="2">
        <v>0</v>
      </c>
    </row>
    <row r="95" spans="2:29">
      <c r="B95" s="36" t="s">
        <v>21</v>
      </c>
      <c r="C95" s="37"/>
      <c r="D95" s="120">
        <v>1221382.0205289498</v>
      </c>
      <c r="E95" s="122">
        <v>940021.02486449992</v>
      </c>
      <c r="F95" s="123">
        <v>-23.036281109050506</v>
      </c>
      <c r="G95" s="122">
        <v>953375.41664025001</v>
      </c>
      <c r="H95" s="124">
        <v>1.420648200679886</v>
      </c>
      <c r="I95" s="122">
        <v>994620.81650249986</v>
      </c>
      <c r="J95" s="222">
        <v>4.326249569933438</v>
      </c>
      <c r="K95" s="40">
        <v>1071460.2768880003</v>
      </c>
      <c r="L95" s="207">
        <f t="shared" si="18"/>
        <v>7.7255029364557082</v>
      </c>
      <c r="M95" s="40">
        <v>1272596</v>
      </c>
      <c r="N95" s="207">
        <f t="shared" si="19"/>
        <v>18.77211199058053</v>
      </c>
      <c r="O95" s="38"/>
      <c r="P95" s="207"/>
      <c r="S95" s="2" t="s">
        <v>21</v>
      </c>
      <c r="T95" s="2">
        <f t="shared" si="20"/>
        <v>880605</v>
      </c>
      <c r="U95" s="2">
        <v>479475</v>
      </c>
      <c r="V95" s="2">
        <v>401130</v>
      </c>
      <c r="W95" s="2">
        <v>0</v>
      </c>
    </row>
    <row r="96" spans="2:29">
      <c r="B96" s="36" t="s">
        <v>22</v>
      </c>
      <c r="C96" s="37"/>
      <c r="D96" s="120">
        <v>68016.381769</v>
      </c>
      <c r="E96" s="122">
        <v>83876.646071850002</v>
      </c>
      <c r="F96" s="123">
        <v>23.318300518712199</v>
      </c>
      <c r="G96" s="122">
        <v>50543.124562999998</v>
      </c>
      <c r="H96" s="124">
        <v>-39.741123506888918</v>
      </c>
      <c r="I96" s="122">
        <v>71434.732357999994</v>
      </c>
      <c r="J96" s="222">
        <v>41.334222954418735</v>
      </c>
      <c r="K96" s="40">
        <v>67409.96755300001</v>
      </c>
      <c r="L96" s="207">
        <f t="shared" si="18"/>
        <v>-5.6341847615941294</v>
      </c>
      <c r="M96" s="40">
        <v>50016</v>
      </c>
      <c r="N96" s="207">
        <f t="shared" si="19"/>
        <v>-25.803257566211222</v>
      </c>
      <c r="O96" s="38"/>
      <c r="P96" s="207"/>
      <c r="S96" s="2" t="s">
        <v>22</v>
      </c>
      <c r="T96" s="2">
        <f t="shared" si="20"/>
        <v>63535</v>
      </c>
      <c r="U96" s="2">
        <v>29557</v>
      </c>
      <c r="V96" s="2">
        <v>33978</v>
      </c>
      <c r="W96" s="2">
        <v>0</v>
      </c>
    </row>
    <row r="97" spans="2:23">
      <c r="B97" s="36" t="s">
        <v>23</v>
      </c>
      <c r="C97" s="37"/>
      <c r="D97" s="120">
        <v>221881.16794200012</v>
      </c>
      <c r="E97" s="122">
        <v>184200.12901040004</v>
      </c>
      <c r="F97" s="123">
        <v>-16.982531361764753</v>
      </c>
      <c r="G97" s="122">
        <v>223198.84149604998</v>
      </c>
      <c r="H97" s="124">
        <v>21.171924631740112</v>
      </c>
      <c r="I97" s="122">
        <v>186740.94260005001</v>
      </c>
      <c r="J97" s="222">
        <v>-16.334268875067249</v>
      </c>
      <c r="K97" s="40">
        <v>195327.06949300002</v>
      </c>
      <c r="L97" s="207">
        <f t="shared" si="18"/>
        <v>4.5978813073356051</v>
      </c>
      <c r="M97" s="40">
        <v>249928</v>
      </c>
      <c r="N97" s="207">
        <f t="shared" si="19"/>
        <v>27.953591198969342</v>
      </c>
      <c r="O97" s="38"/>
      <c r="P97" s="207"/>
      <c r="S97" s="2" t="s">
        <v>23</v>
      </c>
      <c r="T97" s="2">
        <f t="shared" si="20"/>
        <v>136464</v>
      </c>
      <c r="U97" s="2">
        <v>73753</v>
      </c>
      <c r="V97" s="2">
        <v>62711</v>
      </c>
      <c r="W97" s="2">
        <v>0</v>
      </c>
    </row>
    <row r="98" spans="2:23">
      <c r="B98" s="36" t="s">
        <v>24</v>
      </c>
      <c r="C98" s="37"/>
      <c r="D98" s="120">
        <v>398800.02155499975</v>
      </c>
      <c r="E98" s="122">
        <v>347440.06374999951</v>
      </c>
      <c r="F98" s="123">
        <v>-12.878624631146629</v>
      </c>
      <c r="G98" s="122">
        <v>316515.96923499997</v>
      </c>
      <c r="H98" s="124">
        <v>-8.9005551579828701</v>
      </c>
      <c r="I98" s="122">
        <v>322078.1246745002</v>
      </c>
      <c r="J98" s="222">
        <v>1.7573064174119413</v>
      </c>
      <c r="K98" s="40">
        <v>356467.81787499983</v>
      </c>
      <c r="L98" s="207">
        <f t="shared" si="18"/>
        <v>10.677438349858349</v>
      </c>
      <c r="M98" s="40">
        <v>379021</v>
      </c>
      <c r="N98" s="207">
        <f t="shared" si="19"/>
        <v>6.3268494360713134</v>
      </c>
      <c r="O98" s="38"/>
      <c r="P98" s="207"/>
      <c r="S98" s="2" t="s">
        <v>24</v>
      </c>
      <c r="T98" s="2">
        <f t="shared" si="20"/>
        <v>258508</v>
      </c>
      <c r="U98" s="2">
        <v>141571</v>
      </c>
      <c r="V98" s="2">
        <v>116937</v>
      </c>
      <c r="W98" s="2">
        <v>0</v>
      </c>
    </row>
    <row r="99" spans="2:23">
      <c r="B99" s="36" t="s">
        <v>25</v>
      </c>
      <c r="C99" s="37"/>
      <c r="D99" s="120">
        <v>101797.67403700003</v>
      </c>
      <c r="E99" s="122">
        <v>72492.425079349996</v>
      </c>
      <c r="F99" s="123">
        <v>-28.787739243431599</v>
      </c>
      <c r="G99" s="122">
        <v>103802.66258100001</v>
      </c>
      <c r="H99" s="124">
        <v>43.191047157517382</v>
      </c>
      <c r="I99" s="122">
        <v>80907.649993200001</v>
      </c>
      <c r="J99" s="222">
        <v>-22.056286436712945</v>
      </c>
      <c r="K99" s="40">
        <v>107323.95753000001</v>
      </c>
      <c r="L99" s="207">
        <f t="shared" si="18"/>
        <v>32.649950331050533</v>
      </c>
      <c r="M99" s="40">
        <v>118207</v>
      </c>
      <c r="N99" s="207">
        <f t="shared" si="19"/>
        <v>10.140366345471264</v>
      </c>
      <c r="O99" s="38"/>
      <c r="P99" s="207"/>
      <c r="S99" s="2" t="s">
        <v>25</v>
      </c>
      <c r="T99" s="2">
        <f t="shared" si="20"/>
        <v>71595</v>
      </c>
      <c r="U99" s="2">
        <v>37424</v>
      </c>
      <c r="V99" s="2">
        <v>34171</v>
      </c>
      <c r="W99" s="2">
        <v>0</v>
      </c>
    </row>
    <row r="100" spans="2:23">
      <c r="B100" s="36" t="s">
        <v>26</v>
      </c>
      <c r="C100" s="37"/>
      <c r="D100" s="120">
        <v>65276.025896999978</v>
      </c>
      <c r="E100" s="122">
        <v>48442.493092000004</v>
      </c>
      <c r="F100" s="123">
        <v>-25.788231703262475</v>
      </c>
      <c r="G100" s="122">
        <v>50248.268401000001</v>
      </c>
      <c r="H100" s="124">
        <v>3.7276679909321375</v>
      </c>
      <c r="I100" s="122">
        <v>77566.337591999996</v>
      </c>
      <c r="J100" s="222">
        <v>54.366190239614973</v>
      </c>
      <c r="K100" s="40">
        <v>38040.992983000004</v>
      </c>
      <c r="L100" s="207">
        <f>(K100/I100-1)*100</f>
        <v>-50.956827195972366</v>
      </c>
      <c r="M100" s="40">
        <v>39315</v>
      </c>
      <c r="N100" s="207">
        <f t="shared" si="19"/>
        <v>3.349037228258811</v>
      </c>
      <c r="O100" s="38"/>
      <c r="P100" s="207"/>
      <c r="S100" s="2" t="s">
        <v>26</v>
      </c>
      <c r="T100" s="2">
        <f t="shared" si="20"/>
        <v>36343</v>
      </c>
      <c r="U100" s="2">
        <v>20566</v>
      </c>
      <c r="V100" s="2">
        <v>15777</v>
      </c>
      <c r="W100" s="2">
        <v>0</v>
      </c>
    </row>
    <row r="101" spans="2:23" ht="14.25" thickBot="1">
      <c r="B101" s="36" t="s">
        <v>27</v>
      </c>
      <c r="C101" s="126"/>
      <c r="D101" s="127">
        <v>221951.63098799973</v>
      </c>
      <c r="E101" s="128">
        <v>114886.82613100004</v>
      </c>
      <c r="F101" s="123">
        <v>-48.237899573167972</v>
      </c>
      <c r="G101" s="128">
        <v>150099.82486200001</v>
      </c>
      <c r="H101" s="124">
        <v>30.650162352686316</v>
      </c>
      <c r="I101" s="128">
        <v>170390.11517284997</v>
      </c>
      <c r="J101" s="222">
        <v>13.517864081123744</v>
      </c>
      <c r="K101" s="40">
        <v>150862.95837900002</v>
      </c>
      <c r="L101" s="207">
        <f t="shared" si="18"/>
        <v>-11.46026386216178</v>
      </c>
      <c r="M101" s="40">
        <v>150369</v>
      </c>
      <c r="N101" s="207">
        <f t="shared" si="19"/>
        <v>-0.32742190946507543</v>
      </c>
      <c r="O101" s="38"/>
      <c r="P101" s="207"/>
      <c r="S101" s="2" t="s">
        <v>27</v>
      </c>
      <c r="T101" s="2">
        <f t="shared" si="20"/>
        <v>122070</v>
      </c>
      <c r="U101" s="2">
        <v>68088</v>
      </c>
      <c r="V101" s="2">
        <v>53982</v>
      </c>
      <c r="W101" s="2">
        <v>0</v>
      </c>
    </row>
    <row r="102" spans="2:23" ht="15" thickTop="1" thickBot="1">
      <c r="B102" s="46" t="s">
        <v>28</v>
      </c>
      <c r="C102" s="47"/>
      <c r="D102" s="129">
        <v>2474177.7644279497</v>
      </c>
      <c r="E102" s="131">
        <v>1962909.1939709494</v>
      </c>
      <c r="F102" s="132">
        <v>-20.66418095771747</v>
      </c>
      <c r="G102" s="133">
        <v>2014084.0246342998</v>
      </c>
      <c r="H102" s="134">
        <v>2.6070910880917619</v>
      </c>
      <c r="I102" s="135">
        <v>2258957.5448055002</v>
      </c>
      <c r="J102" s="223">
        <v>12.158058808676685</v>
      </c>
      <c r="K102" s="50">
        <v>2266750.9769139998</v>
      </c>
      <c r="L102" s="208">
        <f>(K102/I102-1)*100</f>
        <v>0.34500126513756779</v>
      </c>
      <c r="M102" s="50">
        <f>SUM(M93:M101)</f>
        <v>2655202</v>
      </c>
      <c r="N102" s="208">
        <f>(M102/K102-1)*100</f>
        <v>17.136907716914074</v>
      </c>
      <c r="O102" s="38"/>
      <c r="P102" s="207"/>
      <c r="T102" s="2">
        <f t="shared" si="20"/>
        <v>1877808</v>
      </c>
      <c r="U102" s="2">
        <f>SUM(U93:U101)</f>
        <v>1000950</v>
      </c>
      <c r="V102" s="2">
        <f>SUM(V93:V101)</f>
        <v>876858</v>
      </c>
      <c r="W102" s="2">
        <f>SUM(W93:W101)</f>
        <v>0</v>
      </c>
    </row>
    <row r="103" spans="2:23" ht="14.25" thickBot="1">
      <c r="B103" s="113"/>
      <c r="C103" s="113"/>
      <c r="D103" s="137"/>
      <c r="E103" s="139"/>
      <c r="F103" s="140"/>
      <c r="G103" s="137"/>
      <c r="H103" s="140"/>
      <c r="I103" s="137"/>
      <c r="J103" s="140"/>
      <c r="K103" s="55"/>
      <c r="L103" s="60"/>
      <c r="M103" s="55"/>
      <c r="N103" s="60"/>
      <c r="O103" s="328"/>
      <c r="P103" s="240"/>
    </row>
    <row r="104" spans="2:23">
      <c r="B104" s="61" t="s">
        <v>29</v>
      </c>
      <c r="C104" s="141"/>
      <c r="D104" s="142">
        <v>287912.20654295001</v>
      </c>
      <c r="E104" s="143">
        <v>232667.47026034998</v>
      </c>
      <c r="F104" s="118">
        <f>(E104/D104-1)*100</f>
        <v>-19.188049352245429</v>
      </c>
      <c r="G104" s="143">
        <v>279246.23513749999</v>
      </c>
      <c r="H104" s="124">
        <f>(G104/E104-1)*100</f>
        <v>20.019457307473786</v>
      </c>
      <c r="I104" s="143">
        <v>482556.00152489997</v>
      </c>
      <c r="J104" s="221">
        <f>(I104/G104-1)*100</f>
        <v>72.806627558395149</v>
      </c>
      <c r="K104" s="40">
        <v>364832.5149789995</v>
      </c>
      <c r="L104" s="207">
        <f>(K104/I104-1)*100</f>
        <v>-24.395818552435077</v>
      </c>
      <c r="M104" s="31">
        <v>521798</v>
      </c>
      <c r="N104" s="207">
        <f>(M104/K104-1)*100</f>
        <v>43.023984589212326</v>
      </c>
      <c r="O104" s="329"/>
      <c r="P104" s="207"/>
      <c r="S104" s="2" t="s">
        <v>132</v>
      </c>
      <c r="T104" s="2">
        <f>SUM(U104:W104)</f>
        <v>77375</v>
      </c>
      <c r="U104" s="2">
        <v>26551</v>
      </c>
      <c r="V104" s="2">
        <v>50824</v>
      </c>
      <c r="W104" s="2">
        <v>0</v>
      </c>
    </row>
    <row r="105" spans="2:23" ht="14.25" thickBot="1">
      <c r="B105" s="63" t="s">
        <v>30</v>
      </c>
      <c r="C105" s="64"/>
      <c r="D105" s="144">
        <v>79203.550057</v>
      </c>
      <c r="E105" s="146">
        <v>67487.316524850001</v>
      </c>
      <c r="F105" s="147">
        <f>(E105/D105-1)*100</f>
        <v>-14.792561095706237</v>
      </c>
      <c r="G105" s="148">
        <v>59935.335682999998</v>
      </c>
      <c r="H105" s="147">
        <f>(G105/E105-1)*100</f>
        <v>-11.190222445826892</v>
      </c>
      <c r="I105" s="148">
        <v>266699.5017894</v>
      </c>
      <c r="J105" s="224">
        <f>(I105/G105-1)*100</f>
        <v>344.97874042114756</v>
      </c>
      <c r="K105" s="67">
        <v>194938.66773999951</v>
      </c>
      <c r="L105" s="209">
        <f>(K105/I105-1)*100</f>
        <v>-26.90699966363891</v>
      </c>
      <c r="M105" s="67">
        <v>307561</v>
      </c>
      <c r="N105" s="209">
        <f>(M105/K105-1)*100</f>
        <v>57.773213270448288</v>
      </c>
      <c r="O105" s="329"/>
      <c r="P105" s="207"/>
      <c r="S105" s="2" t="s">
        <v>133</v>
      </c>
      <c r="T105" s="2">
        <f t="shared" ref="T105:T107" si="21">SUM(U105:W105)</f>
        <v>107213</v>
      </c>
      <c r="U105" s="2">
        <v>59667</v>
      </c>
      <c r="V105" s="2">
        <v>47546</v>
      </c>
      <c r="W105" s="2">
        <v>0</v>
      </c>
    </row>
    <row r="106" spans="2:23">
      <c r="D106" s="72"/>
      <c r="E106" s="72"/>
      <c r="F106" s="72"/>
      <c r="G106" s="72"/>
      <c r="H106" s="72"/>
      <c r="I106" s="72"/>
      <c r="J106" s="72"/>
      <c r="K106" s="193"/>
      <c r="L106" s="193"/>
      <c r="M106" s="193"/>
      <c r="N106" s="193"/>
      <c r="S106" s="2" t="s">
        <v>134</v>
      </c>
      <c r="T106" s="2">
        <f t="shared" si="21"/>
        <v>48527</v>
      </c>
      <c r="U106" s="2">
        <v>25098</v>
      </c>
      <c r="V106" s="2">
        <v>23429</v>
      </c>
      <c r="W106" s="2">
        <v>0</v>
      </c>
    </row>
    <row r="107" spans="2:23" ht="18" thickBot="1">
      <c r="B107" s="111" t="s">
        <v>47</v>
      </c>
      <c r="C107" s="111"/>
      <c r="D107" s="112"/>
      <c r="E107" s="112"/>
      <c r="F107" s="112"/>
      <c r="G107" s="112"/>
      <c r="H107" s="112"/>
      <c r="I107" s="112"/>
      <c r="J107" s="112"/>
      <c r="K107" s="194"/>
      <c r="L107" s="194"/>
      <c r="M107" s="194"/>
      <c r="N107" s="194"/>
      <c r="S107" s="2" t="s">
        <v>135</v>
      </c>
      <c r="T107" s="2">
        <f t="shared" si="21"/>
        <v>47501</v>
      </c>
      <c r="U107" s="2">
        <v>21933</v>
      </c>
      <c r="V107" s="2">
        <v>25568</v>
      </c>
      <c r="W107" s="2">
        <v>0</v>
      </c>
    </row>
    <row r="108" spans="2:23" ht="14.25" thickBot="1">
      <c r="B108" s="113"/>
      <c r="C108" s="113"/>
      <c r="D108" s="314">
        <v>2008</v>
      </c>
      <c r="E108" s="383">
        <v>2009</v>
      </c>
      <c r="F108" s="402"/>
      <c r="G108" s="383">
        <v>2010</v>
      </c>
      <c r="H108" s="402"/>
      <c r="I108" s="383">
        <v>2011</v>
      </c>
      <c r="J108" s="435"/>
      <c r="K108" s="421">
        <v>2012</v>
      </c>
      <c r="L108" s="420"/>
      <c r="M108" s="421">
        <v>2013</v>
      </c>
      <c r="N108" s="420"/>
      <c r="S108" s="2" t="s">
        <v>136</v>
      </c>
      <c r="T108" s="2">
        <f>SUM(U108:W108)</f>
        <v>131023</v>
      </c>
      <c r="U108" s="2">
        <v>75996</v>
      </c>
      <c r="V108" s="2">
        <v>55027</v>
      </c>
      <c r="W108" s="2">
        <v>0</v>
      </c>
    </row>
    <row r="109" spans="2:23">
      <c r="B109" s="27" t="s">
        <v>18</v>
      </c>
      <c r="C109" s="28"/>
      <c r="D109" s="114">
        <v>79255.920432000014</v>
      </c>
      <c r="E109" s="116">
        <v>98025.107815999989</v>
      </c>
      <c r="F109" s="117">
        <f t="shared" ref="F109:F118" si="22">(E109/D109-1)*100</f>
        <v>23.681748040644557</v>
      </c>
      <c r="G109" s="116">
        <v>91924.151431000006</v>
      </c>
      <c r="H109" s="118">
        <f>(G109/E109-1)*100</f>
        <v>-6.2238711294782867</v>
      </c>
      <c r="I109" s="116">
        <v>94869.93936027179</v>
      </c>
      <c r="J109" s="221">
        <f>(I109/G109-1)*100</f>
        <v>3.2045853928637458</v>
      </c>
      <c r="K109" s="31">
        <v>98312.731281</v>
      </c>
      <c r="L109" s="35">
        <f>(K109/I109-1)*100</f>
        <v>3.6289597568457399</v>
      </c>
      <c r="M109" s="31">
        <v>99243</v>
      </c>
      <c r="N109" s="35">
        <f>(M109/K109-1)*100</f>
        <v>0.94623423322568456</v>
      </c>
    </row>
    <row r="110" spans="2:23">
      <c r="B110" s="36" t="s">
        <v>20</v>
      </c>
      <c r="C110" s="37"/>
      <c r="D110" s="120">
        <v>147037.83482299998</v>
      </c>
      <c r="E110" s="122">
        <v>137341.64728164999</v>
      </c>
      <c r="F110" s="123">
        <f t="shared" si="22"/>
        <v>-6.5943486946893559</v>
      </c>
      <c r="G110" s="122">
        <v>126641.38852399999</v>
      </c>
      <c r="H110" s="124">
        <f t="shared" ref="H110:J121" si="23">(G110/E110-1)*100</f>
        <v>-7.7909788978333001</v>
      </c>
      <c r="I110" s="122">
        <v>316110.79758519115</v>
      </c>
      <c r="J110" s="222">
        <f t="shared" si="23"/>
        <v>149.61096942275276</v>
      </c>
      <c r="K110" s="40">
        <v>408661.36415899999</v>
      </c>
      <c r="L110" s="44">
        <f t="shared" ref="L110:L117" si="24">(K110/I110-1)*100</f>
        <v>29.277888411536047</v>
      </c>
      <c r="M110" s="40">
        <v>495441</v>
      </c>
      <c r="N110" s="44">
        <f t="shared" ref="N110:N117" si="25">(M110/K110-1)*100</f>
        <v>21.235096696646917</v>
      </c>
    </row>
    <row r="111" spans="2:23">
      <c r="B111" s="36" t="s">
        <v>21</v>
      </c>
      <c r="C111" s="37"/>
      <c r="D111" s="120">
        <v>1447233.8929808997</v>
      </c>
      <c r="E111" s="122">
        <v>1590580.6768415999</v>
      </c>
      <c r="F111" s="123">
        <f t="shared" si="22"/>
        <v>9.9048802378063137</v>
      </c>
      <c r="G111" s="122">
        <v>1641889.6840395499</v>
      </c>
      <c r="H111" s="124">
        <f t="shared" si="23"/>
        <v>3.2258035033993826</v>
      </c>
      <c r="I111" s="122">
        <v>1577865.4254916655</v>
      </c>
      <c r="J111" s="222">
        <f t="shared" si="23"/>
        <v>-3.8994251057333673</v>
      </c>
      <c r="K111" s="40">
        <v>1499346.3462266</v>
      </c>
      <c r="L111" s="44">
        <f t="shared" si="24"/>
        <v>-4.9762849224355588</v>
      </c>
      <c r="M111" s="40">
        <v>1415189</v>
      </c>
      <c r="N111" s="44">
        <f t="shared" si="25"/>
        <v>-5.6129356928369845</v>
      </c>
    </row>
    <row r="112" spans="2:23">
      <c r="B112" s="36" t="s">
        <v>22</v>
      </c>
      <c r="C112" s="37"/>
      <c r="D112" s="120">
        <v>110958.42792799999</v>
      </c>
      <c r="E112" s="122">
        <v>106915.58119900001</v>
      </c>
      <c r="F112" s="123">
        <f t="shared" si="22"/>
        <v>-3.6435688613246642</v>
      </c>
      <c r="G112" s="122">
        <v>87775.741068949996</v>
      </c>
      <c r="H112" s="124">
        <f t="shared" si="23"/>
        <v>-17.901824893441287</v>
      </c>
      <c r="I112" s="122">
        <v>105418.83233391627</v>
      </c>
      <c r="J112" s="222">
        <f t="shared" si="23"/>
        <v>20.100190610874137</v>
      </c>
      <c r="K112" s="40">
        <v>98933.554613999993</v>
      </c>
      <c r="L112" s="44">
        <f t="shared" si="24"/>
        <v>-6.1519157216369358</v>
      </c>
      <c r="M112" s="40">
        <v>104164</v>
      </c>
      <c r="N112" s="44">
        <f t="shared" si="25"/>
        <v>5.2868265033103823</v>
      </c>
    </row>
    <row r="113" spans="2:14">
      <c r="B113" s="36" t="s">
        <v>23</v>
      </c>
      <c r="C113" s="37"/>
      <c r="D113" s="120">
        <v>267436.32068899996</v>
      </c>
      <c r="E113" s="122">
        <v>254632.54022800003</v>
      </c>
      <c r="F113" s="123">
        <f t="shared" si="22"/>
        <v>-4.787599690278932</v>
      </c>
      <c r="G113" s="122">
        <v>277024.14939499996</v>
      </c>
      <c r="H113" s="124">
        <f t="shared" si="23"/>
        <v>8.7936950819209159</v>
      </c>
      <c r="I113" s="122">
        <v>255652.14946063413</v>
      </c>
      <c r="J113" s="222">
        <f t="shared" si="23"/>
        <v>-7.7148508464120136</v>
      </c>
      <c r="K113" s="40">
        <v>322853.14548499999</v>
      </c>
      <c r="L113" s="44">
        <f>(K113/I113-1)*100</f>
        <v>26.286106401273823</v>
      </c>
      <c r="M113" s="40">
        <v>237701</v>
      </c>
      <c r="N113" s="44">
        <f t="shared" si="25"/>
        <v>-26.374884889872085</v>
      </c>
    </row>
    <row r="114" spans="2:14">
      <c r="B114" s="36" t="s">
        <v>24</v>
      </c>
      <c r="C114" s="37"/>
      <c r="D114" s="120">
        <v>496716.98117200029</v>
      </c>
      <c r="E114" s="122">
        <v>747980.94460499997</v>
      </c>
      <c r="F114" s="123">
        <f t="shared" si="22"/>
        <v>50.584935276451404</v>
      </c>
      <c r="G114" s="122">
        <v>511562.36411879992</v>
      </c>
      <c r="H114" s="124">
        <f t="shared" si="23"/>
        <v>-31.607567303876969</v>
      </c>
      <c r="I114" s="122">
        <v>538017.89564082678</v>
      </c>
      <c r="J114" s="222">
        <f t="shared" si="23"/>
        <v>5.1715163932355201</v>
      </c>
      <c r="K114" s="40">
        <v>463866.48420700006</v>
      </c>
      <c r="L114" s="44">
        <f t="shared" si="24"/>
        <v>-13.782331783872326</v>
      </c>
      <c r="M114" s="40">
        <v>417570</v>
      </c>
      <c r="N114" s="44">
        <f t="shared" si="25"/>
        <v>-9.9805624642500099</v>
      </c>
    </row>
    <row r="115" spans="2:14">
      <c r="B115" s="36" t="s">
        <v>25</v>
      </c>
      <c r="C115" s="37"/>
      <c r="D115" s="120">
        <v>125699.43210400001</v>
      </c>
      <c r="E115" s="122">
        <v>110484.701256</v>
      </c>
      <c r="F115" s="123">
        <f t="shared" si="22"/>
        <v>-12.104056950242848</v>
      </c>
      <c r="G115" s="122">
        <v>146513.17196400001</v>
      </c>
      <c r="H115" s="124">
        <f t="shared" si="23"/>
        <v>32.609465653095057</v>
      </c>
      <c r="I115" s="122">
        <v>147777.23009031441</v>
      </c>
      <c r="J115" s="222">
        <f t="shared" si="23"/>
        <v>0.86276073978179824</v>
      </c>
      <c r="K115" s="40">
        <v>138314.99673099996</v>
      </c>
      <c r="L115" s="44">
        <f t="shared" si="24"/>
        <v>-6.4030387858343136</v>
      </c>
      <c r="M115" s="40">
        <v>165136</v>
      </c>
      <c r="N115" s="44">
        <f t="shared" si="25"/>
        <v>19.391247444528737</v>
      </c>
    </row>
    <row r="116" spans="2:14">
      <c r="B116" s="36" t="s">
        <v>26</v>
      </c>
      <c r="C116" s="37"/>
      <c r="D116" s="120">
        <v>49846.676443999997</v>
      </c>
      <c r="E116" s="122">
        <v>62103.559461999997</v>
      </c>
      <c r="F116" s="123">
        <f t="shared" si="22"/>
        <v>24.589168009566166</v>
      </c>
      <c r="G116" s="122">
        <v>51260.099941050008</v>
      </c>
      <c r="H116" s="124">
        <f t="shared" si="23"/>
        <v>-17.460286680644931</v>
      </c>
      <c r="I116" s="122">
        <v>85166.97897335951</v>
      </c>
      <c r="J116" s="222">
        <f t="shared" si="23"/>
        <v>66.146728296087986</v>
      </c>
      <c r="K116" s="40">
        <v>69821.971416999993</v>
      </c>
      <c r="L116" s="44">
        <f t="shared" si="24"/>
        <v>-18.017555326412925</v>
      </c>
      <c r="M116" s="40">
        <v>57751</v>
      </c>
      <c r="N116" s="44">
        <f t="shared" si="25"/>
        <v>-17.28821339762543</v>
      </c>
    </row>
    <row r="117" spans="2:14" ht="14.25" thickBot="1">
      <c r="B117" s="36" t="s">
        <v>27</v>
      </c>
      <c r="C117" s="126"/>
      <c r="D117" s="127">
        <v>143758.13536600003</v>
      </c>
      <c r="E117" s="128">
        <v>209526.63715155001</v>
      </c>
      <c r="F117" s="123">
        <f t="shared" si="22"/>
        <v>45.749412106735463</v>
      </c>
      <c r="G117" s="128">
        <v>237624.47111245</v>
      </c>
      <c r="H117" s="124">
        <f t="shared" si="23"/>
        <v>13.410148868364136</v>
      </c>
      <c r="I117" s="128">
        <v>170138.81608852025</v>
      </c>
      <c r="J117" s="222">
        <f t="shared" si="23"/>
        <v>-28.40012844973101</v>
      </c>
      <c r="K117" s="40">
        <v>220824.04221199997</v>
      </c>
      <c r="L117" s="44">
        <f t="shared" si="24"/>
        <v>29.790512999167152</v>
      </c>
      <c r="M117" s="40">
        <v>221846</v>
      </c>
      <c r="N117" s="44">
        <f t="shared" si="25"/>
        <v>0.46279280904517606</v>
      </c>
    </row>
    <row r="118" spans="2:14" ht="15" thickTop="1" thickBot="1">
      <c r="B118" s="46" t="s">
        <v>28</v>
      </c>
      <c r="C118" s="47"/>
      <c r="D118" s="129">
        <v>2867943.6219389001</v>
      </c>
      <c r="E118" s="131">
        <v>3317591.3958408004</v>
      </c>
      <c r="F118" s="132">
        <f t="shared" si="22"/>
        <v>15.678403524470674</v>
      </c>
      <c r="G118" s="133">
        <v>3172215.2215948002</v>
      </c>
      <c r="H118" s="134">
        <f t="shared" si="23"/>
        <v>-4.381979481507436</v>
      </c>
      <c r="I118" s="135">
        <v>3291018.0650247</v>
      </c>
      <c r="J118" s="223">
        <f t="shared" si="23"/>
        <v>3.7451066567347535</v>
      </c>
      <c r="K118" s="50">
        <v>3320934.6363325999</v>
      </c>
      <c r="L118" s="54">
        <f>(K118/I118-1)*100</f>
        <v>0.90903698238056219</v>
      </c>
      <c r="M118" s="50">
        <v>3214041</v>
      </c>
      <c r="N118" s="54">
        <f>(M118/K118-1)*100</f>
        <v>-3.2187816996797514</v>
      </c>
    </row>
    <row r="119" spans="2:14" ht="14.25" thickBot="1">
      <c r="B119" s="113"/>
      <c r="C119" s="113"/>
      <c r="D119" s="137"/>
      <c r="E119" s="139"/>
      <c r="F119" s="140"/>
      <c r="G119" s="137"/>
      <c r="H119" s="140"/>
      <c r="I119" s="137"/>
      <c r="J119" s="140"/>
      <c r="K119" s="210"/>
      <c r="L119" s="60"/>
      <c r="M119" s="55"/>
      <c r="N119" s="60"/>
    </row>
    <row r="120" spans="2:14">
      <c r="B120" s="61" t="s">
        <v>29</v>
      </c>
      <c r="C120" s="141"/>
      <c r="D120" s="142">
        <v>265845.68167664995</v>
      </c>
      <c r="E120" s="143">
        <v>337613.81898740004</v>
      </c>
      <c r="F120" s="118">
        <f>(E120/D120-1)*100</f>
        <v>26.996164413173428</v>
      </c>
      <c r="G120" s="143">
        <v>329155.45673099993</v>
      </c>
      <c r="H120" s="124">
        <f>(G120/E120-1)*100</f>
        <v>-2.5053365060023758</v>
      </c>
      <c r="I120" s="143">
        <v>548667.5142502964</v>
      </c>
      <c r="J120" s="221">
        <f>(I120/G120-1)*100</f>
        <v>66.689478491219802</v>
      </c>
      <c r="K120" s="40">
        <v>628710.45961700007</v>
      </c>
      <c r="L120" s="44">
        <f>(K120/I120-1)*100</f>
        <v>14.588606631117029</v>
      </c>
      <c r="M120" s="31">
        <v>707904</v>
      </c>
      <c r="N120" s="44">
        <f>(M120/K120-1)*100</f>
        <v>12.596186236704776</v>
      </c>
    </row>
    <row r="121" spans="2:14" ht="14.25" thickBot="1">
      <c r="B121" s="63" t="s">
        <v>30</v>
      </c>
      <c r="C121" s="64"/>
      <c r="D121" s="144">
        <v>99569.05785099999</v>
      </c>
      <c r="E121" s="146">
        <v>84319.914841649996</v>
      </c>
      <c r="F121" s="147">
        <f>(E121/D121-1)*100</f>
        <v>-15.315142413187798</v>
      </c>
      <c r="G121" s="148">
        <v>83348.967363000003</v>
      </c>
      <c r="H121" s="147">
        <f t="shared" si="23"/>
        <v>-1.1515043397202218</v>
      </c>
      <c r="I121" s="148">
        <v>267670.18400914996</v>
      </c>
      <c r="J121" s="224">
        <f t="shared" si="23"/>
        <v>221.14397151844406</v>
      </c>
      <c r="K121" s="67">
        <v>357972.82371100003</v>
      </c>
      <c r="L121" s="71">
        <f>(K121/I121-1)*100</f>
        <v>33.736532903778027</v>
      </c>
      <c r="M121" s="67">
        <v>461783</v>
      </c>
      <c r="N121" s="71">
        <f>(M121/K121-1)*100</f>
        <v>28.999457336685541</v>
      </c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B123" s="21" t="s">
        <v>33</v>
      </c>
      <c r="C123" s="9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</sheetData>
  <mergeCells count="19">
    <mergeCell ref="O92:P92"/>
    <mergeCell ref="E92:F92"/>
    <mergeCell ref="G92:H92"/>
    <mergeCell ref="I92:J92"/>
    <mergeCell ref="K92:L92"/>
    <mergeCell ref="M92:N92"/>
    <mergeCell ref="E108:F108"/>
    <mergeCell ref="G108:H108"/>
    <mergeCell ref="I108:J108"/>
    <mergeCell ref="K108:L108"/>
    <mergeCell ref="M108:N108"/>
    <mergeCell ref="I60:J60"/>
    <mergeCell ref="K60:L60"/>
    <mergeCell ref="M60:N60"/>
    <mergeCell ref="O60:P60"/>
    <mergeCell ref="I76:J76"/>
    <mergeCell ref="K76:L76"/>
    <mergeCell ref="M76:N76"/>
    <mergeCell ref="O76:P76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9"/>
  <sheetViews>
    <sheetView workbookViewId="0">
      <selection activeCell="AN94" sqref="AN9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140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22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2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2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2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2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2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2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26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24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24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26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26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26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26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26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26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26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26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2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2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2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2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2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2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2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2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2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2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2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27">
        <v>40815</v>
      </c>
      <c r="E35" s="155">
        <f t="shared" ref="E35:E50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2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2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2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2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2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2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2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2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23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23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2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23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2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2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ht="14.25" thickBot="1">
      <c r="B50" s="230" t="s">
        <v>137</v>
      </c>
      <c r="C50" s="231">
        <v>324960.73308600002</v>
      </c>
      <c r="D50" s="268">
        <v>15800.87556</v>
      </c>
      <c r="E50" s="232">
        <f t="shared" si="1"/>
        <v>4.8623953454149609</v>
      </c>
      <c r="I50" s="226"/>
      <c r="J50" s="3"/>
      <c r="L50" s="3"/>
      <c r="N50" s="3"/>
    </row>
    <row r="51" spans="1:23" ht="14.25" thickBot="1">
      <c r="B51" s="294" t="s">
        <v>139</v>
      </c>
      <c r="C51" s="249">
        <v>241482.51199999999</v>
      </c>
      <c r="D51" s="266">
        <v>3409.9717200000005</v>
      </c>
      <c r="E51" s="295">
        <f t="shared" ref="E51" si="2">SUM(D51/C51*100)</f>
        <v>1.4120988272641462</v>
      </c>
      <c r="I51" s="226"/>
      <c r="J51" s="3"/>
      <c r="L51" s="3"/>
      <c r="N51" s="3"/>
    </row>
    <row r="52" spans="1:23" ht="16.5" customHeight="1">
      <c r="B52" s="96" t="s">
        <v>12</v>
      </c>
      <c r="C52" s="97">
        <f>SUM(C6:C51)</f>
        <v>11664046.399259701</v>
      </c>
      <c r="D52" s="97">
        <f>SUM(D6:D51)</f>
        <v>1588729.299106</v>
      </c>
      <c r="E52" s="106">
        <f>D52/C52*100</f>
        <v>13.620738847599528</v>
      </c>
      <c r="J52" s="3"/>
      <c r="L52" s="3"/>
      <c r="N52" s="3"/>
    </row>
    <row r="53" spans="1:23">
      <c r="B53" s="17"/>
      <c r="C53" s="18"/>
      <c r="D53" s="18"/>
      <c r="E53" s="20"/>
      <c r="J53" s="3"/>
      <c r="L53" s="3"/>
      <c r="N53" s="3"/>
    </row>
    <row r="54" spans="1:23">
      <c r="B54" s="21" t="s">
        <v>13</v>
      </c>
      <c r="C54" s="18"/>
      <c r="D54" s="18"/>
      <c r="E54" s="20"/>
      <c r="J54" s="3"/>
      <c r="L54" s="3"/>
      <c r="N54" s="3"/>
    </row>
    <row r="55" spans="1:23">
      <c r="B55" s="21" t="s">
        <v>14</v>
      </c>
      <c r="J55" s="3"/>
      <c r="L55" s="3"/>
      <c r="N55" s="3"/>
    </row>
    <row r="56" spans="1:23">
      <c r="B56" s="21" t="s">
        <v>34</v>
      </c>
      <c r="J56" s="3"/>
      <c r="L56" s="3"/>
      <c r="N56" s="3"/>
    </row>
    <row r="57" spans="1:23" ht="25.5" customHeight="1">
      <c r="J57" s="3"/>
      <c r="L57" s="3"/>
      <c r="N57" s="3"/>
    </row>
    <row r="58" spans="1:23" ht="14.25">
      <c r="A58" s="4" t="s">
        <v>15</v>
      </c>
      <c r="U58" s="2">
        <v>4</v>
      </c>
      <c r="V58" s="2">
        <v>5</v>
      </c>
      <c r="W58" s="2">
        <v>6</v>
      </c>
    </row>
    <row r="59" spans="1:23">
      <c r="J59" s="3"/>
      <c r="L59" s="3"/>
      <c r="N59" s="3" t="s">
        <v>16</v>
      </c>
      <c r="T59" s="2">
        <f>SUM(U59:W59)</f>
        <v>97228</v>
      </c>
      <c r="U59" s="2">
        <v>46198</v>
      </c>
      <c r="V59" s="2">
        <v>23400</v>
      </c>
      <c r="W59" s="2">
        <v>27630</v>
      </c>
    </row>
    <row r="60" spans="1:23" ht="18" thickBot="1">
      <c r="B60" s="22" t="s">
        <v>17</v>
      </c>
      <c r="C60" s="22"/>
      <c r="J60" s="3"/>
      <c r="L60" s="3"/>
      <c r="N60" s="3"/>
      <c r="T60" s="2">
        <f t="shared" ref="T60:T73" si="3">SUM(U60:W60)</f>
        <v>397109</v>
      </c>
      <c r="U60" s="2">
        <v>61496</v>
      </c>
      <c r="V60" s="2">
        <v>160316</v>
      </c>
      <c r="W60" s="2">
        <v>175297</v>
      </c>
    </row>
    <row r="61" spans="1:23" ht="18" thickBot="1">
      <c r="B61" s="22"/>
      <c r="C61" s="22"/>
      <c r="D61" s="23">
        <v>2008</v>
      </c>
      <c r="E61" s="25">
        <v>2009</v>
      </c>
      <c r="F61" s="24"/>
      <c r="G61" s="25">
        <v>2010</v>
      </c>
      <c r="H61" s="24"/>
      <c r="I61" s="421">
        <v>2011</v>
      </c>
      <c r="J61" s="424"/>
      <c r="K61" s="421">
        <v>2012</v>
      </c>
      <c r="L61" s="424"/>
      <c r="M61" s="421">
        <v>2013</v>
      </c>
      <c r="N61" s="424"/>
      <c r="O61" s="454">
        <v>2014</v>
      </c>
      <c r="P61" s="455"/>
      <c r="T61" s="2">
        <f t="shared" si="3"/>
        <v>1683392</v>
      </c>
      <c r="U61" s="2">
        <v>865989</v>
      </c>
      <c r="V61" s="2">
        <v>348963</v>
      </c>
      <c r="W61" s="2">
        <v>468440</v>
      </c>
    </row>
    <row r="62" spans="1:23">
      <c r="B62" s="27" t="s">
        <v>18</v>
      </c>
      <c r="C62" s="28"/>
      <c r="D62" s="29">
        <v>74465.86815699999</v>
      </c>
      <c r="E62" s="31">
        <v>58963.207877999972</v>
      </c>
      <c r="F62" s="32">
        <f t="shared" ref="F62:F71" si="4">(E62/D62-1)*100</f>
        <v>-20.818477864670847</v>
      </c>
      <c r="G62" s="33">
        <v>65085.726096999992</v>
      </c>
      <c r="H62" s="34">
        <f>(G62/E62-1)*100</f>
        <v>10.383624703167516</v>
      </c>
      <c r="I62" s="31">
        <v>52162.666859999998</v>
      </c>
      <c r="J62" s="206">
        <f>(I62/G62-1)*100</f>
        <v>-19.855442985671257</v>
      </c>
      <c r="K62" s="31">
        <v>71372.129297000007</v>
      </c>
      <c r="L62" s="206">
        <f>(K62/I62-1)*100</f>
        <v>36.826074266019624</v>
      </c>
      <c r="M62" s="31">
        <v>83754.063877999986</v>
      </c>
      <c r="N62" s="206">
        <f>(M62/K62-1)*100</f>
        <v>17.348416956253576</v>
      </c>
      <c r="O62" s="273">
        <v>97228</v>
      </c>
      <c r="P62" s="274">
        <f t="shared" ref="P62:P70" si="5">(O62/M62-1)*100</f>
        <v>16.08750130814758</v>
      </c>
      <c r="T62" s="2">
        <f t="shared" si="3"/>
        <v>77322</v>
      </c>
      <c r="U62" s="2">
        <v>17125</v>
      </c>
      <c r="V62" s="2">
        <v>24173</v>
      </c>
      <c r="W62" s="2">
        <v>36024</v>
      </c>
    </row>
    <row r="63" spans="1:23">
      <c r="B63" s="36" t="s">
        <v>20</v>
      </c>
      <c r="C63" s="37"/>
      <c r="D63" s="38">
        <v>123756.788416</v>
      </c>
      <c r="E63" s="40">
        <v>64109.766524999999</v>
      </c>
      <c r="F63" s="41">
        <f t="shared" si="4"/>
        <v>-48.196969761772266</v>
      </c>
      <c r="G63" s="42">
        <v>73314.204068549996</v>
      </c>
      <c r="H63" s="43">
        <f t="shared" ref="H63:H74" si="6">(G63/E63-1)*100</f>
        <v>14.357309412382069</v>
      </c>
      <c r="I63" s="40">
        <v>138795.73865499999</v>
      </c>
      <c r="J63" s="207">
        <f t="shared" ref="J63:J74" si="7">(I63/G63-1)*100</f>
        <v>89.316300188192272</v>
      </c>
      <c r="K63" s="40">
        <v>210852.80018000002</v>
      </c>
      <c r="L63" s="207">
        <f t="shared" ref="L63:L71" si="8">(K63/I63-1)*100</f>
        <v>51.915903343480821</v>
      </c>
      <c r="M63" s="40">
        <v>261840.39718900001</v>
      </c>
      <c r="N63" s="207">
        <f t="shared" ref="N63:P71" si="9">(M63/K63-1)*100</f>
        <v>24.181607721345454</v>
      </c>
      <c r="O63" s="273">
        <v>397109</v>
      </c>
      <c r="P63" s="274">
        <f t="shared" si="5"/>
        <v>51.660707921001681</v>
      </c>
      <c r="T63" s="2">
        <f t="shared" si="3"/>
        <v>266510</v>
      </c>
      <c r="U63" s="2">
        <v>79706</v>
      </c>
      <c r="V63" s="2">
        <v>78909</v>
      </c>
      <c r="W63" s="2">
        <v>107895</v>
      </c>
    </row>
    <row r="64" spans="1:23">
      <c r="B64" s="36" t="s">
        <v>21</v>
      </c>
      <c r="C64" s="37"/>
      <c r="D64" s="38">
        <v>1169438.2871020001</v>
      </c>
      <c r="E64" s="40">
        <v>763654.2381190001</v>
      </c>
      <c r="F64" s="41">
        <f t="shared" si="4"/>
        <v>-34.699056244222902</v>
      </c>
      <c r="G64" s="42">
        <v>707206.43444054993</v>
      </c>
      <c r="H64" s="43">
        <f t="shared" si="6"/>
        <v>-7.391801270885356</v>
      </c>
      <c r="I64" s="40">
        <v>866631.61487274989</v>
      </c>
      <c r="J64" s="207">
        <f t="shared" si="7"/>
        <v>22.542948235237215</v>
      </c>
      <c r="K64" s="40">
        <v>902865.58918500005</v>
      </c>
      <c r="L64" s="207">
        <f t="shared" si="8"/>
        <v>4.1810122883147338</v>
      </c>
      <c r="M64" s="40">
        <v>931063.18361599999</v>
      </c>
      <c r="N64" s="207">
        <f t="shared" si="9"/>
        <v>3.1231220647641944</v>
      </c>
      <c r="O64" s="273">
        <v>1683392</v>
      </c>
      <c r="P64" s="274">
        <f t="shared" si="5"/>
        <v>80.803196777919666</v>
      </c>
      <c r="T64" s="2">
        <f t="shared" si="3"/>
        <v>324805</v>
      </c>
      <c r="U64" s="2">
        <v>116456</v>
      </c>
      <c r="V64" s="2">
        <v>74160</v>
      </c>
      <c r="W64" s="2">
        <v>134189</v>
      </c>
    </row>
    <row r="65" spans="2:29">
      <c r="B65" s="36" t="s">
        <v>22</v>
      </c>
      <c r="C65" s="37"/>
      <c r="D65" s="38">
        <v>82149.387164999993</v>
      </c>
      <c r="E65" s="40">
        <v>92729.870196050004</v>
      </c>
      <c r="F65" s="41">
        <f t="shared" si="4"/>
        <v>12.879564164975132</v>
      </c>
      <c r="G65" s="42">
        <v>36770.895344900004</v>
      </c>
      <c r="H65" s="43">
        <f t="shared" si="6"/>
        <v>-60.346223641682265</v>
      </c>
      <c r="I65" s="40">
        <v>53816.136776799998</v>
      </c>
      <c r="J65" s="207">
        <f t="shared" si="7"/>
        <v>46.355252631247424</v>
      </c>
      <c r="K65" s="40">
        <v>66521.404869999998</v>
      </c>
      <c r="L65" s="207">
        <f t="shared" si="8"/>
        <v>23.608658766968958</v>
      </c>
      <c r="M65" s="40">
        <v>68074.046228849998</v>
      </c>
      <c r="N65" s="207">
        <f t="shared" si="9"/>
        <v>2.3340477578371432</v>
      </c>
      <c r="O65" s="273">
        <v>77322</v>
      </c>
      <c r="P65" s="274">
        <f t="shared" si="5"/>
        <v>13.585138953045938</v>
      </c>
      <c r="T65" s="2">
        <f t="shared" si="3"/>
        <v>99035</v>
      </c>
      <c r="U65" s="2">
        <v>32505</v>
      </c>
      <c r="V65" s="2">
        <v>24733</v>
      </c>
      <c r="W65" s="2">
        <v>41797</v>
      </c>
    </row>
    <row r="66" spans="2:29">
      <c r="B66" s="36" t="s">
        <v>23</v>
      </c>
      <c r="C66" s="37"/>
      <c r="D66" s="38">
        <v>225821.92133399996</v>
      </c>
      <c r="E66" s="40">
        <v>145672.13092700002</v>
      </c>
      <c r="F66" s="41">
        <f t="shared" si="4"/>
        <v>-35.492475634575392</v>
      </c>
      <c r="G66" s="42">
        <v>134343.03707299998</v>
      </c>
      <c r="H66" s="43">
        <f t="shared" si="6"/>
        <v>-7.777118232503466</v>
      </c>
      <c r="I66" s="40">
        <v>168834.638656</v>
      </c>
      <c r="J66" s="207">
        <f t="shared" si="7"/>
        <v>25.674275596626405</v>
      </c>
      <c r="K66" s="40">
        <v>183752.44197099999</v>
      </c>
      <c r="L66" s="207">
        <f t="shared" si="8"/>
        <v>8.835748063165493</v>
      </c>
      <c r="M66" s="40">
        <v>224090.79685500002</v>
      </c>
      <c r="N66" s="207">
        <f t="shared" si="9"/>
        <v>21.95255445387021</v>
      </c>
      <c r="O66" s="273">
        <v>266510</v>
      </c>
      <c r="P66" s="274">
        <f t="shared" si="5"/>
        <v>18.929471330519519</v>
      </c>
      <c r="T66" s="2">
        <f t="shared" si="3"/>
        <v>50578</v>
      </c>
      <c r="U66" s="2">
        <v>18275</v>
      </c>
      <c r="V66" s="2">
        <v>12412</v>
      </c>
      <c r="W66" s="2">
        <v>19891</v>
      </c>
    </row>
    <row r="67" spans="2:29">
      <c r="B67" s="36" t="s">
        <v>24</v>
      </c>
      <c r="C67" s="37"/>
      <c r="D67" s="38">
        <v>424786.96062999999</v>
      </c>
      <c r="E67" s="40">
        <v>303027.62434599979</v>
      </c>
      <c r="F67" s="41">
        <f t="shared" si="4"/>
        <v>-28.663623785301549</v>
      </c>
      <c r="G67" s="42">
        <v>246619.43998300011</v>
      </c>
      <c r="H67" s="43">
        <f t="shared" si="6"/>
        <v>-18.614865388837387</v>
      </c>
      <c r="I67" s="40">
        <v>243332.118472</v>
      </c>
      <c r="J67" s="207">
        <f t="shared" si="7"/>
        <v>-1.3329531164399278</v>
      </c>
      <c r="K67" s="40">
        <v>278852.95514899999</v>
      </c>
      <c r="L67" s="207">
        <f t="shared" si="8"/>
        <v>14.597676993917808</v>
      </c>
      <c r="M67" s="40">
        <v>339882.65114329988</v>
      </c>
      <c r="N67" s="207">
        <f t="shared" si="9"/>
        <v>21.885977848680071</v>
      </c>
      <c r="O67" s="273">
        <v>324805</v>
      </c>
      <c r="P67" s="274">
        <f t="shared" si="5"/>
        <v>-4.4361343812582277</v>
      </c>
      <c r="T67" s="2">
        <f t="shared" si="3"/>
        <v>173411</v>
      </c>
      <c r="U67" s="2">
        <v>62059</v>
      </c>
      <c r="V67" s="2">
        <v>32924</v>
      </c>
      <c r="W67" s="2">
        <v>78428</v>
      </c>
    </row>
    <row r="68" spans="2:29">
      <c r="B68" s="36" t="s">
        <v>25</v>
      </c>
      <c r="C68" s="37"/>
      <c r="D68" s="38">
        <v>91998.580067000003</v>
      </c>
      <c r="E68" s="40">
        <v>72420.745972999983</v>
      </c>
      <c r="F68" s="41">
        <f t="shared" si="4"/>
        <v>-21.280582895672985</v>
      </c>
      <c r="G68" s="42">
        <v>63603.039643999997</v>
      </c>
      <c r="H68" s="43">
        <f t="shared" si="6"/>
        <v>-12.175663493286049</v>
      </c>
      <c r="I68" s="40">
        <v>83922.548986000009</v>
      </c>
      <c r="J68" s="207">
        <f t="shared" si="7"/>
        <v>31.947387193650979</v>
      </c>
      <c r="K68" s="40">
        <v>73510.594003000006</v>
      </c>
      <c r="L68" s="207">
        <f t="shared" si="8"/>
        <v>-12.406623855928078</v>
      </c>
      <c r="M68" s="40">
        <v>90504.567083999995</v>
      </c>
      <c r="N68" s="207">
        <f t="shared" si="9"/>
        <v>23.117719713034091</v>
      </c>
      <c r="O68" s="273">
        <v>99035</v>
      </c>
      <c r="P68" s="274">
        <f t="shared" si="5"/>
        <v>9.4254170710331699</v>
      </c>
      <c r="T68" s="2">
        <f t="shared" si="3"/>
        <v>3169390</v>
      </c>
      <c r="U68" s="2">
        <f>SUM(U59:U67)</f>
        <v>1299809</v>
      </c>
      <c r="V68" s="2">
        <f>SUM(V59:V67)</f>
        <v>779990</v>
      </c>
      <c r="W68" s="2">
        <f>SUM(W59:W67)</f>
        <v>1089591</v>
      </c>
    </row>
    <row r="69" spans="2:29">
      <c r="B69" s="36" t="s">
        <v>26</v>
      </c>
      <c r="C69" s="37"/>
      <c r="D69" s="38">
        <v>40942.404685999994</v>
      </c>
      <c r="E69" s="40">
        <v>35465.734689000004</v>
      </c>
      <c r="F69" s="41">
        <f t="shared" si="4"/>
        <v>-13.37652255406655</v>
      </c>
      <c r="G69" s="42">
        <v>26863.497335999997</v>
      </c>
      <c r="H69" s="43">
        <f t="shared" si="6"/>
        <v>-24.255065990972025</v>
      </c>
      <c r="I69" s="40">
        <v>28227.763467499997</v>
      </c>
      <c r="J69" s="207">
        <f t="shared" si="7"/>
        <v>5.0785127283919707</v>
      </c>
      <c r="K69" s="40">
        <v>34797.793954000008</v>
      </c>
      <c r="L69" s="207">
        <f t="shared" si="8"/>
        <v>23.275065678031524</v>
      </c>
      <c r="M69" s="40">
        <v>42747.456858999998</v>
      </c>
      <c r="N69" s="207">
        <f t="shared" si="9"/>
        <v>22.845307135012138</v>
      </c>
      <c r="O69" s="273">
        <v>50578</v>
      </c>
      <c r="P69" s="274">
        <f t="shared" si="5"/>
        <v>18.31814970146317</v>
      </c>
    </row>
    <row r="70" spans="2:29" ht="14.25" thickBot="1">
      <c r="B70" s="36" t="s">
        <v>27</v>
      </c>
      <c r="C70" s="45"/>
      <c r="D70" s="38">
        <v>173321.351245</v>
      </c>
      <c r="E70" s="40">
        <v>91957.925027000019</v>
      </c>
      <c r="F70" s="41">
        <f t="shared" si="4"/>
        <v>-46.943683298999872</v>
      </c>
      <c r="G70" s="42">
        <v>125849.024</v>
      </c>
      <c r="H70" s="43">
        <f t="shared" si="6"/>
        <v>36.855006203162063</v>
      </c>
      <c r="I70" s="40">
        <v>126708.88219915002</v>
      </c>
      <c r="J70" s="207">
        <f t="shared" si="7"/>
        <v>0.6832458225103144</v>
      </c>
      <c r="K70" s="40">
        <v>135836.60093099999</v>
      </c>
      <c r="L70" s="207">
        <f t="shared" si="8"/>
        <v>7.2036928851631821</v>
      </c>
      <c r="M70" s="40">
        <v>204765.990911</v>
      </c>
      <c r="N70" s="207">
        <f t="shared" si="9"/>
        <v>50.744342472919811</v>
      </c>
      <c r="O70" s="277">
        <v>173411</v>
      </c>
      <c r="P70" s="278">
        <f t="shared" si="5"/>
        <v>-15.312596965688607</v>
      </c>
      <c r="S70" s="2" t="s">
        <v>104</v>
      </c>
      <c r="T70" s="2">
        <f>SUM(U70:W70)</f>
        <v>39172</v>
      </c>
      <c r="U70" s="2">
        <v>15068</v>
      </c>
      <c r="V70" s="2">
        <v>12304</v>
      </c>
      <c r="W70" s="2">
        <v>11800</v>
      </c>
    </row>
    <row r="71" spans="2:29" ht="15" thickTop="1" thickBot="1">
      <c r="B71" s="46" t="s">
        <v>28</v>
      </c>
      <c r="C71" s="47"/>
      <c r="D71" s="48">
        <v>2406681.5488019995</v>
      </c>
      <c r="E71" s="50">
        <v>1628001.2436800501</v>
      </c>
      <c r="F71" s="51">
        <f t="shared" si="4"/>
        <v>-32.354937258299152</v>
      </c>
      <c r="G71" s="52">
        <v>1479655.2979870001</v>
      </c>
      <c r="H71" s="53">
        <f t="shared" si="6"/>
        <v>-9.1121518652970028</v>
      </c>
      <c r="I71" s="50">
        <v>1762432.1089452</v>
      </c>
      <c r="J71" s="208">
        <f t="shared" si="7"/>
        <v>19.110992360376365</v>
      </c>
      <c r="K71" s="50">
        <v>1958362.3095399998</v>
      </c>
      <c r="L71" s="208">
        <f t="shared" si="8"/>
        <v>11.117035351339698</v>
      </c>
      <c r="M71" s="50">
        <v>2246723.1537641501</v>
      </c>
      <c r="N71" s="208">
        <f t="shared" si="9"/>
        <v>14.724591196400393</v>
      </c>
      <c r="O71" s="275">
        <v>3169405</v>
      </c>
      <c r="P71" s="276">
        <f t="shared" si="9"/>
        <v>41.067892352023549</v>
      </c>
      <c r="S71" s="2" t="s">
        <v>105</v>
      </c>
      <c r="T71" s="2">
        <f t="shared" si="3"/>
        <v>113743</v>
      </c>
      <c r="U71" s="2">
        <v>22138</v>
      </c>
      <c r="V71" s="2">
        <v>34623</v>
      </c>
      <c r="W71" s="2">
        <v>56982</v>
      </c>
    </row>
    <row r="72" spans="2:29" ht="12" customHeight="1" thickBot="1">
      <c r="D72" s="55"/>
      <c r="E72" s="57"/>
      <c r="F72" s="58"/>
      <c r="G72" s="55"/>
      <c r="H72" s="59"/>
      <c r="I72" s="55"/>
      <c r="J72" s="60"/>
      <c r="K72" s="55"/>
      <c r="L72" s="60"/>
      <c r="M72" s="55"/>
      <c r="N72" s="60"/>
      <c r="O72" s="269"/>
      <c r="P72" s="270"/>
      <c r="S72" s="2" t="s">
        <v>106</v>
      </c>
      <c r="T72" s="2">
        <f t="shared" si="3"/>
        <v>203769</v>
      </c>
      <c r="U72" s="2">
        <v>16249</v>
      </c>
      <c r="V72" s="2">
        <v>99043</v>
      </c>
      <c r="W72" s="2">
        <v>88477</v>
      </c>
    </row>
    <row r="73" spans="2:29">
      <c r="B73" s="61" t="s">
        <v>29</v>
      </c>
      <c r="C73" s="62"/>
      <c r="D73" s="38">
        <v>304986.14908800001</v>
      </c>
      <c r="E73" s="31">
        <v>148632.11752500001</v>
      </c>
      <c r="F73" s="41">
        <f>(E73/D73-1)*100</f>
        <v>-51.26594503735511</v>
      </c>
      <c r="G73" s="42">
        <v>150024.44353804999</v>
      </c>
      <c r="H73" s="43">
        <f t="shared" si="6"/>
        <v>0.93675985798682415</v>
      </c>
      <c r="I73" s="40">
        <v>326871.2629643</v>
      </c>
      <c r="J73" s="207">
        <f t="shared" si="7"/>
        <v>117.87867047238683</v>
      </c>
      <c r="K73" s="40">
        <v>404012.08252400008</v>
      </c>
      <c r="L73" s="207">
        <f>(K73/I73-1)*100</f>
        <v>23.599755714262717</v>
      </c>
      <c r="M73" s="40">
        <v>428129.34528349998</v>
      </c>
      <c r="N73" s="271">
        <f>(M73/K73-1)*100</f>
        <v>5.969440965436279</v>
      </c>
      <c r="O73" s="281">
        <f>O63+T73+T74</f>
        <v>565145</v>
      </c>
      <c r="P73" s="279">
        <f t="shared" ref="P73:P74" si="10">(O73/M73-1)*100</f>
        <v>32.003331756147332</v>
      </c>
      <c r="S73" s="2" t="s">
        <v>107</v>
      </c>
      <c r="T73" s="2">
        <f t="shared" si="3"/>
        <v>40106</v>
      </c>
      <c r="U73" s="2">
        <v>14407</v>
      </c>
      <c r="V73" s="2">
        <v>12549</v>
      </c>
      <c r="W73" s="2">
        <v>13150</v>
      </c>
    </row>
    <row r="74" spans="2:29" ht="14.25" thickBot="1">
      <c r="B74" s="63" t="s">
        <v>30</v>
      </c>
      <c r="C74" s="64"/>
      <c r="D74" s="65">
        <v>80232.032361999998</v>
      </c>
      <c r="E74" s="67">
        <v>46979.442605000004</v>
      </c>
      <c r="F74" s="68">
        <f>(E74/D74-1)*100</f>
        <v>-41.445528398143004</v>
      </c>
      <c r="G74" s="69">
        <v>46955.239882549999</v>
      </c>
      <c r="H74" s="70">
        <f t="shared" si="6"/>
        <v>-5.1517687541546842E-2</v>
      </c>
      <c r="I74" s="67">
        <v>122295.344843</v>
      </c>
      <c r="J74" s="209">
        <f t="shared" si="7"/>
        <v>160.45089993981412</v>
      </c>
      <c r="K74" s="67">
        <v>182683.08608799998</v>
      </c>
      <c r="L74" s="209">
        <f>(K74/I74-1)*100</f>
        <v>49.378609891099615</v>
      </c>
      <c r="M74" s="67">
        <v>224642.03215800005</v>
      </c>
      <c r="N74" s="272">
        <f>(M74/K74-1)*100</f>
        <v>22.968161403726285</v>
      </c>
      <c r="O74" s="282">
        <f>T70+T71+T72</f>
        <v>356684</v>
      </c>
      <c r="P74" s="280">
        <f t="shared" si="10"/>
        <v>58.778834296303614</v>
      </c>
      <c r="S74" s="2" t="s">
        <v>108</v>
      </c>
      <c r="T74" s="2">
        <f>SUM(U74:W74)</f>
        <v>127930</v>
      </c>
      <c r="U74" s="2">
        <v>60056</v>
      </c>
      <c r="V74" s="2">
        <v>26016</v>
      </c>
      <c r="W74" s="2">
        <v>41858</v>
      </c>
      <c r="Z74" s="2" t="s">
        <v>125</v>
      </c>
      <c r="AA74" s="2">
        <v>7</v>
      </c>
      <c r="AB74" s="2">
        <v>8</v>
      </c>
      <c r="AC74" s="2">
        <v>9</v>
      </c>
    </row>
    <row r="75" spans="2:29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27" t="s">
        <v>18</v>
      </c>
      <c r="Z75" s="2">
        <f>SUM(AA75:AC75)</f>
        <v>82911</v>
      </c>
      <c r="AA75" s="2">
        <v>29224</v>
      </c>
      <c r="AB75" s="2">
        <v>28147</v>
      </c>
      <c r="AC75" s="2">
        <v>25540</v>
      </c>
    </row>
    <row r="76" spans="2:29" ht="18" thickBot="1">
      <c r="B76" s="22" t="s">
        <v>31</v>
      </c>
      <c r="C76" s="2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36" t="s">
        <v>20</v>
      </c>
      <c r="Z76" s="2">
        <f t="shared" ref="Z76:Z84" si="11">SUM(AA76:AC76)</f>
        <v>386197</v>
      </c>
      <c r="AA76" s="2">
        <v>141995</v>
      </c>
      <c r="AB76" s="2">
        <v>84546</v>
      </c>
      <c r="AC76" s="2">
        <v>159656</v>
      </c>
    </row>
    <row r="77" spans="2:29" ht="14.25" thickBot="1">
      <c r="D77" s="23">
        <v>2008</v>
      </c>
      <c r="E77" s="25">
        <v>2009</v>
      </c>
      <c r="F77" s="24"/>
      <c r="G77" s="25">
        <v>2010</v>
      </c>
      <c r="H77" s="24"/>
      <c r="I77" s="421">
        <v>2011</v>
      </c>
      <c r="J77" s="424"/>
      <c r="K77" s="421">
        <v>2012</v>
      </c>
      <c r="L77" s="424"/>
      <c r="M77" s="421">
        <v>2013</v>
      </c>
      <c r="N77" s="420"/>
      <c r="O77" s="421">
        <v>2014</v>
      </c>
      <c r="P77" s="420"/>
      <c r="Y77" s="36" t="s">
        <v>21</v>
      </c>
      <c r="Z77" s="2">
        <f t="shared" si="11"/>
        <v>1360167</v>
      </c>
      <c r="AA77" s="2">
        <v>379127</v>
      </c>
      <c r="AB77" s="2">
        <v>453079</v>
      </c>
      <c r="AC77" s="2">
        <v>527961</v>
      </c>
    </row>
    <row r="78" spans="2:29">
      <c r="B78" s="27" t="s">
        <v>18</v>
      </c>
      <c r="C78" s="28"/>
      <c r="D78" s="29">
        <v>107370.51606099999</v>
      </c>
      <c r="E78" s="73">
        <v>53973.204406000004</v>
      </c>
      <c r="F78" s="32">
        <f t="shared" ref="F78:F87" si="12">(E78/D78-1)*100</f>
        <v>-49.731819883089301</v>
      </c>
      <c r="G78" s="33">
        <v>50534.686978000005</v>
      </c>
      <c r="H78" s="74">
        <f>(G78/E78-1)*100</f>
        <v>-6.3707861444256775</v>
      </c>
      <c r="I78" s="31">
        <v>51523.208510999997</v>
      </c>
      <c r="J78" s="211">
        <f>(I78/G78-1)*100</f>
        <v>1.9561247770869539</v>
      </c>
      <c r="K78" s="31">
        <v>98968.325317999988</v>
      </c>
      <c r="L78" s="206">
        <f>(K78/I78-1)*100</f>
        <v>92.084942258342963</v>
      </c>
      <c r="M78" s="31">
        <v>130115.432594</v>
      </c>
      <c r="N78" s="35">
        <f>(M78/K78-1)*100</f>
        <v>31.471793804653881</v>
      </c>
      <c r="O78" s="31">
        <v>82911</v>
      </c>
      <c r="P78" s="35">
        <f>(O78/M78-1)*100</f>
        <v>-36.278888409257561</v>
      </c>
      <c r="Y78" s="36" t="s">
        <v>22</v>
      </c>
      <c r="Z78" s="2">
        <f t="shared" si="11"/>
        <v>96253</v>
      </c>
      <c r="AA78" s="2">
        <v>27541</v>
      </c>
      <c r="AB78" s="2">
        <v>12366</v>
      </c>
      <c r="AC78" s="2">
        <v>56346</v>
      </c>
    </row>
    <row r="79" spans="2:29">
      <c r="B79" s="36" t="s">
        <v>20</v>
      </c>
      <c r="C79" s="37"/>
      <c r="D79" s="38">
        <v>145430.75646899999</v>
      </c>
      <c r="E79" s="75">
        <v>96278.060667850004</v>
      </c>
      <c r="F79" s="41">
        <f t="shared" si="12"/>
        <v>-33.798006002689931</v>
      </c>
      <c r="G79" s="42">
        <v>138276.50044130001</v>
      </c>
      <c r="H79" s="76">
        <f t="shared" ref="H79:J87" si="13">(G79/E79-1)*100</f>
        <v>43.622025082474991</v>
      </c>
      <c r="I79" s="40">
        <v>373960.712917</v>
      </c>
      <c r="J79" s="212">
        <f t="shared" si="13"/>
        <v>170.44415480832237</v>
      </c>
      <c r="K79" s="40">
        <v>233728.78730700002</v>
      </c>
      <c r="L79" s="207">
        <f t="shared" ref="L79:L86" si="14">(K79/I79-1)*100</f>
        <v>-37.499106394399305</v>
      </c>
      <c r="M79" s="40">
        <v>451159.11825399997</v>
      </c>
      <c r="N79" s="44">
        <f t="shared" ref="N79:N86" si="15">(M79/K79-1)*100</f>
        <v>93.026765531199956</v>
      </c>
      <c r="O79" s="40">
        <v>386197</v>
      </c>
      <c r="P79" s="44">
        <f t="shared" ref="P79:P86" si="16">(O79/M79-1)*100</f>
        <v>-14.39893723203588</v>
      </c>
      <c r="Y79" s="36" t="s">
        <v>23</v>
      </c>
      <c r="Z79" s="2">
        <f t="shared" si="11"/>
        <v>273509</v>
      </c>
      <c r="AA79" s="2">
        <v>78003</v>
      </c>
      <c r="AB79" s="2">
        <v>72294</v>
      </c>
      <c r="AC79" s="2">
        <v>123212</v>
      </c>
    </row>
    <row r="80" spans="2:29">
      <c r="B80" s="36" t="s">
        <v>21</v>
      </c>
      <c r="C80" s="37"/>
      <c r="D80" s="38">
        <v>1624229.9840030004</v>
      </c>
      <c r="E80" s="75">
        <v>1434605.1259187507</v>
      </c>
      <c r="F80" s="41">
        <f t="shared" si="12"/>
        <v>-11.674754188252901</v>
      </c>
      <c r="G80" s="42">
        <v>1172599.0142699501</v>
      </c>
      <c r="H80" s="76">
        <f t="shared" si="13"/>
        <v>-18.26329119526925</v>
      </c>
      <c r="I80" s="40">
        <v>1083908.1906834</v>
      </c>
      <c r="J80" s="212">
        <f t="shared" si="13"/>
        <v>-7.5636106211267933</v>
      </c>
      <c r="K80" s="40">
        <v>1150309.8317710003</v>
      </c>
      <c r="L80" s="207">
        <f t="shared" si="14"/>
        <v>6.1261314988065863</v>
      </c>
      <c r="M80" s="40">
        <v>1602266.2021930502</v>
      </c>
      <c r="N80" s="44">
        <f t="shared" si="15"/>
        <v>39.289968488422325</v>
      </c>
      <c r="O80" s="40">
        <v>1360167</v>
      </c>
      <c r="P80" s="44">
        <f t="shared" si="16"/>
        <v>-15.109798974832312</v>
      </c>
      <c r="Y80" s="36" t="s">
        <v>24</v>
      </c>
      <c r="Z80" s="2">
        <f t="shared" si="11"/>
        <v>455090</v>
      </c>
      <c r="AA80" s="2">
        <v>151649</v>
      </c>
      <c r="AB80" s="2">
        <v>117472</v>
      </c>
      <c r="AC80" s="2">
        <v>185969</v>
      </c>
    </row>
    <row r="81" spans="2:29">
      <c r="B81" s="36" t="s">
        <v>22</v>
      </c>
      <c r="C81" s="37"/>
      <c r="D81" s="38">
        <v>83654.760868000012</v>
      </c>
      <c r="E81" s="75">
        <v>78045.871555999998</v>
      </c>
      <c r="F81" s="41">
        <f t="shared" si="12"/>
        <v>-6.7048058637694918</v>
      </c>
      <c r="G81" s="42">
        <v>62504.740647400002</v>
      </c>
      <c r="H81" s="76">
        <f t="shared" si="13"/>
        <v>-19.912816141016275</v>
      </c>
      <c r="I81" s="40">
        <v>68356.702199999985</v>
      </c>
      <c r="J81" s="212">
        <f t="shared" si="13"/>
        <v>9.3624283406148479</v>
      </c>
      <c r="K81" s="40">
        <v>70899.061984</v>
      </c>
      <c r="L81" s="207">
        <f t="shared" si="14"/>
        <v>3.7192545897862361</v>
      </c>
      <c r="M81" s="40">
        <v>96621.92969260001</v>
      </c>
      <c r="N81" s="44">
        <f t="shared" si="15"/>
        <v>36.28097042300076</v>
      </c>
      <c r="O81" s="40">
        <v>96253</v>
      </c>
      <c r="P81" s="44">
        <f t="shared" si="16"/>
        <v>-0.38182811477037726</v>
      </c>
      <c r="Y81" s="36" t="s">
        <v>25</v>
      </c>
      <c r="Z81" s="2">
        <f t="shared" si="11"/>
        <v>121710</v>
      </c>
      <c r="AA81" s="2">
        <v>34461</v>
      </c>
      <c r="AB81" s="2">
        <v>41057</v>
      </c>
      <c r="AC81" s="2">
        <v>46192</v>
      </c>
    </row>
    <row r="82" spans="2:29">
      <c r="B82" s="36" t="s">
        <v>23</v>
      </c>
      <c r="C82" s="37"/>
      <c r="D82" s="38">
        <v>362217.08108199947</v>
      </c>
      <c r="E82" s="75">
        <v>221173.40723000001</v>
      </c>
      <c r="F82" s="41">
        <f t="shared" si="12"/>
        <v>-38.93899024051538</v>
      </c>
      <c r="G82" s="42">
        <v>231292.07339500001</v>
      </c>
      <c r="H82" s="76">
        <f t="shared" si="13"/>
        <v>4.5749922161652634</v>
      </c>
      <c r="I82" s="40">
        <v>233336.693661</v>
      </c>
      <c r="J82" s="212">
        <f t="shared" si="13"/>
        <v>0.8839992810770525</v>
      </c>
      <c r="K82" s="40">
        <v>286657.67228700005</v>
      </c>
      <c r="L82" s="207">
        <f t="shared" si="14"/>
        <v>22.851518888609391</v>
      </c>
      <c r="M82" s="40">
        <v>332934.79825199995</v>
      </c>
      <c r="N82" s="44">
        <f t="shared" si="15"/>
        <v>16.143689996431519</v>
      </c>
      <c r="O82" s="40">
        <v>273509</v>
      </c>
      <c r="P82" s="44">
        <f t="shared" si="16"/>
        <v>-17.849079929163871</v>
      </c>
      <c r="Y82" s="36" t="s">
        <v>26</v>
      </c>
      <c r="Z82" s="2">
        <f t="shared" si="11"/>
        <v>83094</v>
      </c>
      <c r="AA82" s="2">
        <v>30030</v>
      </c>
      <c r="AB82" s="2">
        <v>20991</v>
      </c>
      <c r="AC82" s="2">
        <v>32073</v>
      </c>
    </row>
    <row r="83" spans="2:29">
      <c r="B83" s="36" t="s">
        <v>24</v>
      </c>
      <c r="C83" s="37"/>
      <c r="D83" s="38">
        <v>582095.835632</v>
      </c>
      <c r="E83" s="75">
        <v>342593.71078199986</v>
      </c>
      <c r="F83" s="41">
        <f t="shared" si="12"/>
        <v>-41.144792693795004</v>
      </c>
      <c r="G83" s="42">
        <v>361166.725286</v>
      </c>
      <c r="H83" s="76">
        <f t="shared" si="13"/>
        <v>5.4212946471216883</v>
      </c>
      <c r="I83" s="40">
        <v>318082.3917255</v>
      </c>
      <c r="J83" s="212">
        <f t="shared" si="13"/>
        <v>-11.929209017354092</v>
      </c>
      <c r="K83" s="40">
        <v>348991.59079000005</v>
      </c>
      <c r="L83" s="207">
        <f t="shared" si="14"/>
        <v>9.717356216050522</v>
      </c>
      <c r="M83" s="40">
        <v>609515.34236299992</v>
      </c>
      <c r="N83" s="44">
        <f t="shared" si="15"/>
        <v>74.650438133268878</v>
      </c>
      <c r="O83" s="40">
        <v>455090</v>
      </c>
      <c r="P83" s="44">
        <f t="shared" si="16"/>
        <v>-25.335759681506286</v>
      </c>
      <c r="Y83" s="36" t="s">
        <v>27</v>
      </c>
      <c r="Z83" s="2">
        <f t="shared" si="11"/>
        <v>184039</v>
      </c>
      <c r="AA83" s="2">
        <v>57891</v>
      </c>
      <c r="AB83" s="2">
        <v>49270</v>
      </c>
      <c r="AC83" s="2">
        <v>76878</v>
      </c>
    </row>
    <row r="84" spans="2:29">
      <c r="B84" s="36" t="s">
        <v>25</v>
      </c>
      <c r="C84" s="37"/>
      <c r="D84" s="38">
        <v>134339.52297800002</v>
      </c>
      <c r="E84" s="75">
        <v>133160.07847899999</v>
      </c>
      <c r="F84" s="41">
        <f t="shared" si="12"/>
        <v>-0.87795793289602297</v>
      </c>
      <c r="G84" s="42">
        <v>101561.90542299999</v>
      </c>
      <c r="H84" s="76">
        <f t="shared" si="13"/>
        <v>-23.729464128382283</v>
      </c>
      <c r="I84" s="40">
        <v>106085.06821100001</v>
      </c>
      <c r="J84" s="212">
        <f t="shared" si="13"/>
        <v>4.4536017408902229</v>
      </c>
      <c r="K84" s="40">
        <v>83629.522797999991</v>
      </c>
      <c r="L84" s="207">
        <f t="shared" si="14"/>
        <v>-21.167489253375994</v>
      </c>
      <c r="M84" s="40">
        <v>193028.92836705002</v>
      </c>
      <c r="N84" s="44">
        <f t="shared" si="15"/>
        <v>130.81433674241453</v>
      </c>
      <c r="O84" s="40">
        <v>121710</v>
      </c>
      <c r="P84" s="44">
        <f t="shared" si="16"/>
        <v>-36.947274675552798</v>
      </c>
      <c r="Z84" s="2">
        <f t="shared" si="11"/>
        <v>3042970</v>
      </c>
      <c r="AA84" s="2">
        <f>SUM(AA75:AA83)</f>
        <v>929921</v>
      </c>
      <c r="AB84" s="2">
        <f>SUM(AB75:AB83)</f>
        <v>879222</v>
      </c>
      <c r="AC84" s="2">
        <f>SUM(AC75:AC83)</f>
        <v>1233827</v>
      </c>
    </row>
    <row r="85" spans="2:29">
      <c r="B85" s="36" t="s">
        <v>26</v>
      </c>
      <c r="C85" s="37"/>
      <c r="D85" s="38">
        <v>39582.165209999999</v>
      </c>
      <c r="E85" s="75">
        <v>44396.500935999997</v>
      </c>
      <c r="F85" s="41">
        <f t="shared" si="12"/>
        <v>12.162891293232514</v>
      </c>
      <c r="G85" s="42">
        <v>45108.793073000008</v>
      </c>
      <c r="H85" s="76">
        <f t="shared" si="13"/>
        <v>1.6043880080252704</v>
      </c>
      <c r="I85" s="40">
        <v>43654.617416000008</v>
      </c>
      <c r="J85" s="212">
        <f t="shared" si="13"/>
        <v>-3.2237077472826448</v>
      </c>
      <c r="K85" s="40">
        <v>44633.086684000002</v>
      </c>
      <c r="L85" s="207">
        <f t="shared" si="14"/>
        <v>2.2413877979408747</v>
      </c>
      <c r="M85" s="40">
        <v>62242.411947999994</v>
      </c>
      <c r="N85" s="44">
        <f t="shared" si="15"/>
        <v>39.453523321550946</v>
      </c>
      <c r="O85" s="40">
        <v>83094</v>
      </c>
      <c r="P85" s="44">
        <f t="shared" si="16"/>
        <v>33.500610595586046</v>
      </c>
    </row>
    <row r="86" spans="2:29" ht="14.25" thickBot="1">
      <c r="B86" s="36" t="s">
        <v>27</v>
      </c>
      <c r="C86" s="45"/>
      <c r="D86" s="38">
        <v>230226.56920900004</v>
      </c>
      <c r="E86" s="75">
        <v>163110.24317845001</v>
      </c>
      <c r="F86" s="41">
        <f t="shared" si="12"/>
        <v>-29.152293873441572</v>
      </c>
      <c r="G86" s="42">
        <v>179265.77039354999</v>
      </c>
      <c r="H86" s="76">
        <f t="shared" si="13"/>
        <v>9.9046674815052036</v>
      </c>
      <c r="I86" s="40">
        <v>133779.22550815</v>
      </c>
      <c r="J86" s="212">
        <f t="shared" si="13"/>
        <v>-25.373803814047371</v>
      </c>
      <c r="K86" s="40">
        <v>183200.597175</v>
      </c>
      <c r="L86" s="207">
        <f t="shared" si="14"/>
        <v>36.942486009413457</v>
      </c>
      <c r="M86" s="40">
        <v>328203.96683200006</v>
      </c>
      <c r="N86" s="44">
        <f t="shared" si="15"/>
        <v>79.150052943597913</v>
      </c>
      <c r="O86" s="40">
        <v>184039</v>
      </c>
      <c r="P86" s="44">
        <f t="shared" si="16"/>
        <v>-43.925418764299927</v>
      </c>
      <c r="Y86" s="2" t="s">
        <v>104</v>
      </c>
      <c r="Z86" s="2">
        <f>SUM(AA86:AC86)</f>
        <v>53162</v>
      </c>
      <c r="AA86" s="2">
        <v>21883</v>
      </c>
      <c r="AB86" s="2">
        <v>8186</v>
      </c>
      <c r="AC86" s="2">
        <v>23093</v>
      </c>
    </row>
    <row r="87" spans="2:29" ht="15" thickTop="1" thickBot="1">
      <c r="B87" s="46" t="s">
        <v>28</v>
      </c>
      <c r="C87" s="47"/>
      <c r="D87" s="48">
        <v>3309147.1915120003</v>
      </c>
      <c r="E87" s="77">
        <v>2567336.2031540503</v>
      </c>
      <c r="F87" s="51">
        <f t="shared" si="12"/>
        <v>-22.416983755231669</v>
      </c>
      <c r="G87" s="52">
        <v>2342310.2099072002</v>
      </c>
      <c r="H87" s="51">
        <f t="shared" si="13"/>
        <v>-8.7649600769232663</v>
      </c>
      <c r="I87" s="50">
        <v>2412686.8108330499</v>
      </c>
      <c r="J87" s="213">
        <f t="shared" si="13"/>
        <v>3.0045807181380058</v>
      </c>
      <c r="K87" s="50">
        <v>2501018.4761140002</v>
      </c>
      <c r="L87" s="208">
        <f>(K87/I87-1)*100</f>
        <v>3.6611326793157595</v>
      </c>
      <c r="M87" s="50">
        <v>3806088.1304957005</v>
      </c>
      <c r="N87" s="54">
        <f>(M87/K87-1)*100</f>
        <v>52.18152791935686</v>
      </c>
      <c r="O87" s="50">
        <v>3042970</v>
      </c>
      <c r="P87" s="54">
        <f>(O87/M87-1)*100</f>
        <v>-20.049933273518626</v>
      </c>
      <c r="Y87" s="2" t="s">
        <v>105</v>
      </c>
      <c r="Z87" s="2">
        <f t="shared" ref="Z87:Z89" si="17">SUM(AA87:AC87)</f>
        <v>122521</v>
      </c>
      <c r="AA87" s="2">
        <v>56851</v>
      </c>
      <c r="AB87" s="2">
        <v>36477</v>
      </c>
      <c r="AC87" s="2">
        <v>29193</v>
      </c>
    </row>
    <row r="88" spans="2:29" ht="14.25" thickBot="1">
      <c r="D88" s="55"/>
      <c r="E88" s="78"/>
      <c r="F88" s="58"/>
      <c r="G88" s="55"/>
      <c r="H88" s="58"/>
      <c r="I88" s="55"/>
      <c r="J88" s="58"/>
      <c r="K88" s="55"/>
      <c r="L88" s="60"/>
      <c r="M88" s="55"/>
      <c r="N88" s="60"/>
      <c r="Y88" s="2" t="s">
        <v>106</v>
      </c>
      <c r="Z88" s="2">
        <f t="shared" si="17"/>
        <v>184951</v>
      </c>
      <c r="AA88" s="2">
        <v>54181</v>
      </c>
      <c r="AB88" s="2">
        <v>36438</v>
      </c>
      <c r="AC88" s="2">
        <v>94332</v>
      </c>
    </row>
    <row r="89" spans="2:29">
      <c r="B89" s="61" t="s">
        <v>29</v>
      </c>
      <c r="C89" s="62"/>
      <c r="D89" s="38">
        <v>368567.65716599993</v>
      </c>
      <c r="E89" s="73">
        <v>240773.58560310001</v>
      </c>
      <c r="F89" s="41">
        <f>(E89/D89-1)*100</f>
        <v>-34.673164906963741</v>
      </c>
      <c r="G89" s="42">
        <v>316551.86205380003</v>
      </c>
      <c r="H89" s="76">
        <f>(G89/E89-1)*100</f>
        <v>31.472836300081397</v>
      </c>
      <c r="I89" s="40">
        <v>561706.72904250002</v>
      </c>
      <c r="J89" s="211">
        <f>(I89/G89-1)*100</f>
        <v>77.445403542448403</v>
      </c>
      <c r="K89" s="40">
        <v>456038.43638500001</v>
      </c>
      <c r="L89" s="207">
        <f>(K89/I89-1)*100</f>
        <v>-18.812004057281804</v>
      </c>
      <c r="M89" s="40">
        <v>681921.62443400011</v>
      </c>
      <c r="N89" s="44">
        <f>(M89/K89-1)*100</f>
        <v>49.531611817540622</v>
      </c>
      <c r="O89" s="312">
        <f>Z76+Z89+Z90</f>
        <v>565037</v>
      </c>
      <c r="P89" s="35">
        <f>(O89/M89-1)*100</f>
        <v>-17.140477768396799</v>
      </c>
      <c r="Y89" s="2" t="s">
        <v>107</v>
      </c>
      <c r="Z89" s="2">
        <f t="shared" si="17"/>
        <v>57681</v>
      </c>
      <c r="AA89" s="2">
        <v>10461</v>
      </c>
      <c r="AB89" s="2">
        <v>15854</v>
      </c>
      <c r="AC89" s="2">
        <v>31366</v>
      </c>
    </row>
    <row r="90" spans="2:29" ht="14.25" thickBot="1">
      <c r="B90" s="63" t="s">
        <v>30</v>
      </c>
      <c r="C90" s="64"/>
      <c r="D90" s="65">
        <v>105136.04275699999</v>
      </c>
      <c r="E90" s="79">
        <v>62645.514655850006</v>
      </c>
      <c r="F90" s="68">
        <f>(E90/D90-1)*100</f>
        <v>-40.414806366031833</v>
      </c>
      <c r="G90" s="69">
        <v>92002.308190299998</v>
      </c>
      <c r="H90" s="80">
        <f>(G90/E90-1)*100</f>
        <v>46.861764478629887</v>
      </c>
      <c r="I90" s="67">
        <v>328324.096104</v>
      </c>
      <c r="J90" s="214">
        <f>(I90/G90-1)*100</f>
        <v>256.86506410783284</v>
      </c>
      <c r="K90" s="67">
        <v>208403.14594700001</v>
      </c>
      <c r="L90" s="209">
        <f>(K90/I90-1)*100</f>
        <v>-36.52517484400957</v>
      </c>
      <c r="M90" s="67">
        <v>370973.369145</v>
      </c>
      <c r="N90" s="71">
        <f>(M90/K90-1)*100</f>
        <v>78.00756675685885</v>
      </c>
      <c r="O90" s="313">
        <f>Z86+Z87+Z88</f>
        <v>360634</v>
      </c>
      <c r="P90" s="71">
        <f>(O90/M90-1)*100</f>
        <v>-2.7870920138633237</v>
      </c>
      <c r="Y90" s="2" t="s">
        <v>108</v>
      </c>
      <c r="Z90" s="2">
        <f>SUM(AA90:AC90)</f>
        <v>121159</v>
      </c>
      <c r="AA90" s="2">
        <v>35195</v>
      </c>
      <c r="AB90" s="2">
        <v>41791</v>
      </c>
      <c r="AC90" s="2">
        <v>44173</v>
      </c>
    </row>
    <row r="91" spans="2:29">
      <c r="D91" s="72"/>
      <c r="E91" s="72"/>
      <c r="F91" s="72"/>
      <c r="G91" s="72"/>
      <c r="H91" s="72"/>
      <c r="I91" s="72"/>
      <c r="J91" s="72"/>
      <c r="K91" s="193"/>
      <c r="L91" s="193"/>
      <c r="M91" s="193"/>
      <c r="N91" s="193"/>
    </row>
    <row r="92" spans="2:29" ht="18" thickBot="1">
      <c r="B92" s="111" t="s">
        <v>40</v>
      </c>
      <c r="C92" s="111"/>
      <c r="D92" s="112"/>
      <c r="E92" s="112"/>
      <c r="F92" s="112"/>
      <c r="G92" s="112"/>
      <c r="H92" s="112"/>
      <c r="I92" s="112"/>
      <c r="J92" s="112"/>
      <c r="K92" s="194"/>
      <c r="L92" s="194"/>
      <c r="M92" s="194"/>
      <c r="N92" s="194"/>
    </row>
    <row r="93" spans="2:29" ht="14.25" thickBot="1">
      <c r="B93" s="113"/>
      <c r="C93" s="113"/>
      <c r="D93" s="321">
        <v>2008</v>
      </c>
      <c r="E93" s="383">
        <v>2009</v>
      </c>
      <c r="F93" s="384"/>
      <c r="G93" s="383">
        <v>2010</v>
      </c>
      <c r="H93" s="384"/>
      <c r="I93" s="383">
        <v>2011</v>
      </c>
      <c r="J93" s="434"/>
      <c r="K93" s="421">
        <v>2012</v>
      </c>
      <c r="L93" s="424"/>
      <c r="M93" s="421">
        <v>2013</v>
      </c>
      <c r="N93" s="424"/>
      <c r="O93" s="457">
        <v>2014</v>
      </c>
      <c r="P93" s="458"/>
      <c r="T93" s="2" t="s">
        <v>131</v>
      </c>
      <c r="U93" s="2">
        <v>10</v>
      </c>
      <c r="V93" s="2">
        <v>11</v>
      </c>
      <c r="W93" s="2">
        <v>12</v>
      </c>
    </row>
    <row r="94" spans="2:29">
      <c r="B94" s="27" t="s">
        <v>18</v>
      </c>
      <c r="C94" s="28"/>
      <c r="D94" s="114">
        <v>53444.585279999978</v>
      </c>
      <c r="E94" s="116">
        <v>54017.350069000022</v>
      </c>
      <c r="F94" s="117">
        <v>1.0716984442844746</v>
      </c>
      <c r="G94" s="116">
        <v>66585.52833999999</v>
      </c>
      <c r="H94" s="118">
        <v>23.266928597840852</v>
      </c>
      <c r="I94" s="116">
        <v>62035.042321000015</v>
      </c>
      <c r="J94" s="221">
        <v>-6.8340465750518886</v>
      </c>
      <c r="K94" s="31">
        <v>60045.938540000017</v>
      </c>
      <c r="L94" s="206">
        <f>(K94/I94-1)*100</f>
        <v>-3.2064196405434675</v>
      </c>
      <c r="M94" s="31">
        <v>56709</v>
      </c>
      <c r="N94" s="206">
        <f>(M94/K94-1)*100</f>
        <v>-5.5573093220569696</v>
      </c>
      <c r="O94" s="337">
        <f>T94</f>
        <v>92926</v>
      </c>
      <c r="P94" s="338">
        <f>(O94/M94-1)*100</f>
        <v>63.864642296637221</v>
      </c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>
      <c r="B95" s="36" t="s">
        <v>20</v>
      </c>
      <c r="C95" s="37"/>
      <c r="D95" s="120">
        <v>121628.25643100002</v>
      </c>
      <c r="E95" s="122">
        <v>117532.23590285002</v>
      </c>
      <c r="F95" s="123">
        <v>-3.3676553856329283</v>
      </c>
      <c r="G95" s="122">
        <v>99714.388515999992</v>
      </c>
      <c r="H95" s="124">
        <v>-15.159966327517104</v>
      </c>
      <c r="I95" s="122">
        <v>293183.78359140002</v>
      </c>
      <c r="J95" s="222">
        <v>194.02354861189997</v>
      </c>
      <c r="K95" s="40">
        <v>219811.99767299945</v>
      </c>
      <c r="L95" s="207">
        <f t="shared" ref="L95:L102" si="18">(K95/I95-1)*100</f>
        <v>-25.025867740576079</v>
      </c>
      <c r="M95" s="40">
        <v>339041</v>
      </c>
      <c r="N95" s="207">
        <f t="shared" ref="N95:N102" si="19">(M95/K95-1)*100</f>
        <v>54.241353333392681</v>
      </c>
      <c r="O95" s="339">
        <f t="shared" ref="O95:O102" si="20">T95</f>
        <v>377756</v>
      </c>
      <c r="P95" s="340">
        <f t="shared" ref="P95:P102" si="21">(O95/M95-1)*100</f>
        <v>11.418972926578208</v>
      </c>
      <c r="S95" s="2" t="s">
        <v>20</v>
      </c>
      <c r="T95" s="2">
        <f t="shared" ref="T95:T103" si="22">SUM(U95:W95)</f>
        <v>377756</v>
      </c>
      <c r="U95" s="2">
        <v>115913</v>
      </c>
      <c r="V95" s="2">
        <v>136978</v>
      </c>
      <c r="W95" s="2">
        <v>124865</v>
      </c>
    </row>
    <row r="96" spans="2:29">
      <c r="B96" s="36" t="s">
        <v>21</v>
      </c>
      <c r="C96" s="37"/>
      <c r="D96" s="120">
        <v>1221382.0205289498</v>
      </c>
      <c r="E96" s="122">
        <v>940021.02486449992</v>
      </c>
      <c r="F96" s="123">
        <v>-23.036281109050506</v>
      </c>
      <c r="G96" s="122">
        <v>953375.41664025001</v>
      </c>
      <c r="H96" s="124">
        <v>1.420648200679886</v>
      </c>
      <c r="I96" s="122">
        <v>994620.81650249986</v>
      </c>
      <c r="J96" s="222">
        <v>4.326249569933438</v>
      </c>
      <c r="K96" s="40">
        <v>1071460.2768880003</v>
      </c>
      <c r="L96" s="207">
        <f t="shared" si="18"/>
        <v>7.7255029364557082</v>
      </c>
      <c r="M96" s="40">
        <v>1272596</v>
      </c>
      <c r="N96" s="207">
        <f t="shared" si="19"/>
        <v>18.77211199058053</v>
      </c>
      <c r="O96" s="339">
        <f t="shared" si="20"/>
        <v>1360922</v>
      </c>
      <c r="P96" s="340">
        <f t="shared" si="21"/>
        <v>6.9406158749516722</v>
      </c>
      <c r="S96" s="2" t="s">
        <v>21</v>
      </c>
      <c r="T96" s="2">
        <f t="shared" si="22"/>
        <v>1360922</v>
      </c>
      <c r="U96" s="2">
        <v>479475</v>
      </c>
      <c r="V96" s="2">
        <v>401130</v>
      </c>
      <c r="W96" s="2">
        <v>480317</v>
      </c>
    </row>
    <row r="97" spans="2:23">
      <c r="B97" s="36" t="s">
        <v>22</v>
      </c>
      <c r="C97" s="37"/>
      <c r="D97" s="120">
        <v>68016.381769</v>
      </c>
      <c r="E97" s="122">
        <v>83876.646071850002</v>
      </c>
      <c r="F97" s="123">
        <v>23.318300518712199</v>
      </c>
      <c r="G97" s="122">
        <v>50543.124562999998</v>
      </c>
      <c r="H97" s="124">
        <v>-39.741123506888918</v>
      </c>
      <c r="I97" s="122">
        <v>71434.732357999994</v>
      </c>
      <c r="J97" s="222">
        <v>41.334222954418735</v>
      </c>
      <c r="K97" s="40">
        <v>67409.96755300001</v>
      </c>
      <c r="L97" s="207">
        <f t="shared" si="18"/>
        <v>-5.6341847615941294</v>
      </c>
      <c r="M97" s="40">
        <v>50016</v>
      </c>
      <c r="N97" s="207">
        <f t="shared" si="19"/>
        <v>-25.803257566211222</v>
      </c>
      <c r="O97" s="339">
        <f t="shared" si="20"/>
        <v>86962</v>
      </c>
      <c r="P97" s="340">
        <f t="shared" si="21"/>
        <v>73.868362124120296</v>
      </c>
      <c r="S97" s="2" t="s">
        <v>22</v>
      </c>
      <c r="T97" s="2">
        <f t="shared" si="22"/>
        <v>86962</v>
      </c>
      <c r="U97" s="2">
        <v>29557</v>
      </c>
      <c r="V97" s="2">
        <v>33978</v>
      </c>
      <c r="W97" s="2">
        <v>23427</v>
      </c>
    </row>
    <row r="98" spans="2:23">
      <c r="B98" s="36" t="s">
        <v>23</v>
      </c>
      <c r="C98" s="37"/>
      <c r="D98" s="120">
        <v>221881.16794200012</v>
      </c>
      <c r="E98" s="122">
        <v>184200.12901040004</v>
      </c>
      <c r="F98" s="123">
        <v>-16.982531361764753</v>
      </c>
      <c r="G98" s="122">
        <v>223198.84149604998</v>
      </c>
      <c r="H98" s="124">
        <v>21.171924631740112</v>
      </c>
      <c r="I98" s="122">
        <v>186740.94260005001</v>
      </c>
      <c r="J98" s="222">
        <v>-16.334268875067249</v>
      </c>
      <c r="K98" s="40">
        <v>195327.06949300002</v>
      </c>
      <c r="L98" s="207">
        <f t="shared" si="18"/>
        <v>4.5978813073356051</v>
      </c>
      <c r="M98" s="40">
        <v>249928</v>
      </c>
      <c r="N98" s="207">
        <f t="shared" si="19"/>
        <v>27.953591198969342</v>
      </c>
      <c r="O98" s="339">
        <f t="shared" si="20"/>
        <v>207913</v>
      </c>
      <c r="P98" s="340">
        <f t="shared" si="21"/>
        <v>-16.810841522358444</v>
      </c>
      <c r="S98" s="2" t="s">
        <v>23</v>
      </c>
      <c r="T98" s="2">
        <f t="shared" si="22"/>
        <v>207913</v>
      </c>
      <c r="U98" s="2">
        <v>73753</v>
      </c>
      <c r="V98" s="2">
        <v>62711</v>
      </c>
      <c r="W98" s="2">
        <v>71449</v>
      </c>
    </row>
    <row r="99" spans="2:23">
      <c r="B99" s="36" t="s">
        <v>24</v>
      </c>
      <c r="C99" s="37"/>
      <c r="D99" s="120">
        <v>398800.02155499975</v>
      </c>
      <c r="E99" s="122">
        <v>347440.06374999951</v>
      </c>
      <c r="F99" s="123">
        <v>-12.878624631146629</v>
      </c>
      <c r="G99" s="122">
        <v>316515.96923499997</v>
      </c>
      <c r="H99" s="124">
        <v>-8.9005551579828701</v>
      </c>
      <c r="I99" s="122">
        <v>322078.1246745002</v>
      </c>
      <c r="J99" s="222">
        <v>1.7573064174119413</v>
      </c>
      <c r="K99" s="40">
        <v>356467.81787499983</v>
      </c>
      <c r="L99" s="207">
        <f t="shared" si="18"/>
        <v>10.677438349858349</v>
      </c>
      <c r="M99" s="40">
        <v>379021</v>
      </c>
      <c r="N99" s="207">
        <f t="shared" si="19"/>
        <v>6.3268494360713134</v>
      </c>
      <c r="O99" s="339">
        <f t="shared" si="20"/>
        <v>399071</v>
      </c>
      <c r="P99" s="340">
        <f t="shared" si="21"/>
        <v>5.2899443566451376</v>
      </c>
      <c r="S99" s="2" t="s">
        <v>24</v>
      </c>
      <c r="T99" s="2">
        <f t="shared" si="22"/>
        <v>399071</v>
      </c>
      <c r="U99" s="2">
        <v>141571</v>
      </c>
      <c r="V99" s="2">
        <v>116937</v>
      </c>
      <c r="W99" s="2">
        <v>140563</v>
      </c>
    </row>
    <row r="100" spans="2:23">
      <c r="B100" s="36" t="s">
        <v>25</v>
      </c>
      <c r="C100" s="37"/>
      <c r="D100" s="120">
        <v>101797.67403700003</v>
      </c>
      <c r="E100" s="122">
        <v>72492.425079349996</v>
      </c>
      <c r="F100" s="123">
        <v>-28.787739243431599</v>
      </c>
      <c r="G100" s="122">
        <v>103802.66258100001</v>
      </c>
      <c r="H100" s="124">
        <v>43.191047157517382</v>
      </c>
      <c r="I100" s="122">
        <v>80907.649993200001</v>
      </c>
      <c r="J100" s="222">
        <v>-22.056286436712945</v>
      </c>
      <c r="K100" s="40">
        <v>107323.95753000001</v>
      </c>
      <c r="L100" s="207">
        <f t="shared" si="18"/>
        <v>32.649950331050533</v>
      </c>
      <c r="M100" s="40">
        <v>118207</v>
      </c>
      <c r="N100" s="207">
        <f t="shared" si="19"/>
        <v>10.140366345471264</v>
      </c>
      <c r="O100" s="339">
        <f t="shared" si="20"/>
        <v>119976</v>
      </c>
      <c r="P100" s="340">
        <f t="shared" si="21"/>
        <v>1.4965272784183581</v>
      </c>
      <c r="S100" s="2" t="s">
        <v>25</v>
      </c>
      <c r="T100" s="2">
        <f t="shared" si="22"/>
        <v>119976</v>
      </c>
      <c r="U100" s="2">
        <v>37424</v>
      </c>
      <c r="V100" s="2">
        <v>34171</v>
      </c>
      <c r="W100" s="2">
        <v>48381</v>
      </c>
    </row>
    <row r="101" spans="2:23">
      <c r="B101" s="36" t="s">
        <v>26</v>
      </c>
      <c r="C101" s="37"/>
      <c r="D101" s="120">
        <v>65276.025896999978</v>
      </c>
      <c r="E101" s="122">
        <v>48442.493092000004</v>
      </c>
      <c r="F101" s="123">
        <v>-25.788231703262475</v>
      </c>
      <c r="G101" s="122">
        <v>50248.268401000001</v>
      </c>
      <c r="H101" s="124">
        <v>3.7276679909321375</v>
      </c>
      <c r="I101" s="122">
        <v>77566.337591999996</v>
      </c>
      <c r="J101" s="222">
        <v>54.366190239614973</v>
      </c>
      <c r="K101" s="40">
        <v>38040.992983000004</v>
      </c>
      <c r="L101" s="207">
        <f>(K101/I101-1)*100</f>
        <v>-50.956827195972366</v>
      </c>
      <c r="M101" s="40">
        <v>39315</v>
      </c>
      <c r="N101" s="207">
        <f t="shared" si="19"/>
        <v>3.349037228258811</v>
      </c>
      <c r="O101" s="339">
        <f t="shared" si="20"/>
        <v>59330</v>
      </c>
      <c r="P101" s="340">
        <f t="shared" si="21"/>
        <v>50.909322141676206</v>
      </c>
      <c r="S101" s="2" t="s">
        <v>26</v>
      </c>
      <c r="T101" s="2">
        <f t="shared" si="22"/>
        <v>59330</v>
      </c>
      <c r="U101" s="2">
        <v>20566</v>
      </c>
      <c r="V101" s="2">
        <v>15777</v>
      </c>
      <c r="W101" s="2">
        <v>22987</v>
      </c>
    </row>
    <row r="102" spans="2:23" ht="14.25" thickBot="1">
      <c r="B102" s="36" t="s">
        <v>27</v>
      </c>
      <c r="C102" s="126"/>
      <c r="D102" s="127">
        <v>221951.63098799973</v>
      </c>
      <c r="E102" s="128">
        <v>114886.82613100004</v>
      </c>
      <c r="F102" s="123">
        <v>-48.237899573167972</v>
      </c>
      <c r="G102" s="128">
        <v>150099.82486200001</v>
      </c>
      <c r="H102" s="124">
        <v>30.650162352686316</v>
      </c>
      <c r="I102" s="128">
        <v>170390.11517284997</v>
      </c>
      <c r="J102" s="222">
        <v>13.517864081123744</v>
      </c>
      <c r="K102" s="40">
        <v>150862.95837900002</v>
      </c>
      <c r="L102" s="207">
        <f t="shared" si="18"/>
        <v>-11.46026386216178</v>
      </c>
      <c r="M102" s="40">
        <v>150369</v>
      </c>
      <c r="N102" s="207">
        <f t="shared" si="19"/>
        <v>-0.32742190946507543</v>
      </c>
      <c r="O102" s="341">
        <f t="shared" si="20"/>
        <v>226833</v>
      </c>
      <c r="P102" s="340">
        <f t="shared" si="21"/>
        <v>50.850906769347404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ht="15" thickTop="1" thickBot="1">
      <c r="B103" s="46" t="s">
        <v>28</v>
      </c>
      <c r="C103" s="47"/>
      <c r="D103" s="129">
        <v>2474177.7644279497</v>
      </c>
      <c r="E103" s="131">
        <v>1962909.1939709494</v>
      </c>
      <c r="F103" s="132">
        <v>-20.66418095771747</v>
      </c>
      <c r="G103" s="133">
        <v>2014084.0246342998</v>
      </c>
      <c r="H103" s="134">
        <v>2.6070910880917619</v>
      </c>
      <c r="I103" s="135">
        <v>2258957.5448055002</v>
      </c>
      <c r="J103" s="223">
        <v>12.158058808676685</v>
      </c>
      <c r="K103" s="50">
        <v>2266750.9769139998</v>
      </c>
      <c r="L103" s="208">
        <f>(K103/I103-1)*100</f>
        <v>0.34500126513756779</v>
      </c>
      <c r="M103" s="50">
        <f>SUM(M94:M102)</f>
        <v>2655202</v>
      </c>
      <c r="N103" s="208">
        <f>(M103/K103-1)*100</f>
        <v>17.136907716914074</v>
      </c>
      <c r="O103" s="342">
        <v>3042970</v>
      </c>
      <c r="P103" s="343">
        <f>(O103/M103-1)*100</f>
        <v>14.604086619398448</v>
      </c>
      <c r="T103" s="2">
        <f t="shared" si="22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ht="14.25" thickBot="1">
      <c r="B104" s="113"/>
      <c r="C104" s="113"/>
      <c r="D104" s="137"/>
      <c r="E104" s="139"/>
      <c r="F104" s="140"/>
      <c r="G104" s="137"/>
      <c r="H104" s="140"/>
      <c r="I104" s="137"/>
      <c r="J104" s="140"/>
      <c r="K104" s="55"/>
      <c r="L104" s="60"/>
      <c r="M104" s="55"/>
      <c r="N104" s="60"/>
      <c r="O104" s="98"/>
      <c r="P104" s="98"/>
    </row>
    <row r="105" spans="2:23">
      <c r="B105" s="61" t="s">
        <v>29</v>
      </c>
      <c r="C105" s="141"/>
      <c r="D105" s="142">
        <v>287912.20654295001</v>
      </c>
      <c r="E105" s="143">
        <v>232667.47026034998</v>
      </c>
      <c r="F105" s="118">
        <f>(E105/D105-1)*100</f>
        <v>-19.188049352245429</v>
      </c>
      <c r="G105" s="143">
        <v>279246.23513749999</v>
      </c>
      <c r="H105" s="124">
        <f>(G105/E105-1)*100</f>
        <v>20.019457307473786</v>
      </c>
      <c r="I105" s="143">
        <v>482556.00152489997</v>
      </c>
      <c r="J105" s="221">
        <f>(I105/G105-1)*100</f>
        <v>72.806627558395149</v>
      </c>
      <c r="K105" s="40">
        <v>364832.5149789995</v>
      </c>
      <c r="L105" s="207">
        <f>(K105/I105-1)*100</f>
        <v>-24.395818552435077</v>
      </c>
      <c r="M105" s="31">
        <v>521798</v>
      </c>
      <c r="N105" s="207">
        <f>(M105/K105-1)*100</f>
        <v>43.023984589212326</v>
      </c>
      <c r="O105" s="344">
        <f>T95+T108+T109</f>
        <v>630876</v>
      </c>
      <c r="P105" s="338">
        <f>(O105/M105-1)*100</f>
        <v>20.904257969559104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4.25" thickBot="1">
      <c r="B106" s="63" t="s">
        <v>30</v>
      </c>
      <c r="C106" s="64"/>
      <c r="D106" s="144">
        <v>79203.550057</v>
      </c>
      <c r="E106" s="146">
        <v>67487.316524850001</v>
      </c>
      <c r="F106" s="147">
        <f>(E106/D106-1)*100</f>
        <v>-14.792561095706237</v>
      </c>
      <c r="G106" s="148">
        <v>59935.335682999998</v>
      </c>
      <c r="H106" s="147">
        <f>(G106/E106-1)*100</f>
        <v>-11.190222445826892</v>
      </c>
      <c r="I106" s="148">
        <v>266699.5017894</v>
      </c>
      <c r="J106" s="224">
        <f>(I106/G106-1)*100</f>
        <v>344.97874042114756</v>
      </c>
      <c r="K106" s="67">
        <v>194938.66773999951</v>
      </c>
      <c r="L106" s="209">
        <f>(K106/I106-1)*100</f>
        <v>-26.90699966363891</v>
      </c>
      <c r="M106" s="67">
        <v>307561</v>
      </c>
      <c r="N106" s="209">
        <f>(M106/K106-1)*100</f>
        <v>57.773213270448288</v>
      </c>
      <c r="O106" s="345">
        <f>T105+T106+T107</f>
        <v>344178</v>
      </c>
      <c r="P106" s="346">
        <f>(O106/M106-1)*100</f>
        <v>11.905605717239842</v>
      </c>
      <c r="S106" s="2" t="s">
        <v>133</v>
      </c>
      <c r="T106" s="2">
        <f t="shared" ref="T106:T108" si="23">SUM(U106:W106)</f>
        <v>142054</v>
      </c>
      <c r="U106" s="2">
        <v>59667</v>
      </c>
      <c r="V106" s="2">
        <v>47546</v>
      </c>
      <c r="W106" s="2">
        <v>34841</v>
      </c>
    </row>
    <row r="107" spans="2:23">
      <c r="D107" s="72"/>
      <c r="E107" s="72"/>
      <c r="F107" s="72"/>
      <c r="G107" s="72"/>
      <c r="H107" s="72"/>
      <c r="I107" s="72"/>
      <c r="J107" s="72"/>
      <c r="K107" s="193"/>
      <c r="L107" s="193"/>
      <c r="M107" s="193"/>
      <c r="N107" s="193"/>
      <c r="S107" s="2" t="s">
        <v>134</v>
      </c>
      <c r="T107" s="2">
        <f t="shared" si="23"/>
        <v>80116</v>
      </c>
      <c r="U107" s="2">
        <v>25098</v>
      </c>
      <c r="V107" s="2">
        <v>23429</v>
      </c>
      <c r="W107" s="2">
        <v>31589</v>
      </c>
    </row>
    <row r="108" spans="2:23" ht="18" thickBot="1">
      <c r="B108" s="111" t="s">
        <v>47</v>
      </c>
      <c r="C108" s="111"/>
      <c r="D108" s="112"/>
      <c r="E108" s="112"/>
      <c r="F108" s="112"/>
      <c r="G108" s="112"/>
      <c r="H108" s="112"/>
      <c r="I108" s="112"/>
      <c r="J108" s="112"/>
      <c r="K108" s="194"/>
      <c r="L108" s="194"/>
      <c r="M108" s="194"/>
      <c r="N108" s="194"/>
      <c r="S108" s="2" t="s">
        <v>135</v>
      </c>
      <c r="T108" s="2">
        <f t="shared" si="23"/>
        <v>79042</v>
      </c>
      <c r="U108" s="2">
        <v>21933</v>
      </c>
      <c r="V108" s="2">
        <v>25568</v>
      </c>
      <c r="W108" s="2">
        <v>31541</v>
      </c>
    </row>
    <row r="109" spans="2:23" ht="14.25" thickBot="1">
      <c r="B109" s="113"/>
      <c r="C109" s="113"/>
      <c r="D109" s="321">
        <v>2008</v>
      </c>
      <c r="E109" s="383">
        <v>2009</v>
      </c>
      <c r="F109" s="402"/>
      <c r="G109" s="383">
        <v>2010</v>
      </c>
      <c r="H109" s="402"/>
      <c r="I109" s="383">
        <v>2011</v>
      </c>
      <c r="J109" s="435"/>
      <c r="K109" s="421">
        <v>2012</v>
      </c>
      <c r="L109" s="420"/>
      <c r="M109" s="421">
        <v>2013</v>
      </c>
      <c r="N109" s="420"/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>
      <c r="B110" s="27" t="s">
        <v>18</v>
      </c>
      <c r="C110" s="28"/>
      <c r="D110" s="114">
        <v>79255.920432000014</v>
      </c>
      <c r="E110" s="116">
        <v>98025.107815999989</v>
      </c>
      <c r="F110" s="117">
        <f t="shared" ref="F110:F119" si="24">(E110/D110-1)*100</f>
        <v>23.681748040644557</v>
      </c>
      <c r="G110" s="116">
        <v>91924.151431000006</v>
      </c>
      <c r="H110" s="118">
        <f>(G110/E110-1)*100</f>
        <v>-6.2238711294782867</v>
      </c>
      <c r="I110" s="116">
        <v>94869.93936027179</v>
      </c>
      <c r="J110" s="221">
        <f>(I110/G110-1)*100</f>
        <v>3.2045853928637458</v>
      </c>
      <c r="K110" s="31">
        <v>98312.731281</v>
      </c>
      <c r="L110" s="35">
        <f>(K110/I110-1)*100</f>
        <v>3.6289597568457399</v>
      </c>
      <c r="M110" s="31">
        <v>99243</v>
      </c>
      <c r="N110" s="35">
        <f>(M110/K110-1)*100</f>
        <v>0.94623423322568456</v>
      </c>
    </row>
    <row r="111" spans="2:23">
      <c r="B111" s="36" t="s">
        <v>20</v>
      </c>
      <c r="C111" s="37"/>
      <c r="D111" s="120">
        <v>147037.83482299998</v>
      </c>
      <c r="E111" s="122">
        <v>137341.64728164999</v>
      </c>
      <c r="F111" s="123">
        <f t="shared" si="24"/>
        <v>-6.5943486946893559</v>
      </c>
      <c r="G111" s="122">
        <v>126641.38852399999</v>
      </c>
      <c r="H111" s="124">
        <f t="shared" ref="H111:J122" si="25">(G111/E111-1)*100</f>
        <v>-7.7909788978333001</v>
      </c>
      <c r="I111" s="122">
        <v>316110.79758519115</v>
      </c>
      <c r="J111" s="222">
        <f t="shared" si="25"/>
        <v>149.61096942275276</v>
      </c>
      <c r="K111" s="40">
        <v>408661.36415899999</v>
      </c>
      <c r="L111" s="44">
        <f t="shared" ref="L111:L118" si="26">(K111/I111-1)*100</f>
        <v>29.277888411536047</v>
      </c>
      <c r="M111" s="40">
        <v>495441</v>
      </c>
      <c r="N111" s="44">
        <f t="shared" ref="N111:N118" si="27">(M111/K111-1)*100</f>
        <v>21.235096696646917</v>
      </c>
    </row>
    <row r="112" spans="2:23">
      <c r="B112" s="36" t="s">
        <v>21</v>
      </c>
      <c r="C112" s="37"/>
      <c r="D112" s="120">
        <v>1447233.8929808997</v>
      </c>
      <c r="E112" s="122">
        <v>1590580.6768415999</v>
      </c>
      <c r="F112" s="123">
        <f t="shared" si="24"/>
        <v>9.9048802378063137</v>
      </c>
      <c r="G112" s="122">
        <v>1641889.6840395499</v>
      </c>
      <c r="H112" s="124">
        <f t="shared" si="25"/>
        <v>3.2258035033993826</v>
      </c>
      <c r="I112" s="122">
        <v>1577865.4254916655</v>
      </c>
      <c r="J112" s="222">
        <f t="shared" si="25"/>
        <v>-3.8994251057333673</v>
      </c>
      <c r="K112" s="40">
        <v>1499346.3462266</v>
      </c>
      <c r="L112" s="44">
        <f t="shared" si="26"/>
        <v>-4.9762849224355588</v>
      </c>
      <c r="M112" s="40">
        <v>1415189</v>
      </c>
      <c r="N112" s="44">
        <f t="shared" si="27"/>
        <v>-5.6129356928369845</v>
      </c>
    </row>
    <row r="113" spans="2:14">
      <c r="B113" s="36" t="s">
        <v>22</v>
      </c>
      <c r="C113" s="37"/>
      <c r="D113" s="120">
        <v>110958.42792799999</v>
      </c>
      <c r="E113" s="122">
        <v>106915.58119900001</v>
      </c>
      <c r="F113" s="123">
        <f t="shared" si="24"/>
        <v>-3.6435688613246642</v>
      </c>
      <c r="G113" s="122">
        <v>87775.741068949996</v>
      </c>
      <c r="H113" s="124">
        <f t="shared" si="25"/>
        <v>-17.901824893441287</v>
      </c>
      <c r="I113" s="122">
        <v>105418.83233391627</v>
      </c>
      <c r="J113" s="222">
        <f t="shared" si="25"/>
        <v>20.100190610874137</v>
      </c>
      <c r="K113" s="40">
        <v>98933.554613999993</v>
      </c>
      <c r="L113" s="44">
        <f t="shared" si="26"/>
        <v>-6.1519157216369358</v>
      </c>
      <c r="M113" s="40">
        <v>104164</v>
      </c>
      <c r="N113" s="44">
        <f t="shared" si="27"/>
        <v>5.2868265033103823</v>
      </c>
    </row>
    <row r="114" spans="2:14">
      <c r="B114" s="36" t="s">
        <v>23</v>
      </c>
      <c r="C114" s="37"/>
      <c r="D114" s="120">
        <v>267436.32068899996</v>
      </c>
      <c r="E114" s="122">
        <v>254632.54022800003</v>
      </c>
      <c r="F114" s="123">
        <f t="shared" si="24"/>
        <v>-4.787599690278932</v>
      </c>
      <c r="G114" s="122">
        <v>277024.14939499996</v>
      </c>
      <c r="H114" s="124">
        <f t="shared" si="25"/>
        <v>8.7936950819209159</v>
      </c>
      <c r="I114" s="122">
        <v>255652.14946063413</v>
      </c>
      <c r="J114" s="222">
        <f t="shared" si="25"/>
        <v>-7.7148508464120136</v>
      </c>
      <c r="K114" s="40">
        <v>322853.14548499999</v>
      </c>
      <c r="L114" s="44">
        <f>(K114/I114-1)*100</f>
        <v>26.286106401273823</v>
      </c>
      <c r="M114" s="40">
        <v>237701</v>
      </c>
      <c r="N114" s="44">
        <f t="shared" si="27"/>
        <v>-26.374884889872085</v>
      </c>
    </row>
    <row r="115" spans="2:14">
      <c r="B115" s="36" t="s">
        <v>24</v>
      </c>
      <c r="C115" s="37"/>
      <c r="D115" s="120">
        <v>496716.98117200029</v>
      </c>
      <c r="E115" s="122">
        <v>747980.94460499997</v>
      </c>
      <c r="F115" s="123">
        <f t="shared" si="24"/>
        <v>50.584935276451404</v>
      </c>
      <c r="G115" s="122">
        <v>511562.36411879992</v>
      </c>
      <c r="H115" s="124">
        <f t="shared" si="25"/>
        <v>-31.607567303876969</v>
      </c>
      <c r="I115" s="122">
        <v>538017.89564082678</v>
      </c>
      <c r="J115" s="222">
        <f t="shared" si="25"/>
        <v>5.1715163932355201</v>
      </c>
      <c r="K115" s="40">
        <v>463866.48420700006</v>
      </c>
      <c r="L115" s="44">
        <f t="shared" si="26"/>
        <v>-13.782331783872326</v>
      </c>
      <c r="M115" s="40">
        <v>417570</v>
      </c>
      <c r="N115" s="44">
        <f t="shared" si="27"/>
        <v>-9.9805624642500099</v>
      </c>
    </row>
    <row r="116" spans="2:14">
      <c r="B116" s="36" t="s">
        <v>25</v>
      </c>
      <c r="C116" s="37"/>
      <c r="D116" s="120">
        <v>125699.43210400001</v>
      </c>
      <c r="E116" s="122">
        <v>110484.701256</v>
      </c>
      <c r="F116" s="123">
        <f t="shared" si="24"/>
        <v>-12.104056950242848</v>
      </c>
      <c r="G116" s="122">
        <v>146513.17196400001</v>
      </c>
      <c r="H116" s="124">
        <f t="shared" si="25"/>
        <v>32.609465653095057</v>
      </c>
      <c r="I116" s="122">
        <v>147777.23009031441</v>
      </c>
      <c r="J116" s="222">
        <f t="shared" si="25"/>
        <v>0.86276073978179824</v>
      </c>
      <c r="K116" s="40">
        <v>138314.99673099996</v>
      </c>
      <c r="L116" s="44">
        <f t="shared" si="26"/>
        <v>-6.4030387858343136</v>
      </c>
      <c r="M116" s="40">
        <v>165136</v>
      </c>
      <c r="N116" s="44">
        <f t="shared" si="27"/>
        <v>19.391247444528737</v>
      </c>
    </row>
    <row r="117" spans="2:14">
      <c r="B117" s="36" t="s">
        <v>26</v>
      </c>
      <c r="C117" s="37"/>
      <c r="D117" s="120">
        <v>49846.676443999997</v>
      </c>
      <c r="E117" s="122">
        <v>62103.559461999997</v>
      </c>
      <c r="F117" s="123">
        <f t="shared" si="24"/>
        <v>24.589168009566166</v>
      </c>
      <c r="G117" s="122">
        <v>51260.099941050008</v>
      </c>
      <c r="H117" s="124">
        <f t="shared" si="25"/>
        <v>-17.460286680644931</v>
      </c>
      <c r="I117" s="122">
        <v>85166.97897335951</v>
      </c>
      <c r="J117" s="222">
        <f t="shared" si="25"/>
        <v>66.146728296087986</v>
      </c>
      <c r="K117" s="40">
        <v>69821.971416999993</v>
      </c>
      <c r="L117" s="44">
        <f t="shared" si="26"/>
        <v>-18.017555326412925</v>
      </c>
      <c r="M117" s="40">
        <v>57751</v>
      </c>
      <c r="N117" s="44">
        <f t="shared" si="27"/>
        <v>-17.28821339762543</v>
      </c>
    </row>
    <row r="118" spans="2:14" ht="14.25" thickBot="1">
      <c r="B118" s="36" t="s">
        <v>27</v>
      </c>
      <c r="C118" s="126"/>
      <c r="D118" s="127">
        <v>143758.13536600003</v>
      </c>
      <c r="E118" s="128">
        <v>209526.63715155001</v>
      </c>
      <c r="F118" s="123">
        <f t="shared" si="24"/>
        <v>45.749412106735463</v>
      </c>
      <c r="G118" s="128">
        <v>237624.47111245</v>
      </c>
      <c r="H118" s="124">
        <f t="shared" si="25"/>
        <v>13.410148868364136</v>
      </c>
      <c r="I118" s="128">
        <v>170138.81608852025</v>
      </c>
      <c r="J118" s="222">
        <f t="shared" si="25"/>
        <v>-28.40012844973101</v>
      </c>
      <c r="K118" s="40">
        <v>220824.04221199997</v>
      </c>
      <c r="L118" s="44">
        <f t="shared" si="26"/>
        <v>29.790512999167152</v>
      </c>
      <c r="M118" s="40">
        <v>221846</v>
      </c>
      <c r="N118" s="44">
        <f t="shared" si="27"/>
        <v>0.46279280904517606</v>
      </c>
    </row>
    <row r="119" spans="2:14" ht="15" thickTop="1" thickBot="1">
      <c r="B119" s="46" t="s">
        <v>28</v>
      </c>
      <c r="C119" s="47"/>
      <c r="D119" s="129">
        <v>2867943.6219389001</v>
      </c>
      <c r="E119" s="131">
        <v>3317591.3958408004</v>
      </c>
      <c r="F119" s="132">
        <f t="shared" si="24"/>
        <v>15.678403524470674</v>
      </c>
      <c r="G119" s="133">
        <v>3172215.2215948002</v>
      </c>
      <c r="H119" s="134">
        <f t="shared" si="25"/>
        <v>-4.381979481507436</v>
      </c>
      <c r="I119" s="135">
        <v>3291018.0650247</v>
      </c>
      <c r="J119" s="223">
        <f t="shared" si="25"/>
        <v>3.7451066567347535</v>
      </c>
      <c r="K119" s="50">
        <v>3320934.6363325999</v>
      </c>
      <c r="L119" s="54">
        <f>(K119/I119-1)*100</f>
        <v>0.90903698238056219</v>
      </c>
      <c r="M119" s="50">
        <v>3214041</v>
      </c>
      <c r="N119" s="54">
        <f>(M119/K119-1)*100</f>
        <v>-3.2187816996797514</v>
      </c>
    </row>
    <row r="120" spans="2:14" ht="14.25" thickBot="1">
      <c r="B120" s="113"/>
      <c r="C120" s="113"/>
      <c r="D120" s="137"/>
      <c r="E120" s="139"/>
      <c r="F120" s="140"/>
      <c r="G120" s="137"/>
      <c r="H120" s="140"/>
      <c r="I120" s="137"/>
      <c r="J120" s="140"/>
      <c r="K120" s="210"/>
      <c r="L120" s="60"/>
      <c r="M120" s="55"/>
      <c r="N120" s="60"/>
    </row>
    <row r="121" spans="2:14">
      <c r="B121" s="61" t="s">
        <v>29</v>
      </c>
      <c r="C121" s="141"/>
      <c r="D121" s="142">
        <v>265845.68167664995</v>
      </c>
      <c r="E121" s="143">
        <v>337613.81898740004</v>
      </c>
      <c r="F121" s="118">
        <f>(E121/D121-1)*100</f>
        <v>26.996164413173428</v>
      </c>
      <c r="G121" s="143">
        <v>329155.45673099993</v>
      </c>
      <c r="H121" s="124">
        <f>(G121/E121-1)*100</f>
        <v>-2.5053365060023758</v>
      </c>
      <c r="I121" s="143">
        <v>548667.5142502964</v>
      </c>
      <c r="J121" s="221">
        <f>(I121/G121-1)*100</f>
        <v>66.689478491219802</v>
      </c>
      <c r="K121" s="40">
        <v>628710.45961700007</v>
      </c>
      <c r="L121" s="44">
        <f>(K121/I121-1)*100</f>
        <v>14.588606631117029</v>
      </c>
      <c r="M121" s="31">
        <v>707904</v>
      </c>
      <c r="N121" s="44">
        <f>(M121/K121-1)*100</f>
        <v>12.596186236704776</v>
      </c>
    </row>
    <row r="122" spans="2:14" ht="14.25" thickBot="1">
      <c r="B122" s="63" t="s">
        <v>30</v>
      </c>
      <c r="C122" s="64"/>
      <c r="D122" s="144">
        <v>99569.05785099999</v>
      </c>
      <c r="E122" s="146">
        <v>84319.914841649996</v>
      </c>
      <c r="F122" s="147">
        <f>(E122/D122-1)*100</f>
        <v>-15.315142413187798</v>
      </c>
      <c r="G122" s="148">
        <v>83348.967363000003</v>
      </c>
      <c r="H122" s="147">
        <f t="shared" si="25"/>
        <v>-1.1515043397202218</v>
      </c>
      <c r="I122" s="148">
        <v>267670.18400914996</v>
      </c>
      <c r="J122" s="224">
        <f t="shared" si="25"/>
        <v>221.14397151844406</v>
      </c>
      <c r="K122" s="67">
        <v>357972.82371100003</v>
      </c>
      <c r="L122" s="71">
        <f>(K122/I122-1)*100</f>
        <v>33.736532903778027</v>
      </c>
      <c r="M122" s="67">
        <v>461783</v>
      </c>
      <c r="N122" s="71">
        <f>(M122/K122-1)*100</f>
        <v>28.999457336685541</v>
      </c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B124" s="21" t="s">
        <v>33</v>
      </c>
      <c r="C124" s="9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</sheetData>
  <mergeCells count="19">
    <mergeCell ref="O93:P93"/>
    <mergeCell ref="I61:J61"/>
    <mergeCell ref="K61:L61"/>
    <mergeCell ref="M61:N61"/>
    <mergeCell ref="O61:P61"/>
    <mergeCell ref="I77:J77"/>
    <mergeCell ref="K77:L77"/>
    <mergeCell ref="M77:N77"/>
    <mergeCell ref="O77:P77"/>
    <mergeCell ref="E93:F93"/>
    <mergeCell ref="G93:H93"/>
    <mergeCell ref="I93:J93"/>
    <mergeCell ref="K93:L93"/>
    <mergeCell ref="M93:N93"/>
    <mergeCell ref="E109:F109"/>
    <mergeCell ref="G109:H109"/>
    <mergeCell ref="I109:J109"/>
    <mergeCell ref="K109:L109"/>
    <mergeCell ref="M109:N109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0"/>
  <sheetViews>
    <sheetView workbookViewId="0">
      <selection activeCell="A2" sqref="A2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7.8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144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3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3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3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3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3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3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3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3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3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3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3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3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3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3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3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3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3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3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36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36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36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36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36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36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36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36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36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36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36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36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36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36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36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36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141</v>
      </c>
      <c r="C40" s="171">
        <v>374994.86393499997</v>
      </c>
      <c r="D40" s="336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36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36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36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32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32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32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32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32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32">
        <v>34941</v>
      </c>
      <c r="E49" s="103">
        <f t="shared" si="1"/>
        <v>14.383866160597403</v>
      </c>
      <c r="I49" s="226"/>
      <c r="J49" s="3"/>
      <c r="L49" s="3"/>
      <c r="N49" s="3"/>
    </row>
    <row r="50" spans="1:23">
      <c r="B50" s="109" t="s">
        <v>137</v>
      </c>
      <c r="C50" s="169">
        <v>324960.73308600002</v>
      </c>
      <c r="D50" s="332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ht="14.25" thickBot="1">
      <c r="B51" s="230" t="s">
        <v>139</v>
      </c>
      <c r="C51" s="231">
        <v>241482.51199999999</v>
      </c>
      <c r="D51" s="268">
        <v>3409.9717200000005</v>
      </c>
      <c r="E51" s="232">
        <f t="shared" si="1"/>
        <v>1.4120988272641462</v>
      </c>
      <c r="I51" s="226"/>
      <c r="J51" s="3"/>
      <c r="L51" s="3"/>
      <c r="N51" s="3"/>
    </row>
    <row r="52" spans="1:23" ht="14.25" thickBot="1">
      <c r="B52" s="294" t="s">
        <v>141</v>
      </c>
      <c r="C52" s="249">
        <v>288640</v>
      </c>
      <c r="D52" s="266">
        <v>7222</v>
      </c>
      <c r="E52" s="295">
        <f t="shared" si="1"/>
        <v>2.5020787139689578</v>
      </c>
      <c r="I52" s="226"/>
      <c r="J52" s="3"/>
      <c r="L52" s="3"/>
      <c r="N52" s="3"/>
    </row>
    <row r="53" spans="1:23" ht="16.5" customHeight="1">
      <c r="B53" s="96" t="s">
        <v>12</v>
      </c>
      <c r="C53" s="97">
        <f>SUM(C6:C52)</f>
        <v>11952686.399259701</v>
      </c>
      <c r="D53" s="97">
        <f>SUM(D6:D52)</f>
        <v>1595951.299106</v>
      </c>
      <c r="E53" s="106">
        <f>D53/C53*100</f>
        <v>13.352239369426162</v>
      </c>
      <c r="J53" s="3"/>
      <c r="L53" s="3"/>
      <c r="N53" s="3"/>
    </row>
    <row r="54" spans="1:23">
      <c r="B54" s="17"/>
      <c r="C54" s="18"/>
      <c r="D54" s="18"/>
      <c r="E54" s="20"/>
      <c r="J54" s="3"/>
      <c r="L54" s="3"/>
      <c r="N54" s="3"/>
    </row>
    <row r="55" spans="1:23">
      <c r="B55" s="21" t="s">
        <v>13</v>
      </c>
      <c r="C55" s="18"/>
      <c r="D55" s="18"/>
      <c r="E55" s="20"/>
      <c r="J55" s="3"/>
      <c r="L55" s="3"/>
      <c r="N55" s="3"/>
    </row>
    <row r="56" spans="1:23">
      <c r="B56" s="21" t="s">
        <v>14</v>
      </c>
      <c r="J56" s="3"/>
      <c r="L56" s="3"/>
      <c r="N56" s="3"/>
    </row>
    <row r="57" spans="1:23">
      <c r="B57" s="21" t="s">
        <v>34</v>
      </c>
      <c r="J57" s="3"/>
      <c r="L57" s="3"/>
      <c r="N57" s="3"/>
    </row>
    <row r="58" spans="1:23" ht="25.5" customHeight="1">
      <c r="J58" s="3"/>
      <c r="L58" s="3"/>
      <c r="N58" s="3"/>
    </row>
    <row r="59" spans="1:23" ht="14.25">
      <c r="A59" s="4" t="s">
        <v>15</v>
      </c>
      <c r="U59" s="2">
        <v>4</v>
      </c>
      <c r="V59" s="2">
        <v>5</v>
      </c>
      <c r="W59" s="2">
        <v>6</v>
      </c>
    </row>
    <row r="60" spans="1:23">
      <c r="J60" s="3"/>
      <c r="L60" s="3"/>
      <c r="N60" s="3" t="s">
        <v>16</v>
      </c>
      <c r="T60" s="2">
        <f>SUM(U60:W60)</f>
        <v>97228</v>
      </c>
      <c r="U60" s="2">
        <v>46198</v>
      </c>
      <c r="V60" s="2">
        <v>23400</v>
      </c>
      <c r="W60" s="2">
        <v>27630</v>
      </c>
    </row>
    <row r="61" spans="1:23" ht="18" thickBot="1">
      <c r="B61" s="22" t="s">
        <v>17</v>
      </c>
      <c r="C61" s="22"/>
      <c r="J61" s="3"/>
      <c r="L61" s="3"/>
      <c r="N61" s="3"/>
      <c r="T61" s="2">
        <f t="shared" ref="T61:T74" si="2">SUM(U61:W61)</f>
        <v>397109</v>
      </c>
      <c r="U61" s="2">
        <v>61496</v>
      </c>
      <c r="V61" s="2">
        <v>160316</v>
      </c>
      <c r="W61" s="2">
        <v>175297</v>
      </c>
    </row>
    <row r="62" spans="1:23" ht="18" thickBot="1">
      <c r="B62" s="22"/>
      <c r="C62" s="22"/>
      <c r="D62" s="23">
        <v>2008</v>
      </c>
      <c r="E62" s="25">
        <v>2009</v>
      </c>
      <c r="F62" s="24"/>
      <c r="G62" s="25">
        <v>2010</v>
      </c>
      <c r="H62" s="24"/>
      <c r="I62" s="421">
        <v>2011</v>
      </c>
      <c r="J62" s="424"/>
      <c r="K62" s="421">
        <v>2012</v>
      </c>
      <c r="L62" s="424"/>
      <c r="M62" s="421">
        <v>2013</v>
      </c>
      <c r="N62" s="424"/>
      <c r="O62" s="454">
        <v>2014</v>
      </c>
      <c r="P62" s="455"/>
      <c r="T62" s="2">
        <f t="shared" si="2"/>
        <v>1683392</v>
      </c>
      <c r="U62" s="2">
        <v>865989</v>
      </c>
      <c r="V62" s="2">
        <v>348963</v>
      </c>
      <c r="W62" s="2">
        <v>468440</v>
      </c>
    </row>
    <row r="63" spans="1:23">
      <c r="B63" s="27" t="s">
        <v>18</v>
      </c>
      <c r="C63" s="28"/>
      <c r="D63" s="29">
        <v>74465.86815699999</v>
      </c>
      <c r="E63" s="31">
        <v>58963.207877999972</v>
      </c>
      <c r="F63" s="32">
        <f t="shared" ref="F63:F72" si="3">(E63/D63-1)*100</f>
        <v>-20.818477864670847</v>
      </c>
      <c r="G63" s="33">
        <v>65085.726096999992</v>
      </c>
      <c r="H63" s="34">
        <f>(G63/E63-1)*100</f>
        <v>10.383624703167516</v>
      </c>
      <c r="I63" s="31">
        <v>52162.666859999998</v>
      </c>
      <c r="J63" s="206">
        <f>(I63/G63-1)*100</f>
        <v>-19.855442985671257</v>
      </c>
      <c r="K63" s="31">
        <v>71372.129297000007</v>
      </c>
      <c r="L63" s="206">
        <f>(K63/I63-1)*100</f>
        <v>36.826074266019624</v>
      </c>
      <c r="M63" s="31">
        <v>83754.063877999986</v>
      </c>
      <c r="N63" s="206">
        <f>(M63/K63-1)*100</f>
        <v>17.348416956253576</v>
      </c>
      <c r="O63" s="273">
        <v>97228</v>
      </c>
      <c r="P63" s="274">
        <f t="shared" ref="P63:P71" si="4">(O63/M63-1)*100</f>
        <v>16.08750130814758</v>
      </c>
      <c r="T63" s="2">
        <f t="shared" si="2"/>
        <v>77322</v>
      </c>
      <c r="U63" s="2">
        <v>17125</v>
      </c>
      <c r="V63" s="2">
        <v>24173</v>
      </c>
      <c r="W63" s="2">
        <v>36024</v>
      </c>
    </row>
    <row r="64" spans="1:23">
      <c r="B64" s="36" t="s">
        <v>20</v>
      </c>
      <c r="C64" s="37"/>
      <c r="D64" s="38">
        <v>123756.788416</v>
      </c>
      <c r="E64" s="40">
        <v>64109.766524999999</v>
      </c>
      <c r="F64" s="41">
        <f t="shared" si="3"/>
        <v>-48.196969761772266</v>
      </c>
      <c r="G64" s="42">
        <v>73314.204068549996</v>
      </c>
      <c r="H64" s="43">
        <f t="shared" ref="H64:H75" si="5">(G64/E64-1)*100</f>
        <v>14.357309412382069</v>
      </c>
      <c r="I64" s="40">
        <v>138795.73865499999</v>
      </c>
      <c r="J64" s="207">
        <f t="shared" ref="J64:J75" si="6">(I64/G64-1)*100</f>
        <v>89.316300188192272</v>
      </c>
      <c r="K64" s="40">
        <v>210852.80018000002</v>
      </c>
      <c r="L64" s="207">
        <f t="shared" ref="L64:L72" si="7">(K64/I64-1)*100</f>
        <v>51.915903343480821</v>
      </c>
      <c r="M64" s="40">
        <v>261840.39718900001</v>
      </c>
      <c r="N64" s="207">
        <f t="shared" ref="N64:P72" si="8">(M64/K64-1)*100</f>
        <v>24.181607721345454</v>
      </c>
      <c r="O64" s="273">
        <v>397109</v>
      </c>
      <c r="P64" s="274">
        <f t="shared" si="4"/>
        <v>51.660707921001681</v>
      </c>
      <c r="T64" s="2">
        <f t="shared" si="2"/>
        <v>266510</v>
      </c>
      <c r="U64" s="2">
        <v>79706</v>
      </c>
      <c r="V64" s="2">
        <v>78909</v>
      </c>
      <c r="W64" s="2">
        <v>107895</v>
      </c>
    </row>
    <row r="65" spans="2:29">
      <c r="B65" s="36" t="s">
        <v>21</v>
      </c>
      <c r="C65" s="37"/>
      <c r="D65" s="38">
        <v>1169438.2871020001</v>
      </c>
      <c r="E65" s="40">
        <v>763654.2381190001</v>
      </c>
      <c r="F65" s="41">
        <f t="shared" si="3"/>
        <v>-34.699056244222902</v>
      </c>
      <c r="G65" s="42">
        <v>707206.43444054993</v>
      </c>
      <c r="H65" s="43">
        <f t="shared" si="5"/>
        <v>-7.391801270885356</v>
      </c>
      <c r="I65" s="40">
        <v>866631.61487274989</v>
      </c>
      <c r="J65" s="207">
        <f t="shared" si="6"/>
        <v>22.542948235237215</v>
      </c>
      <c r="K65" s="40">
        <v>902865.58918500005</v>
      </c>
      <c r="L65" s="207">
        <f t="shared" si="7"/>
        <v>4.1810122883147338</v>
      </c>
      <c r="M65" s="40">
        <v>931063.18361599999</v>
      </c>
      <c r="N65" s="207">
        <f t="shared" si="8"/>
        <v>3.1231220647641944</v>
      </c>
      <c r="O65" s="273">
        <v>1683392</v>
      </c>
      <c r="P65" s="274">
        <f t="shared" si="4"/>
        <v>80.803196777919666</v>
      </c>
      <c r="T65" s="2">
        <f t="shared" si="2"/>
        <v>324805</v>
      </c>
      <c r="U65" s="2">
        <v>116456</v>
      </c>
      <c r="V65" s="2">
        <v>74160</v>
      </c>
      <c r="W65" s="2">
        <v>134189</v>
      </c>
    </row>
    <row r="66" spans="2:29">
      <c r="B66" s="36" t="s">
        <v>22</v>
      </c>
      <c r="C66" s="37"/>
      <c r="D66" s="38">
        <v>82149.387164999993</v>
      </c>
      <c r="E66" s="40">
        <v>92729.870196050004</v>
      </c>
      <c r="F66" s="41">
        <f t="shared" si="3"/>
        <v>12.879564164975132</v>
      </c>
      <c r="G66" s="42">
        <v>36770.895344900004</v>
      </c>
      <c r="H66" s="43">
        <f t="shared" si="5"/>
        <v>-60.346223641682265</v>
      </c>
      <c r="I66" s="40">
        <v>53816.136776799998</v>
      </c>
      <c r="J66" s="207">
        <f t="shared" si="6"/>
        <v>46.355252631247424</v>
      </c>
      <c r="K66" s="40">
        <v>66521.404869999998</v>
      </c>
      <c r="L66" s="207">
        <f t="shared" si="7"/>
        <v>23.608658766968958</v>
      </c>
      <c r="M66" s="40">
        <v>68074.046228849998</v>
      </c>
      <c r="N66" s="207">
        <f t="shared" si="8"/>
        <v>2.3340477578371432</v>
      </c>
      <c r="O66" s="273">
        <v>77322</v>
      </c>
      <c r="P66" s="274">
        <f t="shared" si="4"/>
        <v>13.585138953045938</v>
      </c>
      <c r="T66" s="2">
        <f t="shared" si="2"/>
        <v>99035</v>
      </c>
      <c r="U66" s="2">
        <v>32505</v>
      </c>
      <c r="V66" s="2">
        <v>24733</v>
      </c>
      <c r="W66" s="2">
        <v>41797</v>
      </c>
    </row>
    <row r="67" spans="2:29">
      <c r="B67" s="36" t="s">
        <v>23</v>
      </c>
      <c r="C67" s="37"/>
      <c r="D67" s="38">
        <v>225821.92133399996</v>
      </c>
      <c r="E67" s="40">
        <v>145672.13092700002</v>
      </c>
      <c r="F67" s="41">
        <f t="shared" si="3"/>
        <v>-35.492475634575392</v>
      </c>
      <c r="G67" s="42">
        <v>134343.03707299998</v>
      </c>
      <c r="H67" s="43">
        <f t="shared" si="5"/>
        <v>-7.777118232503466</v>
      </c>
      <c r="I67" s="40">
        <v>168834.638656</v>
      </c>
      <c r="J67" s="207">
        <f t="shared" si="6"/>
        <v>25.674275596626405</v>
      </c>
      <c r="K67" s="40">
        <v>183752.44197099999</v>
      </c>
      <c r="L67" s="207">
        <f t="shared" si="7"/>
        <v>8.835748063165493</v>
      </c>
      <c r="M67" s="40">
        <v>224090.79685500002</v>
      </c>
      <c r="N67" s="207">
        <f t="shared" si="8"/>
        <v>21.95255445387021</v>
      </c>
      <c r="O67" s="273">
        <v>266510</v>
      </c>
      <c r="P67" s="274">
        <f t="shared" si="4"/>
        <v>18.929471330519519</v>
      </c>
      <c r="T67" s="2">
        <f t="shared" si="2"/>
        <v>50578</v>
      </c>
      <c r="U67" s="2">
        <v>18275</v>
      </c>
      <c r="V67" s="2">
        <v>12412</v>
      </c>
      <c r="W67" s="2">
        <v>19891</v>
      </c>
    </row>
    <row r="68" spans="2:29">
      <c r="B68" s="36" t="s">
        <v>24</v>
      </c>
      <c r="C68" s="37"/>
      <c r="D68" s="38">
        <v>424786.96062999999</v>
      </c>
      <c r="E68" s="40">
        <v>303027.62434599979</v>
      </c>
      <c r="F68" s="41">
        <f t="shared" si="3"/>
        <v>-28.663623785301549</v>
      </c>
      <c r="G68" s="42">
        <v>246619.43998300011</v>
      </c>
      <c r="H68" s="43">
        <f t="shared" si="5"/>
        <v>-18.614865388837387</v>
      </c>
      <c r="I68" s="40">
        <v>243332.118472</v>
      </c>
      <c r="J68" s="207">
        <f t="shared" si="6"/>
        <v>-1.3329531164399278</v>
      </c>
      <c r="K68" s="40">
        <v>278852.95514899999</v>
      </c>
      <c r="L68" s="207">
        <f t="shared" si="7"/>
        <v>14.597676993917808</v>
      </c>
      <c r="M68" s="40">
        <v>339882.65114329988</v>
      </c>
      <c r="N68" s="207">
        <f t="shared" si="8"/>
        <v>21.885977848680071</v>
      </c>
      <c r="O68" s="273">
        <v>324805</v>
      </c>
      <c r="P68" s="274">
        <f t="shared" si="4"/>
        <v>-4.4361343812582277</v>
      </c>
      <c r="T68" s="2">
        <f t="shared" si="2"/>
        <v>173411</v>
      </c>
      <c r="U68" s="2">
        <v>62059</v>
      </c>
      <c r="V68" s="2">
        <v>32924</v>
      </c>
      <c r="W68" s="2">
        <v>78428</v>
      </c>
    </row>
    <row r="69" spans="2:29">
      <c r="B69" s="36" t="s">
        <v>25</v>
      </c>
      <c r="C69" s="37"/>
      <c r="D69" s="38">
        <v>91998.580067000003</v>
      </c>
      <c r="E69" s="40">
        <v>72420.745972999983</v>
      </c>
      <c r="F69" s="41">
        <f t="shared" si="3"/>
        <v>-21.280582895672985</v>
      </c>
      <c r="G69" s="42">
        <v>63603.039643999997</v>
      </c>
      <c r="H69" s="43">
        <f t="shared" si="5"/>
        <v>-12.175663493286049</v>
      </c>
      <c r="I69" s="40">
        <v>83922.548986000009</v>
      </c>
      <c r="J69" s="207">
        <f t="shared" si="6"/>
        <v>31.947387193650979</v>
      </c>
      <c r="K69" s="40">
        <v>73510.594003000006</v>
      </c>
      <c r="L69" s="207">
        <f t="shared" si="7"/>
        <v>-12.406623855928078</v>
      </c>
      <c r="M69" s="40">
        <v>90504.567083999995</v>
      </c>
      <c r="N69" s="207">
        <f t="shared" si="8"/>
        <v>23.117719713034091</v>
      </c>
      <c r="O69" s="273">
        <v>99035</v>
      </c>
      <c r="P69" s="274">
        <f t="shared" si="4"/>
        <v>9.4254170710331699</v>
      </c>
      <c r="T69" s="2">
        <f t="shared" si="2"/>
        <v>3169390</v>
      </c>
      <c r="U69" s="2">
        <f>SUM(U60:U68)</f>
        <v>1299809</v>
      </c>
      <c r="V69" s="2">
        <f>SUM(V60:V68)</f>
        <v>779990</v>
      </c>
      <c r="W69" s="2">
        <f>SUM(W60:W68)</f>
        <v>1089591</v>
      </c>
    </row>
    <row r="70" spans="2:29">
      <c r="B70" s="36" t="s">
        <v>26</v>
      </c>
      <c r="C70" s="37"/>
      <c r="D70" s="38">
        <v>40942.404685999994</v>
      </c>
      <c r="E70" s="40">
        <v>35465.734689000004</v>
      </c>
      <c r="F70" s="41">
        <f t="shared" si="3"/>
        <v>-13.37652255406655</v>
      </c>
      <c r="G70" s="42">
        <v>26863.497335999997</v>
      </c>
      <c r="H70" s="43">
        <f t="shared" si="5"/>
        <v>-24.255065990972025</v>
      </c>
      <c r="I70" s="40">
        <v>28227.763467499997</v>
      </c>
      <c r="J70" s="207">
        <f t="shared" si="6"/>
        <v>5.0785127283919707</v>
      </c>
      <c r="K70" s="40">
        <v>34797.793954000008</v>
      </c>
      <c r="L70" s="207">
        <f t="shared" si="7"/>
        <v>23.275065678031524</v>
      </c>
      <c r="M70" s="40">
        <v>42747.456858999998</v>
      </c>
      <c r="N70" s="207">
        <f t="shared" si="8"/>
        <v>22.845307135012138</v>
      </c>
      <c r="O70" s="273">
        <v>50578</v>
      </c>
      <c r="P70" s="274">
        <f t="shared" si="4"/>
        <v>18.31814970146317</v>
      </c>
    </row>
    <row r="71" spans="2:29" ht="14.25" thickBot="1">
      <c r="B71" s="36" t="s">
        <v>27</v>
      </c>
      <c r="C71" s="45"/>
      <c r="D71" s="38">
        <v>173321.351245</v>
      </c>
      <c r="E71" s="40">
        <v>91957.925027000019</v>
      </c>
      <c r="F71" s="41">
        <f t="shared" si="3"/>
        <v>-46.943683298999872</v>
      </c>
      <c r="G71" s="42">
        <v>125849.024</v>
      </c>
      <c r="H71" s="43">
        <f t="shared" si="5"/>
        <v>36.855006203162063</v>
      </c>
      <c r="I71" s="40">
        <v>126708.88219915002</v>
      </c>
      <c r="J71" s="207">
        <f t="shared" si="6"/>
        <v>0.6832458225103144</v>
      </c>
      <c r="K71" s="40">
        <v>135836.60093099999</v>
      </c>
      <c r="L71" s="207">
        <f t="shared" si="7"/>
        <v>7.2036928851631821</v>
      </c>
      <c r="M71" s="40">
        <v>204765.990911</v>
      </c>
      <c r="N71" s="207">
        <f t="shared" si="8"/>
        <v>50.744342472919811</v>
      </c>
      <c r="O71" s="277">
        <v>173411</v>
      </c>
      <c r="P71" s="278">
        <f t="shared" si="4"/>
        <v>-15.312596965688607</v>
      </c>
      <c r="S71" s="2" t="s">
        <v>104</v>
      </c>
      <c r="T71" s="2">
        <f>SUM(U71:W71)</f>
        <v>39172</v>
      </c>
      <c r="U71" s="2">
        <v>15068</v>
      </c>
      <c r="V71" s="2">
        <v>12304</v>
      </c>
      <c r="W71" s="2">
        <v>11800</v>
      </c>
    </row>
    <row r="72" spans="2:29" ht="15" thickTop="1" thickBot="1">
      <c r="B72" s="46" t="s">
        <v>28</v>
      </c>
      <c r="C72" s="47"/>
      <c r="D72" s="48">
        <v>2406681.5488019995</v>
      </c>
      <c r="E72" s="50">
        <v>1628001.2436800501</v>
      </c>
      <c r="F72" s="51">
        <f t="shared" si="3"/>
        <v>-32.354937258299152</v>
      </c>
      <c r="G72" s="52">
        <v>1479655.2979870001</v>
      </c>
      <c r="H72" s="53">
        <f t="shared" si="5"/>
        <v>-9.1121518652970028</v>
      </c>
      <c r="I72" s="50">
        <v>1762432.1089452</v>
      </c>
      <c r="J72" s="208">
        <f t="shared" si="6"/>
        <v>19.110992360376365</v>
      </c>
      <c r="K72" s="50">
        <v>1958362.3095399998</v>
      </c>
      <c r="L72" s="208">
        <f t="shared" si="7"/>
        <v>11.117035351339698</v>
      </c>
      <c r="M72" s="50">
        <v>2246723.1537641501</v>
      </c>
      <c r="N72" s="208">
        <f t="shared" si="8"/>
        <v>14.724591196400393</v>
      </c>
      <c r="O72" s="275">
        <v>3169405</v>
      </c>
      <c r="P72" s="276">
        <f t="shared" si="8"/>
        <v>41.067892352023549</v>
      </c>
      <c r="S72" s="2" t="s">
        <v>105</v>
      </c>
      <c r="T72" s="2">
        <f t="shared" si="2"/>
        <v>113743</v>
      </c>
      <c r="U72" s="2">
        <v>22138</v>
      </c>
      <c r="V72" s="2">
        <v>34623</v>
      </c>
      <c r="W72" s="2">
        <v>56982</v>
      </c>
    </row>
    <row r="73" spans="2:29" ht="12" customHeight="1" thickBot="1">
      <c r="D73" s="55"/>
      <c r="E73" s="57"/>
      <c r="F73" s="58"/>
      <c r="G73" s="55"/>
      <c r="H73" s="59"/>
      <c r="I73" s="55"/>
      <c r="J73" s="60"/>
      <c r="K73" s="55"/>
      <c r="L73" s="60"/>
      <c r="M73" s="55"/>
      <c r="N73" s="60"/>
      <c r="O73" s="269"/>
      <c r="P73" s="270"/>
      <c r="S73" s="2" t="s">
        <v>106</v>
      </c>
      <c r="T73" s="2">
        <f t="shared" si="2"/>
        <v>203769</v>
      </c>
      <c r="U73" s="2">
        <v>16249</v>
      </c>
      <c r="V73" s="2">
        <v>99043</v>
      </c>
      <c r="W73" s="2">
        <v>88477</v>
      </c>
    </row>
    <row r="74" spans="2:29">
      <c r="B74" s="61" t="s">
        <v>29</v>
      </c>
      <c r="C74" s="62"/>
      <c r="D74" s="38">
        <v>304986.14908800001</v>
      </c>
      <c r="E74" s="31">
        <v>148632.11752500001</v>
      </c>
      <c r="F74" s="41">
        <f>(E74/D74-1)*100</f>
        <v>-51.26594503735511</v>
      </c>
      <c r="G74" s="42">
        <v>150024.44353804999</v>
      </c>
      <c r="H74" s="43">
        <f t="shared" si="5"/>
        <v>0.93675985798682415</v>
      </c>
      <c r="I74" s="40">
        <v>326871.2629643</v>
      </c>
      <c r="J74" s="207">
        <f t="shared" si="6"/>
        <v>117.87867047238683</v>
      </c>
      <c r="K74" s="40">
        <v>404012.08252400008</v>
      </c>
      <c r="L74" s="207">
        <f>(K74/I74-1)*100</f>
        <v>23.599755714262717</v>
      </c>
      <c r="M74" s="40">
        <v>428129.34528349998</v>
      </c>
      <c r="N74" s="271">
        <f>(M74/K74-1)*100</f>
        <v>5.969440965436279</v>
      </c>
      <c r="O74" s="281">
        <f>O64+T74+T75</f>
        <v>565145</v>
      </c>
      <c r="P74" s="279">
        <f t="shared" ref="P74:P75" si="9">(O74/M74-1)*100</f>
        <v>32.003331756147332</v>
      </c>
      <c r="S74" s="2" t="s">
        <v>107</v>
      </c>
      <c r="T74" s="2">
        <f t="shared" si="2"/>
        <v>40106</v>
      </c>
      <c r="U74" s="2">
        <v>14407</v>
      </c>
      <c r="V74" s="2">
        <v>12549</v>
      </c>
      <c r="W74" s="2">
        <v>13150</v>
      </c>
    </row>
    <row r="75" spans="2:29" ht="14.25" thickBot="1">
      <c r="B75" s="63" t="s">
        <v>30</v>
      </c>
      <c r="C75" s="64"/>
      <c r="D75" s="65">
        <v>80232.032361999998</v>
      </c>
      <c r="E75" s="67">
        <v>46979.442605000004</v>
      </c>
      <c r="F75" s="68">
        <f>(E75/D75-1)*100</f>
        <v>-41.445528398143004</v>
      </c>
      <c r="G75" s="69">
        <v>46955.239882549999</v>
      </c>
      <c r="H75" s="70">
        <f t="shared" si="5"/>
        <v>-5.1517687541546842E-2</v>
      </c>
      <c r="I75" s="67">
        <v>122295.344843</v>
      </c>
      <c r="J75" s="209">
        <f t="shared" si="6"/>
        <v>160.45089993981412</v>
      </c>
      <c r="K75" s="67">
        <v>182683.08608799998</v>
      </c>
      <c r="L75" s="209">
        <f>(K75/I75-1)*100</f>
        <v>49.378609891099615</v>
      </c>
      <c r="M75" s="67">
        <v>224642.03215800005</v>
      </c>
      <c r="N75" s="272">
        <f>(M75/K75-1)*100</f>
        <v>22.968161403726285</v>
      </c>
      <c r="O75" s="282">
        <f>T71+T72+T73</f>
        <v>356684</v>
      </c>
      <c r="P75" s="280">
        <f t="shared" si="9"/>
        <v>58.778834296303614</v>
      </c>
      <c r="S75" s="2" t="s">
        <v>108</v>
      </c>
      <c r="T75" s="2">
        <f>SUM(U75:W75)</f>
        <v>127930</v>
      </c>
      <c r="U75" s="2">
        <v>60056</v>
      </c>
      <c r="V75" s="2">
        <v>26016</v>
      </c>
      <c r="W75" s="2">
        <v>41858</v>
      </c>
      <c r="Z75" s="2" t="s">
        <v>125</v>
      </c>
      <c r="AA75" s="2">
        <v>7</v>
      </c>
      <c r="AB75" s="2">
        <v>8</v>
      </c>
      <c r="AC75" s="2">
        <v>9</v>
      </c>
    </row>
    <row r="76" spans="2:29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27" t="s">
        <v>18</v>
      </c>
      <c r="Z76" s="2">
        <f>SUM(AA76:AC76)</f>
        <v>82911</v>
      </c>
      <c r="AA76" s="2">
        <v>29224</v>
      </c>
      <c r="AB76" s="2">
        <v>28147</v>
      </c>
      <c r="AC76" s="2">
        <v>25540</v>
      </c>
    </row>
    <row r="77" spans="2:29" ht="18" thickBot="1">
      <c r="B77" s="22" t="s">
        <v>31</v>
      </c>
      <c r="C77" s="2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36" t="s">
        <v>20</v>
      </c>
      <c r="Z77" s="2">
        <f t="shared" ref="Z77:Z85" si="10">SUM(AA77:AC77)</f>
        <v>386197</v>
      </c>
      <c r="AA77" s="2">
        <v>141995</v>
      </c>
      <c r="AB77" s="2">
        <v>84546</v>
      </c>
      <c r="AC77" s="2">
        <v>159656</v>
      </c>
    </row>
    <row r="78" spans="2:29" ht="14.25" thickBot="1">
      <c r="D78" s="23">
        <v>2008</v>
      </c>
      <c r="E78" s="25">
        <v>2009</v>
      </c>
      <c r="F78" s="24"/>
      <c r="G78" s="25">
        <v>2010</v>
      </c>
      <c r="H78" s="24"/>
      <c r="I78" s="421">
        <v>2011</v>
      </c>
      <c r="J78" s="424"/>
      <c r="K78" s="421">
        <v>2012</v>
      </c>
      <c r="L78" s="424"/>
      <c r="M78" s="421">
        <v>2013</v>
      </c>
      <c r="N78" s="420"/>
      <c r="O78" s="421">
        <v>2014</v>
      </c>
      <c r="P78" s="420"/>
      <c r="Y78" s="36" t="s">
        <v>21</v>
      </c>
      <c r="Z78" s="2">
        <f t="shared" si="10"/>
        <v>1360167</v>
      </c>
      <c r="AA78" s="2">
        <v>379127</v>
      </c>
      <c r="AB78" s="2">
        <v>453079</v>
      </c>
      <c r="AC78" s="2">
        <v>527961</v>
      </c>
    </row>
    <row r="79" spans="2:29">
      <c r="B79" s="27" t="s">
        <v>18</v>
      </c>
      <c r="C79" s="28"/>
      <c r="D79" s="29">
        <v>107370.51606099999</v>
      </c>
      <c r="E79" s="73">
        <v>53973.204406000004</v>
      </c>
      <c r="F79" s="32">
        <f t="shared" ref="F79:F88" si="11">(E79/D79-1)*100</f>
        <v>-49.731819883089301</v>
      </c>
      <c r="G79" s="33">
        <v>50534.686978000005</v>
      </c>
      <c r="H79" s="74">
        <f>(G79/E79-1)*100</f>
        <v>-6.3707861444256775</v>
      </c>
      <c r="I79" s="31">
        <v>51523.208510999997</v>
      </c>
      <c r="J79" s="211">
        <f>(I79/G79-1)*100</f>
        <v>1.9561247770869539</v>
      </c>
      <c r="K79" s="31">
        <v>98968.325317999988</v>
      </c>
      <c r="L79" s="206">
        <f>(K79/I79-1)*100</f>
        <v>92.084942258342963</v>
      </c>
      <c r="M79" s="31">
        <v>130115.432594</v>
      </c>
      <c r="N79" s="35">
        <f>(M79/K79-1)*100</f>
        <v>31.471793804653881</v>
      </c>
      <c r="O79" s="31">
        <v>82911</v>
      </c>
      <c r="P79" s="35">
        <f>(O79/M79-1)*100</f>
        <v>-36.278888409257561</v>
      </c>
      <c r="Y79" s="36" t="s">
        <v>22</v>
      </c>
      <c r="Z79" s="2">
        <f t="shared" si="10"/>
        <v>96253</v>
      </c>
      <c r="AA79" s="2">
        <v>27541</v>
      </c>
      <c r="AB79" s="2">
        <v>12366</v>
      </c>
      <c r="AC79" s="2">
        <v>56346</v>
      </c>
    </row>
    <row r="80" spans="2:29">
      <c r="B80" s="36" t="s">
        <v>20</v>
      </c>
      <c r="C80" s="37"/>
      <c r="D80" s="38">
        <v>145430.75646899999</v>
      </c>
      <c r="E80" s="75">
        <v>96278.060667850004</v>
      </c>
      <c r="F80" s="41">
        <f t="shared" si="11"/>
        <v>-33.798006002689931</v>
      </c>
      <c r="G80" s="42">
        <v>138276.50044130001</v>
      </c>
      <c r="H80" s="76">
        <f t="shared" ref="H80:J88" si="12">(G80/E80-1)*100</f>
        <v>43.622025082474991</v>
      </c>
      <c r="I80" s="40">
        <v>373960.712917</v>
      </c>
      <c r="J80" s="212">
        <f t="shared" si="12"/>
        <v>170.44415480832237</v>
      </c>
      <c r="K80" s="40">
        <v>233728.78730700002</v>
      </c>
      <c r="L80" s="207">
        <f t="shared" ref="L80:L87" si="13">(K80/I80-1)*100</f>
        <v>-37.499106394399305</v>
      </c>
      <c r="M80" s="40">
        <v>451159.11825399997</v>
      </c>
      <c r="N80" s="44">
        <f t="shared" ref="N80:N87" si="14">(M80/K80-1)*100</f>
        <v>93.026765531199956</v>
      </c>
      <c r="O80" s="40">
        <v>386197</v>
      </c>
      <c r="P80" s="44">
        <f t="shared" ref="P80:P87" si="15">(O80/M80-1)*100</f>
        <v>-14.39893723203588</v>
      </c>
      <c r="Y80" s="36" t="s">
        <v>23</v>
      </c>
      <c r="Z80" s="2">
        <f t="shared" si="10"/>
        <v>273509</v>
      </c>
      <c r="AA80" s="2">
        <v>78003</v>
      </c>
      <c r="AB80" s="2">
        <v>72294</v>
      </c>
      <c r="AC80" s="2">
        <v>123212</v>
      </c>
    </row>
    <row r="81" spans="2:29">
      <c r="B81" s="36" t="s">
        <v>21</v>
      </c>
      <c r="C81" s="37"/>
      <c r="D81" s="38">
        <v>1624229.9840030004</v>
      </c>
      <c r="E81" s="75">
        <v>1434605.1259187507</v>
      </c>
      <c r="F81" s="41">
        <f t="shared" si="11"/>
        <v>-11.674754188252901</v>
      </c>
      <c r="G81" s="42">
        <v>1172599.0142699501</v>
      </c>
      <c r="H81" s="76">
        <f t="shared" si="12"/>
        <v>-18.26329119526925</v>
      </c>
      <c r="I81" s="40">
        <v>1083908.1906834</v>
      </c>
      <c r="J81" s="212">
        <f t="shared" si="12"/>
        <v>-7.5636106211267933</v>
      </c>
      <c r="K81" s="40">
        <v>1150309.8317710003</v>
      </c>
      <c r="L81" s="207">
        <f t="shared" si="13"/>
        <v>6.1261314988065863</v>
      </c>
      <c r="M81" s="40">
        <v>1602266.2021930502</v>
      </c>
      <c r="N81" s="44">
        <f t="shared" si="14"/>
        <v>39.289968488422325</v>
      </c>
      <c r="O81" s="40">
        <v>1360167</v>
      </c>
      <c r="P81" s="44">
        <f t="shared" si="15"/>
        <v>-15.109798974832312</v>
      </c>
      <c r="Y81" s="36" t="s">
        <v>24</v>
      </c>
      <c r="Z81" s="2">
        <f t="shared" si="10"/>
        <v>455090</v>
      </c>
      <c r="AA81" s="2">
        <v>151649</v>
      </c>
      <c r="AB81" s="2">
        <v>117472</v>
      </c>
      <c r="AC81" s="2">
        <v>185969</v>
      </c>
    </row>
    <row r="82" spans="2:29">
      <c r="B82" s="36" t="s">
        <v>22</v>
      </c>
      <c r="C82" s="37"/>
      <c r="D82" s="38">
        <v>83654.760868000012</v>
      </c>
      <c r="E82" s="75">
        <v>78045.871555999998</v>
      </c>
      <c r="F82" s="41">
        <f t="shared" si="11"/>
        <v>-6.7048058637694918</v>
      </c>
      <c r="G82" s="42">
        <v>62504.740647400002</v>
      </c>
      <c r="H82" s="76">
        <f t="shared" si="12"/>
        <v>-19.912816141016275</v>
      </c>
      <c r="I82" s="40">
        <v>68356.702199999985</v>
      </c>
      <c r="J82" s="212">
        <f t="shared" si="12"/>
        <v>9.3624283406148479</v>
      </c>
      <c r="K82" s="40">
        <v>70899.061984</v>
      </c>
      <c r="L82" s="207">
        <f t="shared" si="13"/>
        <v>3.7192545897862361</v>
      </c>
      <c r="M82" s="40">
        <v>96621.92969260001</v>
      </c>
      <c r="N82" s="44">
        <f t="shared" si="14"/>
        <v>36.28097042300076</v>
      </c>
      <c r="O82" s="40">
        <v>96253</v>
      </c>
      <c r="P82" s="44">
        <f t="shared" si="15"/>
        <v>-0.38182811477037726</v>
      </c>
      <c r="Y82" s="36" t="s">
        <v>25</v>
      </c>
      <c r="Z82" s="2">
        <f t="shared" si="10"/>
        <v>121710</v>
      </c>
      <c r="AA82" s="2">
        <v>34461</v>
      </c>
      <c r="AB82" s="2">
        <v>41057</v>
      </c>
      <c r="AC82" s="2">
        <v>46192</v>
      </c>
    </row>
    <row r="83" spans="2:29">
      <c r="B83" s="36" t="s">
        <v>23</v>
      </c>
      <c r="C83" s="37"/>
      <c r="D83" s="38">
        <v>362217.08108199947</v>
      </c>
      <c r="E83" s="75">
        <v>221173.40723000001</v>
      </c>
      <c r="F83" s="41">
        <f t="shared" si="11"/>
        <v>-38.93899024051538</v>
      </c>
      <c r="G83" s="42">
        <v>231292.07339500001</v>
      </c>
      <c r="H83" s="76">
        <f t="shared" si="12"/>
        <v>4.5749922161652634</v>
      </c>
      <c r="I83" s="40">
        <v>233336.693661</v>
      </c>
      <c r="J83" s="212">
        <f t="shared" si="12"/>
        <v>0.8839992810770525</v>
      </c>
      <c r="K83" s="40">
        <v>286657.67228700005</v>
      </c>
      <c r="L83" s="207">
        <f t="shared" si="13"/>
        <v>22.851518888609391</v>
      </c>
      <c r="M83" s="40">
        <v>332934.79825199995</v>
      </c>
      <c r="N83" s="44">
        <f t="shared" si="14"/>
        <v>16.143689996431519</v>
      </c>
      <c r="O83" s="40">
        <v>273509</v>
      </c>
      <c r="P83" s="44">
        <f t="shared" si="15"/>
        <v>-17.849079929163871</v>
      </c>
      <c r="Y83" s="36" t="s">
        <v>26</v>
      </c>
      <c r="Z83" s="2">
        <f t="shared" si="10"/>
        <v>83094</v>
      </c>
      <c r="AA83" s="2">
        <v>30030</v>
      </c>
      <c r="AB83" s="2">
        <v>20991</v>
      </c>
      <c r="AC83" s="2">
        <v>32073</v>
      </c>
    </row>
    <row r="84" spans="2:29">
      <c r="B84" s="36" t="s">
        <v>24</v>
      </c>
      <c r="C84" s="37"/>
      <c r="D84" s="38">
        <v>582095.835632</v>
      </c>
      <c r="E84" s="75">
        <v>342593.71078199986</v>
      </c>
      <c r="F84" s="41">
        <f t="shared" si="11"/>
        <v>-41.144792693795004</v>
      </c>
      <c r="G84" s="42">
        <v>361166.725286</v>
      </c>
      <c r="H84" s="76">
        <f t="shared" si="12"/>
        <v>5.4212946471216883</v>
      </c>
      <c r="I84" s="40">
        <v>318082.3917255</v>
      </c>
      <c r="J84" s="212">
        <f t="shared" si="12"/>
        <v>-11.929209017354092</v>
      </c>
      <c r="K84" s="40">
        <v>348991.59079000005</v>
      </c>
      <c r="L84" s="207">
        <f t="shared" si="13"/>
        <v>9.717356216050522</v>
      </c>
      <c r="M84" s="40">
        <v>609515.34236299992</v>
      </c>
      <c r="N84" s="44">
        <f t="shared" si="14"/>
        <v>74.650438133268878</v>
      </c>
      <c r="O84" s="40">
        <v>455090</v>
      </c>
      <c r="P84" s="44">
        <f t="shared" si="15"/>
        <v>-25.335759681506286</v>
      </c>
      <c r="Y84" s="36" t="s">
        <v>27</v>
      </c>
      <c r="Z84" s="2">
        <f t="shared" si="10"/>
        <v>184039</v>
      </c>
      <c r="AA84" s="2">
        <v>57891</v>
      </c>
      <c r="AB84" s="2">
        <v>49270</v>
      </c>
      <c r="AC84" s="2">
        <v>76878</v>
      </c>
    </row>
    <row r="85" spans="2:29">
      <c r="B85" s="36" t="s">
        <v>25</v>
      </c>
      <c r="C85" s="37"/>
      <c r="D85" s="38">
        <v>134339.52297800002</v>
      </c>
      <c r="E85" s="75">
        <v>133160.07847899999</v>
      </c>
      <c r="F85" s="41">
        <f t="shared" si="11"/>
        <v>-0.87795793289602297</v>
      </c>
      <c r="G85" s="42">
        <v>101561.90542299999</v>
      </c>
      <c r="H85" s="76">
        <f t="shared" si="12"/>
        <v>-23.729464128382283</v>
      </c>
      <c r="I85" s="40">
        <v>106085.06821100001</v>
      </c>
      <c r="J85" s="212">
        <f t="shared" si="12"/>
        <v>4.4536017408902229</v>
      </c>
      <c r="K85" s="40">
        <v>83629.522797999991</v>
      </c>
      <c r="L85" s="207">
        <f t="shared" si="13"/>
        <v>-21.167489253375994</v>
      </c>
      <c r="M85" s="40">
        <v>193028.92836705002</v>
      </c>
      <c r="N85" s="44">
        <f t="shared" si="14"/>
        <v>130.81433674241453</v>
      </c>
      <c r="O85" s="40">
        <v>121710</v>
      </c>
      <c r="P85" s="44">
        <f t="shared" si="15"/>
        <v>-36.947274675552798</v>
      </c>
      <c r="Z85" s="2">
        <f t="shared" si="10"/>
        <v>3042970</v>
      </c>
      <c r="AA85" s="2">
        <f>SUM(AA76:AA84)</f>
        <v>929921</v>
      </c>
      <c r="AB85" s="2">
        <f>SUM(AB76:AB84)</f>
        <v>879222</v>
      </c>
      <c r="AC85" s="2">
        <f>SUM(AC76:AC84)</f>
        <v>1233827</v>
      </c>
    </row>
    <row r="86" spans="2:29">
      <c r="B86" s="36" t="s">
        <v>26</v>
      </c>
      <c r="C86" s="37"/>
      <c r="D86" s="38">
        <v>39582.165209999999</v>
      </c>
      <c r="E86" s="75">
        <v>44396.500935999997</v>
      </c>
      <c r="F86" s="41">
        <f t="shared" si="11"/>
        <v>12.162891293232514</v>
      </c>
      <c r="G86" s="42">
        <v>45108.793073000008</v>
      </c>
      <c r="H86" s="76">
        <f t="shared" si="12"/>
        <v>1.6043880080252704</v>
      </c>
      <c r="I86" s="40">
        <v>43654.617416000008</v>
      </c>
      <c r="J86" s="212">
        <f t="shared" si="12"/>
        <v>-3.2237077472826448</v>
      </c>
      <c r="K86" s="40">
        <v>44633.086684000002</v>
      </c>
      <c r="L86" s="207">
        <f t="shared" si="13"/>
        <v>2.2413877979408747</v>
      </c>
      <c r="M86" s="40">
        <v>62242.411947999994</v>
      </c>
      <c r="N86" s="44">
        <f t="shared" si="14"/>
        <v>39.453523321550946</v>
      </c>
      <c r="O86" s="40">
        <v>83094</v>
      </c>
      <c r="P86" s="44">
        <f t="shared" si="15"/>
        <v>33.500610595586046</v>
      </c>
    </row>
    <row r="87" spans="2:29" ht="14.25" thickBot="1">
      <c r="B87" s="36" t="s">
        <v>27</v>
      </c>
      <c r="C87" s="45"/>
      <c r="D87" s="38">
        <v>230226.56920900004</v>
      </c>
      <c r="E87" s="75">
        <v>163110.24317845001</v>
      </c>
      <c r="F87" s="41">
        <f t="shared" si="11"/>
        <v>-29.152293873441572</v>
      </c>
      <c r="G87" s="42">
        <v>179265.77039354999</v>
      </c>
      <c r="H87" s="76">
        <f t="shared" si="12"/>
        <v>9.9046674815052036</v>
      </c>
      <c r="I87" s="40">
        <v>133779.22550815</v>
      </c>
      <c r="J87" s="212">
        <f t="shared" si="12"/>
        <v>-25.373803814047371</v>
      </c>
      <c r="K87" s="40">
        <v>183200.597175</v>
      </c>
      <c r="L87" s="207">
        <f t="shared" si="13"/>
        <v>36.942486009413457</v>
      </c>
      <c r="M87" s="40">
        <v>328203.96683200006</v>
      </c>
      <c r="N87" s="44">
        <f t="shared" si="14"/>
        <v>79.150052943597913</v>
      </c>
      <c r="O87" s="40">
        <v>184039</v>
      </c>
      <c r="P87" s="44">
        <f t="shared" si="15"/>
        <v>-43.925418764299927</v>
      </c>
      <c r="Y87" s="2" t="s">
        <v>104</v>
      </c>
      <c r="Z87" s="2">
        <f>SUM(AA87:AC87)</f>
        <v>53162</v>
      </c>
      <c r="AA87" s="2">
        <v>21883</v>
      </c>
      <c r="AB87" s="2">
        <v>8186</v>
      </c>
      <c r="AC87" s="2">
        <v>23093</v>
      </c>
    </row>
    <row r="88" spans="2:29" ht="15" thickTop="1" thickBot="1">
      <c r="B88" s="46" t="s">
        <v>28</v>
      </c>
      <c r="C88" s="47"/>
      <c r="D88" s="48">
        <v>3309147.1915120003</v>
      </c>
      <c r="E88" s="77">
        <v>2567336.2031540503</v>
      </c>
      <c r="F88" s="51">
        <f t="shared" si="11"/>
        <v>-22.416983755231669</v>
      </c>
      <c r="G88" s="52">
        <v>2342310.2099072002</v>
      </c>
      <c r="H88" s="51">
        <f t="shared" si="12"/>
        <v>-8.7649600769232663</v>
      </c>
      <c r="I88" s="50">
        <v>2412686.8108330499</v>
      </c>
      <c r="J88" s="213">
        <f t="shared" si="12"/>
        <v>3.0045807181380058</v>
      </c>
      <c r="K88" s="50">
        <v>2501018.4761140002</v>
      </c>
      <c r="L88" s="208">
        <f>(K88/I88-1)*100</f>
        <v>3.6611326793157595</v>
      </c>
      <c r="M88" s="50">
        <v>3806088.1304957005</v>
      </c>
      <c r="N88" s="54">
        <f>(M88/K88-1)*100</f>
        <v>52.18152791935686</v>
      </c>
      <c r="O88" s="50">
        <v>3042970</v>
      </c>
      <c r="P88" s="54">
        <f>(O88/M88-1)*100</f>
        <v>-20.049933273518626</v>
      </c>
      <c r="Y88" s="2" t="s">
        <v>105</v>
      </c>
      <c r="Z88" s="2">
        <f t="shared" ref="Z88:Z90" si="16">SUM(AA88:AC88)</f>
        <v>122521</v>
      </c>
      <c r="AA88" s="2">
        <v>56851</v>
      </c>
      <c r="AB88" s="2">
        <v>36477</v>
      </c>
      <c r="AC88" s="2">
        <v>29193</v>
      </c>
    </row>
    <row r="89" spans="2:29" ht="14.25" thickBot="1">
      <c r="D89" s="55"/>
      <c r="E89" s="78"/>
      <c r="F89" s="58"/>
      <c r="G89" s="55"/>
      <c r="H89" s="58"/>
      <c r="I89" s="55"/>
      <c r="J89" s="58"/>
      <c r="K89" s="55"/>
      <c r="L89" s="60"/>
      <c r="M89" s="55"/>
      <c r="N89" s="60"/>
      <c r="Y89" s="2" t="s">
        <v>106</v>
      </c>
      <c r="Z89" s="2">
        <f t="shared" si="16"/>
        <v>184951</v>
      </c>
      <c r="AA89" s="2">
        <v>54181</v>
      </c>
      <c r="AB89" s="2">
        <v>36438</v>
      </c>
      <c r="AC89" s="2">
        <v>94332</v>
      </c>
    </row>
    <row r="90" spans="2:29">
      <c r="B90" s="61" t="s">
        <v>29</v>
      </c>
      <c r="C90" s="62"/>
      <c r="D90" s="38">
        <v>368567.65716599993</v>
      </c>
      <c r="E90" s="73">
        <v>240773.58560310001</v>
      </c>
      <c r="F90" s="41">
        <f>(E90/D90-1)*100</f>
        <v>-34.673164906963741</v>
      </c>
      <c r="G90" s="42">
        <v>316551.86205380003</v>
      </c>
      <c r="H90" s="76">
        <f>(G90/E90-1)*100</f>
        <v>31.472836300081397</v>
      </c>
      <c r="I90" s="40">
        <v>561706.72904250002</v>
      </c>
      <c r="J90" s="211">
        <f>(I90/G90-1)*100</f>
        <v>77.445403542448403</v>
      </c>
      <c r="K90" s="40">
        <v>456038.43638500001</v>
      </c>
      <c r="L90" s="207">
        <f>(K90/I90-1)*100</f>
        <v>-18.812004057281804</v>
      </c>
      <c r="M90" s="40">
        <v>681921.62443400011</v>
      </c>
      <c r="N90" s="44">
        <f>(M90/K90-1)*100</f>
        <v>49.531611817540622</v>
      </c>
      <c r="O90" s="312">
        <f>Z77+Z90+Z91</f>
        <v>565037</v>
      </c>
      <c r="P90" s="35">
        <f>(O90/M90-1)*100</f>
        <v>-17.140477768396799</v>
      </c>
      <c r="Y90" s="2" t="s">
        <v>107</v>
      </c>
      <c r="Z90" s="2">
        <f t="shared" si="16"/>
        <v>57681</v>
      </c>
      <c r="AA90" s="2">
        <v>10461</v>
      </c>
      <c r="AB90" s="2">
        <v>15854</v>
      </c>
      <c r="AC90" s="2">
        <v>31366</v>
      </c>
    </row>
    <row r="91" spans="2:29" ht="14.25" thickBot="1">
      <c r="B91" s="63" t="s">
        <v>30</v>
      </c>
      <c r="C91" s="64"/>
      <c r="D91" s="65">
        <v>105136.04275699999</v>
      </c>
      <c r="E91" s="79">
        <v>62645.514655850006</v>
      </c>
      <c r="F91" s="68">
        <f>(E91/D91-1)*100</f>
        <v>-40.414806366031833</v>
      </c>
      <c r="G91" s="69">
        <v>92002.308190299998</v>
      </c>
      <c r="H91" s="80">
        <f>(G91/E91-1)*100</f>
        <v>46.861764478629887</v>
      </c>
      <c r="I91" s="67">
        <v>328324.096104</v>
      </c>
      <c r="J91" s="214">
        <f>(I91/G91-1)*100</f>
        <v>256.86506410783284</v>
      </c>
      <c r="K91" s="67">
        <v>208403.14594700001</v>
      </c>
      <c r="L91" s="209">
        <f>(K91/I91-1)*100</f>
        <v>-36.52517484400957</v>
      </c>
      <c r="M91" s="67">
        <v>370973.369145</v>
      </c>
      <c r="N91" s="71">
        <f>(M91/K91-1)*100</f>
        <v>78.00756675685885</v>
      </c>
      <c r="O91" s="313">
        <f>Z87+Z88+Z89</f>
        <v>360634</v>
      </c>
      <c r="P91" s="71">
        <f>(O91/M91-1)*100</f>
        <v>-2.7870920138633237</v>
      </c>
      <c r="Y91" s="2" t="s">
        <v>108</v>
      </c>
      <c r="Z91" s="2">
        <f>SUM(AA91:AC91)</f>
        <v>121159</v>
      </c>
      <c r="AA91" s="2">
        <v>35195</v>
      </c>
      <c r="AB91" s="2">
        <v>41791</v>
      </c>
      <c r="AC91" s="2">
        <v>44173</v>
      </c>
    </row>
    <row r="92" spans="2:29">
      <c r="D92" s="72"/>
      <c r="E92" s="72"/>
      <c r="F92" s="72"/>
      <c r="G92" s="72"/>
      <c r="H92" s="72"/>
      <c r="I92" s="72"/>
      <c r="J92" s="72"/>
      <c r="K92" s="193"/>
      <c r="L92" s="193"/>
      <c r="M92" s="193"/>
      <c r="N92" s="193"/>
    </row>
    <row r="93" spans="2:29" ht="18" thickBot="1">
      <c r="B93" s="111" t="s">
        <v>40</v>
      </c>
      <c r="C93" s="111"/>
      <c r="D93" s="112"/>
      <c r="E93" s="112"/>
      <c r="F93" s="112"/>
      <c r="G93" s="112"/>
      <c r="H93" s="112"/>
      <c r="I93" s="112"/>
      <c r="J93" s="112"/>
      <c r="K93" s="194"/>
      <c r="L93" s="194"/>
      <c r="M93" s="194"/>
      <c r="N93" s="194"/>
    </row>
    <row r="94" spans="2:29" ht="14.25" thickBot="1">
      <c r="B94" s="113"/>
      <c r="C94" s="113"/>
      <c r="D94" s="330">
        <v>2008</v>
      </c>
      <c r="E94" s="383">
        <v>2009</v>
      </c>
      <c r="F94" s="384"/>
      <c r="G94" s="383">
        <v>2010</v>
      </c>
      <c r="H94" s="384"/>
      <c r="I94" s="383">
        <v>2011</v>
      </c>
      <c r="J94" s="434"/>
      <c r="K94" s="421">
        <v>2012</v>
      </c>
      <c r="L94" s="424"/>
      <c r="M94" s="421">
        <v>2013</v>
      </c>
      <c r="N94" s="424"/>
      <c r="O94" s="459">
        <v>2014</v>
      </c>
      <c r="P94" s="403"/>
      <c r="T94" s="2" t="s">
        <v>131</v>
      </c>
      <c r="U94" s="2">
        <v>10</v>
      </c>
      <c r="V94" s="2">
        <v>11</v>
      </c>
      <c r="W94" s="2">
        <v>12</v>
      </c>
    </row>
    <row r="95" spans="2:29">
      <c r="B95" s="27" t="s">
        <v>18</v>
      </c>
      <c r="C95" s="28"/>
      <c r="D95" s="114">
        <v>53444.585279999978</v>
      </c>
      <c r="E95" s="116">
        <v>54017.350069000022</v>
      </c>
      <c r="F95" s="117">
        <v>1.0716984442844746</v>
      </c>
      <c r="G95" s="116">
        <v>66585.52833999999</v>
      </c>
      <c r="H95" s="118">
        <v>23.266928597840852</v>
      </c>
      <c r="I95" s="116">
        <v>62035.042321000015</v>
      </c>
      <c r="J95" s="221">
        <v>-6.8340465750518886</v>
      </c>
      <c r="K95" s="31">
        <v>60045.938540000017</v>
      </c>
      <c r="L95" s="206">
        <f>(K95/I95-1)*100</f>
        <v>-3.2064196405434675</v>
      </c>
      <c r="M95" s="31">
        <v>56709</v>
      </c>
      <c r="N95" s="206">
        <f>(M95/K95-1)*100</f>
        <v>-5.5573093220569696</v>
      </c>
      <c r="O95" s="116">
        <f>T95</f>
        <v>92926</v>
      </c>
      <c r="P95" s="354">
        <f>(O95/M95-1)*100</f>
        <v>63.864642296637221</v>
      </c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>
      <c r="B96" s="36" t="s">
        <v>20</v>
      </c>
      <c r="C96" s="37"/>
      <c r="D96" s="120">
        <v>121628.25643100002</v>
      </c>
      <c r="E96" s="122">
        <v>117532.23590285002</v>
      </c>
      <c r="F96" s="123">
        <v>-3.3676553856329283</v>
      </c>
      <c r="G96" s="122">
        <v>99714.388515999992</v>
      </c>
      <c r="H96" s="124">
        <v>-15.159966327517104</v>
      </c>
      <c r="I96" s="122">
        <v>293183.78359140002</v>
      </c>
      <c r="J96" s="222">
        <v>194.02354861189997</v>
      </c>
      <c r="K96" s="40">
        <v>219811.99767299945</v>
      </c>
      <c r="L96" s="207">
        <f t="shared" ref="L96:L103" si="17">(K96/I96-1)*100</f>
        <v>-25.025867740576079</v>
      </c>
      <c r="M96" s="40">
        <v>339041</v>
      </c>
      <c r="N96" s="207">
        <f t="shared" ref="N96:N103" si="18">(M96/K96-1)*100</f>
        <v>54.241353333392681</v>
      </c>
      <c r="O96" s="122">
        <f t="shared" ref="O96:O103" si="19">T96</f>
        <v>377756</v>
      </c>
      <c r="P96" s="355">
        <f t="shared" ref="P96:P103" si="20">(O96/M96-1)*100</f>
        <v>11.418972926578208</v>
      </c>
      <c r="S96" s="2" t="s">
        <v>20</v>
      </c>
      <c r="T96" s="2">
        <f t="shared" ref="T96:T104" si="21">SUM(U96:W96)</f>
        <v>377756</v>
      </c>
      <c r="U96" s="2">
        <v>115913</v>
      </c>
      <c r="V96" s="2">
        <v>136978</v>
      </c>
      <c r="W96" s="2">
        <v>124865</v>
      </c>
    </row>
    <row r="97" spans="2:23">
      <c r="B97" s="36" t="s">
        <v>21</v>
      </c>
      <c r="C97" s="37"/>
      <c r="D97" s="120">
        <v>1221382.0205289498</v>
      </c>
      <c r="E97" s="122">
        <v>940021.02486449992</v>
      </c>
      <c r="F97" s="123">
        <v>-23.036281109050506</v>
      </c>
      <c r="G97" s="122">
        <v>953375.41664025001</v>
      </c>
      <c r="H97" s="124">
        <v>1.420648200679886</v>
      </c>
      <c r="I97" s="122">
        <v>994620.81650249986</v>
      </c>
      <c r="J97" s="222">
        <v>4.326249569933438</v>
      </c>
      <c r="K97" s="40">
        <v>1071460.2768880003</v>
      </c>
      <c r="L97" s="207">
        <f t="shared" si="17"/>
        <v>7.7255029364557082</v>
      </c>
      <c r="M97" s="40">
        <v>1272596</v>
      </c>
      <c r="N97" s="207">
        <f t="shared" si="18"/>
        <v>18.77211199058053</v>
      </c>
      <c r="O97" s="122">
        <f t="shared" si="19"/>
        <v>1360922</v>
      </c>
      <c r="P97" s="355">
        <f t="shared" si="20"/>
        <v>6.9406158749516722</v>
      </c>
      <c r="S97" s="2" t="s">
        <v>21</v>
      </c>
      <c r="T97" s="2">
        <f t="shared" si="21"/>
        <v>1360922</v>
      </c>
      <c r="U97" s="2">
        <v>479475</v>
      </c>
      <c r="V97" s="2">
        <v>401130</v>
      </c>
      <c r="W97" s="2">
        <v>480317</v>
      </c>
    </row>
    <row r="98" spans="2:23">
      <c r="B98" s="36" t="s">
        <v>22</v>
      </c>
      <c r="C98" s="37"/>
      <c r="D98" s="120">
        <v>68016.381769</v>
      </c>
      <c r="E98" s="122">
        <v>83876.646071850002</v>
      </c>
      <c r="F98" s="123">
        <v>23.318300518712199</v>
      </c>
      <c r="G98" s="122">
        <v>50543.124562999998</v>
      </c>
      <c r="H98" s="124">
        <v>-39.741123506888918</v>
      </c>
      <c r="I98" s="122">
        <v>71434.732357999994</v>
      </c>
      <c r="J98" s="222">
        <v>41.334222954418735</v>
      </c>
      <c r="K98" s="40">
        <v>67409.96755300001</v>
      </c>
      <c r="L98" s="207">
        <f t="shared" si="17"/>
        <v>-5.6341847615941294</v>
      </c>
      <c r="M98" s="40">
        <v>50016</v>
      </c>
      <c r="N98" s="207">
        <f t="shared" si="18"/>
        <v>-25.803257566211222</v>
      </c>
      <c r="O98" s="122">
        <f t="shared" si="19"/>
        <v>86962</v>
      </c>
      <c r="P98" s="355">
        <f t="shared" si="20"/>
        <v>73.868362124120296</v>
      </c>
      <c r="S98" s="2" t="s">
        <v>22</v>
      </c>
      <c r="T98" s="2">
        <f t="shared" si="21"/>
        <v>86962</v>
      </c>
      <c r="U98" s="2">
        <v>29557</v>
      </c>
      <c r="V98" s="2">
        <v>33978</v>
      </c>
      <c r="W98" s="2">
        <v>23427</v>
      </c>
    </row>
    <row r="99" spans="2:23">
      <c r="B99" s="36" t="s">
        <v>23</v>
      </c>
      <c r="C99" s="37"/>
      <c r="D99" s="120">
        <v>221881.16794200012</v>
      </c>
      <c r="E99" s="122">
        <v>184200.12901040004</v>
      </c>
      <c r="F99" s="123">
        <v>-16.982531361764753</v>
      </c>
      <c r="G99" s="122">
        <v>223198.84149604998</v>
      </c>
      <c r="H99" s="124">
        <v>21.171924631740112</v>
      </c>
      <c r="I99" s="122">
        <v>186740.94260005001</v>
      </c>
      <c r="J99" s="222">
        <v>-16.334268875067249</v>
      </c>
      <c r="K99" s="40">
        <v>195327.06949300002</v>
      </c>
      <c r="L99" s="207">
        <f t="shared" si="17"/>
        <v>4.5978813073356051</v>
      </c>
      <c r="M99" s="40">
        <v>249928</v>
      </c>
      <c r="N99" s="207">
        <f t="shared" si="18"/>
        <v>27.953591198969342</v>
      </c>
      <c r="O99" s="122">
        <f t="shared" si="19"/>
        <v>207913</v>
      </c>
      <c r="P99" s="355">
        <f t="shared" si="20"/>
        <v>-16.810841522358444</v>
      </c>
      <c r="S99" s="2" t="s">
        <v>23</v>
      </c>
      <c r="T99" s="2">
        <f t="shared" si="21"/>
        <v>207913</v>
      </c>
      <c r="U99" s="2">
        <v>73753</v>
      </c>
      <c r="V99" s="2">
        <v>62711</v>
      </c>
      <c r="W99" s="2">
        <v>71449</v>
      </c>
    </row>
    <row r="100" spans="2:23">
      <c r="B100" s="36" t="s">
        <v>24</v>
      </c>
      <c r="C100" s="37"/>
      <c r="D100" s="120">
        <v>398800.02155499975</v>
      </c>
      <c r="E100" s="122">
        <v>347440.06374999951</v>
      </c>
      <c r="F100" s="123">
        <v>-12.878624631146629</v>
      </c>
      <c r="G100" s="122">
        <v>316515.96923499997</v>
      </c>
      <c r="H100" s="124">
        <v>-8.9005551579828701</v>
      </c>
      <c r="I100" s="122">
        <v>322078.1246745002</v>
      </c>
      <c r="J100" s="222">
        <v>1.7573064174119413</v>
      </c>
      <c r="K100" s="40">
        <v>356467.81787499983</v>
      </c>
      <c r="L100" s="207">
        <f t="shared" si="17"/>
        <v>10.677438349858349</v>
      </c>
      <c r="M100" s="40">
        <v>379021</v>
      </c>
      <c r="N100" s="207">
        <f t="shared" si="18"/>
        <v>6.3268494360713134</v>
      </c>
      <c r="O100" s="122">
        <f t="shared" si="19"/>
        <v>399071</v>
      </c>
      <c r="P100" s="355">
        <f t="shared" si="20"/>
        <v>5.2899443566451376</v>
      </c>
      <c r="S100" s="2" t="s">
        <v>24</v>
      </c>
      <c r="T100" s="2">
        <f t="shared" si="21"/>
        <v>399071</v>
      </c>
      <c r="U100" s="2">
        <v>141571</v>
      </c>
      <c r="V100" s="2">
        <v>116937</v>
      </c>
      <c r="W100" s="2">
        <v>140563</v>
      </c>
    </row>
    <row r="101" spans="2:23">
      <c r="B101" s="36" t="s">
        <v>25</v>
      </c>
      <c r="C101" s="37"/>
      <c r="D101" s="120">
        <v>101797.67403700003</v>
      </c>
      <c r="E101" s="122">
        <v>72492.425079349996</v>
      </c>
      <c r="F101" s="123">
        <v>-28.787739243431599</v>
      </c>
      <c r="G101" s="122">
        <v>103802.66258100001</v>
      </c>
      <c r="H101" s="124">
        <v>43.191047157517382</v>
      </c>
      <c r="I101" s="122">
        <v>80907.649993200001</v>
      </c>
      <c r="J101" s="222">
        <v>-22.056286436712945</v>
      </c>
      <c r="K101" s="40">
        <v>107323.95753000001</v>
      </c>
      <c r="L101" s="207">
        <f t="shared" si="17"/>
        <v>32.649950331050533</v>
      </c>
      <c r="M101" s="40">
        <v>118207</v>
      </c>
      <c r="N101" s="207">
        <f t="shared" si="18"/>
        <v>10.140366345471264</v>
      </c>
      <c r="O101" s="122">
        <f t="shared" si="19"/>
        <v>119976</v>
      </c>
      <c r="P101" s="355">
        <f t="shared" si="20"/>
        <v>1.4965272784183581</v>
      </c>
      <c r="S101" s="2" t="s">
        <v>25</v>
      </c>
      <c r="T101" s="2">
        <f t="shared" si="21"/>
        <v>119976</v>
      </c>
      <c r="U101" s="2">
        <v>37424</v>
      </c>
      <c r="V101" s="2">
        <v>34171</v>
      </c>
      <c r="W101" s="2">
        <v>48381</v>
      </c>
    </row>
    <row r="102" spans="2:23">
      <c r="B102" s="36" t="s">
        <v>26</v>
      </c>
      <c r="C102" s="37"/>
      <c r="D102" s="120">
        <v>65276.025896999978</v>
      </c>
      <c r="E102" s="122">
        <v>48442.493092000004</v>
      </c>
      <c r="F102" s="123">
        <v>-25.788231703262475</v>
      </c>
      <c r="G102" s="122">
        <v>50248.268401000001</v>
      </c>
      <c r="H102" s="124">
        <v>3.7276679909321375</v>
      </c>
      <c r="I102" s="122">
        <v>77566.337591999996</v>
      </c>
      <c r="J102" s="222">
        <v>54.366190239614973</v>
      </c>
      <c r="K102" s="40">
        <v>38040.992983000004</v>
      </c>
      <c r="L102" s="207">
        <f>(K102/I102-1)*100</f>
        <v>-50.956827195972366</v>
      </c>
      <c r="M102" s="40">
        <v>39315</v>
      </c>
      <c r="N102" s="207">
        <f t="shared" si="18"/>
        <v>3.349037228258811</v>
      </c>
      <c r="O102" s="122">
        <f t="shared" si="19"/>
        <v>59330</v>
      </c>
      <c r="P102" s="355">
        <f t="shared" si="20"/>
        <v>50.909322141676206</v>
      </c>
      <c r="S102" s="2" t="s">
        <v>26</v>
      </c>
      <c r="T102" s="2">
        <f t="shared" si="21"/>
        <v>59330</v>
      </c>
      <c r="U102" s="2">
        <v>20566</v>
      </c>
      <c r="V102" s="2">
        <v>15777</v>
      </c>
      <c r="W102" s="2">
        <v>22987</v>
      </c>
    </row>
    <row r="103" spans="2:23" ht="14.25" thickBot="1">
      <c r="B103" s="36" t="s">
        <v>27</v>
      </c>
      <c r="C103" s="126"/>
      <c r="D103" s="127">
        <v>221951.63098799973</v>
      </c>
      <c r="E103" s="128">
        <v>114886.82613100004</v>
      </c>
      <c r="F103" s="123">
        <v>-48.237899573167972</v>
      </c>
      <c r="G103" s="128">
        <v>150099.82486200001</v>
      </c>
      <c r="H103" s="124">
        <v>30.650162352686316</v>
      </c>
      <c r="I103" s="128">
        <v>170390.11517284997</v>
      </c>
      <c r="J103" s="222">
        <v>13.517864081123744</v>
      </c>
      <c r="K103" s="40">
        <v>150862.95837900002</v>
      </c>
      <c r="L103" s="207">
        <f t="shared" si="17"/>
        <v>-11.46026386216178</v>
      </c>
      <c r="M103" s="40">
        <v>150369</v>
      </c>
      <c r="N103" s="207">
        <f t="shared" si="18"/>
        <v>-0.32742190946507543</v>
      </c>
      <c r="O103" s="128">
        <f t="shared" si="19"/>
        <v>226833</v>
      </c>
      <c r="P103" s="355">
        <f t="shared" si="20"/>
        <v>50.850906769347404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ht="15" thickTop="1" thickBot="1">
      <c r="B104" s="46" t="s">
        <v>28</v>
      </c>
      <c r="C104" s="47"/>
      <c r="D104" s="129">
        <v>2474177.7644279497</v>
      </c>
      <c r="E104" s="131">
        <v>1962909.1939709494</v>
      </c>
      <c r="F104" s="132">
        <v>-20.66418095771747</v>
      </c>
      <c r="G104" s="133">
        <v>2014084.0246342998</v>
      </c>
      <c r="H104" s="134">
        <v>2.6070910880917619</v>
      </c>
      <c r="I104" s="135">
        <v>2258957.5448055002</v>
      </c>
      <c r="J104" s="223">
        <v>12.158058808676685</v>
      </c>
      <c r="K104" s="50">
        <v>2266750.9769139998</v>
      </c>
      <c r="L104" s="208">
        <f>(K104/I104-1)*100</f>
        <v>0.34500126513756779</v>
      </c>
      <c r="M104" s="50">
        <f>SUM(M95:M103)</f>
        <v>2655202</v>
      </c>
      <c r="N104" s="208">
        <f>(M104/K104-1)*100</f>
        <v>17.136907716914074</v>
      </c>
      <c r="O104" s="356">
        <v>3042970</v>
      </c>
      <c r="P104" s="357">
        <f>(O104/M104-1)*100</f>
        <v>14.604086619398448</v>
      </c>
      <c r="T104" s="2">
        <f t="shared" si="21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ht="14.25" thickBot="1">
      <c r="B105" s="113"/>
      <c r="C105" s="113"/>
      <c r="D105" s="137"/>
      <c r="E105" s="139"/>
      <c r="F105" s="140"/>
      <c r="G105" s="137"/>
      <c r="H105" s="140"/>
      <c r="I105" s="137"/>
      <c r="J105" s="140"/>
      <c r="K105" s="55"/>
      <c r="L105" s="60"/>
      <c r="M105" s="55"/>
      <c r="N105" s="60"/>
      <c r="O105" s="113"/>
      <c r="P105" s="113"/>
    </row>
    <row r="106" spans="2:23">
      <c r="B106" s="61" t="s">
        <v>29</v>
      </c>
      <c r="C106" s="141"/>
      <c r="D106" s="142">
        <v>287912.20654295001</v>
      </c>
      <c r="E106" s="143">
        <v>232667.47026034998</v>
      </c>
      <c r="F106" s="118">
        <f>(E106/D106-1)*100</f>
        <v>-19.188049352245429</v>
      </c>
      <c r="G106" s="143">
        <v>279246.23513749999</v>
      </c>
      <c r="H106" s="124">
        <f>(G106/E106-1)*100</f>
        <v>20.019457307473786</v>
      </c>
      <c r="I106" s="143">
        <v>482556.00152489997</v>
      </c>
      <c r="J106" s="221">
        <f>(I106/G106-1)*100</f>
        <v>72.806627558395149</v>
      </c>
      <c r="K106" s="40">
        <v>364832.5149789995</v>
      </c>
      <c r="L106" s="207">
        <f>(K106/I106-1)*100</f>
        <v>-24.395818552435077</v>
      </c>
      <c r="M106" s="31">
        <v>521798</v>
      </c>
      <c r="N106" s="207">
        <f>(M106/K106-1)*100</f>
        <v>43.023984589212326</v>
      </c>
      <c r="O106" s="358">
        <f>T96+T109+T110</f>
        <v>630876</v>
      </c>
      <c r="P106" s="354">
        <f>(O106/M106-1)*100</f>
        <v>20.904257969559104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4.25" thickBot="1">
      <c r="B107" s="63" t="s">
        <v>30</v>
      </c>
      <c r="C107" s="64"/>
      <c r="D107" s="144">
        <v>79203.550057</v>
      </c>
      <c r="E107" s="146">
        <v>67487.316524850001</v>
      </c>
      <c r="F107" s="147">
        <f>(E107/D107-1)*100</f>
        <v>-14.792561095706237</v>
      </c>
      <c r="G107" s="148">
        <v>59935.335682999998</v>
      </c>
      <c r="H107" s="147">
        <f>(G107/E107-1)*100</f>
        <v>-11.190222445826892</v>
      </c>
      <c r="I107" s="148">
        <v>266699.5017894</v>
      </c>
      <c r="J107" s="224">
        <f>(I107/G107-1)*100</f>
        <v>344.97874042114756</v>
      </c>
      <c r="K107" s="67">
        <v>194938.66773999951</v>
      </c>
      <c r="L107" s="209">
        <f>(K107/I107-1)*100</f>
        <v>-26.90699966363891</v>
      </c>
      <c r="M107" s="67">
        <v>307561</v>
      </c>
      <c r="N107" s="209">
        <f>(M107/K107-1)*100</f>
        <v>57.773213270448288</v>
      </c>
      <c r="O107" s="359">
        <f>T106+T107+T108</f>
        <v>344178</v>
      </c>
      <c r="P107" s="360">
        <f>(O107/M107-1)*100</f>
        <v>11.905605717239842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>
      <c r="D108" s="72"/>
      <c r="E108" s="72"/>
      <c r="F108" s="72"/>
      <c r="G108" s="72"/>
      <c r="H108" s="72"/>
      <c r="I108" s="72"/>
      <c r="J108" s="72"/>
      <c r="K108" s="193"/>
      <c r="L108" s="193"/>
      <c r="M108" s="193"/>
      <c r="N108" s="19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ht="18" thickBot="1">
      <c r="B109" s="111" t="s">
        <v>47</v>
      </c>
      <c r="C109" s="111"/>
      <c r="D109" s="112"/>
      <c r="E109" s="112"/>
      <c r="F109" s="112"/>
      <c r="G109" s="112"/>
      <c r="H109" s="112"/>
      <c r="I109" s="112"/>
      <c r="J109" s="112"/>
      <c r="K109" s="194"/>
      <c r="L109" s="194"/>
      <c r="M109" s="194"/>
      <c r="N109" s="194"/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>
      <c r="B110" s="113"/>
      <c r="C110" s="113"/>
      <c r="D110" s="330">
        <v>2008</v>
      </c>
      <c r="E110" s="383">
        <v>2009</v>
      </c>
      <c r="F110" s="402"/>
      <c r="G110" s="383">
        <v>2010</v>
      </c>
      <c r="H110" s="402"/>
      <c r="I110" s="383">
        <v>2011</v>
      </c>
      <c r="J110" s="435"/>
      <c r="K110" s="421">
        <v>2012</v>
      </c>
      <c r="L110" s="420"/>
      <c r="M110" s="421">
        <v>2013</v>
      </c>
      <c r="N110" s="420"/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>
      <c r="B111" s="27" t="s">
        <v>18</v>
      </c>
      <c r="C111" s="28"/>
      <c r="D111" s="114">
        <v>79255.920432000014</v>
      </c>
      <c r="E111" s="116">
        <v>98025.107815999989</v>
      </c>
      <c r="F111" s="117">
        <f t="shared" ref="F111:F120" si="23">(E111/D111-1)*100</f>
        <v>23.681748040644557</v>
      </c>
      <c r="G111" s="116">
        <v>91924.151431000006</v>
      </c>
      <c r="H111" s="118">
        <f>(G111/E111-1)*100</f>
        <v>-6.2238711294782867</v>
      </c>
      <c r="I111" s="116">
        <v>94869.93936027179</v>
      </c>
      <c r="J111" s="221">
        <f>(I111/G111-1)*100</f>
        <v>3.2045853928637458</v>
      </c>
      <c r="K111" s="31">
        <v>98312.731281</v>
      </c>
      <c r="L111" s="35">
        <f>(K111/I111-1)*100</f>
        <v>3.6289597568457399</v>
      </c>
      <c r="M111" s="31">
        <v>99243</v>
      </c>
      <c r="N111" s="35">
        <f>(M111/K111-1)*100</f>
        <v>0.94623423322568456</v>
      </c>
    </row>
    <row r="112" spans="2:23">
      <c r="B112" s="36" t="s">
        <v>20</v>
      </c>
      <c r="C112" s="37"/>
      <c r="D112" s="120">
        <v>147037.83482299998</v>
      </c>
      <c r="E112" s="122">
        <v>137341.64728164999</v>
      </c>
      <c r="F112" s="123">
        <f t="shared" si="23"/>
        <v>-6.5943486946893559</v>
      </c>
      <c r="G112" s="122">
        <v>126641.38852399999</v>
      </c>
      <c r="H112" s="124">
        <f t="shared" ref="H112:J123" si="24">(G112/E112-1)*100</f>
        <v>-7.7909788978333001</v>
      </c>
      <c r="I112" s="122">
        <v>316110.79758519115</v>
      </c>
      <c r="J112" s="222">
        <f t="shared" si="24"/>
        <v>149.61096942275276</v>
      </c>
      <c r="K112" s="40">
        <v>408661.36415899999</v>
      </c>
      <c r="L112" s="44">
        <f t="shared" ref="L112:L119" si="25">(K112/I112-1)*100</f>
        <v>29.277888411536047</v>
      </c>
      <c r="M112" s="40">
        <v>495441</v>
      </c>
      <c r="N112" s="44">
        <f t="shared" ref="N112:N119" si="26">(M112/K112-1)*100</f>
        <v>21.235096696646917</v>
      </c>
    </row>
    <row r="113" spans="2:14">
      <c r="B113" s="36" t="s">
        <v>21</v>
      </c>
      <c r="C113" s="37"/>
      <c r="D113" s="120">
        <v>1447233.8929808997</v>
      </c>
      <c r="E113" s="122">
        <v>1590580.6768415999</v>
      </c>
      <c r="F113" s="123">
        <f t="shared" si="23"/>
        <v>9.9048802378063137</v>
      </c>
      <c r="G113" s="122">
        <v>1641889.6840395499</v>
      </c>
      <c r="H113" s="124">
        <f t="shared" si="24"/>
        <v>3.2258035033993826</v>
      </c>
      <c r="I113" s="122">
        <v>1577865.4254916655</v>
      </c>
      <c r="J113" s="222">
        <f t="shared" si="24"/>
        <v>-3.8994251057333673</v>
      </c>
      <c r="K113" s="40">
        <v>1499346.3462266</v>
      </c>
      <c r="L113" s="44">
        <f t="shared" si="25"/>
        <v>-4.9762849224355588</v>
      </c>
      <c r="M113" s="40">
        <v>1415189</v>
      </c>
      <c r="N113" s="44">
        <f t="shared" si="26"/>
        <v>-5.6129356928369845</v>
      </c>
    </row>
    <row r="114" spans="2:14">
      <c r="B114" s="36" t="s">
        <v>22</v>
      </c>
      <c r="C114" s="37"/>
      <c r="D114" s="120">
        <v>110958.42792799999</v>
      </c>
      <c r="E114" s="122">
        <v>106915.58119900001</v>
      </c>
      <c r="F114" s="123">
        <f t="shared" si="23"/>
        <v>-3.6435688613246642</v>
      </c>
      <c r="G114" s="122">
        <v>87775.741068949996</v>
      </c>
      <c r="H114" s="124">
        <f t="shared" si="24"/>
        <v>-17.901824893441287</v>
      </c>
      <c r="I114" s="122">
        <v>105418.83233391627</v>
      </c>
      <c r="J114" s="222">
        <f t="shared" si="24"/>
        <v>20.100190610874137</v>
      </c>
      <c r="K114" s="40">
        <v>98933.554613999993</v>
      </c>
      <c r="L114" s="44">
        <f t="shared" si="25"/>
        <v>-6.1519157216369358</v>
      </c>
      <c r="M114" s="40">
        <v>104164</v>
      </c>
      <c r="N114" s="44">
        <f t="shared" si="26"/>
        <v>5.2868265033103823</v>
      </c>
    </row>
    <row r="115" spans="2:14">
      <c r="B115" s="36" t="s">
        <v>23</v>
      </c>
      <c r="C115" s="37"/>
      <c r="D115" s="120">
        <v>267436.32068899996</v>
      </c>
      <c r="E115" s="122">
        <v>254632.54022800003</v>
      </c>
      <c r="F115" s="123">
        <f t="shared" si="23"/>
        <v>-4.787599690278932</v>
      </c>
      <c r="G115" s="122">
        <v>277024.14939499996</v>
      </c>
      <c r="H115" s="124">
        <f t="shared" si="24"/>
        <v>8.7936950819209159</v>
      </c>
      <c r="I115" s="122">
        <v>255652.14946063413</v>
      </c>
      <c r="J115" s="222">
        <f t="shared" si="24"/>
        <v>-7.7148508464120136</v>
      </c>
      <c r="K115" s="40">
        <v>322853.14548499999</v>
      </c>
      <c r="L115" s="44">
        <f>(K115/I115-1)*100</f>
        <v>26.286106401273823</v>
      </c>
      <c r="M115" s="40">
        <v>237701</v>
      </c>
      <c r="N115" s="44">
        <f t="shared" si="26"/>
        <v>-26.374884889872085</v>
      </c>
    </row>
    <row r="116" spans="2:14">
      <c r="B116" s="36" t="s">
        <v>24</v>
      </c>
      <c r="C116" s="37"/>
      <c r="D116" s="120">
        <v>496716.98117200029</v>
      </c>
      <c r="E116" s="122">
        <v>747980.94460499997</v>
      </c>
      <c r="F116" s="123">
        <f t="shared" si="23"/>
        <v>50.584935276451404</v>
      </c>
      <c r="G116" s="122">
        <v>511562.36411879992</v>
      </c>
      <c r="H116" s="124">
        <f t="shared" si="24"/>
        <v>-31.607567303876969</v>
      </c>
      <c r="I116" s="122">
        <v>538017.89564082678</v>
      </c>
      <c r="J116" s="222">
        <f t="shared" si="24"/>
        <v>5.1715163932355201</v>
      </c>
      <c r="K116" s="40">
        <v>463866.48420700006</v>
      </c>
      <c r="L116" s="44">
        <f t="shared" si="25"/>
        <v>-13.782331783872326</v>
      </c>
      <c r="M116" s="40">
        <v>417570</v>
      </c>
      <c r="N116" s="44">
        <f t="shared" si="26"/>
        <v>-9.9805624642500099</v>
      </c>
    </row>
    <row r="117" spans="2:14">
      <c r="B117" s="36" t="s">
        <v>25</v>
      </c>
      <c r="C117" s="37"/>
      <c r="D117" s="120">
        <v>125699.43210400001</v>
      </c>
      <c r="E117" s="122">
        <v>110484.701256</v>
      </c>
      <c r="F117" s="123">
        <f t="shared" si="23"/>
        <v>-12.104056950242848</v>
      </c>
      <c r="G117" s="122">
        <v>146513.17196400001</v>
      </c>
      <c r="H117" s="124">
        <f t="shared" si="24"/>
        <v>32.609465653095057</v>
      </c>
      <c r="I117" s="122">
        <v>147777.23009031441</v>
      </c>
      <c r="J117" s="222">
        <f t="shared" si="24"/>
        <v>0.86276073978179824</v>
      </c>
      <c r="K117" s="40">
        <v>138314.99673099996</v>
      </c>
      <c r="L117" s="44">
        <f t="shared" si="25"/>
        <v>-6.4030387858343136</v>
      </c>
      <c r="M117" s="40">
        <v>165136</v>
      </c>
      <c r="N117" s="44">
        <f t="shared" si="26"/>
        <v>19.391247444528737</v>
      </c>
    </row>
    <row r="118" spans="2:14">
      <c r="B118" s="36" t="s">
        <v>26</v>
      </c>
      <c r="C118" s="37"/>
      <c r="D118" s="120">
        <v>49846.676443999997</v>
      </c>
      <c r="E118" s="122">
        <v>62103.559461999997</v>
      </c>
      <c r="F118" s="123">
        <f t="shared" si="23"/>
        <v>24.589168009566166</v>
      </c>
      <c r="G118" s="122">
        <v>51260.099941050008</v>
      </c>
      <c r="H118" s="124">
        <f t="shared" si="24"/>
        <v>-17.460286680644931</v>
      </c>
      <c r="I118" s="122">
        <v>85166.97897335951</v>
      </c>
      <c r="J118" s="222">
        <f t="shared" si="24"/>
        <v>66.146728296087986</v>
      </c>
      <c r="K118" s="40">
        <v>69821.971416999993</v>
      </c>
      <c r="L118" s="44">
        <f t="shared" si="25"/>
        <v>-18.017555326412925</v>
      </c>
      <c r="M118" s="40">
        <v>57751</v>
      </c>
      <c r="N118" s="44">
        <f t="shared" si="26"/>
        <v>-17.28821339762543</v>
      </c>
    </row>
    <row r="119" spans="2:14" ht="14.25" thickBot="1">
      <c r="B119" s="36" t="s">
        <v>27</v>
      </c>
      <c r="C119" s="126"/>
      <c r="D119" s="127">
        <v>143758.13536600003</v>
      </c>
      <c r="E119" s="128">
        <v>209526.63715155001</v>
      </c>
      <c r="F119" s="123">
        <f t="shared" si="23"/>
        <v>45.749412106735463</v>
      </c>
      <c r="G119" s="128">
        <v>237624.47111245</v>
      </c>
      <c r="H119" s="124">
        <f t="shared" si="24"/>
        <v>13.410148868364136</v>
      </c>
      <c r="I119" s="128">
        <v>170138.81608852025</v>
      </c>
      <c r="J119" s="222">
        <f t="shared" si="24"/>
        <v>-28.40012844973101</v>
      </c>
      <c r="K119" s="40">
        <v>220824.04221199997</v>
      </c>
      <c r="L119" s="44">
        <f t="shared" si="25"/>
        <v>29.790512999167152</v>
      </c>
      <c r="M119" s="40">
        <v>221846</v>
      </c>
      <c r="N119" s="44">
        <f t="shared" si="26"/>
        <v>0.46279280904517606</v>
      </c>
    </row>
    <row r="120" spans="2:14" ht="15" thickTop="1" thickBot="1">
      <c r="B120" s="46" t="s">
        <v>28</v>
      </c>
      <c r="C120" s="47"/>
      <c r="D120" s="129">
        <v>2867943.6219389001</v>
      </c>
      <c r="E120" s="131">
        <v>3317591.3958408004</v>
      </c>
      <c r="F120" s="132">
        <f t="shared" si="23"/>
        <v>15.678403524470674</v>
      </c>
      <c r="G120" s="133">
        <v>3172215.2215948002</v>
      </c>
      <c r="H120" s="134">
        <f t="shared" si="24"/>
        <v>-4.381979481507436</v>
      </c>
      <c r="I120" s="135">
        <v>3291018.0650247</v>
      </c>
      <c r="J120" s="223">
        <f t="shared" si="24"/>
        <v>3.7451066567347535</v>
      </c>
      <c r="K120" s="50">
        <v>3320934.6363325999</v>
      </c>
      <c r="L120" s="54">
        <f>(K120/I120-1)*100</f>
        <v>0.90903698238056219</v>
      </c>
      <c r="M120" s="50">
        <v>3214041</v>
      </c>
      <c r="N120" s="54">
        <f>(M120/K120-1)*100</f>
        <v>-3.2187816996797514</v>
      </c>
    </row>
    <row r="121" spans="2:14" ht="14.25" thickBot="1">
      <c r="B121" s="113"/>
      <c r="C121" s="113"/>
      <c r="D121" s="137"/>
      <c r="E121" s="139"/>
      <c r="F121" s="140"/>
      <c r="G121" s="137"/>
      <c r="H121" s="140"/>
      <c r="I121" s="137"/>
      <c r="J121" s="140"/>
      <c r="K121" s="210"/>
      <c r="L121" s="60"/>
      <c r="M121" s="55"/>
      <c r="N121" s="60"/>
    </row>
    <row r="122" spans="2:14">
      <c r="B122" s="61" t="s">
        <v>29</v>
      </c>
      <c r="C122" s="141"/>
      <c r="D122" s="142">
        <v>265845.68167664995</v>
      </c>
      <c r="E122" s="143">
        <v>337613.81898740004</v>
      </c>
      <c r="F122" s="118">
        <f>(E122/D122-1)*100</f>
        <v>26.996164413173428</v>
      </c>
      <c r="G122" s="143">
        <v>329155.45673099993</v>
      </c>
      <c r="H122" s="124">
        <f>(G122/E122-1)*100</f>
        <v>-2.5053365060023758</v>
      </c>
      <c r="I122" s="143">
        <v>548667.5142502964</v>
      </c>
      <c r="J122" s="221">
        <f>(I122/G122-1)*100</f>
        <v>66.689478491219802</v>
      </c>
      <c r="K122" s="40">
        <v>628710.45961700007</v>
      </c>
      <c r="L122" s="44">
        <f>(K122/I122-1)*100</f>
        <v>14.588606631117029</v>
      </c>
      <c r="M122" s="31">
        <v>707904</v>
      </c>
      <c r="N122" s="44">
        <f>(M122/K122-1)*100</f>
        <v>12.596186236704776</v>
      </c>
    </row>
    <row r="123" spans="2:14" ht="14.25" thickBot="1">
      <c r="B123" s="63" t="s">
        <v>30</v>
      </c>
      <c r="C123" s="64"/>
      <c r="D123" s="144">
        <v>99569.05785099999</v>
      </c>
      <c r="E123" s="146">
        <v>84319.914841649996</v>
      </c>
      <c r="F123" s="147">
        <f>(E123/D123-1)*100</f>
        <v>-15.315142413187798</v>
      </c>
      <c r="G123" s="148">
        <v>83348.967363000003</v>
      </c>
      <c r="H123" s="147">
        <f t="shared" si="24"/>
        <v>-1.1515043397202218</v>
      </c>
      <c r="I123" s="148">
        <v>267670.18400914996</v>
      </c>
      <c r="J123" s="224">
        <f t="shared" si="24"/>
        <v>221.14397151844406</v>
      </c>
      <c r="K123" s="67">
        <v>357972.82371100003</v>
      </c>
      <c r="L123" s="71">
        <f>(K123/I123-1)*100</f>
        <v>33.736532903778027</v>
      </c>
      <c r="M123" s="67">
        <v>461783</v>
      </c>
      <c r="N123" s="71">
        <f>(M123/K123-1)*100</f>
        <v>28.999457336685541</v>
      </c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B125" s="21" t="s">
        <v>33</v>
      </c>
      <c r="C125" s="9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</sheetData>
  <mergeCells count="19">
    <mergeCell ref="O94:P94"/>
    <mergeCell ref="I62:J62"/>
    <mergeCell ref="K62:L62"/>
    <mergeCell ref="M62:N62"/>
    <mergeCell ref="O62:P62"/>
    <mergeCell ref="I78:J78"/>
    <mergeCell ref="K78:L78"/>
    <mergeCell ref="M78:N78"/>
    <mergeCell ref="O78:P78"/>
    <mergeCell ref="E94:F94"/>
    <mergeCell ref="G94:H94"/>
    <mergeCell ref="I94:J94"/>
    <mergeCell ref="K94:L94"/>
    <mergeCell ref="M94:N94"/>
    <mergeCell ref="E110:F110"/>
    <mergeCell ref="G110:H110"/>
    <mergeCell ref="I110:J110"/>
    <mergeCell ref="K110:L110"/>
    <mergeCell ref="M110:N110"/>
  </mergeCells>
  <phoneticPr fontId="39"/>
  <conditionalFormatting sqref="I4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{BE787670-4F24-48DF-B764-2CA6EB53696B}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787670-4F24-48DF-B764-2CA6EB53696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1"/>
  <sheetViews>
    <sheetView topLeftCell="A52" workbookViewId="0">
      <selection activeCell="K17" sqref="K1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145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50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52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52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52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52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52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52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51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49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49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51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51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51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51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51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51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51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51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5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5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5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5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5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5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5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5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5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5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5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53">
        <v>40815</v>
      </c>
      <c r="E35" s="155">
        <f t="shared" ref="E35:E53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5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5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5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5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141</v>
      </c>
      <c r="C40" s="171">
        <v>374994.86393499997</v>
      </c>
      <c r="D40" s="35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5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5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5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48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48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48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48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48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48">
        <v>34941</v>
      </c>
      <c r="E49" s="103">
        <f t="shared" si="1"/>
        <v>14.383866160597403</v>
      </c>
      <c r="I49" s="226"/>
      <c r="J49" s="3"/>
      <c r="L49" s="3"/>
      <c r="N49" s="3"/>
    </row>
    <row r="50" spans="1:23">
      <c r="B50" s="109" t="s">
        <v>137</v>
      </c>
      <c r="C50" s="169">
        <v>324960.73308600002</v>
      </c>
      <c r="D50" s="348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>
      <c r="B51" s="109" t="s">
        <v>139</v>
      </c>
      <c r="C51" s="169">
        <v>241482.51199999999</v>
      </c>
      <c r="D51" s="348">
        <v>3409.9717200000005</v>
      </c>
      <c r="E51" s="103">
        <f t="shared" si="1"/>
        <v>1.4120988272641462</v>
      </c>
      <c r="I51" s="226"/>
      <c r="J51" s="3"/>
      <c r="L51" s="3"/>
      <c r="N51" s="3"/>
    </row>
    <row r="52" spans="1:23" ht="14.25" thickBot="1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>
      <c r="B53" s="294" t="s">
        <v>142</v>
      </c>
      <c r="C53" s="249">
        <v>615513</v>
      </c>
      <c r="D53" s="368">
        <v>34428</v>
      </c>
      <c r="E53" s="295">
        <f t="shared" si="1"/>
        <v>5.5933830804548403</v>
      </c>
      <c r="I53" s="226"/>
      <c r="J53" s="3"/>
      <c r="L53" s="3"/>
      <c r="N53" s="3"/>
    </row>
    <row r="54" spans="1:23" ht="16.5" customHeight="1">
      <c r="B54" s="96" t="s">
        <v>12</v>
      </c>
      <c r="C54" s="97">
        <f>SUM(C6:C53)</f>
        <v>12568199.399259701</v>
      </c>
      <c r="D54" s="97">
        <f>SUM(D6:D53)</f>
        <v>1630379.299106</v>
      </c>
      <c r="E54" s="106">
        <f>D54/C54*100</f>
        <v>12.97225837459289</v>
      </c>
      <c r="J54" s="3"/>
      <c r="L54" s="3"/>
      <c r="N54" s="3"/>
    </row>
    <row r="55" spans="1:23">
      <c r="B55" s="17"/>
      <c r="C55" s="18"/>
      <c r="D55" s="18"/>
      <c r="E55" s="20"/>
      <c r="J55" s="3"/>
      <c r="L55" s="3"/>
      <c r="N55" s="3"/>
    </row>
    <row r="56" spans="1:23">
      <c r="B56" s="21" t="s">
        <v>13</v>
      </c>
      <c r="C56" s="18"/>
      <c r="D56" s="18"/>
      <c r="E56" s="20"/>
      <c r="J56" s="3"/>
      <c r="L56" s="3"/>
      <c r="N56" s="3"/>
    </row>
    <row r="57" spans="1:23">
      <c r="B57" s="21" t="s">
        <v>14</v>
      </c>
      <c r="J57" s="3"/>
      <c r="L57" s="3"/>
      <c r="N57" s="3"/>
    </row>
    <row r="58" spans="1:23">
      <c r="B58" s="21" t="s">
        <v>34</v>
      </c>
      <c r="J58" s="3"/>
      <c r="L58" s="3"/>
      <c r="N58" s="3"/>
    </row>
    <row r="59" spans="1:23" ht="25.5" customHeight="1">
      <c r="J59" s="3"/>
      <c r="L59" s="3"/>
      <c r="N59" s="3"/>
    </row>
    <row r="60" spans="1:23" ht="14.25">
      <c r="A60" s="4" t="s">
        <v>15</v>
      </c>
      <c r="U60" s="2">
        <v>4</v>
      </c>
      <c r="V60" s="2">
        <v>5</v>
      </c>
      <c r="W60" s="2">
        <v>6</v>
      </c>
    </row>
    <row r="61" spans="1:23">
      <c r="J61" s="3"/>
      <c r="L61" s="3"/>
      <c r="N61" s="3" t="s">
        <v>16</v>
      </c>
      <c r="T61" s="2">
        <f>SUM(U61:W61)</f>
        <v>97228</v>
      </c>
      <c r="U61" s="2">
        <v>46198</v>
      </c>
      <c r="V61" s="2">
        <v>23400</v>
      </c>
      <c r="W61" s="2">
        <v>27630</v>
      </c>
    </row>
    <row r="62" spans="1:23" ht="18" thickBot="1">
      <c r="B62" s="22" t="s">
        <v>17</v>
      </c>
      <c r="C62" s="22"/>
      <c r="J62" s="3"/>
      <c r="L62" s="3"/>
      <c r="N62" s="3"/>
      <c r="T62" s="2">
        <f t="shared" ref="T62:T75" si="2">SUM(U62:W62)</f>
        <v>397109</v>
      </c>
      <c r="U62" s="2">
        <v>61496</v>
      </c>
      <c r="V62" s="2">
        <v>160316</v>
      </c>
      <c r="W62" s="2">
        <v>175297</v>
      </c>
    </row>
    <row r="63" spans="1:23" ht="18" thickBot="1">
      <c r="B63" s="22"/>
      <c r="C63" s="22"/>
      <c r="D63" s="23">
        <v>2008</v>
      </c>
      <c r="E63" s="25">
        <v>2009</v>
      </c>
      <c r="F63" s="24"/>
      <c r="G63" s="25">
        <v>2010</v>
      </c>
      <c r="H63" s="24"/>
      <c r="I63" s="421">
        <v>2011</v>
      </c>
      <c r="J63" s="424"/>
      <c r="K63" s="421">
        <v>2012</v>
      </c>
      <c r="L63" s="424"/>
      <c r="M63" s="421">
        <v>2013</v>
      </c>
      <c r="N63" s="424"/>
      <c r="O63" s="454">
        <v>2014</v>
      </c>
      <c r="P63" s="455"/>
      <c r="T63" s="2">
        <f t="shared" si="2"/>
        <v>1683392</v>
      </c>
      <c r="U63" s="2">
        <v>865989</v>
      </c>
      <c r="V63" s="2">
        <v>348963</v>
      </c>
      <c r="W63" s="2">
        <v>468440</v>
      </c>
    </row>
    <row r="64" spans="1:23">
      <c r="B64" s="27" t="s">
        <v>18</v>
      </c>
      <c r="C64" s="28"/>
      <c r="D64" s="29">
        <v>74465.86815699999</v>
      </c>
      <c r="E64" s="31">
        <v>58963.207877999972</v>
      </c>
      <c r="F64" s="32">
        <f t="shared" ref="F64:F73" si="3">(E64/D64-1)*100</f>
        <v>-20.818477864670847</v>
      </c>
      <c r="G64" s="33">
        <v>65085.726096999992</v>
      </c>
      <c r="H64" s="34">
        <f>(G64/E64-1)*100</f>
        <v>10.383624703167516</v>
      </c>
      <c r="I64" s="31">
        <v>52162.666859999998</v>
      </c>
      <c r="J64" s="206">
        <f>(I64/G64-1)*100</f>
        <v>-19.855442985671257</v>
      </c>
      <c r="K64" s="31">
        <v>71372.129297000007</v>
      </c>
      <c r="L64" s="206">
        <f>(K64/I64-1)*100</f>
        <v>36.826074266019624</v>
      </c>
      <c r="M64" s="31">
        <v>83754.063877999986</v>
      </c>
      <c r="N64" s="206">
        <f>(M64/K64-1)*100</f>
        <v>17.348416956253576</v>
      </c>
      <c r="O64" s="273">
        <v>97228</v>
      </c>
      <c r="P64" s="274">
        <f t="shared" ref="P64:P72" si="4">(O64/M64-1)*100</f>
        <v>16.08750130814758</v>
      </c>
      <c r="T64" s="2">
        <f t="shared" si="2"/>
        <v>77322</v>
      </c>
      <c r="U64" s="2">
        <v>17125</v>
      </c>
      <c r="V64" s="2">
        <v>24173</v>
      </c>
      <c r="W64" s="2">
        <v>36024</v>
      </c>
    </row>
    <row r="65" spans="2:29">
      <c r="B65" s="36" t="s">
        <v>20</v>
      </c>
      <c r="C65" s="37"/>
      <c r="D65" s="38">
        <v>123756.788416</v>
      </c>
      <c r="E65" s="40">
        <v>64109.766524999999</v>
      </c>
      <c r="F65" s="41">
        <f t="shared" si="3"/>
        <v>-48.196969761772266</v>
      </c>
      <c r="G65" s="42">
        <v>73314.204068549996</v>
      </c>
      <c r="H65" s="43">
        <f t="shared" ref="H65:H76" si="5">(G65/E65-1)*100</f>
        <v>14.357309412382069</v>
      </c>
      <c r="I65" s="40">
        <v>138795.73865499999</v>
      </c>
      <c r="J65" s="207">
        <f t="shared" ref="J65:J76" si="6">(I65/G65-1)*100</f>
        <v>89.316300188192272</v>
      </c>
      <c r="K65" s="40">
        <v>210852.80018000002</v>
      </c>
      <c r="L65" s="207">
        <f t="shared" ref="L65:L73" si="7">(K65/I65-1)*100</f>
        <v>51.915903343480821</v>
      </c>
      <c r="M65" s="40">
        <v>261840.39718900001</v>
      </c>
      <c r="N65" s="207">
        <f t="shared" ref="N65:P73" si="8">(M65/K65-1)*100</f>
        <v>24.181607721345454</v>
      </c>
      <c r="O65" s="273">
        <v>397109</v>
      </c>
      <c r="P65" s="274">
        <f t="shared" si="4"/>
        <v>51.660707921001681</v>
      </c>
      <c r="T65" s="2">
        <f t="shared" si="2"/>
        <v>266510</v>
      </c>
      <c r="U65" s="2">
        <v>79706</v>
      </c>
      <c r="V65" s="2">
        <v>78909</v>
      </c>
      <c r="W65" s="2">
        <v>107895</v>
      </c>
    </row>
    <row r="66" spans="2:29">
      <c r="B66" s="36" t="s">
        <v>21</v>
      </c>
      <c r="C66" s="37"/>
      <c r="D66" s="38">
        <v>1169438.2871020001</v>
      </c>
      <c r="E66" s="40">
        <v>763654.2381190001</v>
      </c>
      <c r="F66" s="41">
        <f t="shared" si="3"/>
        <v>-34.699056244222902</v>
      </c>
      <c r="G66" s="42">
        <v>707206.43444054993</v>
      </c>
      <c r="H66" s="43">
        <f t="shared" si="5"/>
        <v>-7.391801270885356</v>
      </c>
      <c r="I66" s="40">
        <v>866631.61487274989</v>
      </c>
      <c r="J66" s="207">
        <f t="shared" si="6"/>
        <v>22.542948235237215</v>
      </c>
      <c r="K66" s="40">
        <v>902865.58918500005</v>
      </c>
      <c r="L66" s="207">
        <f t="shared" si="7"/>
        <v>4.1810122883147338</v>
      </c>
      <c r="M66" s="40">
        <v>931063.18361599999</v>
      </c>
      <c r="N66" s="207">
        <f t="shared" si="8"/>
        <v>3.1231220647641944</v>
      </c>
      <c r="O66" s="273">
        <v>1683392</v>
      </c>
      <c r="P66" s="274">
        <f t="shared" si="4"/>
        <v>80.803196777919666</v>
      </c>
      <c r="T66" s="2">
        <f t="shared" si="2"/>
        <v>324805</v>
      </c>
      <c r="U66" s="2">
        <v>116456</v>
      </c>
      <c r="V66" s="2">
        <v>74160</v>
      </c>
      <c r="W66" s="2">
        <v>134189</v>
      </c>
    </row>
    <row r="67" spans="2:29">
      <c r="B67" s="36" t="s">
        <v>22</v>
      </c>
      <c r="C67" s="37"/>
      <c r="D67" s="38">
        <v>82149.387164999993</v>
      </c>
      <c r="E67" s="40">
        <v>92729.870196050004</v>
      </c>
      <c r="F67" s="41">
        <f t="shared" si="3"/>
        <v>12.879564164975132</v>
      </c>
      <c r="G67" s="42">
        <v>36770.895344900004</v>
      </c>
      <c r="H67" s="43">
        <f t="shared" si="5"/>
        <v>-60.346223641682265</v>
      </c>
      <c r="I67" s="40">
        <v>53816.136776799998</v>
      </c>
      <c r="J67" s="207">
        <f t="shared" si="6"/>
        <v>46.355252631247424</v>
      </c>
      <c r="K67" s="40">
        <v>66521.404869999998</v>
      </c>
      <c r="L67" s="207">
        <f t="shared" si="7"/>
        <v>23.608658766968958</v>
      </c>
      <c r="M67" s="40">
        <v>68074.046228849998</v>
      </c>
      <c r="N67" s="207">
        <f t="shared" si="8"/>
        <v>2.3340477578371432</v>
      </c>
      <c r="O67" s="273">
        <v>77322</v>
      </c>
      <c r="P67" s="274">
        <f t="shared" si="4"/>
        <v>13.585138953045938</v>
      </c>
      <c r="T67" s="2">
        <f t="shared" si="2"/>
        <v>99035</v>
      </c>
      <c r="U67" s="2">
        <v>32505</v>
      </c>
      <c r="V67" s="2">
        <v>24733</v>
      </c>
      <c r="W67" s="2">
        <v>41797</v>
      </c>
    </row>
    <row r="68" spans="2:29">
      <c r="B68" s="36" t="s">
        <v>23</v>
      </c>
      <c r="C68" s="37"/>
      <c r="D68" s="38">
        <v>225821.92133399996</v>
      </c>
      <c r="E68" s="40">
        <v>145672.13092700002</v>
      </c>
      <c r="F68" s="41">
        <f t="shared" si="3"/>
        <v>-35.492475634575392</v>
      </c>
      <c r="G68" s="42">
        <v>134343.03707299998</v>
      </c>
      <c r="H68" s="43">
        <f t="shared" si="5"/>
        <v>-7.777118232503466</v>
      </c>
      <c r="I68" s="40">
        <v>168834.638656</v>
      </c>
      <c r="J68" s="207">
        <f t="shared" si="6"/>
        <v>25.674275596626405</v>
      </c>
      <c r="K68" s="40">
        <v>183752.44197099999</v>
      </c>
      <c r="L68" s="207">
        <f t="shared" si="7"/>
        <v>8.835748063165493</v>
      </c>
      <c r="M68" s="40">
        <v>224090.79685500002</v>
      </c>
      <c r="N68" s="207">
        <f t="shared" si="8"/>
        <v>21.95255445387021</v>
      </c>
      <c r="O68" s="273">
        <v>266510</v>
      </c>
      <c r="P68" s="274">
        <f t="shared" si="4"/>
        <v>18.929471330519519</v>
      </c>
      <c r="T68" s="2">
        <f t="shared" si="2"/>
        <v>50578</v>
      </c>
      <c r="U68" s="2">
        <v>18275</v>
      </c>
      <c r="V68" s="2">
        <v>12412</v>
      </c>
      <c r="W68" s="2">
        <v>19891</v>
      </c>
    </row>
    <row r="69" spans="2:29">
      <c r="B69" s="36" t="s">
        <v>24</v>
      </c>
      <c r="C69" s="37"/>
      <c r="D69" s="38">
        <v>424786.96062999999</v>
      </c>
      <c r="E69" s="40">
        <v>303027.62434599979</v>
      </c>
      <c r="F69" s="41">
        <f t="shared" si="3"/>
        <v>-28.663623785301549</v>
      </c>
      <c r="G69" s="42">
        <v>246619.43998300011</v>
      </c>
      <c r="H69" s="43">
        <f t="shared" si="5"/>
        <v>-18.614865388837387</v>
      </c>
      <c r="I69" s="40">
        <v>243332.118472</v>
      </c>
      <c r="J69" s="207">
        <f t="shared" si="6"/>
        <v>-1.3329531164399278</v>
      </c>
      <c r="K69" s="40">
        <v>278852.95514899999</v>
      </c>
      <c r="L69" s="207">
        <f t="shared" si="7"/>
        <v>14.597676993917808</v>
      </c>
      <c r="M69" s="40">
        <v>339882.65114329988</v>
      </c>
      <c r="N69" s="207">
        <f t="shared" si="8"/>
        <v>21.885977848680071</v>
      </c>
      <c r="O69" s="273">
        <v>324805</v>
      </c>
      <c r="P69" s="274">
        <f t="shared" si="4"/>
        <v>-4.4361343812582277</v>
      </c>
      <c r="T69" s="2">
        <f t="shared" si="2"/>
        <v>173411</v>
      </c>
      <c r="U69" s="2">
        <v>62059</v>
      </c>
      <c r="V69" s="2">
        <v>32924</v>
      </c>
      <c r="W69" s="2">
        <v>78428</v>
      </c>
    </row>
    <row r="70" spans="2:29">
      <c r="B70" s="36" t="s">
        <v>25</v>
      </c>
      <c r="C70" s="37"/>
      <c r="D70" s="38">
        <v>91998.580067000003</v>
      </c>
      <c r="E70" s="40">
        <v>72420.745972999983</v>
      </c>
      <c r="F70" s="41">
        <f t="shared" si="3"/>
        <v>-21.280582895672985</v>
      </c>
      <c r="G70" s="42">
        <v>63603.039643999997</v>
      </c>
      <c r="H70" s="43">
        <f t="shared" si="5"/>
        <v>-12.175663493286049</v>
      </c>
      <c r="I70" s="40">
        <v>83922.548986000009</v>
      </c>
      <c r="J70" s="207">
        <f t="shared" si="6"/>
        <v>31.947387193650979</v>
      </c>
      <c r="K70" s="40">
        <v>73510.594003000006</v>
      </c>
      <c r="L70" s="207">
        <f t="shared" si="7"/>
        <v>-12.406623855928078</v>
      </c>
      <c r="M70" s="40">
        <v>90504.567083999995</v>
      </c>
      <c r="N70" s="207">
        <f t="shared" si="8"/>
        <v>23.117719713034091</v>
      </c>
      <c r="O70" s="273">
        <v>99035</v>
      </c>
      <c r="P70" s="274">
        <f t="shared" si="4"/>
        <v>9.4254170710331699</v>
      </c>
      <c r="T70" s="2">
        <f t="shared" si="2"/>
        <v>3169390</v>
      </c>
      <c r="U70" s="2">
        <f>SUM(U61:U69)</f>
        <v>1299809</v>
      </c>
      <c r="V70" s="2">
        <f>SUM(V61:V69)</f>
        <v>779990</v>
      </c>
      <c r="W70" s="2">
        <f>SUM(W61:W69)</f>
        <v>1089591</v>
      </c>
    </row>
    <row r="71" spans="2:29">
      <c r="B71" s="36" t="s">
        <v>26</v>
      </c>
      <c r="C71" s="37"/>
      <c r="D71" s="38">
        <v>40942.404685999994</v>
      </c>
      <c r="E71" s="40">
        <v>35465.734689000004</v>
      </c>
      <c r="F71" s="41">
        <f t="shared" si="3"/>
        <v>-13.37652255406655</v>
      </c>
      <c r="G71" s="42">
        <v>26863.497335999997</v>
      </c>
      <c r="H71" s="43">
        <f t="shared" si="5"/>
        <v>-24.255065990972025</v>
      </c>
      <c r="I71" s="40">
        <v>28227.763467499997</v>
      </c>
      <c r="J71" s="207">
        <f t="shared" si="6"/>
        <v>5.0785127283919707</v>
      </c>
      <c r="K71" s="40">
        <v>34797.793954000008</v>
      </c>
      <c r="L71" s="207">
        <f t="shared" si="7"/>
        <v>23.275065678031524</v>
      </c>
      <c r="M71" s="40">
        <v>42747.456858999998</v>
      </c>
      <c r="N71" s="207">
        <f t="shared" si="8"/>
        <v>22.845307135012138</v>
      </c>
      <c r="O71" s="273">
        <v>50578</v>
      </c>
      <c r="P71" s="274">
        <f t="shared" si="4"/>
        <v>18.31814970146317</v>
      </c>
    </row>
    <row r="72" spans="2:29" ht="14.25" thickBot="1">
      <c r="B72" s="36" t="s">
        <v>27</v>
      </c>
      <c r="C72" s="45"/>
      <c r="D72" s="38">
        <v>173321.351245</v>
      </c>
      <c r="E72" s="40">
        <v>91957.925027000019</v>
      </c>
      <c r="F72" s="41">
        <f t="shared" si="3"/>
        <v>-46.943683298999872</v>
      </c>
      <c r="G72" s="42">
        <v>125849.024</v>
      </c>
      <c r="H72" s="43">
        <f t="shared" si="5"/>
        <v>36.855006203162063</v>
      </c>
      <c r="I72" s="40">
        <v>126708.88219915002</v>
      </c>
      <c r="J72" s="207">
        <f t="shared" si="6"/>
        <v>0.6832458225103144</v>
      </c>
      <c r="K72" s="40">
        <v>135836.60093099999</v>
      </c>
      <c r="L72" s="207">
        <f t="shared" si="7"/>
        <v>7.2036928851631821</v>
      </c>
      <c r="M72" s="40">
        <v>204765.990911</v>
      </c>
      <c r="N72" s="207">
        <f t="shared" si="8"/>
        <v>50.744342472919811</v>
      </c>
      <c r="O72" s="277">
        <v>173411</v>
      </c>
      <c r="P72" s="278">
        <f t="shared" si="4"/>
        <v>-15.312596965688607</v>
      </c>
      <c r="S72" s="2" t="s">
        <v>104</v>
      </c>
      <c r="T72" s="2">
        <f>SUM(U72:W72)</f>
        <v>39172</v>
      </c>
      <c r="U72" s="2">
        <v>15068</v>
      </c>
      <c r="V72" s="2">
        <v>12304</v>
      </c>
      <c r="W72" s="2">
        <v>11800</v>
      </c>
    </row>
    <row r="73" spans="2:29" ht="15" thickTop="1" thickBot="1">
      <c r="B73" s="46" t="s">
        <v>28</v>
      </c>
      <c r="C73" s="47"/>
      <c r="D73" s="48">
        <v>2406681.5488019995</v>
      </c>
      <c r="E73" s="50">
        <v>1628001.2436800501</v>
      </c>
      <c r="F73" s="51">
        <f t="shared" si="3"/>
        <v>-32.354937258299152</v>
      </c>
      <c r="G73" s="52">
        <v>1479655.2979870001</v>
      </c>
      <c r="H73" s="53">
        <f t="shared" si="5"/>
        <v>-9.1121518652970028</v>
      </c>
      <c r="I73" s="50">
        <v>1762432.1089452</v>
      </c>
      <c r="J73" s="208">
        <f t="shared" si="6"/>
        <v>19.110992360376365</v>
      </c>
      <c r="K73" s="50">
        <v>1958362.3095399998</v>
      </c>
      <c r="L73" s="208">
        <f t="shared" si="7"/>
        <v>11.117035351339698</v>
      </c>
      <c r="M73" s="50">
        <v>2246723.1537641501</v>
      </c>
      <c r="N73" s="208">
        <f t="shared" si="8"/>
        <v>14.724591196400393</v>
      </c>
      <c r="O73" s="275">
        <v>3169405</v>
      </c>
      <c r="P73" s="276">
        <f t="shared" si="8"/>
        <v>41.067892352023549</v>
      </c>
      <c r="S73" s="2" t="s">
        <v>105</v>
      </c>
      <c r="T73" s="2">
        <f t="shared" si="2"/>
        <v>113743</v>
      </c>
      <c r="U73" s="2">
        <v>22138</v>
      </c>
      <c r="V73" s="2">
        <v>34623</v>
      </c>
      <c r="W73" s="2">
        <v>56982</v>
      </c>
    </row>
    <row r="74" spans="2:29" ht="12" customHeight="1" thickBot="1">
      <c r="D74" s="55"/>
      <c r="E74" s="57"/>
      <c r="F74" s="58"/>
      <c r="G74" s="55"/>
      <c r="H74" s="59"/>
      <c r="I74" s="55"/>
      <c r="J74" s="60"/>
      <c r="K74" s="55"/>
      <c r="L74" s="60"/>
      <c r="M74" s="55"/>
      <c r="N74" s="60"/>
      <c r="O74" s="269"/>
      <c r="P74" s="270"/>
      <c r="S74" s="2" t="s">
        <v>106</v>
      </c>
      <c r="T74" s="2">
        <f t="shared" si="2"/>
        <v>203769</v>
      </c>
      <c r="U74" s="2">
        <v>16249</v>
      </c>
      <c r="V74" s="2">
        <v>99043</v>
      </c>
      <c r="W74" s="2">
        <v>88477</v>
      </c>
    </row>
    <row r="75" spans="2:29">
      <c r="B75" s="61" t="s">
        <v>29</v>
      </c>
      <c r="C75" s="62"/>
      <c r="D75" s="38">
        <v>304986.14908800001</v>
      </c>
      <c r="E75" s="31">
        <v>148632.11752500001</v>
      </c>
      <c r="F75" s="41">
        <f>(E75/D75-1)*100</f>
        <v>-51.26594503735511</v>
      </c>
      <c r="G75" s="42">
        <v>150024.44353804999</v>
      </c>
      <c r="H75" s="43">
        <f t="shared" si="5"/>
        <v>0.93675985798682415</v>
      </c>
      <c r="I75" s="40">
        <v>326871.2629643</v>
      </c>
      <c r="J75" s="207">
        <f t="shared" si="6"/>
        <v>117.87867047238683</v>
      </c>
      <c r="K75" s="40">
        <v>404012.08252400008</v>
      </c>
      <c r="L75" s="207">
        <f>(K75/I75-1)*100</f>
        <v>23.599755714262717</v>
      </c>
      <c r="M75" s="40">
        <v>428129.34528349998</v>
      </c>
      <c r="N75" s="271">
        <f>(M75/K75-1)*100</f>
        <v>5.969440965436279</v>
      </c>
      <c r="O75" s="281">
        <f>O65+T75+T76</f>
        <v>565145</v>
      </c>
      <c r="P75" s="279">
        <f t="shared" ref="P75:P76" si="9">(O75/M75-1)*100</f>
        <v>32.003331756147332</v>
      </c>
      <c r="S75" s="2" t="s">
        <v>107</v>
      </c>
      <c r="T75" s="2">
        <f t="shared" si="2"/>
        <v>40106</v>
      </c>
      <c r="U75" s="2">
        <v>14407</v>
      </c>
      <c r="V75" s="2">
        <v>12549</v>
      </c>
      <c r="W75" s="2">
        <v>13150</v>
      </c>
    </row>
    <row r="76" spans="2:29" ht="14.25" thickBot="1">
      <c r="B76" s="63" t="s">
        <v>30</v>
      </c>
      <c r="C76" s="64"/>
      <c r="D76" s="65">
        <v>80232.032361999998</v>
      </c>
      <c r="E76" s="67">
        <v>46979.442605000004</v>
      </c>
      <c r="F76" s="68">
        <f>(E76/D76-1)*100</f>
        <v>-41.445528398143004</v>
      </c>
      <c r="G76" s="69">
        <v>46955.239882549999</v>
      </c>
      <c r="H76" s="70">
        <f t="shared" si="5"/>
        <v>-5.1517687541546842E-2</v>
      </c>
      <c r="I76" s="67">
        <v>122295.344843</v>
      </c>
      <c r="J76" s="209">
        <f t="shared" si="6"/>
        <v>160.45089993981412</v>
      </c>
      <c r="K76" s="67">
        <v>182683.08608799998</v>
      </c>
      <c r="L76" s="209">
        <f>(K76/I76-1)*100</f>
        <v>49.378609891099615</v>
      </c>
      <c r="M76" s="67">
        <v>224642.03215800005</v>
      </c>
      <c r="N76" s="272">
        <f>(M76/K76-1)*100</f>
        <v>22.968161403726285</v>
      </c>
      <c r="O76" s="282">
        <f>T72+T73+T74</f>
        <v>356684</v>
      </c>
      <c r="P76" s="280">
        <f t="shared" si="9"/>
        <v>58.778834296303614</v>
      </c>
      <c r="S76" s="2" t="s">
        <v>108</v>
      </c>
      <c r="T76" s="2">
        <f>SUM(U76:W76)</f>
        <v>127930</v>
      </c>
      <c r="U76" s="2">
        <v>60056</v>
      </c>
      <c r="V76" s="2">
        <v>26016</v>
      </c>
      <c r="W76" s="2">
        <v>41858</v>
      </c>
      <c r="Z76" s="2" t="s">
        <v>125</v>
      </c>
      <c r="AA76" s="2">
        <v>7</v>
      </c>
      <c r="AB76" s="2">
        <v>8</v>
      </c>
      <c r="AC76" s="2">
        <v>9</v>
      </c>
    </row>
    <row r="77" spans="2:29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27" t="s">
        <v>18</v>
      </c>
      <c r="Z77" s="2">
        <f>SUM(AA77:AC77)</f>
        <v>82911</v>
      </c>
      <c r="AA77" s="2">
        <v>29224</v>
      </c>
      <c r="AB77" s="2">
        <v>28147</v>
      </c>
      <c r="AC77" s="2">
        <v>25540</v>
      </c>
    </row>
    <row r="78" spans="2:29" ht="18" thickBot="1">
      <c r="B78" s="22" t="s">
        <v>31</v>
      </c>
      <c r="C78" s="2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36" t="s">
        <v>20</v>
      </c>
      <c r="Z78" s="2">
        <f t="shared" ref="Z78:Z86" si="10">SUM(AA78:AC78)</f>
        <v>386197</v>
      </c>
      <c r="AA78" s="2">
        <v>141995</v>
      </c>
      <c r="AB78" s="2">
        <v>84546</v>
      </c>
      <c r="AC78" s="2">
        <v>159656</v>
      </c>
    </row>
    <row r="79" spans="2:29" ht="14.25" thickBot="1">
      <c r="D79" s="23">
        <v>2008</v>
      </c>
      <c r="E79" s="25">
        <v>2009</v>
      </c>
      <c r="F79" s="24"/>
      <c r="G79" s="25">
        <v>2010</v>
      </c>
      <c r="H79" s="24"/>
      <c r="I79" s="421">
        <v>2011</v>
      </c>
      <c r="J79" s="424"/>
      <c r="K79" s="421">
        <v>2012</v>
      </c>
      <c r="L79" s="424"/>
      <c r="M79" s="421">
        <v>2013</v>
      </c>
      <c r="N79" s="420"/>
      <c r="O79" s="421">
        <v>2014</v>
      </c>
      <c r="P79" s="420"/>
      <c r="Y79" s="36" t="s">
        <v>21</v>
      </c>
      <c r="Z79" s="2">
        <f t="shared" si="10"/>
        <v>1360167</v>
      </c>
      <c r="AA79" s="2">
        <v>379127</v>
      </c>
      <c r="AB79" s="2">
        <v>453079</v>
      </c>
      <c r="AC79" s="2">
        <v>527961</v>
      </c>
    </row>
    <row r="80" spans="2:29">
      <c r="B80" s="27" t="s">
        <v>18</v>
      </c>
      <c r="C80" s="28"/>
      <c r="D80" s="29">
        <v>107370.51606099999</v>
      </c>
      <c r="E80" s="73">
        <v>53973.204406000004</v>
      </c>
      <c r="F80" s="32">
        <f t="shared" ref="F80:F89" si="11">(E80/D80-1)*100</f>
        <v>-49.731819883089301</v>
      </c>
      <c r="G80" s="33">
        <v>50534.686978000005</v>
      </c>
      <c r="H80" s="74">
        <f>(G80/E80-1)*100</f>
        <v>-6.3707861444256775</v>
      </c>
      <c r="I80" s="31">
        <v>51523.208510999997</v>
      </c>
      <c r="J80" s="211">
        <f>(I80/G80-1)*100</f>
        <v>1.9561247770869539</v>
      </c>
      <c r="K80" s="31">
        <v>98968.325317999988</v>
      </c>
      <c r="L80" s="206">
        <f>(K80/I80-1)*100</f>
        <v>92.084942258342963</v>
      </c>
      <c r="M80" s="31">
        <v>130115.432594</v>
      </c>
      <c r="N80" s="35">
        <f>(M80/K80-1)*100</f>
        <v>31.471793804653881</v>
      </c>
      <c r="O80" s="31">
        <v>82911</v>
      </c>
      <c r="P80" s="35">
        <f>(O80/M80-1)*100</f>
        <v>-36.278888409257561</v>
      </c>
      <c r="Y80" s="36" t="s">
        <v>22</v>
      </c>
      <c r="Z80" s="2">
        <f t="shared" si="10"/>
        <v>96253</v>
      </c>
      <c r="AA80" s="2">
        <v>27541</v>
      </c>
      <c r="AB80" s="2">
        <v>12366</v>
      </c>
      <c r="AC80" s="2">
        <v>56346</v>
      </c>
    </row>
    <row r="81" spans="2:29">
      <c r="B81" s="36" t="s">
        <v>20</v>
      </c>
      <c r="C81" s="37"/>
      <c r="D81" s="38">
        <v>145430.75646899999</v>
      </c>
      <c r="E81" s="75">
        <v>96278.060667850004</v>
      </c>
      <c r="F81" s="41">
        <f t="shared" si="11"/>
        <v>-33.798006002689931</v>
      </c>
      <c r="G81" s="42">
        <v>138276.50044130001</v>
      </c>
      <c r="H81" s="76">
        <f t="shared" ref="H81:J89" si="12">(G81/E81-1)*100</f>
        <v>43.622025082474991</v>
      </c>
      <c r="I81" s="40">
        <v>373960.712917</v>
      </c>
      <c r="J81" s="212">
        <f t="shared" si="12"/>
        <v>170.44415480832237</v>
      </c>
      <c r="K81" s="40">
        <v>233728.78730700002</v>
      </c>
      <c r="L81" s="207">
        <f t="shared" ref="L81:L88" si="13">(K81/I81-1)*100</f>
        <v>-37.499106394399305</v>
      </c>
      <c r="M81" s="40">
        <v>451159.11825399997</v>
      </c>
      <c r="N81" s="44">
        <f t="shared" ref="N81:N88" si="14">(M81/K81-1)*100</f>
        <v>93.026765531199956</v>
      </c>
      <c r="O81" s="40">
        <v>386197</v>
      </c>
      <c r="P81" s="44">
        <f t="shared" ref="P81:P88" si="15">(O81/M81-1)*100</f>
        <v>-14.39893723203588</v>
      </c>
      <c r="Y81" s="36" t="s">
        <v>23</v>
      </c>
      <c r="Z81" s="2">
        <f t="shared" si="10"/>
        <v>273509</v>
      </c>
      <c r="AA81" s="2">
        <v>78003</v>
      </c>
      <c r="AB81" s="2">
        <v>72294</v>
      </c>
      <c r="AC81" s="2">
        <v>123212</v>
      </c>
    </row>
    <row r="82" spans="2:29">
      <c r="B82" s="36" t="s">
        <v>21</v>
      </c>
      <c r="C82" s="37"/>
      <c r="D82" s="38">
        <v>1624229.9840030004</v>
      </c>
      <c r="E82" s="75">
        <v>1434605.1259187507</v>
      </c>
      <c r="F82" s="41">
        <f t="shared" si="11"/>
        <v>-11.674754188252901</v>
      </c>
      <c r="G82" s="42">
        <v>1172599.0142699501</v>
      </c>
      <c r="H82" s="76">
        <f t="shared" si="12"/>
        <v>-18.26329119526925</v>
      </c>
      <c r="I82" s="40">
        <v>1083908.1906834</v>
      </c>
      <c r="J82" s="212">
        <f t="shared" si="12"/>
        <v>-7.5636106211267933</v>
      </c>
      <c r="K82" s="40">
        <v>1150309.8317710003</v>
      </c>
      <c r="L82" s="207">
        <f t="shared" si="13"/>
        <v>6.1261314988065863</v>
      </c>
      <c r="M82" s="40">
        <v>1602266.2021930502</v>
      </c>
      <c r="N82" s="44">
        <f t="shared" si="14"/>
        <v>39.289968488422325</v>
      </c>
      <c r="O82" s="40">
        <v>1360167</v>
      </c>
      <c r="P82" s="44">
        <f t="shared" si="15"/>
        <v>-15.109798974832312</v>
      </c>
      <c r="Y82" s="36" t="s">
        <v>24</v>
      </c>
      <c r="Z82" s="2">
        <f t="shared" si="10"/>
        <v>455090</v>
      </c>
      <c r="AA82" s="2">
        <v>151649</v>
      </c>
      <c r="AB82" s="2">
        <v>117472</v>
      </c>
      <c r="AC82" s="2">
        <v>185969</v>
      </c>
    </row>
    <row r="83" spans="2:29">
      <c r="B83" s="36" t="s">
        <v>22</v>
      </c>
      <c r="C83" s="37"/>
      <c r="D83" s="38">
        <v>83654.760868000012</v>
      </c>
      <c r="E83" s="75">
        <v>78045.871555999998</v>
      </c>
      <c r="F83" s="41">
        <f t="shared" si="11"/>
        <v>-6.7048058637694918</v>
      </c>
      <c r="G83" s="42">
        <v>62504.740647400002</v>
      </c>
      <c r="H83" s="76">
        <f t="shared" si="12"/>
        <v>-19.912816141016275</v>
      </c>
      <c r="I83" s="40">
        <v>68356.702199999985</v>
      </c>
      <c r="J83" s="212">
        <f t="shared" si="12"/>
        <v>9.3624283406148479</v>
      </c>
      <c r="K83" s="40">
        <v>70899.061984</v>
      </c>
      <c r="L83" s="207">
        <f t="shared" si="13"/>
        <v>3.7192545897862361</v>
      </c>
      <c r="M83" s="40">
        <v>96621.92969260001</v>
      </c>
      <c r="N83" s="44">
        <f t="shared" si="14"/>
        <v>36.28097042300076</v>
      </c>
      <c r="O83" s="40">
        <v>96253</v>
      </c>
      <c r="P83" s="44">
        <f t="shared" si="15"/>
        <v>-0.38182811477037726</v>
      </c>
      <c r="Y83" s="36" t="s">
        <v>25</v>
      </c>
      <c r="Z83" s="2">
        <f t="shared" si="10"/>
        <v>121710</v>
      </c>
      <c r="AA83" s="2">
        <v>34461</v>
      </c>
      <c r="AB83" s="2">
        <v>41057</v>
      </c>
      <c r="AC83" s="2">
        <v>46192</v>
      </c>
    </row>
    <row r="84" spans="2:29">
      <c r="B84" s="36" t="s">
        <v>23</v>
      </c>
      <c r="C84" s="37"/>
      <c r="D84" s="38">
        <v>362217.08108199947</v>
      </c>
      <c r="E84" s="75">
        <v>221173.40723000001</v>
      </c>
      <c r="F84" s="41">
        <f t="shared" si="11"/>
        <v>-38.93899024051538</v>
      </c>
      <c r="G84" s="42">
        <v>231292.07339500001</v>
      </c>
      <c r="H84" s="76">
        <f t="shared" si="12"/>
        <v>4.5749922161652634</v>
      </c>
      <c r="I84" s="40">
        <v>233336.693661</v>
      </c>
      <c r="J84" s="212">
        <f t="shared" si="12"/>
        <v>0.8839992810770525</v>
      </c>
      <c r="K84" s="40">
        <v>286657.67228700005</v>
      </c>
      <c r="L84" s="207">
        <f t="shared" si="13"/>
        <v>22.851518888609391</v>
      </c>
      <c r="M84" s="40">
        <v>332934.79825199995</v>
      </c>
      <c r="N84" s="44">
        <f t="shared" si="14"/>
        <v>16.143689996431519</v>
      </c>
      <c r="O84" s="40">
        <v>273509</v>
      </c>
      <c r="P84" s="44">
        <f t="shared" si="15"/>
        <v>-17.849079929163871</v>
      </c>
      <c r="Y84" s="36" t="s">
        <v>26</v>
      </c>
      <c r="Z84" s="2">
        <f t="shared" si="10"/>
        <v>83094</v>
      </c>
      <c r="AA84" s="2">
        <v>30030</v>
      </c>
      <c r="AB84" s="2">
        <v>20991</v>
      </c>
      <c r="AC84" s="2">
        <v>32073</v>
      </c>
    </row>
    <row r="85" spans="2:29">
      <c r="B85" s="36" t="s">
        <v>24</v>
      </c>
      <c r="C85" s="37"/>
      <c r="D85" s="38">
        <v>582095.835632</v>
      </c>
      <c r="E85" s="75">
        <v>342593.71078199986</v>
      </c>
      <c r="F85" s="41">
        <f t="shared" si="11"/>
        <v>-41.144792693795004</v>
      </c>
      <c r="G85" s="42">
        <v>361166.725286</v>
      </c>
      <c r="H85" s="76">
        <f t="shared" si="12"/>
        <v>5.4212946471216883</v>
      </c>
      <c r="I85" s="40">
        <v>318082.3917255</v>
      </c>
      <c r="J85" s="212">
        <f t="shared" si="12"/>
        <v>-11.929209017354092</v>
      </c>
      <c r="K85" s="40">
        <v>348991.59079000005</v>
      </c>
      <c r="L85" s="207">
        <f t="shared" si="13"/>
        <v>9.717356216050522</v>
      </c>
      <c r="M85" s="40">
        <v>609515.34236299992</v>
      </c>
      <c r="N85" s="44">
        <f t="shared" si="14"/>
        <v>74.650438133268878</v>
      </c>
      <c r="O85" s="40">
        <v>455090</v>
      </c>
      <c r="P85" s="44">
        <f t="shared" si="15"/>
        <v>-25.335759681506286</v>
      </c>
      <c r="Y85" s="36" t="s">
        <v>27</v>
      </c>
      <c r="Z85" s="2">
        <f t="shared" si="10"/>
        <v>184039</v>
      </c>
      <c r="AA85" s="2">
        <v>57891</v>
      </c>
      <c r="AB85" s="2">
        <v>49270</v>
      </c>
      <c r="AC85" s="2">
        <v>76878</v>
      </c>
    </row>
    <row r="86" spans="2:29">
      <c r="B86" s="36" t="s">
        <v>25</v>
      </c>
      <c r="C86" s="37"/>
      <c r="D86" s="38">
        <v>134339.52297800002</v>
      </c>
      <c r="E86" s="75">
        <v>133160.07847899999</v>
      </c>
      <c r="F86" s="41">
        <f t="shared" si="11"/>
        <v>-0.87795793289602297</v>
      </c>
      <c r="G86" s="42">
        <v>101561.90542299999</v>
      </c>
      <c r="H86" s="76">
        <f t="shared" si="12"/>
        <v>-23.729464128382283</v>
      </c>
      <c r="I86" s="40">
        <v>106085.06821100001</v>
      </c>
      <c r="J86" s="212">
        <f t="shared" si="12"/>
        <v>4.4536017408902229</v>
      </c>
      <c r="K86" s="40">
        <v>83629.522797999991</v>
      </c>
      <c r="L86" s="207">
        <f t="shared" si="13"/>
        <v>-21.167489253375994</v>
      </c>
      <c r="M86" s="40">
        <v>193028.92836705002</v>
      </c>
      <c r="N86" s="44">
        <f t="shared" si="14"/>
        <v>130.81433674241453</v>
      </c>
      <c r="O86" s="40">
        <v>121710</v>
      </c>
      <c r="P86" s="44">
        <f t="shared" si="15"/>
        <v>-36.947274675552798</v>
      </c>
      <c r="Z86" s="2">
        <f t="shared" si="10"/>
        <v>3042970</v>
      </c>
      <c r="AA86" s="2">
        <f>SUM(AA77:AA85)</f>
        <v>929921</v>
      </c>
      <c r="AB86" s="2">
        <f>SUM(AB77:AB85)</f>
        <v>879222</v>
      </c>
      <c r="AC86" s="2">
        <f>SUM(AC77:AC85)</f>
        <v>1233827</v>
      </c>
    </row>
    <row r="87" spans="2:29">
      <c r="B87" s="36" t="s">
        <v>26</v>
      </c>
      <c r="C87" s="37"/>
      <c r="D87" s="38">
        <v>39582.165209999999</v>
      </c>
      <c r="E87" s="75">
        <v>44396.500935999997</v>
      </c>
      <c r="F87" s="41">
        <f t="shared" si="11"/>
        <v>12.162891293232514</v>
      </c>
      <c r="G87" s="42">
        <v>45108.793073000008</v>
      </c>
      <c r="H87" s="76">
        <f t="shared" si="12"/>
        <v>1.6043880080252704</v>
      </c>
      <c r="I87" s="40">
        <v>43654.617416000008</v>
      </c>
      <c r="J87" s="212">
        <f t="shared" si="12"/>
        <v>-3.2237077472826448</v>
      </c>
      <c r="K87" s="40">
        <v>44633.086684000002</v>
      </c>
      <c r="L87" s="207">
        <f t="shared" si="13"/>
        <v>2.2413877979408747</v>
      </c>
      <c r="M87" s="40">
        <v>62242.411947999994</v>
      </c>
      <c r="N87" s="44">
        <f t="shared" si="14"/>
        <v>39.453523321550946</v>
      </c>
      <c r="O87" s="40">
        <v>83094</v>
      </c>
      <c r="P87" s="44">
        <f t="shared" si="15"/>
        <v>33.500610595586046</v>
      </c>
    </row>
    <row r="88" spans="2:29" ht="14.25" thickBot="1">
      <c r="B88" s="36" t="s">
        <v>27</v>
      </c>
      <c r="C88" s="45"/>
      <c r="D88" s="38">
        <v>230226.56920900004</v>
      </c>
      <c r="E88" s="75">
        <v>163110.24317845001</v>
      </c>
      <c r="F88" s="41">
        <f t="shared" si="11"/>
        <v>-29.152293873441572</v>
      </c>
      <c r="G88" s="42">
        <v>179265.77039354999</v>
      </c>
      <c r="H88" s="76">
        <f t="shared" si="12"/>
        <v>9.9046674815052036</v>
      </c>
      <c r="I88" s="40">
        <v>133779.22550815</v>
      </c>
      <c r="J88" s="212">
        <f t="shared" si="12"/>
        <v>-25.373803814047371</v>
      </c>
      <c r="K88" s="40">
        <v>183200.597175</v>
      </c>
      <c r="L88" s="207">
        <f t="shared" si="13"/>
        <v>36.942486009413457</v>
      </c>
      <c r="M88" s="40">
        <v>328203.96683200006</v>
      </c>
      <c r="N88" s="44">
        <f t="shared" si="14"/>
        <v>79.150052943597913</v>
      </c>
      <c r="O88" s="40">
        <v>184039</v>
      </c>
      <c r="P88" s="44">
        <f t="shared" si="15"/>
        <v>-43.925418764299927</v>
      </c>
      <c r="Y88" s="2" t="s">
        <v>104</v>
      </c>
      <c r="Z88" s="2">
        <f>SUM(AA88:AC88)</f>
        <v>53162</v>
      </c>
      <c r="AA88" s="2">
        <v>21883</v>
      </c>
      <c r="AB88" s="2">
        <v>8186</v>
      </c>
      <c r="AC88" s="2">
        <v>23093</v>
      </c>
    </row>
    <row r="89" spans="2:29" ht="15" thickTop="1" thickBot="1">
      <c r="B89" s="46" t="s">
        <v>28</v>
      </c>
      <c r="C89" s="47"/>
      <c r="D89" s="48">
        <v>3309147.1915120003</v>
      </c>
      <c r="E89" s="77">
        <v>2567336.2031540503</v>
      </c>
      <c r="F89" s="51">
        <f t="shared" si="11"/>
        <v>-22.416983755231669</v>
      </c>
      <c r="G89" s="52">
        <v>2342310.2099072002</v>
      </c>
      <c r="H89" s="51">
        <f t="shared" si="12"/>
        <v>-8.7649600769232663</v>
      </c>
      <c r="I89" s="50">
        <v>2412686.8108330499</v>
      </c>
      <c r="J89" s="213">
        <f t="shared" si="12"/>
        <v>3.0045807181380058</v>
      </c>
      <c r="K89" s="50">
        <v>2501018.4761140002</v>
      </c>
      <c r="L89" s="208">
        <f>(K89/I89-1)*100</f>
        <v>3.6611326793157595</v>
      </c>
      <c r="M89" s="50">
        <v>3806088.1304957005</v>
      </c>
      <c r="N89" s="54">
        <f>(M89/K89-1)*100</f>
        <v>52.18152791935686</v>
      </c>
      <c r="O89" s="50">
        <v>3042970</v>
      </c>
      <c r="P89" s="54">
        <f>(O89/M89-1)*100</f>
        <v>-20.049933273518626</v>
      </c>
      <c r="Y89" s="2" t="s">
        <v>105</v>
      </c>
      <c r="Z89" s="2">
        <f t="shared" ref="Z89:Z91" si="16">SUM(AA89:AC89)</f>
        <v>122521</v>
      </c>
      <c r="AA89" s="2">
        <v>56851</v>
      </c>
      <c r="AB89" s="2">
        <v>36477</v>
      </c>
      <c r="AC89" s="2">
        <v>29193</v>
      </c>
    </row>
    <row r="90" spans="2:29" ht="14.25" thickBot="1">
      <c r="D90" s="55"/>
      <c r="E90" s="78"/>
      <c r="F90" s="58"/>
      <c r="G90" s="55"/>
      <c r="H90" s="58"/>
      <c r="I90" s="55"/>
      <c r="J90" s="58"/>
      <c r="K90" s="55"/>
      <c r="L90" s="60"/>
      <c r="M90" s="55"/>
      <c r="N90" s="60"/>
      <c r="Y90" s="2" t="s">
        <v>106</v>
      </c>
      <c r="Z90" s="2">
        <f t="shared" si="16"/>
        <v>184951</v>
      </c>
      <c r="AA90" s="2">
        <v>54181</v>
      </c>
      <c r="AB90" s="2">
        <v>36438</v>
      </c>
      <c r="AC90" s="2">
        <v>94332</v>
      </c>
    </row>
    <row r="91" spans="2:29">
      <c r="B91" s="61" t="s">
        <v>29</v>
      </c>
      <c r="C91" s="62"/>
      <c r="D91" s="38">
        <v>368567.65716599993</v>
      </c>
      <c r="E91" s="73">
        <v>240773.58560310001</v>
      </c>
      <c r="F91" s="41">
        <f>(E91/D91-1)*100</f>
        <v>-34.673164906963741</v>
      </c>
      <c r="G91" s="42">
        <v>316551.86205380003</v>
      </c>
      <c r="H91" s="76">
        <f>(G91/E91-1)*100</f>
        <v>31.472836300081397</v>
      </c>
      <c r="I91" s="40">
        <v>561706.72904250002</v>
      </c>
      <c r="J91" s="211">
        <f>(I91/G91-1)*100</f>
        <v>77.445403542448403</v>
      </c>
      <c r="K91" s="40">
        <v>456038.43638500001</v>
      </c>
      <c r="L91" s="207">
        <f>(K91/I91-1)*100</f>
        <v>-18.812004057281804</v>
      </c>
      <c r="M91" s="40">
        <v>681921.62443400011</v>
      </c>
      <c r="N91" s="44">
        <f>(M91/K91-1)*100</f>
        <v>49.531611817540622</v>
      </c>
      <c r="O91" s="312">
        <f>Z78+Z91+Z92</f>
        <v>565037</v>
      </c>
      <c r="P91" s="35">
        <f>(O91/M91-1)*100</f>
        <v>-17.140477768396799</v>
      </c>
      <c r="Y91" s="2" t="s">
        <v>107</v>
      </c>
      <c r="Z91" s="2">
        <f t="shared" si="16"/>
        <v>57681</v>
      </c>
      <c r="AA91" s="2">
        <v>10461</v>
      </c>
      <c r="AB91" s="2">
        <v>15854</v>
      </c>
      <c r="AC91" s="2">
        <v>31366</v>
      </c>
    </row>
    <row r="92" spans="2:29" ht="14.25" thickBot="1">
      <c r="B92" s="63" t="s">
        <v>30</v>
      </c>
      <c r="C92" s="64"/>
      <c r="D92" s="65">
        <v>105136.04275699999</v>
      </c>
      <c r="E92" s="79">
        <v>62645.514655850006</v>
      </c>
      <c r="F92" s="68">
        <f>(E92/D92-1)*100</f>
        <v>-40.414806366031833</v>
      </c>
      <c r="G92" s="69">
        <v>92002.308190299998</v>
      </c>
      <c r="H92" s="80">
        <f>(G92/E92-1)*100</f>
        <v>46.861764478629887</v>
      </c>
      <c r="I92" s="67">
        <v>328324.096104</v>
      </c>
      <c r="J92" s="214">
        <f>(I92/G92-1)*100</f>
        <v>256.86506410783284</v>
      </c>
      <c r="K92" s="67">
        <v>208403.14594700001</v>
      </c>
      <c r="L92" s="209">
        <f>(K92/I92-1)*100</f>
        <v>-36.52517484400957</v>
      </c>
      <c r="M92" s="67">
        <v>370973.369145</v>
      </c>
      <c r="N92" s="71">
        <f>(M92/K92-1)*100</f>
        <v>78.00756675685885</v>
      </c>
      <c r="O92" s="313">
        <f>Z88+Z89+Z90</f>
        <v>360634</v>
      </c>
      <c r="P92" s="71">
        <f>(O92/M92-1)*100</f>
        <v>-2.7870920138633237</v>
      </c>
      <c r="Y92" s="2" t="s">
        <v>108</v>
      </c>
      <c r="Z92" s="2">
        <f>SUM(AA92:AC92)</f>
        <v>121159</v>
      </c>
      <c r="AA92" s="2">
        <v>35195</v>
      </c>
      <c r="AB92" s="2">
        <v>41791</v>
      </c>
      <c r="AC92" s="2">
        <v>44173</v>
      </c>
    </row>
    <row r="93" spans="2:29">
      <c r="D93" s="72"/>
      <c r="E93" s="72"/>
      <c r="F93" s="72"/>
      <c r="G93" s="72"/>
      <c r="H93" s="72"/>
      <c r="I93" s="72"/>
      <c r="J93" s="72"/>
      <c r="K93" s="193"/>
      <c r="L93" s="193"/>
      <c r="M93" s="193"/>
      <c r="N93" s="193"/>
    </row>
    <row r="94" spans="2:29" ht="18" thickBot="1">
      <c r="B94" s="111" t="s">
        <v>40</v>
      </c>
      <c r="C94" s="111"/>
      <c r="D94" s="112"/>
      <c r="E94" s="112"/>
      <c r="F94" s="112"/>
      <c r="G94" s="112"/>
      <c r="H94" s="112"/>
      <c r="I94" s="112"/>
      <c r="J94" s="112"/>
      <c r="K94" s="194"/>
      <c r="L94" s="194"/>
      <c r="M94" s="194"/>
      <c r="N94" s="194"/>
    </row>
    <row r="95" spans="2:29" ht="14.25" thickBot="1">
      <c r="B95" s="113"/>
      <c r="C95" s="113"/>
      <c r="D95" s="347">
        <v>2008</v>
      </c>
      <c r="E95" s="383">
        <v>2009</v>
      </c>
      <c r="F95" s="384"/>
      <c r="G95" s="383">
        <v>2010</v>
      </c>
      <c r="H95" s="384"/>
      <c r="I95" s="383">
        <v>2011</v>
      </c>
      <c r="J95" s="434"/>
      <c r="K95" s="421">
        <v>2012</v>
      </c>
      <c r="L95" s="424"/>
      <c r="M95" s="421">
        <v>2013</v>
      </c>
      <c r="N95" s="424"/>
      <c r="O95" s="459">
        <v>2014</v>
      </c>
      <c r="P95" s="403"/>
      <c r="T95" s="2" t="s">
        <v>131</v>
      </c>
      <c r="U95" s="2">
        <v>10</v>
      </c>
      <c r="V95" s="2">
        <v>11</v>
      </c>
      <c r="W95" s="2">
        <v>12</v>
      </c>
    </row>
    <row r="96" spans="2:29">
      <c r="B96" s="27" t="s">
        <v>18</v>
      </c>
      <c r="C96" s="28"/>
      <c r="D96" s="114">
        <v>53444.585279999978</v>
      </c>
      <c r="E96" s="116">
        <v>54017.350069000022</v>
      </c>
      <c r="F96" s="117">
        <v>1.0716984442844746</v>
      </c>
      <c r="G96" s="116">
        <v>66585.52833999999</v>
      </c>
      <c r="H96" s="118">
        <v>23.266928597840852</v>
      </c>
      <c r="I96" s="116">
        <v>62035.042321000015</v>
      </c>
      <c r="J96" s="221">
        <v>-6.8340465750518886</v>
      </c>
      <c r="K96" s="31">
        <v>60045.938540000017</v>
      </c>
      <c r="L96" s="206">
        <f>(K96/I96-1)*100</f>
        <v>-3.2064196405434675</v>
      </c>
      <c r="M96" s="31">
        <v>56709</v>
      </c>
      <c r="N96" s="206">
        <f>(M96/K96-1)*100</f>
        <v>-5.5573093220569696</v>
      </c>
      <c r="O96" s="116">
        <f>T96</f>
        <v>92926</v>
      </c>
      <c r="P96" s="354">
        <f>(O96/M96-1)*100</f>
        <v>63.864642296637221</v>
      </c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>
      <c r="B97" s="36" t="s">
        <v>20</v>
      </c>
      <c r="C97" s="37"/>
      <c r="D97" s="120">
        <v>121628.25643100002</v>
      </c>
      <c r="E97" s="122">
        <v>117532.23590285002</v>
      </c>
      <c r="F97" s="123">
        <v>-3.3676553856329283</v>
      </c>
      <c r="G97" s="122">
        <v>99714.388515999992</v>
      </c>
      <c r="H97" s="124">
        <v>-15.159966327517104</v>
      </c>
      <c r="I97" s="122">
        <v>293183.78359140002</v>
      </c>
      <c r="J97" s="222">
        <v>194.02354861189997</v>
      </c>
      <c r="K97" s="40">
        <v>219811.99767299945</v>
      </c>
      <c r="L97" s="207">
        <f t="shared" ref="L97:L104" si="17">(K97/I97-1)*100</f>
        <v>-25.025867740576079</v>
      </c>
      <c r="M97" s="40">
        <v>339041</v>
      </c>
      <c r="N97" s="207">
        <f t="shared" ref="N97:N104" si="18">(M97/K97-1)*100</f>
        <v>54.241353333392681</v>
      </c>
      <c r="O97" s="122">
        <f t="shared" ref="O97:O104" si="19">T97</f>
        <v>377756</v>
      </c>
      <c r="P97" s="355">
        <f t="shared" ref="P97:P104" si="20">(O97/M97-1)*100</f>
        <v>11.418972926578208</v>
      </c>
      <c r="S97" s="2" t="s">
        <v>20</v>
      </c>
      <c r="T97" s="2">
        <f t="shared" ref="T97:T105" si="21">SUM(U97:W97)</f>
        <v>377756</v>
      </c>
      <c r="U97" s="2">
        <v>115913</v>
      </c>
      <c r="V97" s="2">
        <v>136978</v>
      </c>
      <c r="W97" s="2">
        <v>124865</v>
      </c>
    </row>
    <row r="98" spans="2:23">
      <c r="B98" s="36" t="s">
        <v>21</v>
      </c>
      <c r="C98" s="37"/>
      <c r="D98" s="120">
        <v>1221382.0205289498</v>
      </c>
      <c r="E98" s="122">
        <v>940021.02486449992</v>
      </c>
      <c r="F98" s="123">
        <v>-23.036281109050506</v>
      </c>
      <c r="G98" s="122">
        <v>953375.41664025001</v>
      </c>
      <c r="H98" s="124">
        <v>1.420648200679886</v>
      </c>
      <c r="I98" s="122">
        <v>994620.81650249986</v>
      </c>
      <c r="J98" s="222">
        <v>4.326249569933438</v>
      </c>
      <c r="K98" s="40">
        <v>1071460.2768880003</v>
      </c>
      <c r="L98" s="207">
        <f t="shared" si="17"/>
        <v>7.7255029364557082</v>
      </c>
      <c r="M98" s="40">
        <v>1272596</v>
      </c>
      <c r="N98" s="207">
        <f t="shared" si="18"/>
        <v>18.77211199058053</v>
      </c>
      <c r="O98" s="122">
        <f t="shared" si="19"/>
        <v>1360922</v>
      </c>
      <c r="P98" s="355">
        <f t="shared" si="20"/>
        <v>6.9406158749516722</v>
      </c>
      <c r="S98" s="2" t="s">
        <v>21</v>
      </c>
      <c r="T98" s="2">
        <f t="shared" si="21"/>
        <v>1360922</v>
      </c>
      <c r="U98" s="2">
        <v>479475</v>
      </c>
      <c r="V98" s="2">
        <v>401130</v>
      </c>
      <c r="W98" s="2">
        <v>480317</v>
      </c>
    </row>
    <row r="99" spans="2:23">
      <c r="B99" s="36" t="s">
        <v>22</v>
      </c>
      <c r="C99" s="37"/>
      <c r="D99" s="120">
        <v>68016.381769</v>
      </c>
      <c r="E99" s="122">
        <v>83876.646071850002</v>
      </c>
      <c r="F99" s="123">
        <v>23.318300518712199</v>
      </c>
      <c r="G99" s="122">
        <v>50543.124562999998</v>
      </c>
      <c r="H99" s="124">
        <v>-39.741123506888918</v>
      </c>
      <c r="I99" s="122">
        <v>71434.732357999994</v>
      </c>
      <c r="J99" s="222">
        <v>41.334222954418735</v>
      </c>
      <c r="K99" s="40">
        <v>67409.96755300001</v>
      </c>
      <c r="L99" s="207">
        <f t="shared" si="17"/>
        <v>-5.6341847615941294</v>
      </c>
      <c r="M99" s="40">
        <v>50016</v>
      </c>
      <c r="N99" s="207">
        <f t="shared" si="18"/>
        <v>-25.803257566211222</v>
      </c>
      <c r="O99" s="122">
        <f t="shared" si="19"/>
        <v>86962</v>
      </c>
      <c r="P99" s="355">
        <f t="shared" si="20"/>
        <v>73.868362124120296</v>
      </c>
      <c r="S99" s="2" t="s">
        <v>22</v>
      </c>
      <c r="T99" s="2">
        <f t="shared" si="21"/>
        <v>86962</v>
      </c>
      <c r="U99" s="2">
        <v>29557</v>
      </c>
      <c r="V99" s="2">
        <v>33978</v>
      </c>
      <c r="W99" s="2">
        <v>23427</v>
      </c>
    </row>
    <row r="100" spans="2:23">
      <c r="B100" s="36" t="s">
        <v>23</v>
      </c>
      <c r="C100" s="37"/>
      <c r="D100" s="120">
        <v>221881.16794200012</v>
      </c>
      <c r="E100" s="122">
        <v>184200.12901040004</v>
      </c>
      <c r="F100" s="123">
        <v>-16.982531361764753</v>
      </c>
      <c r="G100" s="122">
        <v>223198.84149604998</v>
      </c>
      <c r="H100" s="124">
        <v>21.171924631740112</v>
      </c>
      <c r="I100" s="122">
        <v>186740.94260005001</v>
      </c>
      <c r="J100" s="222">
        <v>-16.334268875067249</v>
      </c>
      <c r="K100" s="40">
        <v>195327.06949300002</v>
      </c>
      <c r="L100" s="207">
        <f t="shared" si="17"/>
        <v>4.5978813073356051</v>
      </c>
      <c r="M100" s="40">
        <v>249928</v>
      </c>
      <c r="N100" s="207">
        <f t="shared" si="18"/>
        <v>27.953591198969342</v>
      </c>
      <c r="O100" s="122">
        <f t="shared" si="19"/>
        <v>207913</v>
      </c>
      <c r="P100" s="355">
        <f t="shared" si="20"/>
        <v>-16.810841522358444</v>
      </c>
      <c r="S100" s="2" t="s">
        <v>23</v>
      </c>
      <c r="T100" s="2">
        <f t="shared" si="21"/>
        <v>207913</v>
      </c>
      <c r="U100" s="2">
        <v>73753</v>
      </c>
      <c r="V100" s="2">
        <v>62711</v>
      </c>
      <c r="W100" s="2">
        <v>71449</v>
      </c>
    </row>
    <row r="101" spans="2:23">
      <c r="B101" s="36" t="s">
        <v>24</v>
      </c>
      <c r="C101" s="37"/>
      <c r="D101" s="120">
        <v>398800.02155499975</v>
      </c>
      <c r="E101" s="122">
        <v>347440.06374999951</v>
      </c>
      <c r="F101" s="123">
        <v>-12.878624631146629</v>
      </c>
      <c r="G101" s="122">
        <v>316515.96923499997</v>
      </c>
      <c r="H101" s="124">
        <v>-8.9005551579828701</v>
      </c>
      <c r="I101" s="122">
        <v>322078.1246745002</v>
      </c>
      <c r="J101" s="222">
        <v>1.7573064174119413</v>
      </c>
      <c r="K101" s="40">
        <v>356467.81787499983</v>
      </c>
      <c r="L101" s="207">
        <f t="shared" si="17"/>
        <v>10.677438349858349</v>
      </c>
      <c r="M101" s="40">
        <v>379021</v>
      </c>
      <c r="N101" s="207">
        <f t="shared" si="18"/>
        <v>6.3268494360713134</v>
      </c>
      <c r="O101" s="122">
        <f t="shared" si="19"/>
        <v>399071</v>
      </c>
      <c r="P101" s="355">
        <f t="shared" si="20"/>
        <v>5.2899443566451376</v>
      </c>
      <c r="S101" s="2" t="s">
        <v>24</v>
      </c>
      <c r="T101" s="2">
        <f t="shared" si="21"/>
        <v>399071</v>
      </c>
      <c r="U101" s="2">
        <v>141571</v>
      </c>
      <c r="V101" s="2">
        <v>116937</v>
      </c>
      <c r="W101" s="2">
        <v>140563</v>
      </c>
    </row>
    <row r="102" spans="2:23">
      <c r="B102" s="36" t="s">
        <v>25</v>
      </c>
      <c r="C102" s="37"/>
      <c r="D102" s="120">
        <v>101797.67403700003</v>
      </c>
      <c r="E102" s="122">
        <v>72492.425079349996</v>
      </c>
      <c r="F102" s="123">
        <v>-28.787739243431599</v>
      </c>
      <c r="G102" s="122">
        <v>103802.66258100001</v>
      </c>
      <c r="H102" s="124">
        <v>43.191047157517382</v>
      </c>
      <c r="I102" s="122">
        <v>80907.649993200001</v>
      </c>
      <c r="J102" s="222">
        <v>-22.056286436712945</v>
      </c>
      <c r="K102" s="40">
        <v>107323.95753000001</v>
      </c>
      <c r="L102" s="207">
        <f t="shared" si="17"/>
        <v>32.649950331050533</v>
      </c>
      <c r="M102" s="40">
        <v>118207</v>
      </c>
      <c r="N102" s="207">
        <f t="shared" si="18"/>
        <v>10.140366345471264</v>
      </c>
      <c r="O102" s="122">
        <f t="shared" si="19"/>
        <v>119976</v>
      </c>
      <c r="P102" s="355">
        <f t="shared" si="20"/>
        <v>1.4965272784183581</v>
      </c>
      <c r="S102" s="2" t="s">
        <v>25</v>
      </c>
      <c r="T102" s="2">
        <f t="shared" si="21"/>
        <v>119976</v>
      </c>
      <c r="U102" s="2">
        <v>37424</v>
      </c>
      <c r="V102" s="2">
        <v>34171</v>
      </c>
      <c r="W102" s="2">
        <v>48381</v>
      </c>
    </row>
    <row r="103" spans="2:23">
      <c r="B103" s="36" t="s">
        <v>26</v>
      </c>
      <c r="C103" s="37"/>
      <c r="D103" s="120">
        <v>65276.025896999978</v>
      </c>
      <c r="E103" s="122">
        <v>48442.493092000004</v>
      </c>
      <c r="F103" s="123">
        <v>-25.788231703262475</v>
      </c>
      <c r="G103" s="122">
        <v>50248.268401000001</v>
      </c>
      <c r="H103" s="124">
        <v>3.7276679909321375</v>
      </c>
      <c r="I103" s="122">
        <v>77566.337591999996</v>
      </c>
      <c r="J103" s="222">
        <v>54.366190239614973</v>
      </c>
      <c r="K103" s="40">
        <v>38040.992983000004</v>
      </c>
      <c r="L103" s="207">
        <f>(K103/I103-1)*100</f>
        <v>-50.956827195972366</v>
      </c>
      <c r="M103" s="40">
        <v>39315</v>
      </c>
      <c r="N103" s="207">
        <f t="shared" si="18"/>
        <v>3.349037228258811</v>
      </c>
      <c r="O103" s="122">
        <f t="shared" si="19"/>
        <v>59330</v>
      </c>
      <c r="P103" s="355">
        <f t="shared" si="20"/>
        <v>50.909322141676206</v>
      </c>
      <c r="S103" s="2" t="s">
        <v>26</v>
      </c>
      <c r="T103" s="2">
        <f t="shared" si="21"/>
        <v>59330</v>
      </c>
      <c r="U103" s="2">
        <v>20566</v>
      </c>
      <c r="V103" s="2">
        <v>15777</v>
      </c>
      <c r="W103" s="2">
        <v>22987</v>
      </c>
    </row>
    <row r="104" spans="2:23" ht="14.25" thickBot="1">
      <c r="B104" s="36" t="s">
        <v>27</v>
      </c>
      <c r="C104" s="126"/>
      <c r="D104" s="127">
        <v>221951.63098799973</v>
      </c>
      <c r="E104" s="128">
        <v>114886.82613100004</v>
      </c>
      <c r="F104" s="123">
        <v>-48.237899573167972</v>
      </c>
      <c r="G104" s="128">
        <v>150099.82486200001</v>
      </c>
      <c r="H104" s="124">
        <v>30.650162352686316</v>
      </c>
      <c r="I104" s="128">
        <v>170390.11517284997</v>
      </c>
      <c r="J104" s="222">
        <v>13.517864081123744</v>
      </c>
      <c r="K104" s="40">
        <v>150862.95837900002</v>
      </c>
      <c r="L104" s="207">
        <f t="shared" si="17"/>
        <v>-11.46026386216178</v>
      </c>
      <c r="M104" s="40">
        <v>150369</v>
      </c>
      <c r="N104" s="207">
        <f t="shared" si="18"/>
        <v>-0.32742190946507543</v>
      </c>
      <c r="O104" s="128">
        <f t="shared" si="19"/>
        <v>226833</v>
      </c>
      <c r="P104" s="355">
        <f t="shared" si="20"/>
        <v>50.850906769347404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ht="15" thickTop="1" thickBot="1">
      <c r="B105" s="46" t="s">
        <v>28</v>
      </c>
      <c r="C105" s="47"/>
      <c r="D105" s="129">
        <v>2474177.7644279497</v>
      </c>
      <c r="E105" s="131">
        <v>1962909.1939709494</v>
      </c>
      <c r="F105" s="132">
        <v>-20.66418095771747</v>
      </c>
      <c r="G105" s="133">
        <v>2014084.0246342998</v>
      </c>
      <c r="H105" s="134">
        <v>2.6070910880917619</v>
      </c>
      <c r="I105" s="135">
        <v>2258957.5448055002</v>
      </c>
      <c r="J105" s="223">
        <v>12.158058808676685</v>
      </c>
      <c r="K105" s="50">
        <v>2266750.9769139998</v>
      </c>
      <c r="L105" s="208">
        <f>(K105/I105-1)*100</f>
        <v>0.34500126513756779</v>
      </c>
      <c r="M105" s="50">
        <f>SUM(M96:M104)</f>
        <v>2655202</v>
      </c>
      <c r="N105" s="208">
        <f>(M105/K105-1)*100</f>
        <v>17.136907716914074</v>
      </c>
      <c r="O105" s="356">
        <v>3042970</v>
      </c>
      <c r="P105" s="357">
        <f>(O105/M105-1)*100</f>
        <v>14.604086619398448</v>
      </c>
      <c r="T105" s="2">
        <f t="shared" si="21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ht="14.25" thickBot="1">
      <c r="B106" s="113"/>
      <c r="C106" s="113"/>
      <c r="D106" s="137"/>
      <c r="E106" s="139"/>
      <c r="F106" s="140"/>
      <c r="G106" s="137"/>
      <c r="H106" s="140"/>
      <c r="I106" s="137"/>
      <c r="J106" s="140"/>
      <c r="K106" s="55"/>
      <c r="L106" s="60"/>
      <c r="M106" s="55"/>
      <c r="N106" s="60"/>
      <c r="O106" s="113"/>
      <c r="P106" s="113"/>
    </row>
    <row r="107" spans="2:23">
      <c r="B107" s="61" t="s">
        <v>29</v>
      </c>
      <c r="C107" s="141"/>
      <c r="D107" s="142">
        <v>287912.20654295001</v>
      </c>
      <c r="E107" s="143">
        <v>232667.47026034998</v>
      </c>
      <c r="F107" s="118">
        <f>(E107/D107-1)*100</f>
        <v>-19.188049352245429</v>
      </c>
      <c r="G107" s="143">
        <v>279246.23513749999</v>
      </c>
      <c r="H107" s="124">
        <f>(G107/E107-1)*100</f>
        <v>20.019457307473786</v>
      </c>
      <c r="I107" s="143">
        <v>482556.00152489997</v>
      </c>
      <c r="J107" s="221">
        <f>(I107/G107-1)*100</f>
        <v>72.806627558395149</v>
      </c>
      <c r="K107" s="40">
        <v>364832.5149789995</v>
      </c>
      <c r="L107" s="207">
        <f>(K107/I107-1)*100</f>
        <v>-24.395818552435077</v>
      </c>
      <c r="M107" s="31">
        <v>521798</v>
      </c>
      <c r="N107" s="207">
        <f>(M107/K107-1)*100</f>
        <v>43.023984589212326</v>
      </c>
      <c r="O107" s="358">
        <f>T97+T110+T111</f>
        <v>630876</v>
      </c>
      <c r="P107" s="354">
        <f>(O107/M107-1)*100</f>
        <v>20.904257969559104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4.25" thickBot="1">
      <c r="B108" s="63" t="s">
        <v>30</v>
      </c>
      <c r="C108" s="64"/>
      <c r="D108" s="144">
        <v>79203.550057</v>
      </c>
      <c r="E108" s="146">
        <v>67487.316524850001</v>
      </c>
      <c r="F108" s="147">
        <f>(E108/D108-1)*100</f>
        <v>-14.792561095706237</v>
      </c>
      <c r="G108" s="148">
        <v>59935.335682999998</v>
      </c>
      <c r="H108" s="147">
        <f>(G108/E108-1)*100</f>
        <v>-11.190222445826892</v>
      </c>
      <c r="I108" s="148">
        <v>266699.5017894</v>
      </c>
      <c r="J108" s="224">
        <f>(I108/G108-1)*100</f>
        <v>344.97874042114756</v>
      </c>
      <c r="K108" s="67">
        <v>194938.66773999951</v>
      </c>
      <c r="L108" s="209">
        <f>(K108/I108-1)*100</f>
        <v>-26.90699966363891</v>
      </c>
      <c r="M108" s="67">
        <v>307561</v>
      </c>
      <c r="N108" s="209">
        <f>(M108/K108-1)*100</f>
        <v>57.773213270448288</v>
      </c>
      <c r="O108" s="359">
        <f>T107+T108+T109</f>
        <v>344178</v>
      </c>
      <c r="P108" s="360">
        <f>(O108/M108-1)*100</f>
        <v>11.905605717239842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>
      <c r="D109" s="72"/>
      <c r="E109" s="72"/>
      <c r="F109" s="72"/>
      <c r="G109" s="72"/>
      <c r="H109" s="72"/>
      <c r="I109" s="72"/>
      <c r="J109" s="72"/>
      <c r="K109" s="193"/>
      <c r="L109" s="193"/>
      <c r="M109" s="193"/>
      <c r="N109" s="19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ht="18" thickBot="1">
      <c r="B110" s="111" t="s">
        <v>47</v>
      </c>
      <c r="C110" s="111"/>
      <c r="D110" s="112"/>
      <c r="E110" s="112"/>
      <c r="F110" s="112"/>
      <c r="G110" s="112"/>
      <c r="H110" s="112"/>
      <c r="I110" s="112"/>
      <c r="J110" s="112"/>
      <c r="K110" s="194"/>
      <c r="L110" s="194"/>
      <c r="M110" s="194"/>
      <c r="N110" s="194"/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>
      <c r="B111" s="113"/>
      <c r="C111" s="113"/>
      <c r="D111" s="347">
        <v>2008</v>
      </c>
      <c r="E111" s="383">
        <v>2009</v>
      </c>
      <c r="F111" s="402"/>
      <c r="G111" s="383">
        <v>2010</v>
      </c>
      <c r="H111" s="402"/>
      <c r="I111" s="383">
        <v>2011</v>
      </c>
      <c r="J111" s="435"/>
      <c r="K111" s="421">
        <v>2012</v>
      </c>
      <c r="L111" s="420"/>
      <c r="M111" s="421">
        <v>2013</v>
      </c>
      <c r="N111" s="420"/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>
      <c r="B112" s="27" t="s">
        <v>18</v>
      </c>
      <c r="C112" s="28"/>
      <c r="D112" s="114">
        <v>79255.920432000014</v>
      </c>
      <c r="E112" s="116">
        <v>98025.107815999989</v>
      </c>
      <c r="F112" s="117">
        <f t="shared" ref="F112:F121" si="23">(E112/D112-1)*100</f>
        <v>23.681748040644557</v>
      </c>
      <c r="G112" s="116">
        <v>91924.151431000006</v>
      </c>
      <c r="H112" s="118">
        <f>(G112/E112-1)*100</f>
        <v>-6.2238711294782867</v>
      </c>
      <c r="I112" s="116">
        <v>94869.93936027179</v>
      </c>
      <c r="J112" s="221">
        <f>(I112/G112-1)*100</f>
        <v>3.2045853928637458</v>
      </c>
      <c r="K112" s="31">
        <v>98312.731281</v>
      </c>
      <c r="L112" s="35">
        <f>(K112/I112-1)*100</f>
        <v>3.6289597568457399</v>
      </c>
      <c r="M112" s="31">
        <v>99243</v>
      </c>
      <c r="N112" s="35">
        <f>(M112/K112-1)*100</f>
        <v>0.94623423322568456</v>
      </c>
    </row>
    <row r="113" spans="2:14">
      <c r="B113" s="36" t="s">
        <v>20</v>
      </c>
      <c r="C113" s="37"/>
      <c r="D113" s="120">
        <v>147037.83482299998</v>
      </c>
      <c r="E113" s="122">
        <v>137341.64728164999</v>
      </c>
      <c r="F113" s="123">
        <f t="shared" si="23"/>
        <v>-6.5943486946893559</v>
      </c>
      <c r="G113" s="122">
        <v>126641.38852399999</v>
      </c>
      <c r="H113" s="124">
        <f t="shared" ref="H113:J124" si="24">(G113/E113-1)*100</f>
        <v>-7.7909788978333001</v>
      </c>
      <c r="I113" s="122">
        <v>316110.79758519115</v>
      </c>
      <c r="J113" s="222">
        <f t="shared" si="24"/>
        <v>149.61096942275276</v>
      </c>
      <c r="K113" s="40">
        <v>408661.36415899999</v>
      </c>
      <c r="L113" s="44">
        <f t="shared" ref="L113:L120" si="25">(K113/I113-1)*100</f>
        <v>29.277888411536047</v>
      </c>
      <c r="M113" s="40">
        <v>495441</v>
      </c>
      <c r="N113" s="44">
        <f t="shared" ref="N113:N120" si="26">(M113/K113-1)*100</f>
        <v>21.235096696646917</v>
      </c>
    </row>
    <row r="114" spans="2:14">
      <c r="B114" s="36" t="s">
        <v>21</v>
      </c>
      <c r="C114" s="37"/>
      <c r="D114" s="120">
        <v>1447233.8929808997</v>
      </c>
      <c r="E114" s="122">
        <v>1590580.6768415999</v>
      </c>
      <c r="F114" s="123">
        <f t="shared" si="23"/>
        <v>9.9048802378063137</v>
      </c>
      <c r="G114" s="122">
        <v>1641889.6840395499</v>
      </c>
      <c r="H114" s="124">
        <f t="shared" si="24"/>
        <v>3.2258035033993826</v>
      </c>
      <c r="I114" s="122">
        <v>1577865.4254916655</v>
      </c>
      <c r="J114" s="222">
        <f t="shared" si="24"/>
        <v>-3.8994251057333673</v>
      </c>
      <c r="K114" s="40">
        <v>1499346.3462266</v>
      </c>
      <c r="L114" s="44">
        <f t="shared" si="25"/>
        <v>-4.9762849224355588</v>
      </c>
      <c r="M114" s="40">
        <v>1415189</v>
      </c>
      <c r="N114" s="44">
        <f t="shared" si="26"/>
        <v>-5.6129356928369845</v>
      </c>
    </row>
    <row r="115" spans="2:14">
      <c r="B115" s="36" t="s">
        <v>22</v>
      </c>
      <c r="C115" s="37"/>
      <c r="D115" s="120">
        <v>110958.42792799999</v>
      </c>
      <c r="E115" s="122">
        <v>106915.58119900001</v>
      </c>
      <c r="F115" s="123">
        <f t="shared" si="23"/>
        <v>-3.6435688613246642</v>
      </c>
      <c r="G115" s="122">
        <v>87775.741068949996</v>
      </c>
      <c r="H115" s="124">
        <f t="shared" si="24"/>
        <v>-17.901824893441287</v>
      </c>
      <c r="I115" s="122">
        <v>105418.83233391627</v>
      </c>
      <c r="J115" s="222">
        <f t="shared" si="24"/>
        <v>20.100190610874137</v>
      </c>
      <c r="K115" s="40">
        <v>98933.554613999993</v>
      </c>
      <c r="L115" s="44">
        <f t="shared" si="25"/>
        <v>-6.1519157216369358</v>
      </c>
      <c r="M115" s="40">
        <v>104164</v>
      </c>
      <c r="N115" s="44">
        <f t="shared" si="26"/>
        <v>5.2868265033103823</v>
      </c>
    </row>
    <row r="116" spans="2:14">
      <c r="B116" s="36" t="s">
        <v>23</v>
      </c>
      <c r="C116" s="37"/>
      <c r="D116" s="120">
        <v>267436.32068899996</v>
      </c>
      <c r="E116" s="122">
        <v>254632.54022800003</v>
      </c>
      <c r="F116" s="123">
        <f t="shared" si="23"/>
        <v>-4.787599690278932</v>
      </c>
      <c r="G116" s="122">
        <v>277024.14939499996</v>
      </c>
      <c r="H116" s="124">
        <f t="shared" si="24"/>
        <v>8.7936950819209159</v>
      </c>
      <c r="I116" s="122">
        <v>255652.14946063413</v>
      </c>
      <c r="J116" s="222">
        <f t="shared" si="24"/>
        <v>-7.7148508464120136</v>
      </c>
      <c r="K116" s="40">
        <v>322853.14548499999</v>
      </c>
      <c r="L116" s="44">
        <f>(K116/I116-1)*100</f>
        <v>26.286106401273823</v>
      </c>
      <c r="M116" s="40">
        <v>237701</v>
      </c>
      <c r="N116" s="44">
        <f t="shared" si="26"/>
        <v>-26.374884889872085</v>
      </c>
    </row>
    <row r="117" spans="2:14">
      <c r="B117" s="36" t="s">
        <v>24</v>
      </c>
      <c r="C117" s="37"/>
      <c r="D117" s="120">
        <v>496716.98117200029</v>
      </c>
      <c r="E117" s="122">
        <v>747980.94460499997</v>
      </c>
      <c r="F117" s="123">
        <f t="shared" si="23"/>
        <v>50.584935276451404</v>
      </c>
      <c r="G117" s="122">
        <v>511562.36411879992</v>
      </c>
      <c r="H117" s="124">
        <f t="shared" si="24"/>
        <v>-31.607567303876969</v>
      </c>
      <c r="I117" s="122">
        <v>538017.89564082678</v>
      </c>
      <c r="J117" s="222">
        <f t="shared" si="24"/>
        <v>5.1715163932355201</v>
      </c>
      <c r="K117" s="40">
        <v>463866.48420700006</v>
      </c>
      <c r="L117" s="44">
        <f t="shared" si="25"/>
        <v>-13.782331783872326</v>
      </c>
      <c r="M117" s="40">
        <v>417570</v>
      </c>
      <c r="N117" s="44">
        <f t="shared" si="26"/>
        <v>-9.9805624642500099</v>
      </c>
    </row>
    <row r="118" spans="2:14">
      <c r="B118" s="36" t="s">
        <v>25</v>
      </c>
      <c r="C118" s="37"/>
      <c r="D118" s="120">
        <v>125699.43210400001</v>
      </c>
      <c r="E118" s="122">
        <v>110484.701256</v>
      </c>
      <c r="F118" s="123">
        <f t="shared" si="23"/>
        <v>-12.104056950242848</v>
      </c>
      <c r="G118" s="122">
        <v>146513.17196400001</v>
      </c>
      <c r="H118" s="124">
        <f t="shared" si="24"/>
        <v>32.609465653095057</v>
      </c>
      <c r="I118" s="122">
        <v>147777.23009031441</v>
      </c>
      <c r="J118" s="222">
        <f t="shared" si="24"/>
        <v>0.86276073978179824</v>
      </c>
      <c r="K118" s="40">
        <v>138314.99673099996</v>
      </c>
      <c r="L118" s="44">
        <f t="shared" si="25"/>
        <v>-6.4030387858343136</v>
      </c>
      <c r="M118" s="40">
        <v>165136</v>
      </c>
      <c r="N118" s="44">
        <f t="shared" si="26"/>
        <v>19.391247444528737</v>
      </c>
    </row>
    <row r="119" spans="2:14">
      <c r="B119" s="36" t="s">
        <v>26</v>
      </c>
      <c r="C119" s="37"/>
      <c r="D119" s="120">
        <v>49846.676443999997</v>
      </c>
      <c r="E119" s="122">
        <v>62103.559461999997</v>
      </c>
      <c r="F119" s="123">
        <f t="shared" si="23"/>
        <v>24.589168009566166</v>
      </c>
      <c r="G119" s="122">
        <v>51260.099941050008</v>
      </c>
      <c r="H119" s="124">
        <f t="shared" si="24"/>
        <v>-17.460286680644931</v>
      </c>
      <c r="I119" s="122">
        <v>85166.97897335951</v>
      </c>
      <c r="J119" s="222">
        <f t="shared" si="24"/>
        <v>66.146728296087986</v>
      </c>
      <c r="K119" s="40">
        <v>69821.971416999993</v>
      </c>
      <c r="L119" s="44">
        <f t="shared" si="25"/>
        <v>-18.017555326412925</v>
      </c>
      <c r="M119" s="40">
        <v>57751</v>
      </c>
      <c r="N119" s="44">
        <f t="shared" si="26"/>
        <v>-17.28821339762543</v>
      </c>
    </row>
    <row r="120" spans="2:14" ht="14.25" thickBot="1">
      <c r="B120" s="36" t="s">
        <v>27</v>
      </c>
      <c r="C120" s="126"/>
      <c r="D120" s="127">
        <v>143758.13536600003</v>
      </c>
      <c r="E120" s="128">
        <v>209526.63715155001</v>
      </c>
      <c r="F120" s="123">
        <f t="shared" si="23"/>
        <v>45.749412106735463</v>
      </c>
      <c r="G120" s="128">
        <v>237624.47111245</v>
      </c>
      <c r="H120" s="124">
        <f t="shared" si="24"/>
        <v>13.410148868364136</v>
      </c>
      <c r="I120" s="128">
        <v>170138.81608852025</v>
      </c>
      <c r="J120" s="222">
        <f t="shared" si="24"/>
        <v>-28.40012844973101</v>
      </c>
      <c r="K120" s="40">
        <v>220824.04221199997</v>
      </c>
      <c r="L120" s="44">
        <f t="shared" si="25"/>
        <v>29.790512999167152</v>
      </c>
      <c r="M120" s="40">
        <v>221846</v>
      </c>
      <c r="N120" s="44">
        <f t="shared" si="26"/>
        <v>0.46279280904517606</v>
      </c>
    </row>
    <row r="121" spans="2:14" ht="15" thickTop="1" thickBot="1">
      <c r="B121" s="46" t="s">
        <v>28</v>
      </c>
      <c r="C121" s="47"/>
      <c r="D121" s="129">
        <v>2867943.6219389001</v>
      </c>
      <c r="E121" s="131">
        <v>3317591.3958408004</v>
      </c>
      <c r="F121" s="132">
        <f t="shared" si="23"/>
        <v>15.678403524470674</v>
      </c>
      <c r="G121" s="133">
        <v>3172215.2215948002</v>
      </c>
      <c r="H121" s="134">
        <f t="shared" si="24"/>
        <v>-4.381979481507436</v>
      </c>
      <c r="I121" s="135">
        <v>3291018.0650247</v>
      </c>
      <c r="J121" s="223">
        <f t="shared" si="24"/>
        <v>3.7451066567347535</v>
      </c>
      <c r="K121" s="50">
        <v>3320934.6363325999</v>
      </c>
      <c r="L121" s="54">
        <f>(K121/I121-1)*100</f>
        <v>0.90903698238056219</v>
      </c>
      <c r="M121" s="50">
        <v>3214041</v>
      </c>
      <c r="N121" s="54">
        <f>(M121/K121-1)*100</f>
        <v>-3.2187816996797514</v>
      </c>
    </row>
    <row r="122" spans="2:14" ht="14.25" thickBot="1">
      <c r="B122" s="113"/>
      <c r="C122" s="113"/>
      <c r="D122" s="137"/>
      <c r="E122" s="139"/>
      <c r="F122" s="140"/>
      <c r="G122" s="137"/>
      <c r="H122" s="140"/>
      <c r="I122" s="137"/>
      <c r="J122" s="140"/>
      <c r="K122" s="210"/>
      <c r="L122" s="60"/>
      <c r="M122" s="55"/>
      <c r="N122" s="60"/>
    </row>
    <row r="123" spans="2:14">
      <c r="B123" s="61" t="s">
        <v>29</v>
      </c>
      <c r="C123" s="141"/>
      <c r="D123" s="142">
        <v>265845.68167664995</v>
      </c>
      <c r="E123" s="143">
        <v>337613.81898740004</v>
      </c>
      <c r="F123" s="118">
        <f>(E123/D123-1)*100</f>
        <v>26.996164413173428</v>
      </c>
      <c r="G123" s="143">
        <v>329155.45673099993</v>
      </c>
      <c r="H123" s="124">
        <f>(G123/E123-1)*100</f>
        <v>-2.5053365060023758</v>
      </c>
      <c r="I123" s="143">
        <v>548667.5142502964</v>
      </c>
      <c r="J123" s="221">
        <f>(I123/G123-1)*100</f>
        <v>66.689478491219802</v>
      </c>
      <c r="K123" s="40">
        <v>628710.45961700007</v>
      </c>
      <c r="L123" s="44">
        <f>(K123/I123-1)*100</f>
        <v>14.588606631117029</v>
      </c>
      <c r="M123" s="31">
        <v>707904</v>
      </c>
      <c r="N123" s="44">
        <f>(M123/K123-1)*100</f>
        <v>12.596186236704776</v>
      </c>
    </row>
    <row r="124" spans="2:14" ht="14.25" thickBot="1">
      <c r="B124" s="63" t="s">
        <v>30</v>
      </c>
      <c r="C124" s="64"/>
      <c r="D124" s="144">
        <v>99569.05785099999</v>
      </c>
      <c r="E124" s="146">
        <v>84319.914841649996</v>
      </c>
      <c r="F124" s="147">
        <f>(E124/D124-1)*100</f>
        <v>-15.315142413187798</v>
      </c>
      <c r="G124" s="148">
        <v>83348.967363000003</v>
      </c>
      <c r="H124" s="147">
        <f t="shared" si="24"/>
        <v>-1.1515043397202218</v>
      </c>
      <c r="I124" s="148">
        <v>267670.18400914996</v>
      </c>
      <c r="J124" s="224">
        <f t="shared" si="24"/>
        <v>221.14397151844406</v>
      </c>
      <c r="K124" s="67">
        <v>357972.82371100003</v>
      </c>
      <c r="L124" s="71">
        <f>(K124/I124-1)*100</f>
        <v>33.736532903778027</v>
      </c>
      <c r="M124" s="67">
        <v>461783</v>
      </c>
      <c r="N124" s="71">
        <f>(M124/K124-1)*100</f>
        <v>28.999457336685541</v>
      </c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B126" s="21" t="s">
        <v>33</v>
      </c>
      <c r="C126" s="9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</sheetData>
  <mergeCells count="19">
    <mergeCell ref="E111:F111"/>
    <mergeCell ref="G111:H111"/>
    <mergeCell ref="I111:J111"/>
    <mergeCell ref="K111:L111"/>
    <mergeCell ref="M111:N111"/>
    <mergeCell ref="E95:F95"/>
    <mergeCell ref="G95:H95"/>
    <mergeCell ref="I95:J95"/>
    <mergeCell ref="K95:L95"/>
    <mergeCell ref="M95:N95"/>
    <mergeCell ref="O95:P95"/>
    <mergeCell ref="I63:J63"/>
    <mergeCell ref="K63:L63"/>
    <mergeCell ref="M63:N63"/>
    <mergeCell ref="O63:P63"/>
    <mergeCell ref="I79:J79"/>
    <mergeCell ref="K79:L79"/>
    <mergeCell ref="M79:N79"/>
    <mergeCell ref="O79:P79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{D935581F-828F-4C01-99D3-E249C008CC24}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35581F-828F-4C01-99D3-E249C008CC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393">
        <v>3310</v>
      </c>
      <c r="E7" s="394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395">
        <v>4990.875</v>
      </c>
      <c r="E8" s="394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395">
        <v>8686</v>
      </c>
      <c r="E9" s="394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395">
        <v>10020</v>
      </c>
      <c r="E10" s="394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395">
        <v>169533</v>
      </c>
      <c r="E11" s="394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395">
        <v>82821</v>
      </c>
      <c r="E12" s="394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396">
        <v>7907</v>
      </c>
      <c r="E13" s="397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398">
        <v>43015</v>
      </c>
      <c r="E14" s="394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398">
        <v>6992</v>
      </c>
      <c r="E15" s="394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399">
        <v>20977</v>
      </c>
      <c r="E16" s="400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399">
        <v>78578</v>
      </c>
      <c r="E17" s="401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404">
        <v>14918.8945</v>
      </c>
      <c r="E18" s="405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406">
        <f>SUM(D6:E18)</f>
        <v>455350.76949999999</v>
      </c>
      <c r="E19" s="377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387">
        <v>2008</v>
      </c>
      <c r="E60" s="384"/>
      <c r="F60" s="383">
        <v>2009</v>
      </c>
      <c r="G60" s="384"/>
      <c r="H60" s="383">
        <v>2010</v>
      </c>
      <c r="I60" s="384"/>
      <c r="J60" s="383">
        <v>2011</v>
      </c>
      <c r="K60" s="385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387">
        <v>2008</v>
      </c>
      <c r="E76" s="402"/>
      <c r="F76" s="383">
        <v>2009</v>
      </c>
      <c r="G76" s="402"/>
      <c r="H76" s="383">
        <v>2010</v>
      </c>
      <c r="I76" s="402"/>
      <c r="J76" s="383">
        <v>2011</v>
      </c>
      <c r="K76" s="403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2"/>
  <sheetViews>
    <sheetView tabSelected="1" topLeftCell="A73" workbookViewId="0">
      <selection activeCell="G18" sqref="G1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146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62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6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6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6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6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6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6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66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64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64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66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66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66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66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66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66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66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66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67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141</v>
      </c>
      <c r="C40" s="171">
        <v>374994.86393499997</v>
      </c>
      <c r="D40" s="3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6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63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63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6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63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6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63">
        <v>34941</v>
      </c>
      <c r="E49" s="103">
        <f t="shared" si="1"/>
        <v>14.383866160597403</v>
      </c>
      <c r="I49" s="226"/>
      <c r="J49" s="3"/>
      <c r="L49" s="3"/>
      <c r="N49" s="3"/>
    </row>
    <row r="50" spans="1:23">
      <c r="B50" s="109" t="s">
        <v>137</v>
      </c>
      <c r="C50" s="169">
        <v>324960.73308600002</v>
      </c>
      <c r="D50" s="363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>
      <c r="B51" s="109" t="s">
        <v>139</v>
      </c>
      <c r="C51" s="169">
        <v>241482.51199999999</v>
      </c>
      <c r="D51" s="363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ht="14.25" thickBot="1">
      <c r="B54" s="371" t="s">
        <v>143</v>
      </c>
      <c r="C54" s="249">
        <v>236786</v>
      </c>
      <c r="D54" s="249">
        <v>25165</v>
      </c>
      <c r="E54" s="460">
        <f>SUM(D54/C54*100)</f>
        <v>10.627739815698563</v>
      </c>
      <c r="I54" s="226"/>
      <c r="J54" s="3"/>
      <c r="L54" s="3"/>
      <c r="N54" s="3"/>
    </row>
    <row r="55" spans="1:23" ht="16.5" customHeight="1">
      <c r="B55" s="96" t="s">
        <v>12</v>
      </c>
      <c r="C55" s="97">
        <f>SUM(C6:C54)</f>
        <v>12804985.399259701</v>
      </c>
      <c r="D55" s="97">
        <f>SUM(D6:D54)</f>
        <v>1655544.299106</v>
      </c>
      <c r="E55" s="106">
        <f>D55/C55*100</f>
        <v>12.928904231329405</v>
      </c>
      <c r="J55" s="3"/>
      <c r="L55" s="3"/>
      <c r="N55" s="3"/>
    </row>
    <row r="56" spans="1:23">
      <c r="B56" s="17"/>
      <c r="C56" s="18"/>
      <c r="D56" s="18"/>
      <c r="E56" s="20"/>
      <c r="J56" s="3"/>
      <c r="L56" s="3"/>
      <c r="N56" s="3"/>
    </row>
    <row r="57" spans="1:23">
      <c r="B57" s="21" t="s">
        <v>13</v>
      </c>
      <c r="C57" s="18"/>
      <c r="D57" s="18"/>
      <c r="E57" s="20"/>
      <c r="J57" s="3"/>
      <c r="L57" s="3"/>
      <c r="N57" s="3"/>
    </row>
    <row r="58" spans="1:23">
      <c r="B58" s="21" t="s">
        <v>14</v>
      </c>
      <c r="J58" s="3"/>
      <c r="L58" s="3"/>
      <c r="N58" s="3"/>
    </row>
    <row r="59" spans="1:23">
      <c r="B59" s="21" t="s">
        <v>34</v>
      </c>
      <c r="J59" s="3"/>
      <c r="L59" s="3"/>
      <c r="N59" s="3"/>
    </row>
    <row r="60" spans="1:23" ht="25.5" customHeight="1">
      <c r="J60" s="3"/>
      <c r="L60" s="3"/>
      <c r="N60" s="3"/>
    </row>
    <row r="61" spans="1:23" ht="14.25">
      <c r="A61" s="4" t="s">
        <v>15</v>
      </c>
      <c r="U61" s="2">
        <v>4</v>
      </c>
      <c r="V61" s="2">
        <v>5</v>
      </c>
      <c r="W61" s="2">
        <v>6</v>
      </c>
    </row>
    <row r="62" spans="1:23">
      <c r="J62" s="3"/>
      <c r="L62" s="3"/>
      <c r="N62" s="3" t="s">
        <v>16</v>
      </c>
      <c r="T62" s="2">
        <f>SUM(U62:W62)</f>
        <v>97228</v>
      </c>
      <c r="U62" s="2">
        <v>46198</v>
      </c>
      <c r="V62" s="2">
        <v>23400</v>
      </c>
      <c r="W62" s="2">
        <v>27630</v>
      </c>
    </row>
    <row r="63" spans="1:23" ht="18" thickBot="1">
      <c r="B63" s="22" t="s">
        <v>17</v>
      </c>
      <c r="C63" s="22"/>
      <c r="J63" s="3"/>
      <c r="L63" s="3"/>
      <c r="N63" s="3"/>
      <c r="T63" s="2">
        <f t="shared" ref="T63:T76" si="2">SUM(U63:W63)</f>
        <v>397109</v>
      </c>
      <c r="U63" s="2">
        <v>61496</v>
      </c>
      <c r="V63" s="2">
        <v>160316</v>
      </c>
      <c r="W63" s="2">
        <v>175297</v>
      </c>
    </row>
    <row r="64" spans="1:23" ht="18" thickBot="1">
      <c r="B64" s="22"/>
      <c r="C64" s="22"/>
      <c r="D64" s="23">
        <v>2008</v>
      </c>
      <c r="E64" s="25">
        <v>2009</v>
      </c>
      <c r="F64" s="24"/>
      <c r="G64" s="25">
        <v>2010</v>
      </c>
      <c r="H64" s="24"/>
      <c r="I64" s="421">
        <v>2011</v>
      </c>
      <c r="J64" s="424"/>
      <c r="K64" s="421">
        <v>2012</v>
      </c>
      <c r="L64" s="424"/>
      <c r="M64" s="421">
        <v>2013</v>
      </c>
      <c r="N64" s="424"/>
      <c r="O64" s="454">
        <v>2014</v>
      </c>
      <c r="P64" s="455"/>
      <c r="T64" s="2">
        <f t="shared" si="2"/>
        <v>1683392</v>
      </c>
      <c r="U64" s="2">
        <v>865989</v>
      </c>
      <c r="V64" s="2">
        <v>348963</v>
      </c>
      <c r="W64" s="2">
        <v>468440</v>
      </c>
    </row>
    <row r="65" spans="2:29">
      <c r="B65" s="27" t="s">
        <v>18</v>
      </c>
      <c r="C65" s="28"/>
      <c r="D65" s="29">
        <v>74465.86815699999</v>
      </c>
      <c r="E65" s="31">
        <v>58963.207877999972</v>
      </c>
      <c r="F65" s="32">
        <f t="shared" ref="F65:F74" si="3">(E65/D65-1)*100</f>
        <v>-20.818477864670847</v>
      </c>
      <c r="G65" s="33">
        <v>65085.726096999992</v>
      </c>
      <c r="H65" s="34">
        <f>(G65/E65-1)*100</f>
        <v>10.383624703167516</v>
      </c>
      <c r="I65" s="31">
        <v>52162.666859999998</v>
      </c>
      <c r="J65" s="206">
        <f>(I65/G65-1)*100</f>
        <v>-19.855442985671257</v>
      </c>
      <c r="K65" s="31">
        <v>71372.129297000007</v>
      </c>
      <c r="L65" s="206">
        <f>(K65/I65-1)*100</f>
        <v>36.826074266019624</v>
      </c>
      <c r="M65" s="31">
        <v>83754.063877999986</v>
      </c>
      <c r="N65" s="206">
        <f>(M65/K65-1)*100</f>
        <v>17.348416956253576</v>
      </c>
      <c r="O65" s="273">
        <v>97228</v>
      </c>
      <c r="P65" s="274">
        <f t="shared" ref="P65:P73" si="4">(O65/M65-1)*100</f>
        <v>16.08750130814758</v>
      </c>
      <c r="T65" s="2">
        <f t="shared" si="2"/>
        <v>77322</v>
      </c>
      <c r="U65" s="2">
        <v>17125</v>
      </c>
      <c r="V65" s="2">
        <v>24173</v>
      </c>
      <c r="W65" s="2">
        <v>36024</v>
      </c>
    </row>
    <row r="66" spans="2:29">
      <c r="B66" s="36" t="s">
        <v>20</v>
      </c>
      <c r="C66" s="37"/>
      <c r="D66" s="38">
        <v>123756.788416</v>
      </c>
      <c r="E66" s="40">
        <v>64109.766524999999</v>
      </c>
      <c r="F66" s="41">
        <f t="shared" si="3"/>
        <v>-48.196969761772266</v>
      </c>
      <c r="G66" s="42">
        <v>73314.204068549996</v>
      </c>
      <c r="H66" s="43">
        <f t="shared" ref="H66:H77" si="5">(G66/E66-1)*100</f>
        <v>14.357309412382069</v>
      </c>
      <c r="I66" s="40">
        <v>138795.73865499999</v>
      </c>
      <c r="J66" s="207">
        <f t="shared" ref="J66:J77" si="6">(I66/G66-1)*100</f>
        <v>89.316300188192272</v>
      </c>
      <c r="K66" s="40">
        <v>210852.80018000002</v>
      </c>
      <c r="L66" s="207">
        <f t="shared" ref="L66:L74" si="7">(K66/I66-1)*100</f>
        <v>51.915903343480821</v>
      </c>
      <c r="M66" s="40">
        <v>261840.39718900001</v>
      </c>
      <c r="N66" s="207">
        <f t="shared" ref="N66:P74" si="8">(M66/K66-1)*100</f>
        <v>24.181607721345454</v>
      </c>
      <c r="O66" s="273">
        <v>397109</v>
      </c>
      <c r="P66" s="274">
        <f t="shared" si="4"/>
        <v>51.660707921001681</v>
      </c>
      <c r="T66" s="2">
        <f t="shared" si="2"/>
        <v>266510</v>
      </c>
      <c r="U66" s="2">
        <v>79706</v>
      </c>
      <c r="V66" s="2">
        <v>78909</v>
      </c>
      <c r="W66" s="2">
        <v>107895</v>
      </c>
    </row>
    <row r="67" spans="2:29">
      <c r="B67" s="36" t="s">
        <v>21</v>
      </c>
      <c r="C67" s="37"/>
      <c r="D67" s="38">
        <v>1169438.2871020001</v>
      </c>
      <c r="E67" s="40">
        <v>763654.2381190001</v>
      </c>
      <c r="F67" s="41">
        <f t="shared" si="3"/>
        <v>-34.699056244222902</v>
      </c>
      <c r="G67" s="42">
        <v>707206.43444054993</v>
      </c>
      <c r="H67" s="43">
        <f t="shared" si="5"/>
        <v>-7.391801270885356</v>
      </c>
      <c r="I67" s="40">
        <v>866631.61487274989</v>
      </c>
      <c r="J67" s="207">
        <f t="shared" si="6"/>
        <v>22.542948235237215</v>
      </c>
      <c r="K67" s="40">
        <v>902865.58918500005</v>
      </c>
      <c r="L67" s="207">
        <f t="shared" si="7"/>
        <v>4.1810122883147338</v>
      </c>
      <c r="M67" s="40">
        <v>931063.18361599999</v>
      </c>
      <c r="N67" s="207">
        <f t="shared" si="8"/>
        <v>3.1231220647641944</v>
      </c>
      <c r="O67" s="273">
        <v>1683392</v>
      </c>
      <c r="P67" s="274">
        <f t="shared" si="4"/>
        <v>80.803196777919666</v>
      </c>
      <c r="T67" s="2">
        <f t="shared" si="2"/>
        <v>324805</v>
      </c>
      <c r="U67" s="2">
        <v>116456</v>
      </c>
      <c r="V67" s="2">
        <v>74160</v>
      </c>
      <c r="W67" s="2">
        <v>134189</v>
      </c>
    </row>
    <row r="68" spans="2:29">
      <c r="B68" s="36" t="s">
        <v>22</v>
      </c>
      <c r="C68" s="37"/>
      <c r="D68" s="38">
        <v>82149.387164999993</v>
      </c>
      <c r="E68" s="40">
        <v>92729.870196050004</v>
      </c>
      <c r="F68" s="41">
        <f t="shared" si="3"/>
        <v>12.879564164975132</v>
      </c>
      <c r="G68" s="42">
        <v>36770.895344900004</v>
      </c>
      <c r="H68" s="43">
        <f t="shared" si="5"/>
        <v>-60.346223641682265</v>
      </c>
      <c r="I68" s="40">
        <v>53816.136776799998</v>
      </c>
      <c r="J68" s="207">
        <f t="shared" si="6"/>
        <v>46.355252631247424</v>
      </c>
      <c r="K68" s="40">
        <v>66521.404869999998</v>
      </c>
      <c r="L68" s="207">
        <f t="shared" si="7"/>
        <v>23.608658766968958</v>
      </c>
      <c r="M68" s="40">
        <v>68074.046228849998</v>
      </c>
      <c r="N68" s="207">
        <f t="shared" si="8"/>
        <v>2.3340477578371432</v>
      </c>
      <c r="O68" s="273">
        <v>77322</v>
      </c>
      <c r="P68" s="274">
        <f t="shared" si="4"/>
        <v>13.585138953045938</v>
      </c>
      <c r="T68" s="2">
        <f t="shared" si="2"/>
        <v>99035</v>
      </c>
      <c r="U68" s="2">
        <v>32505</v>
      </c>
      <c r="V68" s="2">
        <v>24733</v>
      </c>
      <c r="W68" s="2">
        <v>41797</v>
      </c>
    </row>
    <row r="69" spans="2:29">
      <c r="B69" s="36" t="s">
        <v>23</v>
      </c>
      <c r="C69" s="37"/>
      <c r="D69" s="38">
        <v>225821.92133399996</v>
      </c>
      <c r="E69" s="40">
        <v>145672.13092700002</v>
      </c>
      <c r="F69" s="41">
        <f t="shared" si="3"/>
        <v>-35.492475634575392</v>
      </c>
      <c r="G69" s="42">
        <v>134343.03707299998</v>
      </c>
      <c r="H69" s="43">
        <f t="shared" si="5"/>
        <v>-7.777118232503466</v>
      </c>
      <c r="I69" s="40">
        <v>168834.638656</v>
      </c>
      <c r="J69" s="207">
        <f t="shared" si="6"/>
        <v>25.674275596626405</v>
      </c>
      <c r="K69" s="40">
        <v>183752.44197099999</v>
      </c>
      <c r="L69" s="207">
        <f t="shared" si="7"/>
        <v>8.835748063165493</v>
      </c>
      <c r="M69" s="40">
        <v>224090.79685500002</v>
      </c>
      <c r="N69" s="207">
        <f t="shared" si="8"/>
        <v>21.95255445387021</v>
      </c>
      <c r="O69" s="273">
        <v>266510</v>
      </c>
      <c r="P69" s="274">
        <f t="shared" si="4"/>
        <v>18.929471330519519</v>
      </c>
      <c r="T69" s="2">
        <f t="shared" si="2"/>
        <v>50578</v>
      </c>
      <c r="U69" s="2">
        <v>18275</v>
      </c>
      <c r="V69" s="2">
        <v>12412</v>
      </c>
      <c r="W69" s="2">
        <v>19891</v>
      </c>
    </row>
    <row r="70" spans="2:29">
      <c r="B70" s="36" t="s">
        <v>24</v>
      </c>
      <c r="C70" s="37"/>
      <c r="D70" s="38">
        <v>424786.96062999999</v>
      </c>
      <c r="E70" s="40">
        <v>303027.62434599979</v>
      </c>
      <c r="F70" s="41">
        <f t="shared" si="3"/>
        <v>-28.663623785301549</v>
      </c>
      <c r="G70" s="42">
        <v>246619.43998300011</v>
      </c>
      <c r="H70" s="43">
        <f t="shared" si="5"/>
        <v>-18.614865388837387</v>
      </c>
      <c r="I70" s="40">
        <v>243332.118472</v>
      </c>
      <c r="J70" s="207">
        <f t="shared" si="6"/>
        <v>-1.3329531164399278</v>
      </c>
      <c r="K70" s="40">
        <v>278852.95514899999</v>
      </c>
      <c r="L70" s="207">
        <f t="shared" si="7"/>
        <v>14.597676993917808</v>
      </c>
      <c r="M70" s="40">
        <v>339882.65114329988</v>
      </c>
      <c r="N70" s="207">
        <f t="shared" si="8"/>
        <v>21.885977848680071</v>
      </c>
      <c r="O70" s="273">
        <v>324805</v>
      </c>
      <c r="P70" s="274">
        <f t="shared" si="4"/>
        <v>-4.4361343812582277</v>
      </c>
      <c r="T70" s="2">
        <f t="shared" si="2"/>
        <v>173411</v>
      </c>
      <c r="U70" s="2">
        <v>62059</v>
      </c>
      <c r="V70" s="2">
        <v>32924</v>
      </c>
      <c r="W70" s="2">
        <v>78428</v>
      </c>
    </row>
    <row r="71" spans="2:29">
      <c r="B71" s="36" t="s">
        <v>25</v>
      </c>
      <c r="C71" s="37"/>
      <c r="D71" s="38">
        <v>91998.580067000003</v>
      </c>
      <c r="E71" s="40">
        <v>72420.745972999983</v>
      </c>
      <c r="F71" s="41">
        <f t="shared" si="3"/>
        <v>-21.280582895672985</v>
      </c>
      <c r="G71" s="42">
        <v>63603.039643999997</v>
      </c>
      <c r="H71" s="43">
        <f t="shared" si="5"/>
        <v>-12.175663493286049</v>
      </c>
      <c r="I71" s="40">
        <v>83922.548986000009</v>
      </c>
      <c r="J71" s="207">
        <f t="shared" si="6"/>
        <v>31.947387193650979</v>
      </c>
      <c r="K71" s="40">
        <v>73510.594003000006</v>
      </c>
      <c r="L71" s="207">
        <f t="shared" si="7"/>
        <v>-12.406623855928078</v>
      </c>
      <c r="M71" s="40">
        <v>90504.567083999995</v>
      </c>
      <c r="N71" s="207">
        <f t="shared" si="8"/>
        <v>23.117719713034091</v>
      </c>
      <c r="O71" s="273">
        <v>99035</v>
      </c>
      <c r="P71" s="274">
        <f t="shared" si="4"/>
        <v>9.4254170710331699</v>
      </c>
      <c r="T71" s="2">
        <f t="shared" si="2"/>
        <v>3169390</v>
      </c>
      <c r="U71" s="2">
        <f>SUM(U62:U70)</f>
        <v>1299809</v>
      </c>
      <c r="V71" s="2">
        <f>SUM(V62:V70)</f>
        <v>779990</v>
      </c>
      <c r="W71" s="2">
        <f>SUM(W62:W70)</f>
        <v>1089591</v>
      </c>
    </row>
    <row r="72" spans="2:29">
      <c r="B72" s="36" t="s">
        <v>26</v>
      </c>
      <c r="C72" s="37"/>
      <c r="D72" s="38">
        <v>40942.404685999994</v>
      </c>
      <c r="E72" s="40">
        <v>35465.734689000004</v>
      </c>
      <c r="F72" s="41">
        <f t="shared" si="3"/>
        <v>-13.37652255406655</v>
      </c>
      <c r="G72" s="42">
        <v>26863.497335999997</v>
      </c>
      <c r="H72" s="43">
        <f t="shared" si="5"/>
        <v>-24.255065990972025</v>
      </c>
      <c r="I72" s="40">
        <v>28227.763467499997</v>
      </c>
      <c r="J72" s="207">
        <f t="shared" si="6"/>
        <v>5.0785127283919707</v>
      </c>
      <c r="K72" s="40">
        <v>34797.793954000008</v>
      </c>
      <c r="L72" s="207">
        <f t="shared" si="7"/>
        <v>23.275065678031524</v>
      </c>
      <c r="M72" s="40">
        <v>42747.456858999998</v>
      </c>
      <c r="N72" s="207">
        <f t="shared" si="8"/>
        <v>22.845307135012138</v>
      </c>
      <c r="O72" s="273">
        <v>50578</v>
      </c>
      <c r="P72" s="274">
        <f t="shared" si="4"/>
        <v>18.31814970146317</v>
      </c>
    </row>
    <row r="73" spans="2:29" ht="14.25" thickBot="1">
      <c r="B73" s="36" t="s">
        <v>27</v>
      </c>
      <c r="C73" s="45"/>
      <c r="D73" s="38">
        <v>173321.351245</v>
      </c>
      <c r="E73" s="40">
        <v>91957.925027000019</v>
      </c>
      <c r="F73" s="41">
        <f t="shared" si="3"/>
        <v>-46.943683298999872</v>
      </c>
      <c r="G73" s="42">
        <v>125849.024</v>
      </c>
      <c r="H73" s="43">
        <f t="shared" si="5"/>
        <v>36.855006203162063</v>
      </c>
      <c r="I73" s="40">
        <v>126708.88219915002</v>
      </c>
      <c r="J73" s="207">
        <f t="shared" si="6"/>
        <v>0.6832458225103144</v>
      </c>
      <c r="K73" s="40">
        <v>135836.60093099999</v>
      </c>
      <c r="L73" s="207">
        <f t="shared" si="7"/>
        <v>7.2036928851631821</v>
      </c>
      <c r="M73" s="40">
        <v>204765.990911</v>
      </c>
      <c r="N73" s="207">
        <f t="shared" si="8"/>
        <v>50.744342472919811</v>
      </c>
      <c r="O73" s="277">
        <v>173411</v>
      </c>
      <c r="P73" s="278">
        <f t="shared" si="4"/>
        <v>-15.312596965688607</v>
      </c>
      <c r="S73" s="2" t="s">
        <v>104</v>
      </c>
      <c r="T73" s="2">
        <f>SUM(U73:W73)</f>
        <v>39172</v>
      </c>
      <c r="U73" s="2">
        <v>15068</v>
      </c>
      <c r="V73" s="2">
        <v>12304</v>
      </c>
      <c r="W73" s="2">
        <v>11800</v>
      </c>
    </row>
    <row r="74" spans="2:29" ht="15" thickTop="1" thickBot="1">
      <c r="B74" s="46" t="s">
        <v>28</v>
      </c>
      <c r="C74" s="47"/>
      <c r="D74" s="48">
        <v>2406681.5488019995</v>
      </c>
      <c r="E74" s="50">
        <v>1628001.2436800501</v>
      </c>
      <c r="F74" s="51">
        <f t="shared" si="3"/>
        <v>-32.354937258299152</v>
      </c>
      <c r="G74" s="52">
        <v>1479655.2979870001</v>
      </c>
      <c r="H74" s="53">
        <f t="shared" si="5"/>
        <v>-9.1121518652970028</v>
      </c>
      <c r="I74" s="50">
        <v>1762432.1089452</v>
      </c>
      <c r="J74" s="208">
        <f t="shared" si="6"/>
        <v>19.110992360376365</v>
      </c>
      <c r="K74" s="50">
        <v>1958362.3095399998</v>
      </c>
      <c r="L74" s="208">
        <f t="shared" si="7"/>
        <v>11.117035351339698</v>
      </c>
      <c r="M74" s="50">
        <v>2246723.1537641501</v>
      </c>
      <c r="N74" s="208">
        <f t="shared" si="8"/>
        <v>14.724591196400393</v>
      </c>
      <c r="O74" s="275">
        <v>3169405</v>
      </c>
      <c r="P74" s="276">
        <f t="shared" si="8"/>
        <v>41.067892352023549</v>
      </c>
      <c r="S74" s="2" t="s">
        <v>105</v>
      </c>
      <c r="T74" s="2">
        <f t="shared" si="2"/>
        <v>113743</v>
      </c>
      <c r="U74" s="2">
        <v>22138</v>
      </c>
      <c r="V74" s="2">
        <v>34623</v>
      </c>
      <c r="W74" s="2">
        <v>56982</v>
      </c>
    </row>
    <row r="75" spans="2:29" ht="12" customHeight="1" thickBot="1">
      <c r="D75" s="55"/>
      <c r="E75" s="57"/>
      <c r="F75" s="58"/>
      <c r="G75" s="55"/>
      <c r="H75" s="59"/>
      <c r="I75" s="55"/>
      <c r="J75" s="60"/>
      <c r="K75" s="55"/>
      <c r="L75" s="60"/>
      <c r="M75" s="55"/>
      <c r="N75" s="60"/>
      <c r="O75" s="269"/>
      <c r="P75" s="270"/>
      <c r="S75" s="2" t="s">
        <v>106</v>
      </c>
      <c r="T75" s="2">
        <f t="shared" si="2"/>
        <v>203769</v>
      </c>
      <c r="U75" s="2">
        <v>16249</v>
      </c>
      <c r="V75" s="2">
        <v>99043</v>
      </c>
      <c r="W75" s="2">
        <v>88477</v>
      </c>
    </row>
    <row r="76" spans="2:29">
      <c r="B76" s="61" t="s">
        <v>29</v>
      </c>
      <c r="C76" s="62"/>
      <c r="D76" s="38">
        <v>304986.14908800001</v>
      </c>
      <c r="E76" s="31">
        <v>148632.11752500001</v>
      </c>
      <c r="F76" s="41">
        <f>(E76/D76-1)*100</f>
        <v>-51.26594503735511</v>
      </c>
      <c r="G76" s="42">
        <v>150024.44353804999</v>
      </c>
      <c r="H76" s="43">
        <f t="shared" si="5"/>
        <v>0.93675985798682415</v>
      </c>
      <c r="I76" s="40">
        <v>326871.2629643</v>
      </c>
      <c r="J76" s="207">
        <f t="shared" si="6"/>
        <v>117.87867047238683</v>
      </c>
      <c r="K76" s="40">
        <v>404012.08252400008</v>
      </c>
      <c r="L76" s="207">
        <f>(K76/I76-1)*100</f>
        <v>23.599755714262717</v>
      </c>
      <c r="M76" s="40">
        <v>428129.34528349998</v>
      </c>
      <c r="N76" s="271">
        <f>(M76/K76-1)*100</f>
        <v>5.969440965436279</v>
      </c>
      <c r="O76" s="281">
        <f>O66+T76+T77</f>
        <v>565145</v>
      </c>
      <c r="P76" s="279">
        <f t="shared" ref="P76:P77" si="9">(O76/M76-1)*100</f>
        <v>32.003331756147332</v>
      </c>
      <c r="S76" s="2" t="s">
        <v>107</v>
      </c>
      <c r="T76" s="2">
        <f t="shared" si="2"/>
        <v>40106</v>
      </c>
      <c r="U76" s="2">
        <v>14407</v>
      </c>
      <c r="V76" s="2">
        <v>12549</v>
      </c>
      <c r="W76" s="2">
        <v>13150</v>
      </c>
    </row>
    <row r="77" spans="2:29" ht="14.25" thickBot="1">
      <c r="B77" s="63" t="s">
        <v>30</v>
      </c>
      <c r="C77" s="64"/>
      <c r="D77" s="65">
        <v>80232.032361999998</v>
      </c>
      <c r="E77" s="67">
        <v>46979.442605000004</v>
      </c>
      <c r="F77" s="68">
        <f>(E77/D77-1)*100</f>
        <v>-41.445528398143004</v>
      </c>
      <c r="G77" s="69">
        <v>46955.239882549999</v>
      </c>
      <c r="H77" s="70">
        <f t="shared" si="5"/>
        <v>-5.1517687541546842E-2</v>
      </c>
      <c r="I77" s="67">
        <v>122295.344843</v>
      </c>
      <c r="J77" s="209">
        <f t="shared" si="6"/>
        <v>160.45089993981412</v>
      </c>
      <c r="K77" s="67">
        <v>182683.08608799998</v>
      </c>
      <c r="L77" s="209">
        <f>(K77/I77-1)*100</f>
        <v>49.378609891099615</v>
      </c>
      <c r="M77" s="67">
        <v>224642.03215800005</v>
      </c>
      <c r="N77" s="272">
        <f>(M77/K77-1)*100</f>
        <v>22.968161403726285</v>
      </c>
      <c r="O77" s="282">
        <f>T73+T74+T75</f>
        <v>356684</v>
      </c>
      <c r="P77" s="280">
        <f t="shared" si="9"/>
        <v>58.778834296303614</v>
      </c>
      <c r="S77" s="2" t="s">
        <v>108</v>
      </c>
      <c r="T77" s="2">
        <f>SUM(U77:W77)</f>
        <v>127930</v>
      </c>
      <c r="U77" s="2">
        <v>60056</v>
      </c>
      <c r="V77" s="2">
        <v>26016</v>
      </c>
      <c r="W77" s="2">
        <v>41858</v>
      </c>
      <c r="Z77" s="2" t="s">
        <v>125</v>
      </c>
      <c r="AA77" s="2">
        <v>7</v>
      </c>
      <c r="AB77" s="2">
        <v>8</v>
      </c>
      <c r="AC77" s="2">
        <v>9</v>
      </c>
    </row>
    <row r="78" spans="2:29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27" t="s">
        <v>18</v>
      </c>
      <c r="Z78" s="2">
        <f>SUM(AA78:AC78)</f>
        <v>82911</v>
      </c>
      <c r="AA78" s="2">
        <v>29224</v>
      </c>
      <c r="AB78" s="2">
        <v>28147</v>
      </c>
      <c r="AC78" s="2">
        <v>25540</v>
      </c>
    </row>
    <row r="79" spans="2:29" ht="18" thickBot="1">
      <c r="B79" s="22" t="s">
        <v>31</v>
      </c>
      <c r="C79" s="2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36" t="s">
        <v>20</v>
      </c>
      <c r="Z79" s="2">
        <f t="shared" ref="Z79:Z87" si="10">SUM(AA79:AC79)</f>
        <v>386197</v>
      </c>
      <c r="AA79" s="2">
        <v>141995</v>
      </c>
      <c r="AB79" s="2">
        <v>84546</v>
      </c>
      <c r="AC79" s="2">
        <v>159656</v>
      </c>
    </row>
    <row r="80" spans="2:29" ht="14.25" thickBot="1">
      <c r="D80" s="23">
        <v>2008</v>
      </c>
      <c r="E80" s="25">
        <v>2009</v>
      </c>
      <c r="F80" s="24"/>
      <c r="G80" s="25">
        <v>2010</v>
      </c>
      <c r="H80" s="24"/>
      <c r="I80" s="421">
        <v>2011</v>
      </c>
      <c r="J80" s="424"/>
      <c r="K80" s="421">
        <v>2012</v>
      </c>
      <c r="L80" s="424"/>
      <c r="M80" s="421">
        <v>2013</v>
      </c>
      <c r="N80" s="420"/>
      <c r="O80" s="421">
        <v>2014</v>
      </c>
      <c r="P80" s="420"/>
      <c r="Y80" s="36" t="s">
        <v>21</v>
      </c>
      <c r="Z80" s="2">
        <f t="shared" si="10"/>
        <v>1360167</v>
      </c>
      <c r="AA80" s="2">
        <v>379127</v>
      </c>
      <c r="AB80" s="2">
        <v>453079</v>
      </c>
      <c r="AC80" s="2">
        <v>527961</v>
      </c>
    </row>
    <row r="81" spans="2:29">
      <c r="B81" s="27" t="s">
        <v>18</v>
      </c>
      <c r="C81" s="28"/>
      <c r="D81" s="29">
        <v>107370.51606099999</v>
      </c>
      <c r="E81" s="73">
        <v>53973.204406000004</v>
      </c>
      <c r="F81" s="32">
        <f t="shared" ref="F81:F90" si="11">(E81/D81-1)*100</f>
        <v>-49.731819883089301</v>
      </c>
      <c r="G81" s="33">
        <v>50534.686978000005</v>
      </c>
      <c r="H81" s="74">
        <f>(G81/E81-1)*100</f>
        <v>-6.3707861444256775</v>
      </c>
      <c r="I81" s="31">
        <v>51523.208510999997</v>
      </c>
      <c r="J81" s="211">
        <f>(I81/G81-1)*100</f>
        <v>1.9561247770869539</v>
      </c>
      <c r="K81" s="31">
        <v>98968.325317999988</v>
      </c>
      <c r="L81" s="206">
        <f>(K81/I81-1)*100</f>
        <v>92.084942258342963</v>
      </c>
      <c r="M81" s="31">
        <v>130115.432594</v>
      </c>
      <c r="N81" s="35">
        <f>(M81/K81-1)*100</f>
        <v>31.471793804653881</v>
      </c>
      <c r="O81" s="31">
        <v>82911</v>
      </c>
      <c r="P81" s="35">
        <f>(O81/M81-1)*100</f>
        <v>-36.278888409257561</v>
      </c>
      <c r="Y81" s="36" t="s">
        <v>22</v>
      </c>
      <c r="Z81" s="2">
        <f t="shared" si="10"/>
        <v>96253</v>
      </c>
      <c r="AA81" s="2">
        <v>27541</v>
      </c>
      <c r="AB81" s="2">
        <v>12366</v>
      </c>
      <c r="AC81" s="2">
        <v>56346</v>
      </c>
    </row>
    <row r="82" spans="2:29">
      <c r="B82" s="36" t="s">
        <v>20</v>
      </c>
      <c r="C82" s="37"/>
      <c r="D82" s="38">
        <v>145430.75646899999</v>
      </c>
      <c r="E82" s="75">
        <v>96278.060667850004</v>
      </c>
      <c r="F82" s="41">
        <f t="shared" si="11"/>
        <v>-33.798006002689931</v>
      </c>
      <c r="G82" s="42">
        <v>138276.50044130001</v>
      </c>
      <c r="H82" s="76">
        <f t="shared" ref="H82:J90" si="12">(G82/E82-1)*100</f>
        <v>43.622025082474991</v>
      </c>
      <c r="I82" s="40">
        <v>373960.712917</v>
      </c>
      <c r="J82" s="212">
        <f t="shared" si="12"/>
        <v>170.44415480832237</v>
      </c>
      <c r="K82" s="40">
        <v>233728.78730700002</v>
      </c>
      <c r="L82" s="207">
        <f t="shared" ref="L82:L89" si="13">(K82/I82-1)*100</f>
        <v>-37.499106394399305</v>
      </c>
      <c r="M82" s="40">
        <v>451159.11825399997</v>
      </c>
      <c r="N82" s="44">
        <f t="shared" ref="N82:N89" si="14">(M82/K82-1)*100</f>
        <v>93.026765531199956</v>
      </c>
      <c r="O82" s="40">
        <v>386197</v>
      </c>
      <c r="P82" s="44">
        <f t="shared" ref="P82:P89" si="15">(O82/M82-1)*100</f>
        <v>-14.39893723203588</v>
      </c>
      <c r="Y82" s="36" t="s">
        <v>23</v>
      </c>
      <c r="Z82" s="2">
        <f t="shared" si="10"/>
        <v>273509</v>
      </c>
      <c r="AA82" s="2">
        <v>78003</v>
      </c>
      <c r="AB82" s="2">
        <v>72294</v>
      </c>
      <c r="AC82" s="2">
        <v>123212</v>
      </c>
    </row>
    <row r="83" spans="2:29">
      <c r="B83" s="36" t="s">
        <v>21</v>
      </c>
      <c r="C83" s="37"/>
      <c r="D83" s="38">
        <v>1624229.9840030004</v>
      </c>
      <c r="E83" s="75">
        <v>1434605.1259187507</v>
      </c>
      <c r="F83" s="41">
        <f t="shared" si="11"/>
        <v>-11.674754188252901</v>
      </c>
      <c r="G83" s="42">
        <v>1172599.0142699501</v>
      </c>
      <c r="H83" s="76">
        <f t="shared" si="12"/>
        <v>-18.26329119526925</v>
      </c>
      <c r="I83" s="40">
        <v>1083908.1906834</v>
      </c>
      <c r="J83" s="212">
        <f t="shared" si="12"/>
        <v>-7.5636106211267933</v>
      </c>
      <c r="K83" s="40">
        <v>1150309.8317710003</v>
      </c>
      <c r="L83" s="207">
        <f t="shared" si="13"/>
        <v>6.1261314988065863</v>
      </c>
      <c r="M83" s="40">
        <v>1602266.2021930502</v>
      </c>
      <c r="N83" s="44">
        <f t="shared" si="14"/>
        <v>39.289968488422325</v>
      </c>
      <c r="O83" s="40">
        <v>1360167</v>
      </c>
      <c r="P83" s="44">
        <f t="shared" si="15"/>
        <v>-15.109798974832312</v>
      </c>
      <c r="Y83" s="36" t="s">
        <v>24</v>
      </c>
      <c r="Z83" s="2">
        <f t="shared" si="10"/>
        <v>455090</v>
      </c>
      <c r="AA83" s="2">
        <v>151649</v>
      </c>
      <c r="AB83" s="2">
        <v>117472</v>
      </c>
      <c r="AC83" s="2">
        <v>185969</v>
      </c>
    </row>
    <row r="84" spans="2:29">
      <c r="B84" s="36" t="s">
        <v>22</v>
      </c>
      <c r="C84" s="37"/>
      <c r="D84" s="38">
        <v>83654.760868000012</v>
      </c>
      <c r="E84" s="75">
        <v>78045.871555999998</v>
      </c>
      <c r="F84" s="41">
        <f t="shared" si="11"/>
        <v>-6.7048058637694918</v>
      </c>
      <c r="G84" s="42">
        <v>62504.740647400002</v>
      </c>
      <c r="H84" s="76">
        <f t="shared" si="12"/>
        <v>-19.912816141016275</v>
      </c>
      <c r="I84" s="40">
        <v>68356.702199999985</v>
      </c>
      <c r="J84" s="212">
        <f t="shared" si="12"/>
        <v>9.3624283406148479</v>
      </c>
      <c r="K84" s="40">
        <v>70899.061984</v>
      </c>
      <c r="L84" s="207">
        <f t="shared" si="13"/>
        <v>3.7192545897862361</v>
      </c>
      <c r="M84" s="40">
        <v>96621.92969260001</v>
      </c>
      <c r="N84" s="44">
        <f t="shared" si="14"/>
        <v>36.28097042300076</v>
      </c>
      <c r="O84" s="40">
        <v>96253</v>
      </c>
      <c r="P84" s="44">
        <f t="shared" si="15"/>
        <v>-0.38182811477037726</v>
      </c>
      <c r="Y84" s="36" t="s">
        <v>25</v>
      </c>
      <c r="Z84" s="2">
        <f t="shared" si="10"/>
        <v>121710</v>
      </c>
      <c r="AA84" s="2">
        <v>34461</v>
      </c>
      <c r="AB84" s="2">
        <v>41057</v>
      </c>
      <c r="AC84" s="2">
        <v>46192</v>
      </c>
    </row>
    <row r="85" spans="2:29">
      <c r="B85" s="36" t="s">
        <v>23</v>
      </c>
      <c r="C85" s="37"/>
      <c r="D85" s="38">
        <v>362217.08108199947</v>
      </c>
      <c r="E85" s="75">
        <v>221173.40723000001</v>
      </c>
      <c r="F85" s="41">
        <f t="shared" si="11"/>
        <v>-38.93899024051538</v>
      </c>
      <c r="G85" s="42">
        <v>231292.07339500001</v>
      </c>
      <c r="H85" s="76">
        <f t="shared" si="12"/>
        <v>4.5749922161652634</v>
      </c>
      <c r="I85" s="40">
        <v>233336.693661</v>
      </c>
      <c r="J85" s="212">
        <f t="shared" si="12"/>
        <v>0.8839992810770525</v>
      </c>
      <c r="K85" s="40">
        <v>286657.67228700005</v>
      </c>
      <c r="L85" s="207">
        <f t="shared" si="13"/>
        <v>22.851518888609391</v>
      </c>
      <c r="M85" s="40">
        <v>332934.79825199995</v>
      </c>
      <c r="N85" s="44">
        <f t="shared" si="14"/>
        <v>16.143689996431519</v>
      </c>
      <c r="O85" s="40">
        <v>273509</v>
      </c>
      <c r="P85" s="44">
        <f t="shared" si="15"/>
        <v>-17.849079929163871</v>
      </c>
      <c r="Y85" s="36" t="s">
        <v>26</v>
      </c>
      <c r="Z85" s="2">
        <f t="shared" si="10"/>
        <v>83094</v>
      </c>
      <c r="AA85" s="2">
        <v>30030</v>
      </c>
      <c r="AB85" s="2">
        <v>20991</v>
      </c>
      <c r="AC85" s="2">
        <v>32073</v>
      </c>
    </row>
    <row r="86" spans="2:29">
      <c r="B86" s="36" t="s">
        <v>24</v>
      </c>
      <c r="C86" s="37"/>
      <c r="D86" s="38">
        <v>582095.835632</v>
      </c>
      <c r="E86" s="75">
        <v>342593.71078199986</v>
      </c>
      <c r="F86" s="41">
        <f t="shared" si="11"/>
        <v>-41.144792693795004</v>
      </c>
      <c r="G86" s="42">
        <v>361166.725286</v>
      </c>
      <c r="H86" s="76">
        <f t="shared" si="12"/>
        <v>5.4212946471216883</v>
      </c>
      <c r="I86" s="40">
        <v>318082.3917255</v>
      </c>
      <c r="J86" s="212">
        <f t="shared" si="12"/>
        <v>-11.929209017354092</v>
      </c>
      <c r="K86" s="40">
        <v>348991.59079000005</v>
      </c>
      <c r="L86" s="207">
        <f t="shared" si="13"/>
        <v>9.717356216050522</v>
      </c>
      <c r="M86" s="40">
        <v>609515.34236299992</v>
      </c>
      <c r="N86" s="44">
        <f t="shared" si="14"/>
        <v>74.650438133268878</v>
      </c>
      <c r="O86" s="40">
        <v>455090</v>
      </c>
      <c r="P86" s="44">
        <f t="shared" si="15"/>
        <v>-25.335759681506286</v>
      </c>
      <c r="Y86" s="36" t="s">
        <v>27</v>
      </c>
      <c r="Z86" s="2">
        <f t="shared" si="10"/>
        <v>184039</v>
      </c>
      <c r="AA86" s="2">
        <v>57891</v>
      </c>
      <c r="AB86" s="2">
        <v>49270</v>
      </c>
      <c r="AC86" s="2">
        <v>76878</v>
      </c>
    </row>
    <row r="87" spans="2:29">
      <c r="B87" s="36" t="s">
        <v>25</v>
      </c>
      <c r="C87" s="37"/>
      <c r="D87" s="38">
        <v>134339.52297800002</v>
      </c>
      <c r="E87" s="75">
        <v>133160.07847899999</v>
      </c>
      <c r="F87" s="41">
        <f t="shared" si="11"/>
        <v>-0.87795793289602297</v>
      </c>
      <c r="G87" s="42">
        <v>101561.90542299999</v>
      </c>
      <c r="H87" s="76">
        <f t="shared" si="12"/>
        <v>-23.729464128382283</v>
      </c>
      <c r="I87" s="40">
        <v>106085.06821100001</v>
      </c>
      <c r="J87" s="212">
        <f t="shared" si="12"/>
        <v>4.4536017408902229</v>
      </c>
      <c r="K87" s="40">
        <v>83629.522797999991</v>
      </c>
      <c r="L87" s="207">
        <f t="shared" si="13"/>
        <v>-21.167489253375994</v>
      </c>
      <c r="M87" s="40">
        <v>193028.92836705002</v>
      </c>
      <c r="N87" s="44">
        <f t="shared" si="14"/>
        <v>130.81433674241453</v>
      </c>
      <c r="O87" s="40">
        <v>121710</v>
      </c>
      <c r="P87" s="44">
        <f t="shared" si="15"/>
        <v>-36.947274675552798</v>
      </c>
      <c r="Z87" s="2">
        <f t="shared" si="10"/>
        <v>3042970</v>
      </c>
      <c r="AA87" s="2">
        <f>SUM(AA78:AA86)</f>
        <v>929921</v>
      </c>
      <c r="AB87" s="2">
        <f>SUM(AB78:AB86)</f>
        <v>879222</v>
      </c>
      <c r="AC87" s="2">
        <f>SUM(AC78:AC86)</f>
        <v>1233827</v>
      </c>
    </row>
    <row r="88" spans="2:29">
      <c r="B88" s="36" t="s">
        <v>26</v>
      </c>
      <c r="C88" s="37"/>
      <c r="D88" s="38">
        <v>39582.165209999999</v>
      </c>
      <c r="E88" s="75">
        <v>44396.500935999997</v>
      </c>
      <c r="F88" s="41">
        <f t="shared" si="11"/>
        <v>12.162891293232514</v>
      </c>
      <c r="G88" s="42">
        <v>45108.793073000008</v>
      </c>
      <c r="H88" s="76">
        <f t="shared" si="12"/>
        <v>1.6043880080252704</v>
      </c>
      <c r="I88" s="40">
        <v>43654.617416000008</v>
      </c>
      <c r="J88" s="212">
        <f t="shared" si="12"/>
        <v>-3.2237077472826448</v>
      </c>
      <c r="K88" s="40">
        <v>44633.086684000002</v>
      </c>
      <c r="L88" s="207">
        <f t="shared" si="13"/>
        <v>2.2413877979408747</v>
      </c>
      <c r="M88" s="40">
        <v>62242.411947999994</v>
      </c>
      <c r="N88" s="44">
        <f t="shared" si="14"/>
        <v>39.453523321550946</v>
      </c>
      <c r="O88" s="40">
        <v>83094</v>
      </c>
      <c r="P88" s="44">
        <f t="shared" si="15"/>
        <v>33.500610595586046</v>
      </c>
    </row>
    <row r="89" spans="2:29" ht="14.25" thickBot="1">
      <c r="B89" s="36" t="s">
        <v>27</v>
      </c>
      <c r="C89" s="45"/>
      <c r="D89" s="38">
        <v>230226.56920900004</v>
      </c>
      <c r="E89" s="75">
        <v>163110.24317845001</v>
      </c>
      <c r="F89" s="41">
        <f t="shared" si="11"/>
        <v>-29.152293873441572</v>
      </c>
      <c r="G89" s="42">
        <v>179265.77039354999</v>
      </c>
      <c r="H89" s="76">
        <f t="shared" si="12"/>
        <v>9.9046674815052036</v>
      </c>
      <c r="I89" s="40">
        <v>133779.22550815</v>
      </c>
      <c r="J89" s="212">
        <f t="shared" si="12"/>
        <v>-25.373803814047371</v>
      </c>
      <c r="K89" s="40">
        <v>183200.597175</v>
      </c>
      <c r="L89" s="207">
        <f t="shared" si="13"/>
        <v>36.942486009413457</v>
      </c>
      <c r="M89" s="40">
        <v>328203.96683200006</v>
      </c>
      <c r="N89" s="44">
        <f t="shared" si="14"/>
        <v>79.150052943597913</v>
      </c>
      <c r="O89" s="40">
        <v>184039</v>
      </c>
      <c r="P89" s="44">
        <f t="shared" si="15"/>
        <v>-43.925418764299927</v>
      </c>
      <c r="Y89" s="2" t="s">
        <v>104</v>
      </c>
      <c r="Z89" s="2">
        <f>SUM(AA89:AC89)</f>
        <v>53162</v>
      </c>
      <c r="AA89" s="2">
        <v>21883</v>
      </c>
      <c r="AB89" s="2">
        <v>8186</v>
      </c>
      <c r="AC89" s="2">
        <v>23093</v>
      </c>
    </row>
    <row r="90" spans="2:29" ht="15" thickTop="1" thickBot="1">
      <c r="B90" s="46" t="s">
        <v>28</v>
      </c>
      <c r="C90" s="47"/>
      <c r="D90" s="48">
        <v>3309147.1915120003</v>
      </c>
      <c r="E90" s="77">
        <v>2567336.2031540503</v>
      </c>
      <c r="F90" s="51">
        <f t="shared" si="11"/>
        <v>-22.416983755231669</v>
      </c>
      <c r="G90" s="52">
        <v>2342310.2099072002</v>
      </c>
      <c r="H90" s="51">
        <f t="shared" si="12"/>
        <v>-8.7649600769232663</v>
      </c>
      <c r="I90" s="50">
        <v>2412686.8108330499</v>
      </c>
      <c r="J90" s="213">
        <f t="shared" si="12"/>
        <v>3.0045807181380058</v>
      </c>
      <c r="K90" s="50">
        <v>2501018.4761140002</v>
      </c>
      <c r="L90" s="208">
        <f>(K90/I90-1)*100</f>
        <v>3.6611326793157595</v>
      </c>
      <c r="M90" s="50">
        <v>3806088.1304957005</v>
      </c>
      <c r="N90" s="54">
        <f>(M90/K90-1)*100</f>
        <v>52.18152791935686</v>
      </c>
      <c r="O90" s="50">
        <v>3042970</v>
      </c>
      <c r="P90" s="54">
        <f>(O90/M90-1)*100</f>
        <v>-20.049933273518626</v>
      </c>
      <c r="Y90" s="2" t="s">
        <v>105</v>
      </c>
      <c r="Z90" s="2">
        <f t="shared" ref="Z90:Z92" si="16">SUM(AA90:AC90)</f>
        <v>122521</v>
      </c>
      <c r="AA90" s="2">
        <v>56851</v>
      </c>
      <c r="AB90" s="2">
        <v>36477</v>
      </c>
      <c r="AC90" s="2">
        <v>29193</v>
      </c>
    </row>
    <row r="91" spans="2:29" ht="14.25" thickBot="1">
      <c r="D91" s="55"/>
      <c r="E91" s="78"/>
      <c r="F91" s="58"/>
      <c r="G91" s="55"/>
      <c r="H91" s="58"/>
      <c r="I91" s="55"/>
      <c r="J91" s="58"/>
      <c r="K91" s="55"/>
      <c r="L91" s="60"/>
      <c r="M91" s="55"/>
      <c r="N91" s="60"/>
      <c r="Y91" s="2" t="s">
        <v>106</v>
      </c>
      <c r="Z91" s="2">
        <f t="shared" si="16"/>
        <v>184951</v>
      </c>
      <c r="AA91" s="2">
        <v>54181</v>
      </c>
      <c r="AB91" s="2">
        <v>36438</v>
      </c>
      <c r="AC91" s="2">
        <v>94332</v>
      </c>
    </row>
    <row r="92" spans="2:29">
      <c r="B92" s="61" t="s">
        <v>29</v>
      </c>
      <c r="C92" s="62"/>
      <c r="D92" s="38">
        <v>368567.65716599993</v>
      </c>
      <c r="E92" s="73">
        <v>240773.58560310001</v>
      </c>
      <c r="F92" s="41">
        <f>(E92/D92-1)*100</f>
        <v>-34.673164906963741</v>
      </c>
      <c r="G92" s="42">
        <v>316551.86205380003</v>
      </c>
      <c r="H92" s="76">
        <f>(G92/E92-1)*100</f>
        <v>31.472836300081397</v>
      </c>
      <c r="I92" s="40">
        <v>561706.72904250002</v>
      </c>
      <c r="J92" s="211">
        <f>(I92/G92-1)*100</f>
        <v>77.445403542448403</v>
      </c>
      <c r="K92" s="40">
        <v>456038.43638500001</v>
      </c>
      <c r="L92" s="207">
        <f>(K92/I92-1)*100</f>
        <v>-18.812004057281804</v>
      </c>
      <c r="M92" s="40">
        <v>681921.62443400011</v>
      </c>
      <c r="N92" s="44">
        <f>(M92/K92-1)*100</f>
        <v>49.531611817540622</v>
      </c>
      <c r="O92" s="312">
        <f>Z79+Z92+Z93</f>
        <v>565037</v>
      </c>
      <c r="P92" s="35">
        <f>(O92/M92-1)*100</f>
        <v>-17.140477768396799</v>
      </c>
      <c r="Y92" s="2" t="s">
        <v>107</v>
      </c>
      <c r="Z92" s="2">
        <f t="shared" si="16"/>
        <v>57681</v>
      </c>
      <c r="AA92" s="2">
        <v>10461</v>
      </c>
      <c r="AB92" s="2">
        <v>15854</v>
      </c>
      <c r="AC92" s="2">
        <v>31366</v>
      </c>
    </row>
    <row r="93" spans="2:29" ht="14.25" thickBot="1">
      <c r="B93" s="63" t="s">
        <v>30</v>
      </c>
      <c r="C93" s="64"/>
      <c r="D93" s="65">
        <v>105136.04275699999</v>
      </c>
      <c r="E93" s="79">
        <v>62645.514655850006</v>
      </c>
      <c r="F93" s="68">
        <f>(E93/D93-1)*100</f>
        <v>-40.414806366031833</v>
      </c>
      <c r="G93" s="69">
        <v>92002.308190299998</v>
      </c>
      <c r="H93" s="80">
        <f>(G93/E93-1)*100</f>
        <v>46.861764478629887</v>
      </c>
      <c r="I93" s="67">
        <v>328324.096104</v>
      </c>
      <c r="J93" s="214">
        <f>(I93/G93-1)*100</f>
        <v>256.86506410783284</v>
      </c>
      <c r="K93" s="67">
        <v>208403.14594700001</v>
      </c>
      <c r="L93" s="209">
        <f>(K93/I93-1)*100</f>
        <v>-36.52517484400957</v>
      </c>
      <c r="M93" s="67">
        <v>370973.369145</v>
      </c>
      <c r="N93" s="71">
        <f>(M93/K93-1)*100</f>
        <v>78.00756675685885</v>
      </c>
      <c r="O93" s="313">
        <f>Z89+Z90+Z91</f>
        <v>360634</v>
      </c>
      <c r="P93" s="71">
        <f>(O93/M93-1)*100</f>
        <v>-2.7870920138633237</v>
      </c>
      <c r="T93" s="2" t="s">
        <v>131</v>
      </c>
      <c r="U93" s="2">
        <v>10</v>
      </c>
      <c r="V93" s="2">
        <v>11</v>
      </c>
      <c r="W93" s="2">
        <v>12</v>
      </c>
      <c r="Y93" s="2" t="s">
        <v>108</v>
      </c>
      <c r="Z93" s="2">
        <f>SUM(AA93:AC93)</f>
        <v>121159</v>
      </c>
      <c r="AA93" s="2">
        <v>35195</v>
      </c>
      <c r="AB93" s="2">
        <v>41791</v>
      </c>
      <c r="AC93" s="2">
        <v>44173</v>
      </c>
    </row>
    <row r="94" spans="2:29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 ht="18" thickBot="1">
      <c r="B95" s="111" t="s">
        <v>40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  <c r="S95" s="2" t="s">
        <v>20</v>
      </c>
      <c r="T95" s="2">
        <f t="shared" ref="T95:T103" si="17">SUM(U95:W95)</f>
        <v>377756</v>
      </c>
      <c r="U95" s="2">
        <v>115913</v>
      </c>
      <c r="V95" s="2">
        <v>136978</v>
      </c>
      <c r="W95" s="2">
        <v>124865</v>
      </c>
    </row>
    <row r="96" spans="2:29" ht="14.25" thickBot="1">
      <c r="B96" s="113"/>
      <c r="C96" s="113"/>
      <c r="D96" s="361">
        <v>2008</v>
      </c>
      <c r="E96" s="383">
        <v>2009</v>
      </c>
      <c r="F96" s="384"/>
      <c r="G96" s="383">
        <v>2010</v>
      </c>
      <c r="H96" s="384"/>
      <c r="I96" s="383">
        <v>2011</v>
      </c>
      <c r="J96" s="434"/>
      <c r="K96" s="421">
        <v>2012</v>
      </c>
      <c r="L96" s="424"/>
      <c r="M96" s="421">
        <v>2013</v>
      </c>
      <c r="N96" s="424"/>
      <c r="O96" s="459">
        <v>2014</v>
      </c>
      <c r="P96" s="403"/>
      <c r="S96" s="2" t="s">
        <v>21</v>
      </c>
      <c r="T96" s="2">
        <f t="shared" si="17"/>
        <v>1360922</v>
      </c>
      <c r="U96" s="2">
        <v>479475</v>
      </c>
      <c r="V96" s="2">
        <v>401130</v>
      </c>
      <c r="W96" s="2">
        <v>480317</v>
      </c>
    </row>
    <row r="97" spans="2:23">
      <c r="B97" s="27" t="s">
        <v>18</v>
      </c>
      <c r="C97" s="28"/>
      <c r="D97" s="114">
        <v>53444.585279999978</v>
      </c>
      <c r="E97" s="116">
        <v>54017.350069000022</v>
      </c>
      <c r="F97" s="117">
        <v>1.0716984442844746</v>
      </c>
      <c r="G97" s="116">
        <v>66585.52833999999</v>
      </c>
      <c r="H97" s="118">
        <v>23.266928597840852</v>
      </c>
      <c r="I97" s="116">
        <v>62035.042321000015</v>
      </c>
      <c r="J97" s="221">
        <v>-6.8340465750518886</v>
      </c>
      <c r="K97" s="31">
        <v>60045.938540000017</v>
      </c>
      <c r="L97" s="206">
        <f>(K97/I97-1)*100</f>
        <v>-3.2064196405434675</v>
      </c>
      <c r="M97" s="31">
        <v>56709</v>
      </c>
      <c r="N97" s="206">
        <f>(M97/K97-1)*100</f>
        <v>-5.5573093220569696</v>
      </c>
      <c r="O97" s="116">
        <f t="shared" ref="O97:O105" si="18">T94</f>
        <v>92926</v>
      </c>
      <c r="P97" s="354">
        <f>(O97/M97-1)*100</f>
        <v>63.864642296637221</v>
      </c>
      <c r="S97" s="2" t="s">
        <v>22</v>
      </c>
      <c r="T97" s="2">
        <f t="shared" si="17"/>
        <v>86962</v>
      </c>
      <c r="U97" s="2">
        <v>29557</v>
      </c>
      <c r="V97" s="2">
        <v>33978</v>
      </c>
      <c r="W97" s="2">
        <v>23427</v>
      </c>
    </row>
    <row r="98" spans="2:23">
      <c r="B98" s="36" t="s">
        <v>20</v>
      </c>
      <c r="C98" s="37"/>
      <c r="D98" s="120">
        <v>121628.25643100002</v>
      </c>
      <c r="E98" s="122">
        <v>117532.23590285002</v>
      </c>
      <c r="F98" s="123">
        <v>-3.3676553856329283</v>
      </c>
      <c r="G98" s="122">
        <v>99714.388515999992</v>
      </c>
      <c r="H98" s="124">
        <v>-15.159966327517104</v>
      </c>
      <c r="I98" s="122">
        <v>293183.78359140002</v>
      </c>
      <c r="J98" s="222">
        <v>194.02354861189997</v>
      </c>
      <c r="K98" s="40">
        <v>219811.99767299945</v>
      </c>
      <c r="L98" s="207">
        <f t="shared" ref="L98:L105" si="19">(K98/I98-1)*100</f>
        <v>-25.025867740576079</v>
      </c>
      <c r="M98" s="40">
        <v>339041</v>
      </c>
      <c r="N98" s="207">
        <f t="shared" ref="N98:N105" si="20">(M98/K98-1)*100</f>
        <v>54.241353333392681</v>
      </c>
      <c r="O98" s="122">
        <f t="shared" si="18"/>
        <v>377756</v>
      </c>
      <c r="P98" s="355">
        <f t="shared" ref="P98:P105" si="21">(O98/M98-1)*100</f>
        <v>11.418972926578208</v>
      </c>
      <c r="S98" s="2" t="s">
        <v>23</v>
      </c>
      <c r="T98" s="2">
        <f t="shared" si="17"/>
        <v>207913</v>
      </c>
      <c r="U98" s="2">
        <v>73753</v>
      </c>
      <c r="V98" s="2">
        <v>62711</v>
      </c>
      <c r="W98" s="2">
        <v>71449</v>
      </c>
    </row>
    <row r="99" spans="2:23">
      <c r="B99" s="36" t="s">
        <v>21</v>
      </c>
      <c r="C99" s="37"/>
      <c r="D99" s="120">
        <v>1221382.0205289498</v>
      </c>
      <c r="E99" s="122">
        <v>940021.02486449992</v>
      </c>
      <c r="F99" s="123">
        <v>-23.036281109050506</v>
      </c>
      <c r="G99" s="122">
        <v>953375.41664025001</v>
      </c>
      <c r="H99" s="124">
        <v>1.420648200679886</v>
      </c>
      <c r="I99" s="122">
        <v>994620.81650249986</v>
      </c>
      <c r="J99" s="222">
        <v>4.326249569933438</v>
      </c>
      <c r="K99" s="40">
        <v>1071460.2768880003</v>
      </c>
      <c r="L99" s="207">
        <f t="shared" si="19"/>
        <v>7.7255029364557082</v>
      </c>
      <c r="M99" s="40">
        <v>1272596</v>
      </c>
      <c r="N99" s="207">
        <f t="shared" si="20"/>
        <v>18.77211199058053</v>
      </c>
      <c r="O99" s="122">
        <f t="shared" si="18"/>
        <v>1360922</v>
      </c>
      <c r="P99" s="355">
        <f t="shared" si="21"/>
        <v>6.9406158749516722</v>
      </c>
      <c r="S99" s="2" t="s">
        <v>24</v>
      </c>
      <c r="T99" s="2">
        <f t="shared" si="17"/>
        <v>399071</v>
      </c>
      <c r="U99" s="2">
        <v>141571</v>
      </c>
      <c r="V99" s="2">
        <v>116937</v>
      </c>
      <c r="W99" s="2">
        <v>140563</v>
      </c>
    </row>
    <row r="100" spans="2:23">
      <c r="B100" s="36" t="s">
        <v>22</v>
      </c>
      <c r="C100" s="37"/>
      <c r="D100" s="120">
        <v>68016.381769</v>
      </c>
      <c r="E100" s="122">
        <v>83876.646071850002</v>
      </c>
      <c r="F100" s="123">
        <v>23.318300518712199</v>
      </c>
      <c r="G100" s="122">
        <v>50543.124562999998</v>
      </c>
      <c r="H100" s="124">
        <v>-39.741123506888918</v>
      </c>
      <c r="I100" s="122">
        <v>71434.732357999994</v>
      </c>
      <c r="J100" s="222">
        <v>41.334222954418735</v>
      </c>
      <c r="K100" s="40">
        <v>67409.96755300001</v>
      </c>
      <c r="L100" s="207">
        <f t="shared" si="19"/>
        <v>-5.6341847615941294</v>
      </c>
      <c r="M100" s="40">
        <v>50016</v>
      </c>
      <c r="N100" s="207">
        <f t="shared" si="20"/>
        <v>-25.803257566211222</v>
      </c>
      <c r="O100" s="122">
        <f t="shared" si="18"/>
        <v>86962</v>
      </c>
      <c r="P100" s="355">
        <f t="shared" si="21"/>
        <v>73.868362124120296</v>
      </c>
      <c r="S100" s="2" t="s">
        <v>25</v>
      </c>
      <c r="T100" s="2">
        <f t="shared" si="17"/>
        <v>119976</v>
      </c>
      <c r="U100" s="2">
        <v>37424</v>
      </c>
      <c r="V100" s="2">
        <v>34171</v>
      </c>
      <c r="W100" s="2">
        <v>48381</v>
      </c>
    </row>
    <row r="101" spans="2:23">
      <c r="B101" s="36" t="s">
        <v>23</v>
      </c>
      <c r="C101" s="37"/>
      <c r="D101" s="120">
        <v>221881.16794200012</v>
      </c>
      <c r="E101" s="122">
        <v>184200.12901040004</v>
      </c>
      <c r="F101" s="123">
        <v>-16.982531361764753</v>
      </c>
      <c r="G101" s="122">
        <v>223198.84149604998</v>
      </c>
      <c r="H101" s="124">
        <v>21.171924631740112</v>
      </c>
      <c r="I101" s="122">
        <v>186740.94260005001</v>
      </c>
      <c r="J101" s="222">
        <v>-16.334268875067249</v>
      </c>
      <c r="K101" s="40">
        <v>195327.06949300002</v>
      </c>
      <c r="L101" s="207">
        <f t="shared" si="19"/>
        <v>4.5978813073356051</v>
      </c>
      <c r="M101" s="40">
        <v>249928</v>
      </c>
      <c r="N101" s="207">
        <f t="shared" si="20"/>
        <v>27.953591198969342</v>
      </c>
      <c r="O101" s="122">
        <f t="shared" si="18"/>
        <v>207913</v>
      </c>
      <c r="P101" s="355">
        <f t="shared" si="21"/>
        <v>-16.810841522358444</v>
      </c>
      <c r="S101" s="2" t="s">
        <v>26</v>
      </c>
      <c r="T101" s="2">
        <f t="shared" si="17"/>
        <v>59330</v>
      </c>
      <c r="U101" s="2">
        <v>20566</v>
      </c>
      <c r="V101" s="2">
        <v>15777</v>
      </c>
      <c r="W101" s="2">
        <v>22987</v>
      </c>
    </row>
    <row r="102" spans="2:23">
      <c r="B102" s="36" t="s">
        <v>24</v>
      </c>
      <c r="C102" s="37"/>
      <c r="D102" s="120">
        <v>398800.02155499975</v>
      </c>
      <c r="E102" s="122">
        <v>347440.06374999951</v>
      </c>
      <c r="F102" s="123">
        <v>-12.878624631146629</v>
      </c>
      <c r="G102" s="122">
        <v>316515.96923499997</v>
      </c>
      <c r="H102" s="124">
        <v>-8.9005551579828701</v>
      </c>
      <c r="I102" s="122">
        <v>322078.1246745002</v>
      </c>
      <c r="J102" s="222">
        <v>1.7573064174119413</v>
      </c>
      <c r="K102" s="40">
        <v>356467.81787499983</v>
      </c>
      <c r="L102" s="207">
        <f t="shared" si="19"/>
        <v>10.677438349858349</v>
      </c>
      <c r="M102" s="40">
        <v>379021</v>
      </c>
      <c r="N102" s="207">
        <f t="shared" si="20"/>
        <v>6.3268494360713134</v>
      </c>
      <c r="O102" s="122">
        <f t="shared" si="18"/>
        <v>399071</v>
      </c>
      <c r="P102" s="355">
        <f t="shared" si="21"/>
        <v>5.2899443566451376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>
      <c r="B103" s="36" t="s">
        <v>25</v>
      </c>
      <c r="C103" s="37"/>
      <c r="D103" s="120">
        <v>101797.67403700003</v>
      </c>
      <c r="E103" s="122">
        <v>72492.425079349996</v>
      </c>
      <c r="F103" s="123">
        <v>-28.787739243431599</v>
      </c>
      <c r="G103" s="122">
        <v>103802.66258100001</v>
      </c>
      <c r="H103" s="124">
        <v>43.191047157517382</v>
      </c>
      <c r="I103" s="122">
        <v>80907.649993200001</v>
      </c>
      <c r="J103" s="222">
        <v>-22.056286436712945</v>
      </c>
      <c r="K103" s="40">
        <v>107323.95753000001</v>
      </c>
      <c r="L103" s="207">
        <f t="shared" si="19"/>
        <v>32.649950331050533</v>
      </c>
      <c r="M103" s="40">
        <v>118207</v>
      </c>
      <c r="N103" s="207">
        <f t="shared" si="20"/>
        <v>10.140366345471264</v>
      </c>
      <c r="O103" s="122">
        <f t="shared" si="18"/>
        <v>119976</v>
      </c>
      <c r="P103" s="355">
        <f t="shared" si="21"/>
        <v>1.4965272784183581</v>
      </c>
      <c r="T103" s="2">
        <f t="shared" si="17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>
      <c r="B104" s="36" t="s">
        <v>26</v>
      </c>
      <c r="C104" s="37"/>
      <c r="D104" s="120">
        <v>65276.025896999978</v>
      </c>
      <c r="E104" s="122">
        <v>48442.493092000004</v>
      </c>
      <c r="F104" s="123">
        <v>-25.788231703262475</v>
      </c>
      <c r="G104" s="122">
        <v>50248.268401000001</v>
      </c>
      <c r="H104" s="124">
        <v>3.7276679909321375</v>
      </c>
      <c r="I104" s="122">
        <v>77566.337591999996</v>
      </c>
      <c r="J104" s="222">
        <v>54.366190239614973</v>
      </c>
      <c r="K104" s="40">
        <v>38040.992983000004</v>
      </c>
      <c r="L104" s="207">
        <f>(K104/I104-1)*100</f>
        <v>-50.956827195972366</v>
      </c>
      <c r="M104" s="40">
        <v>39315</v>
      </c>
      <c r="N104" s="207">
        <f t="shared" si="20"/>
        <v>3.349037228258811</v>
      </c>
      <c r="O104" s="122">
        <f t="shared" si="18"/>
        <v>59330</v>
      </c>
      <c r="P104" s="355">
        <f t="shared" si="21"/>
        <v>50.909322141676206</v>
      </c>
    </row>
    <row r="105" spans="2:23" ht="14.25" thickBot="1">
      <c r="B105" s="36" t="s">
        <v>27</v>
      </c>
      <c r="C105" s="126"/>
      <c r="D105" s="127">
        <v>221951.63098799973</v>
      </c>
      <c r="E105" s="128">
        <v>114886.82613100004</v>
      </c>
      <c r="F105" s="123">
        <v>-48.237899573167972</v>
      </c>
      <c r="G105" s="128">
        <v>150099.82486200001</v>
      </c>
      <c r="H105" s="124">
        <v>30.650162352686316</v>
      </c>
      <c r="I105" s="128">
        <v>170390.11517284997</v>
      </c>
      <c r="J105" s="222">
        <v>13.517864081123744</v>
      </c>
      <c r="K105" s="40">
        <v>150862.95837900002</v>
      </c>
      <c r="L105" s="207">
        <f t="shared" si="19"/>
        <v>-11.46026386216178</v>
      </c>
      <c r="M105" s="40">
        <v>150369</v>
      </c>
      <c r="N105" s="207">
        <f t="shared" si="20"/>
        <v>-0.32742190946507543</v>
      </c>
      <c r="O105" s="128">
        <f t="shared" si="18"/>
        <v>226833</v>
      </c>
      <c r="P105" s="355">
        <f t="shared" si="21"/>
        <v>50.850906769347404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5" thickTop="1" thickBot="1">
      <c r="B106" s="46" t="s">
        <v>28</v>
      </c>
      <c r="C106" s="47"/>
      <c r="D106" s="129">
        <v>2474177.7644279497</v>
      </c>
      <c r="E106" s="131">
        <v>1962909.1939709494</v>
      </c>
      <c r="F106" s="132">
        <v>-20.66418095771747</v>
      </c>
      <c r="G106" s="133">
        <v>2014084.0246342998</v>
      </c>
      <c r="H106" s="134">
        <v>2.6070910880917619</v>
      </c>
      <c r="I106" s="135">
        <v>2258957.5448055002</v>
      </c>
      <c r="J106" s="223">
        <v>12.158058808676685</v>
      </c>
      <c r="K106" s="50">
        <v>2266750.9769139998</v>
      </c>
      <c r="L106" s="208">
        <f>(K106/I106-1)*100</f>
        <v>0.34500126513756779</v>
      </c>
      <c r="M106" s="50">
        <f>SUM(M97:M105)</f>
        <v>2655202</v>
      </c>
      <c r="N106" s="208">
        <f>(M106/K106-1)*100</f>
        <v>17.136907716914074</v>
      </c>
      <c r="O106" s="356">
        <v>3042970</v>
      </c>
      <c r="P106" s="357">
        <f>(O106/M106-1)*100</f>
        <v>14.604086619398448</v>
      </c>
      <c r="S106" s="2" t="s">
        <v>133</v>
      </c>
      <c r="T106" s="2">
        <f t="shared" ref="T106:T108" si="22">SUM(U106:W106)</f>
        <v>142054</v>
      </c>
      <c r="U106" s="2">
        <v>59667</v>
      </c>
      <c r="V106" s="2">
        <v>47546</v>
      </c>
      <c r="W106" s="2">
        <v>34841</v>
      </c>
    </row>
    <row r="107" spans="2:23" ht="14.25" thickBot="1">
      <c r="B107" s="113"/>
      <c r="C107" s="113"/>
      <c r="D107" s="137"/>
      <c r="E107" s="139"/>
      <c r="F107" s="140"/>
      <c r="G107" s="137"/>
      <c r="H107" s="140"/>
      <c r="I107" s="137"/>
      <c r="J107" s="140"/>
      <c r="K107" s="55"/>
      <c r="L107" s="60"/>
      <c r="M107" s="55"/>
      <c r="N107" s="60"/>
      <c r="O107" s="113"/>
      <c r="P107" s="113"/>
      <c r="S107" s="2" t="s">
        <v>134</v>
      </c>
      <c r="T107" s="2">
        <f t="shared" si="22"/>
        <v>80116</v>
      </c>
      <c r="U107" s="2">
        <v>25098</v>
      </c>
      <c r="V107" s="2">
        <v>23429</v>
      </c>
      <c r="W107" s="2">
        <v>31589</v>
      </c>
    </row>
    <row r="108" spans="2:23">
      <c r="B108" s="61" t="s">
        <v>29</v>
      </c>
      <c r="C108" s="141"/>
      <c r="D108" s="142">
        <v>287912.20654295001</v>
      </c>
      <c r="E108" s="143">
        <v>232667.47026034998</v>
      </c>
      <c r="F108" s="118">
        <f>(E108/D108-1)*100</f>
        <v>-19.188049352245429</v>
      </c>
      <c r="G108" s="143">
        <v>279246.23513749999</v>
      </c>
      <c r="H108" s="124">
        <f>(G108/E108-1)*100</f>
        <v>20.019457307473786</v>
      </c>
      <c r="I108" s="143">
        <v>482556.00152489997</v>
      </c>
      <c r="J108" s="221">
        <f>(I108/G108-1)*100</f>
        <v>72.806627558395149</v>
      </c>
      <c r="K108" s="40">
        <v>364832.5149789995</v>
      </c>
      <c r="L108" s="207">
        <f>(K108/I108-1)*100</f>
        <v>-24.395818552435077</v>
      </c>
      <c r="M108" s="31">
        <v>521798</v>
      </c>
      <c r="N108" s="207">
        <f>(M108/K108-1)*100</f>
        <v>43.023984589212326</v>
      </c>
      <c r="O108" s="358">
        <f>T95+T108+T109</f>
        <v>630876</v>
      </c>
      <c r="P108" s="354">
        <f>(O108/M108-1)*100</f>
        <v>20.904257969559104</v>
      </c>
      <c r="S108" s="2" t="s">
        <v>135</v>
      </c>
      <c r="T108" s="2">
        <f t="shared" si="22"/>
        <v>79042</v>
      </c>
      <c r="U108" s="2">
        <v>21933</v>
      </c>
      <c r="V108" s="2">
        <v>25568</v>
      </c>
      <c r="W108" s="2">
        <v>31541</v>
      </c>
    </row>
    <row r="109" spans="2:23" ht="14.25" thickBot="1">
      <c r="B109" s="63" t="s">
        <v>30</v>
      </c>
      <c r="C109" s="64"/>
      <c r="D109" s="144">
        <v>79203.550057</v>
      </c>
      <c r="E109" s="146">
        <v>67487.316524850001</v>
      </c>
      <c r="F109" s="147">
        <f>(E109/D109-1)*100</f>
        <v>-14.792561095706237</v>
      </c>
      <c r="G109" s="148">
        <v>59935.335682999998</v>
      </c>
      <c r="H109" s="147">
        <f>(G109/E109-1)*100</f>
        <v>-11.190222445826892</v>
      </c>
      <c r="I109" s="148">
        <v>266699.5017894</v>
      </c>
      <c r="J109" s="224">
        <f>(I109/G109-1)*100</f>
        <v>344.97874042114756</v>
      </c>
      <c r="K109" s="67">
        <v>194938.66773999951</v>
      </c>
      <c r="L109" s="209">
        <f>(K109/I109-1)*100</f>
        <v>-26.90699966363891</v>
      </c>
      <c r="M109" s="67">
        <v>307561</v>
      </c>
      <c r="N109" s="209">
        <f>(M109/K109-1)*100</f>
        <v>57.773213270448288</v>
      </c>
      <c r="O109" s="359">
        <f>T105+T106+T107</f>
        <v>344178</v>
      </c>
      <c r="P109" s="360">
        <f>(O109/M109-1)*100</f>
        <v>11.905605717239842</v>
      </c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>
      <c r="D110" s="72"/>
      <c r="E110" s="72"/>
      <c r="F110" s="72"/>
      <c r="G110" s="72"/>
      <c r="H110" s="72"/>
      <c r="I110" s="72"/>
      <c r="J110" s="72"/>
      <c r="K110" s="193"/>
      <c r="L110" s="193"/>
      <c r="M110" s="193"/>
      <c r="N110" s="193"/>
    </row>
    <row r="111" spans="2:23" ht="18" thickBot="1">
      <c r="B111" s="111" t="s">
        <v>47</v>
      </c>
      <c r="C111" s="111"/>
      <c r="D111" s="112"/>
      <c r="E111" s="112"/>
      <c r="F111" s="112"/>
      <c r="G111" s="112"/>
      <c r="H111" s="112"/>
      <c r="I111" s="112"/>
      <c r="J111" s="112"/>
      <c r="K111" s="194"/>
      <c r="L111" s="194"/>
      <c r="M111" s="194"/>
      <c r="N111" s="194"/>
    </row>
    <row r="112" spans="2:23" ht="14.25" thickBot="1">
      <c r="B112" s="113"/>
      <c r="C112" s="113"/>
      <c r="D112" s="361">
        <v>2008</v>
      </c>
      <c r="E112" s="383">
        <v>2009</v>
      </c>
      <c r="F112" s="402"/>
      <c r="G112" s="383">
        <v>2010</v>
      </c>
      <c r="H112" s="402"/>
      <c r="I112" s="383">
        <v>2011</v>
      </c>
      <c r="J112" s="435"/>
      <c r="K112" s="421">
        <v>2012</v>
      </c>
      <c r="L112" s="420"/>
      <c r="M112" s="421">
        <v>2013</v>
      </c>
      <c r="N112" s="420"/>
      <c r="O112" s="457">
        <v>2014</v>
      </c>
      <c r="P112" s="458"/>
      <c r="T112" s="2" t="s">
        <v>131</v>
      </c>
      <c r="U112" s="2">
        <v>1</v>
      </c>
      <c r="V112" s="2">
        <v>2</v>
      </c>
      <c r="W112" s="2">
        <v>3</v>
      </c>
    </row>
    <row r="113" spans="2:23">
      <c r="B113" s="27" t="s">
        <v>18</v>
      </c>
      <c r="C113" s="28"/>
      <c r="D113" s="114">
        <v>79255.920432000014</v>
      </c>
      <c r="E113" s="116">
        <v>98025.107815999989</v>
      </c>
      <c r="F113" s="117">
        <f t="shared" ref="F113:F122" si="23">(E113/D113-1)*100</f>
        <v>23.681748040644557</v>
      </c>
      <c r="G113" s="116">
        <v>91924.151431000006</v>
      </c>
      <c r="H113" s="118">
        <f>(G113/E113-1)*100</f>
        <v>-6.2238711294782867</v>
      </c>
      <c r="I113" s="116">
        <v>94869.93936027179</v>
      </c>
      <c r="J113" s="221">
        <f>(I113/G113-1)*100</f>
        <v>3.2045853928637458</v>
      </c>
      <c r="K113" s="31">
        <v>98312.731281</v>
      </c>
      <c r="L113" s="35">
        <f>(K113/I113-1)*100</f>
        <v>3.6289597568457399</v>
      </c>
      <c r="M113" s="31">
        <v>99243</v>
      </c>
      <c r="N113" s="35">
        <f>(M113/K113-1)*100</f>
        <v>0.94623423322568456</v>
      </c>
      <c r="O113" s="337">
        <v>140087</v>
      </c>
      <c r="P113" s="338">
        <f>(O113/M113-1)*100</f>
        <v>41.155547494533629</v>
      </c>
      <c r="S113" s="2" t="s">
        <v>18</v>
      </c>
      <c r="T113" s="2">
        <f>SUM(U113:W113)</f>
        <v>140087</v>
      </c>
      <c r="U113" s="2">
        <v>59800</v>
      </c>
      <c r="V113" s="2">
        <v>26884</v>
      </c>
      <c r="W113" s="2">
        <v>53403</v>
      </c>
    </row>
    <row r="114" spans="2:23">
      <c r="B114" s="36" t="s">
        <v>20</v>
      </c>
      <c r="C114" s="37"/>
      <c r="D114" s="120">
        <v>147037.83482299998</v>
      </c>
      <c r="E114" s="122">
        <v>137341.64728164999</v>
      </c>
      <c r="F114" s="123">
        <f t="shared" si="23"/>
        <v>-6.5943486946893559</v>
      </c>
      <c r="G114" s="122">
        <v>126641.38852399999</v>
      </c>
      <c r="H114" s="124">
        <f t="shared" ref="H114:J125" si="24">(G114/E114-1)*100</f>
        <v>-7.7909788978333001</v>
      </c>
      <c r="I114" s="122">
        <v>316110.79758519115</v>
      </c>
      <c r="J114" s="222">
        <f t="shared" si="24"/>
        <v>149.61096942275276</v>
      </c>
      <c r="K114" s="40">
        <v>408661.36415899999</v>
      </c>
      <c r="L114" s="44">
        <f t="shared" ref="L114:L121" si="25">(K114/I114-1)*100</f>
        <v>29.277888411536047</v>
      </c>
      <c r="M114" s="40">
        <v>495441</v>
      </c>
      <c r="N114" s="44">
        <f t="shared" ref="N114:N121" si="26">(M114/K114-1)*100</f>
        <v>21.235096696646917</v>
      </c>
      <c r="O114" s="339">
        <v>389949</v>
      </c>
      <c r="P114" s="340">
        <f t="shared" ref="P114:P121" si="27">(O114/M114-1)*100</f>
        <v>-21.292545429223665</v>
      </c>
      <c r="S114" s="2" t="s">
        <v>20</v>
      </c>
      <c r="T114" s="2">
        <f t="shared" ref="T114:T120" si="28">SUM(U114:W114)</f>
        <v>389949</v>
      </c>
      <c r="U114" s="2">
        <v>88999</v>
      </c>
      <c r="V114" s="2">
        <v>96187</v>
      </c>
      <c r="W114" s="2">
        <v>204763</v>
      </c>
    </row>
    <row r="115" spans="2:23">
      <c r="B115" s="36" t="s">
        <v>21</v>
      </c>
      <c r="C115" s="37"/>
      <c r="D115" s="120">
        <v>1447233.8929808997</v>
      </c>
      <c r="E115" s="122">
        <v>1590580.6768415999</v>
      </c>
      <c r="F115" s="123">
        <f t="shared" si="23"/>
        <v>9.9048802378063137</v>
      </c>
      <c r="G115" s="122">
        <v>1641889.6840395499</v>
      </c>
      <c r="H115" s="124">
        <f t="shared" si="24"/>
        <v>3.2258035033993826</v>
      </c>
      <c r="I115" s="122">
        <v>1577865.4254916655</v>
      </c>
      <c r="J115" s="222">
        <f t="shared" si="24"/>
        <v>-3.8994251057333673</v>
      </c>
      <c r="K115" s="40">
        <v>1499346.3462266</v>
      </c>
      <c r="L115" s="44">
        <f t="shared" si="25"/>
        <v>-4.9762849224355588</v>
      </c>
      <c r="M115" s="40">
        <v>1415189</v>
      </c>
      <c r="N115" s="44">
        <f t="shared" si="26"/>
        <v>-5.6129356928369845</v>
      </c>
      <c r="O115" s="339">
        <v>1884778</v>
      </c>
      <c r="P115" s="340">
        <f t="shared" si="27"/>
        <v>33.182069674085945</v>
      </c>
      <c r="S115" s="2" t="s">
        <v>21</v>
      </c>
      <c r="T115" s="2">
        <f t="shared" si="28"/>
        <v>1884778</v>
      </c>
      <c r="U115" s="2">
        <v>443083</v>
      </c>
      <c r="V115" s="2">
        <v>566907</v>
      </c>
      <c r="W115" s="2">
        <v>874788</v>
      </c>
    </row>
    <row r="116" spans="2:23">
      <c r="B116" s="36" t="s">
        <v>22</v>
      </c>
      <c r="C116" s="37"/>
      <c r="D116" s="120">
        <v>110958.42792799999</v>
      </c>
      <c r="E116" s="122">
        <v>106915.58119900001</v>
      </c>
      <c r="F116" s="123">
        <f t="shared" si="23"/>
        <v>-3.6435688613246642</v>
      </c>
      <c r="G116" s="122">
        <v>87775.741068949996</v>
      </c>
      <c r="H116" s="124">
        <f t="shared" si="24"/>
        <v>-17.901824893441287</v>
      </c>
      <c r="I116" s="122">
        <v>105418.83233391627</v>
      </c>
      <c r="J116" s="222">
        <f t="shared" si="24"/>
        <v>20.100190610874137</v>
      </c>
      <c r="K116" s="40">
        <v>98933.554613999993</v>
      </c>
      <c r="L116" s="44">
        <f t="shared" si="25"/>
        <v>-6.1519157216369358</v>
      </c>
      <c r="M116" s="40">
        <v>104164</v>
      </c>
      <c r="N116" s="44">
        <f t="shared" si="26"/>
        <v>5.2868265033103823</v>
      </c>
      <c r="O116" s="339">
        <v>154344</v>
      </c>
      <c r="P116" s="340">
        <f t="shared" si="27"/>
        <v>48.174033255251338</v>
      </c>
      <c r="S116" s="2" t="s">
        <v>22</v>
      </c>
      <c r="T116" s="2">
        <f t="shared" si="28"/>
        <v>154344</v>
      </c>
      <c r="U116" s="2">
        <v>40614</v>
      </c>
      <c r="V116" s="2">
        <v>34766</v>
      </c>
      <c r="W116" s="2">
        <v>78964</v>
      </c>
    </row>
    <row r="117" spans="2:23">
      <c r="B117" s="36" t="s">
        <v>23</v>
      </c>
      <c r="C117" s="37"/>
      <c r="D117" s="120">
        <v>267436.32068899996</v>
      </c>
      <c r="E117" s="122">
        <v>254632.54022800003</v>
      </c>
      <c r="F117" s="123">
        <f t="shared" si="23"/>
        <v>-4.787599690278932</v>
      </c>
      <c r="G117" s="122">
        <v>277024.14939499996</v>
      </c>
      <c r="H117" s="124">
        <f t="shared" si="24"/>
        <v>8.7936950819209159</v>
      </c>
      <c r="I117" s="122">
        <v>255652.14946063413</v>
      </c>
      <c r="J117" s="222">
        <f t="shared" si="24"/>
        <v>-7.7148508464120136</v>
      </c>
      <c r="K117" s="40">
        <v>322853.14548499999</v>
      </c>
      <c r="L117" s="44">
        <f>(K117/I117-1)*100</f>
        <v>26.286106401273823</v>
      </c>
      <c r="M117" s="40">
        <v>237701</v>
      </c>
      <c r="N117" s="44">
        <f t="shared" si="26"/>
        <v>-26.374884889872085</v>
      </c>
      <c r="O117" s="339">
        <v>386438</v>
      </c>
      <c r="P117" s="340">
        <f t="shared" si="27"/>
        <v>62.57314861948413</v>
      </c>
      <c r="S117" s="2" t="s">
        <v>23</v>
      </c>
      <c r="T117" s="2">
        <f t="shared" si="28"/>
        <v>386438</v>
      </c>
      <c r="U117" s="2">
        <v>101485</v>
      </c>
      <c r="V117" s="2">
        <v>81997</v>
      </c>
      <c r="W117" s="2">
        <v>202956</v>
      </c>
    </row>
    <row r="118" spans="2:23">
      <c r="B118" s="36" t="s">
        <v>24</v>
      </c>
      <c r="C118" s="37"/>
      <c r="D118" s="120">
        <v>496716.98117200029</v>
      </c>
      <c r="E118" s="122">
        <v>747980.94460499997</v>
      </c>
      <c r="F118" s="123">
        <f t="shared" si="23"/>
        <v>50.584935276451404</v>
      </c>
      <c r="G118" s="122">
        <v>511562.36411879992</v>
      </c>
      <c r="H118" s="124">
        <f t="shared" si="24"/>
        <v>-31.607567303876969</v>
      </c>
      <c r="I118" s="122">
        <v>538017.89564082678</v>
      </c>
      <c r="J118" s="222">
        <f t="shared" si="24"/>
        <v>5.1715163932355201</v>
      </c>
      <c r="K118" s="40">
        <v>463866.48420700006</v>
      </c>
      <c r="L118" s="44">
        <f t="shared" si="25"/>
        <v>-13.782331783872326</v>
      </c>
      <c r="M118" s="40">
        <v>417570</v>
      </c>
      <c r="N118" s="44">
        <f t="shared" si="26"/>
        <v>-9.9805624642500099</v>
      </c>
      <c r="O118" s="339">
        <v>554553</v>
      </c>
      <c r="P118" s="340">
        <f t="shared" si="27"/>
        <v>32.804799195344494</v>
      </c>
      <c r="S118" s="2" t="s">
        <v>24</v>
      </c>
      <c r="T118" s="2">
        <f t="shared" si="28"/>
        <v>554553</v>
      </c>
      <c r="U118" s="2">
        <v>128543</v>
      </c>
      <c r="V118" s="2">
        <v>118214</v>
      </c>
      <c r="W118" s="2">
        <v>307796</v>
      </c>
    </row>
    <row r="119" spans="2:23">
      <c r="B119" s="36" t="s">
        <v>25</v>
      </c>
      <c r="C119" s="37"/>
      <c r="D119" s="120">
        <v>125699.43210400001</v>
      </c>
      <c r="E119" s="122">
        <v>110484.701256</v>
      </c>
      <c r="F119" s="123">
        <f t="shared" si="23"/>
        <v>-12.104056950242848</v>
      </c>
      <c r="G119" s="122">
        <v>146513.17196400001</v>
      </c>
      <c r="H119" s="124">
        <f t="shared" si="24"/>
        <v>32.609465653095057</v>
      </c>
      <c r="I119" s="122">
        <v>147777.23009031441</v>
      </c>
      <c r="J119" s="222">
        <f t="shared" si="24"/>
        <v>0.86276073978179824</v>
      </c>
      <c r="K119" s="40">
        <v>138314.99673099996</v>
      </c>
      <c r="L119" s="44">
        <f t="shared" si="25"/>
        <v>-6.4030387858343136</v>
      </c>
      <c r="M119" s="40">
        <v>165136</v>
      </c>
      <c r="N119" s="44">
        <f t="shared" si="26"/>
        <v>19.391247444528737</v>
      </c>
      <c r="O119" s="339">
        <v>146737</v>
      </c>
      <c r="P119" s="340">
        <f t="shared" si="27"/>
        <v>-11.141725607983721</v>
      </c>
      <c r="S119" s="2" t="s">
        <v>25</v>
      </c>
      <c r="T119" s="2">
        <f t="shared" si="28"/>
        <v>146737</v>
      </c>
      <c r="U119" s="2">
        <v>48765</v>
      </c>
      <c r="V119" s="2">
        <v>40204</v>
      </c>
      <c r="W119" s="2">
        <v>57768</v>
      </c>
    </row>
    <row r="120" spans="2:23">
      <c r="B120" s="36" t="s">
        <v>26</v>
      </c>
      <c r="C120" s="37"/>
      <c r="D120" s="120">
        <v>49846.676443999997</v>
      </c>
      <c r="E120" s="122">
        <v>62103.559461999997</v>
      </c>
      <c r="F120" s="123">
        <f t="shared" si="23"/>
        <v>24.589168009566166</v>
      </c>
      <c r="G120" s="122">
        <v>51260.099941050008</v>
      </c>
      <c r="H120" s="124">
        <f t="shared" si="24"/>
        <v>-17.460286680644931</v>
      </c>
      <c r="I120" s="122">
        <v>85166.97897335951</v>
      </c>
      <c r="J120" s="222">
        <f t="shared" si="24"/>
        <v>66.146728296087986</v>
      </c>
      <c r="K120" s="40">
        <v>69821.971416999993</v>
      </c>
      <c r="L120" s="44">
        <f t="shared" si="25"/>
        <v>-18.017555326412925</v>
      </c>
      <c r="M120" s="40">
        <v>57751</v>
      </c>
      <c r="N120" s="44">
        <f t="shared" si="26"/>
        <v>-17.28821339762543</v>
      </c>
      <c r="O120" s="339">
        <v>70552</v>
      </c>
      <c r="P120" s="340">
        <f t="shared" si="27"/>
        <v>22.165849941992356</v>
      </c>
      <c r="S120" s="2" t="s">
        <v>26</v>
      </c>
      <c r="T120" s="2">
        <f t="shared" si="28"/>
        <v>70552</v>
      </c>
      <c r="U120" s="2">
        <v>28308</v>
      </c>
      <c r="V120" s="2">
        <v>17486</v>
      </c>
      <c r="W120" s="2">
        <v>24758</v>
      </c>
    </row>
    <row r="121" spans="2:23" ht="14.25" thickBot="1">
      <c r="B121" s="36" t="s">
        <v>27</v>
      </c>
      <c r="C121" s="126"/>
      <c r="D121" s="127">
        <v>143758.13536600003</v>
      </c>
      <c r="E121" s="128">
        <v>209526.63715155001</v>
      </c>
      <c r="F121" s="123">
        <f t="shared" si="23"/>
        <v>45.749412106735463</v>
      </c>
      <c r="G121" s="128">
        <v>237624.47111245</v>
      </c>
      <c r="H121" s="124">
        <f t="shared" si="24"/>
        <v>13.410148868364136</v>
      </c>
      <c r="I121" s="128">
        <v>170138.81608852025</v>
      </c>
      <c r="J121" s="222">
        <f t="shared" si="24"/>
        <v>-28.40012844973101</v>
      </c>
      <c r="K121" s="40">
        <v>220824.04221199997</v>
      </c>
      <c r="L121" s="44">
        <f t="shared" si="25"/>
        <v>29.790512999167152</v>
      </c>
      <c r="M121" s="40">
        <v>221846</v>
      </c>
      <c r="N121" s="44">
        <f t="shared" si="26"/>
        <v>0.46279280904517606</v>
      </c>
      <c r="O121" s="341">
        <v>248479</v>
      </c>
      <c r="P121" s="340">
        <f t="shared" si="27"/>
        <v>12.005174760870151</v>
      </c>
      <c r="S121" s="2" t="s">
        <v>27</v>
      </c>
      <c r="T121" s="2">
        <f>SUM(U121:W121)</f>
        <v>248479</v>
      </c>
      <c r="U121" s="2">
        <v>61868</v>
      </c>
      <c r="V121" s="2">
        <v>89317</v>
      </c>
      <c r="W121" s="2">
        <v>97294</v>
      </c>
    </row>
    <row r="122" spans="2:23" ht="15" thickTop="1" thickBot="1">
      <c r="B122" s="46" t="s">
        <v>28</v>
      </c>
      <c r="C122" s="47"/>
      <c r="D122" s="129">
        <v>2867943.6219389001</v>
      </c>
      <c r="E122" s="131">
        <v>3317591.3958408004</v>
      </c>
      <c r="F122" s="132">
        <f t="shared" si="23"/>
        <v>15.678403524470674</v>
      </c>
      <c r="G122" s="133">
        <v>3172215.2215948002</v>
      </c>
      <c r="H122" s="134">
        <f t="shared" si="24"/>
        <v>-4.381979481507436</v>
      </c>
      <c r="I122" s="135">
        <v>3291018.0650247</v>
      </c>
      <c r="J122" s="223">
        <f t="shared" si="24"/>
        <v>3.7451066567347535</v>
      </c>
      <c r="K122" s="50">
        <v>3320934.6363325999</v>
      </c>
      <c r="L122" s="54">
        <f>(K122/I122-1)*100</f>
        <v>0.90903698238056219</v>
      </c>
      <c r="M122" s="50">
        <v>3214041</v>
      </c>
      <c r="N122" s="54">
        <f>(M122/K122-1)*100</f>
        <v>-3.2187816996797514</v>
      </c>
      <c r="O122" s="342">
        <v>3042970</v>
      </c>
      <c r="P122" s="343">
        <f>(O122/M122-1)*100</f>
        <v>-5.3226141172436847</v>
      </c>
      <c r="T122" s="2">
        <f t="shared" ref="T122" si="29">SUM(U122:W122)</f>
        <v>0</v>
      </c>
    </row>
    <row r="123" spans="2:23" ht="14.25" thickBot="1">
      <c r="B123" s="113"/>
      <c r="C123" s="113"/>
      <c r="D123" s="137"/>
      <c r="E123" s="139"/>
      <c r="F123" s="140"/>
      <c r="G123" s="137"/>
      <c r="H123" s="140"/>
      <c r="I123" s="137"/>
      <c r="J123" s="140"/>
      <c r="K123" s="210"/>
      <c r="L123" s="60"/>
      <c r="M123" s="55"/>
      <c r="N123" s="60"/>
      <c r="O123" s="113"/>
      <c r="P123" s="113"/>
    </row>
    <row r="124" spans="2:23">
      <c r="B124" s="61" t="s">
        <v>29</v>
      </c>
      <c r="C124" s="141"/>
      <c r="D124" s="142">
        <v>265845.68167664995</v>
      </c>
      <c r="E124" s="143">
        <v>337613.81898740004</v>
      </c>
      <c r="F124" s="118">
        <f>(E124/D124-1)*100</f>
        <v>26.996164413173428</v>
      </c>
      <c r="G124" s="143">
        <v>329155.45673099993</v>
      </c>
      <c r="H124" s="124">
        <f>(G124/E124-1)*100</f>
        <v>-2.5053365060023758</v>
      </c>
      <c r="I124" s="143">
        <v>548667.5142502964</v>
      </c>
      <c r="J124" s="221">
        <f>(I124/G124-1)*100</f>
        <v>66.689478491219802</v>
      </c>
      <c r="K124" s="40">
        <v>628710.45961700007</v>
      </c>
      <c r="L124" s="44">
        <f>(K124/I124-1)*100</f>
        <v>14.588606631117029</v>
      </c>
      <c r="M124" s="31">
        <v>707904</v>
      </c>
      <c r="N124" s="44">
        <f>(M124/K124-1)*100</f>
        <v>12.596186236704776</v>
      </c>
      <c r="O124" s="344">
        <f>T114+T127+T128</f>
        <v>700865</v>
      </c>
      <c r="P124" s="338">
        <f>(O124/M124-1)*100</f>
        <v>-0.99434386583491241</v>
      </c>
      <c r="S124" s="2" t="s">
        <v>132</v>
      </c>
      <c r="T124" s="2">
        <f>SUM(U124:W124)</f>
        <v>77825</v>
      </c>
      <c r="U124" s="2">
        <v>5236</v>
      </c>
      <c r="V124" s="2">
        <v>24101</v>
      </c>
      <c r="W124" s="2">
        <v>48488</v>
      </c>
    </row>
    <row r="125" spans="2:23" ht="14.25" thickBot="1">
      <c r="B125" s="63" t="s">
        <v>30</v>
      </c>
      <c r="C125" s="64"/>
      <c r="D125" s="144">
        <v>99569.05785099999</v>
      </c>
      <c r="E125" s="146">
        <v>84319.914841649996</v>
      </c>
      <c r="F125" s="147">
        <f>(E125/D125-1)*100</f>
        <v>-15.315142413187798</v>
      </c>
      <c r="G125" s="148">
        <v>83348.967363000003</v>
      </c>
      <c r="H125" s="147">
        <f t="shared" si="24"/>
        <v>-1.1515043397202218</v>
      </c>
      <c r="I125" s="148">
        <v>267670.18400914996</v>
      </c>
      <c r="J125" s="224">
        <f t="shared" si="24"/>
        <v>221.14397151844406</v>
      </c>
      <c r="K125" s="67">
        <v>357972.82371100003</v>
      </c>
      <c r="L125" s="71">
        <f>(K125/I125-1)*100</f>
        <v>33.736532903778027</v>
      </c>
      <c r="M125" s="67">
        <v>461783</v>
      </c>
      <c r="N125" s="71">
        <f>(M125/K125-1)*100</f>
        <v>28.999457336685541</v>
      </c>
      <c r="O125" s="345">
        <f>T126+T125+T124</f>
        <v>345861</v>
      </c>
      <c r="P125" s="346">
        <f>(O125/M125-1)*100</f>
        <v>-25.103132856774725</v>
      </c>
      <c r="S125" s="2" t="s">
        <v>133</v>
      </c>
      <c r="T125" s="2">
        <f t="shared" ref="T125:T127" si="30">SUM(U125:W125)</f>
        <v>141274</v>
      </c>
      <c r="U125" s="2">
        <v>41766</v>
      </c>
      <c r="V125" s="2">
        <v>31185</v>
      </c>
      <c r="W125" s="2">
        <v>68323</v>
      </c>
    </row>
    <row r="126" spans="2:23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S126" s="2" t="s">
        <v>134</v>
      </c>
      <c r="T126" s="2">
        <f t="shared" si="30"/>
        <v>126762</v>
      </c>
      <c r="U126" s="2">
        <v>37185</v>
      </c>
      <c r="V126" s="2">
        <v>21790</v>
      </c>
      <c r="W126" s="2">
        <v>67787</v>
      </c>
    </row>
    <row r="127" spans="2:23">
      <c r="B127" s="21" t="s">
        <v>33</v>
      </c>
      <c r="C127" s="9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135</v>
      </c>
      <c r="T127" s="2">
        <f t="shared" si="30"/>
        <v>81126</v>
      </c>
      <c r="U127" s="2">
        <v>24587</v>
      </c>
      <c r="V127" s="2">
        <v>16832</v>
      </c>
      <c r="W127" s="2">
        <v>39707</v>
      </c>
    </row>
    <row r="128" spans="2:23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136</v>
      </c>
      <c r="T128" s="2">
        <f>SUM(U128:W128)</f>
        <v>229790</v>
      </c>
      <c r="U128" s="2">
        <v>52023</v>
      </c>
      <c r="V128" s="2">
        <v>68126</v>
      </c>
      <c r="W128" s="2">
        <v>109641</v>
      </c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</sheetData>
  <mergeCells count="20">
    <mergeCell ref="I64:J64"/>
    <mergeCell ref="K64:L64"/>
    <mergeCell ref="M64:N64"/>
    <mergeCell ref="O64:P64"/>
    <mergeCell ref="I80:J80"/>
    <mergeCell ref="K80:L80"/>
    <mergeCell ref="M80:N80"/>
    <mergeCell ref="O80:P80"/>
    <mergeCell ref="O112:P112"/>
    <mergeCell ref="E96:F96"/>
    <mergeCell ref="G96:H96"/>
    <mergeCell ref="I96:J96"/>
    <mergeCell ref="K96:L96"/>
    <mergeCell ref="M96:N96"/>
    <mergeCell ref="O96:P96"/>
    <mergeCell ref="E112:F112"/>
    <mergeCell ref="G112:H112"/>
    <mergeCell ref="I112:J112"/>
    <mergeCell ref="K112:L112"/>
    <mergeCell ref="M112:N112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{0A82DD45-AB50-4198-9BED-C539FC87F561}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82DD45-AB50-4198-9BED-C539FC87F56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411">
        <v>3310</v>
      </c>
      <c r="E7" s="412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413">
        <v>78578</v>
      </c>
      <c r="E17" s="414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409">
        <v>14918.8945</v>
      </c>
      <c r="E18" s="410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415">
        <v>51937.764000000003</v>
      </c>
      <c r="E19" s="416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376">
        <f>SUM(D6:E19)</f>
        <v>507288.53350000002</v>
      </c>
      <c r="E20" s="377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387">
        <v>2008</v>
      </c>
      <c r="E61" s="384"/>
      <c r="F61" s="383">
        <v>2009</v>
      </c>
      <c r="G61" s="384"/>
      <c r="H61" s="383">
        <v>2010</v>
      </c>
      <c r="I61" s="384"/>
      <c r="J61" s="383">
        <v>2011</v>
      </c>
      <c r="K61" s="385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387">
        <v>2008</v>
      </c>
      <c r="E77" s="402"/>
      <c r="F77" s="383">
        <v>2009</v>
      </c>
      <c r="G77" s="402"/>
      <c r="H77" s="383">
        <v>2010</v>
      </c>
      <c r="I77" s="402"/>
      <c r="J77" s="383">
        <v>2011</v>
      </c>
      <c r="K77" s="403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411">
        <v>3310</v>
      </c>
      <c r="E7" s="412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413">
        <v>78578</v>
      </c>
      <c r="E17" s="414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409">
        <v>14918.8945</v>
      </c>
      <c r="E18" s="410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417">
        <v>51937.764000000003</v>
      </c>
      <c r="E19" s="418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376">
        <f>SUM(D6:E20)</f>
        <v>530921.64324999996</v>
      </c>
      <c r="E21" s="377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387">
        <v>2008</v>
      </c>
      <c r="E62" s="384"/>
      <c r="F62" s="383">
        <v>2009</v>
      </c>
      <c r="G62" s="384"/>
      <c r="H62" s="383">
        <v>2010</v>
      </c>
      <c r="I62" s="384"/>
      <c r="J62" s="383">
        <v>2011</v>
      </c>
      <c r="K62" s="385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387">
        <v>2008</v>
      </c>
      <c r="E78" s="402"/>
      <c r="F78" s="383">
        <v>2009</v>
      </c>
      <c r="G78" s="402"/>
      <c r="H78" s="383">
        <v>2010</v>
      </c>
      <c r="I78" s="402"/>
      <c r="J78" s="383">
        <v>2011</v>
      </c>
      <c r="K78" s="403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11">
        <v>3310</v>
      </c>
      <c r="E7" s="412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13">
        <v>78578</v>
      </c>
      <c r="E17" s="414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409">
        <v>14918.8945</v>
      </c>
      <c r="E18" s="410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17">
        <v>51937.764000000003</v>
      </c>
      <c r="E19" s="418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376">
        <f>SUM(D6:E21)</f>
        <v>564156.85824999993</v>
      </c>
      <c r="E22" s="377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421">
        <v>2011</v>
      </c>
      <c r="K31" s="420"/>
      <c r="L31" s="419">
        <v>2012</v>
      </c>
      <c r="M31" s="420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421">
        <v>2011</v>
      </c>
      <c r="K47" s="420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387">
        <v>2008</v>
      </c>
      <c r="E63" s="384"/>
      <c r="F63" s="383">
        <v>2009</v>
      </c>
      <c r="G63" s="384"/>
      <c r="H63" s="383">
        <v>2010</v>
      </c>
      <c r="I63" s="384"/>
      <c r="J63" s="383">
        <v>2011</v>
      </c>
      <c r="K63" s="385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387">
        <v>2008</v>
      </c>
      <c r="E79" s="402"/>
      <c r="F79" s="383">
        <v>2009</v>
      </c>
      <c r="G79" s="402"/>
      <c r="H79" s="383">
        <v>2010</v>
      </c>
      <c r="I79" s="402"/>
      <c r="J79" s="383">
        <v>2011</v>
      </c>
      <c r="K79" s="403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11">
        <v>3310</v>
      </c>
      <c r="E7" s="412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13">
        <v>78578</v>
      </c>
      <c r="E17" s="414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409">
        <v>14918.8945</v>
      </c>
      <c r="E18" s="410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17">
        <v>51937.764000000003</v>
      </c>
      <c r="E19" s="418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376">
        <f>SUM(D6:E21)</f>
        <v>564156.85824999993</v>
      </c>
      <c r="E23" s="377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421">
        <v>2011</v>
      </c>
      <c r="K32" s="420"/>
      <c r="L32" s="419">
        <v>2012</v>
      </c>
      <c r="M32" s="420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421">
        <v>2011</v>
      </c>
      <c r="K48" s="420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387">
        <v>2008</v>
      </c>
      <c r="E64" s="384"/>
      <c r="F64" s="383">
        <v>2009</v>
      </c>
      <c r="G64" s="384"/>
      <c r="H64" s="383">
        <v>2010</v>
      </c>
      <c r="I64" s="384"/>
      <c r="J64" s="383">
        <v>2011</v>
      </c>
      <c r="K64" s="385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387">
        <v>2008</v>
      </c>
      <c r="E80" s="402"/>
      <c r="F80" s="383">
        <v>2009</v>
      </c>
      <c r="G80" s="402"/>
      <c r="H80" s="383">
        <v>2010</v>
      </c>
      <c r="I80" s="402"/>
      <c r="J80" s="383">
        <v>2011</v>
      </c>
      <c r="K80" s="403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91">
        <v>3602</v>
      </c>
      <c r="E6" s="392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11">
        <v>3310</v>
      </c>
      <c r="E7" s="412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407">
        <v>4990.875</v>
      </c>
      <c r="E8" s="408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407">
        <v>8686</v>
      </c>
      <c r="E9" s="408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407">
        <v>10020</v>
      </c>
      <c r="E10" s="408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407">
        <v>169533</v>
      </c>
      <c r="E11" s="408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407">
        <v>82821</v>
      </c>
      <c r="E12" s="408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409">
        <v>7907</v>
      </c>
      <c r="E13" s="410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98">
        <v>43015</v>
      </c>
      <c r="E14" s="400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98">
        <v>6992</v>
      </c>
      <c r="E15" s="400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13">
        <v>20977</v>
      </c>
      <c r="E16" s="414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13">
        <v>78578</v>
      </c>
      <c r="E17" s="414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409">
        <v>14918.8945</v>
      </c>
      <c r="E18" s="410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17">
        <v>51937.764000000003</v>
      </c>
      <c r="E19" s="418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413">
        <v>23633.109750000003</v>
      </c>
      <c r="E20" s="414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413">
        <v>33235.215000000004</v>
      </c>
      <c r="E21" s="414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413">
        <v>20918</v>
      </c>
      <c r="E22" s="414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376">
        <f>SUM(D6:E23)</f>
        <v>604584.48499999999</v>
      </c>
      <c r="E24" s="377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421">
        <v>2011</v>
      </c>
      <c r="K33" s="420"/>
      <c r="L33" s="419">
        <v>2012</v>
      </c>
      <c r="M33" s="420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421">
        <v>2011</v>
      </c>
      <c r="K49" s="420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387">
        <v>2008</v>
      </c>
      <c r="E65" s="384"/>
      <c r="F65" s="383">
        <v>2009</v>
      </c>
      <c r="G65" s="384"/>
      <c r="H65" s="383">
        <v>2010</v>
      </c>
      <c r="I65" s="384"/>
      <c r="J65" s="383">
        <v>2011</v>
      </c>
      <c r="K65" s="385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387">
        <v>2008</v>
      </c>
      <c r="E81" s="402"/>
      <c r="F81" s="383">
        <v>2009</v>
      </c>
      <c r="G81" s="402"/>
      <c r="H81" s="383">
        <v>2010</v>
      </c>
      <c r="I81" s="402"/>
      <c r="J81" s="383">
        <v>2011</v>
      </c>
      <c r="K81" s="403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12:E12"/>
    <mergeCell ref="D13:E13"/>
    <mergeCell ref="D14:E14"/>
    <mergeCell ref="D15:E15"/>
    <mergeCell ref="D16:E16"/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10</vt:i4>
      </vt:variant>
    </vt:vector>
  </HeadingPairs>
  <TitlesOfParts>
    <vt:vector size="52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2611月末　12月公表分</vt:lpstr>
      <vt:lpstr>2612月末　1月公表分</vt:lpstr>
      <vt:lpstr>2701月末2月公表分</vt:lpstr>
      <vt:lpstr>2701月末3月公表分</vt:lpstr>
      <vt:lpstr>2701月末4月公表分</vt:lpstr>
      <vt:lpstr>2701月末5月公表分 </vt:lpstr>
      <vt:lpstr>Sheet2</vt:lpstr>
      <vt:lpstr>Sheet3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  <vt:lpstr>'2611月末　12月公表分'!Print_Area</vt:lpstr>
      <vt:lpstr>'2612月末　1月公表分'!Print_Area</vt:lpstr>
      <vt:lpstr>'2701月末2月公表分'!Print_Area</vt:lpstr>
      <vt:lpstr>'2701月末3月公表分'!Print_Area</vt:lpstr>
      <vt:lpstr>'2701月末4月公表分'!Print_Area</vt:lpstr>
      <vt:lpstr>'2701月末5月公表分 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2015-04-24T09:10:42Z</cp:lastPrinted>
  <dcterms:created xsi:type="dcterms:W3CDTF">2011-11-30T04:33:26Z</dcterms:created>
  <dcterms:modified xsi:type="dcterms:W3CDTF">2015-05-26T05:20:35Z</dcterms:modified>
</cp:coreProperties>
</file>