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J83" i="3" l="1"/>
  <c r="AO83" i="3"/>
  <c r="AO68" i="3"/>
  <c r="AE83" i="3" l="1"/>
  <c r="AO69" i="3"/>
  <c r="AJ69" i="3"/>
  <c r="AE69" i="3"/>
  <c r="AJ68" i="3"/>
  <c r="AE68" i="3"/>
  <c r="AO25" i="3"/>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<sst xmlns="http://schemas.openxmlformats.org/spreadsheetml/2006/main" count="726" uniqueCount="435">
  <si>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</si>
  <si>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</si>
  <si>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</si>
  <si>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</si>
  <si>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</si>
  <si>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</si>
  <si>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</si>
  <si>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</si>
  <si>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</si>
  <si>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</si>
  <si>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</si>
  <si>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</si>
  <si>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</si>
  <si>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</si>
  <si>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</si>
  <si>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</si>
  <si>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</si>
  <si>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</si>
  <si>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</si>
  <si>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</si>
  <si>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</si>
  <si>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</si>
  <si>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</si>
  <si>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</si>
  <si>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</si>
  <si>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</si>
  <si>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</si>
  <si>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</si>
  <si>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</si>
  <si>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</si>
  <si>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</si>
  <si>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</si>
  <si>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</si>
  <si>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</si>
  <si>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</si>
  <si>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</si>
  <si>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</si>
  <si>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</si>
  <si>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</si>
  <si>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</si>
  <si>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</si>
  <si>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</si>
  <si>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</si>
  <si>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</si>
  <si>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</si>
  <si>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</si>
  <si>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</si>
  <si>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</si>
  <si>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</si>
  <si>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</si>
  <si>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</si>
  <si>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</si>
  <si>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</si>
  <si>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</si>
  <si>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</si>
  <si>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</si>
  <si>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</si>
  <si>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</si>
  <si>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</si>
  <si>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</si>
  <si>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</si>
  <si>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</si>
  <si>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</si>
  <si>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</si>
  <si>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</si>
  <si>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</si>
  <si>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</si>
  <si>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</si>
  <si>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</si>
  <si>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</si>
  <si>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</si>
  <si>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</si>
  <si>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</si>
  <si>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</si>
  <si>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</si>
  <si>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</si>
  <si>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</si>
  <si>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</si>
  <si>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</si>
  <si>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</si>
  <si>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</si>
  <si>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</si>
  <si>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</si>
  <si>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</si>
  <si>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</si>
  <si>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</si>
  <si>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</si>
  <si>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</si>
  <si>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</si>
  <si>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</si>
  <si>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</si>
  <si>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</si>
  <si>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</si>
  <si>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</si>
  <si>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</si>
  <si>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</si>
  <si>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</si>
  <si>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</si>
  <si>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</si>
  <si>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</si>
  <si>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</si>
  <si>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</si>
  <si>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</si>
  <si>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</si>
  <si>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</si>
  <si>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</si>
  <si>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</si>
  <si>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</si>
  <si>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</si>
  <si>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</si>
  <si>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</si>
  <si>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</si>
  <si>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</si>
  <si>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</si>
  <si>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</si>
  <si>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</si>
  <si>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</si>
  <si>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</si>
  <si>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</si>
  <si>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</si>
  <si>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</si>
  <si>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</si>
  <si>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</si>
  <si>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</si>
  <si>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</si>
  <si>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</si>
  <si>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</si>
  <si>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</si>
  <si>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</si>
  <si>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</si>
  <si>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</si>
  <si>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</si>
  <si>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</si>
  <si>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</si>
  <si>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</si>
  <si>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</si>
  <si>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</si>
  <si>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</si>
  <si>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</si>
  <si>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</si>
  <si>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</si>
  <si>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</si>
  <si>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</si>
  <si>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</si>
  <si>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</si>
  <si>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</si>
  <si>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</si>
  <si>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</si>
  <si>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</si>
  <si>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</si>
  <si>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</si>
  <si>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</si>
  <si>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</si>
  <si>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</si>
  <si>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</si>
  <si>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</si>
  <si>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</si>
  <si>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</si>
  <si>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</si>
  <si>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</si>
  <si>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</si>
  <si>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</si>
  <si>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</si>
  <si>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</si>
  <si>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</si>
  <si>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</si>
  <si>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</si>
  <si>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</si>
  <si>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</si>
  <si>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</si>
  <si>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</si>
  <si>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</si>
  <si>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</si>
  <si>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</si>
  <si>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</si>
  <si>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</si>
  <si>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</si>
  <si>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</si>
  <si>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</si>
  <si>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</si>
  <si>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</si>
  <si>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</si>
  <si>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</si>
  <si>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</si>
  <si>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</si>
  <si>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</si>
  <si>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</si>
  <si>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</si>
  <si>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</si>
  <si>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</si>
  <si>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</si>
  <si>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</si>
  <si>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</si>
  <si>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</si>
  <si>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</si>
  <si>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</si>
  <si>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</si>
  <si>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</si>
  <si>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</si>
  <si>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</si>
  <si>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</si>
  <si>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</si>
  <si>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</si>
  <si>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</si>
  <si>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</si>
  <si>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</si>
  <si>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</si>
  <si>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</si>
  <si>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</si>
  <si>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</si>
  <si>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</si>
  <si>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</si>
  <si>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</si>
  <si>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</si>
  <si>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</si>
  <si>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</si>
  <si>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</si>
  <si>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</si>
  <si>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</si>
  <si>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</si>
  <si>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</si>
  <si>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</si>
  <si>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</si>
  <si>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</si>
  <si>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</si>
  <si>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</si>
  <si>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</si>
  <si>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</si>
  <si>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</si>
  <si>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</si>
  <si>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</si>
  <si>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</si>
  <si>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</si>
  <si>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</si>
  <si>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</si>
  <si>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</si>
  <si>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</si>
  <si>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</si>
  <si>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</si>
  <si>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</si>
  <si>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</si>
  <si>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</si>
  <si>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</si>
  <si>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</si>
  <si>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</si>
  <si>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</si>
  <si>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</si>
  <si>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</si>
  <si>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</si>
  <si>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</si>
  <si>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</si>
  <si>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</si>
  <si>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</si>
  <si>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</si>
  <si>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</si>
  <si>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</si>
  <si>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</si>
  <si>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</si>
  <si>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</si>
  <si>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</si>
  <si>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</si>
  <si>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</si>
  <si>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</si>
  <si>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</si>
  <si>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</si>
  <si>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</si>
  <si>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</si>
  <si>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</si>
  <si>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</si>
  <si>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</si>
  <si>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</si>
  <si>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</si>
  <si>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</si>
  <si>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</si>
  <si>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</si>
  <si>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</si>
  <si>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</si>
  <si>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</si>
  <si>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</si>
  <si>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</si>
  <si>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</si>
  <si>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</si>
  <si>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</si>
  <si>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</si>
  <si>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</si>
  <si>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</si>
  <si>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</si>
  <si>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</si>
  <si>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</si>
  <si>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</si>
  <si>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</si>
  <si>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</si>
  <si>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</si>
  <si>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</si>
  <si>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</si>
  <si>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</si>
  <si>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</si>
  <si>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</si>
  <si>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</si>
  <si>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</si>
  <si>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</si>
  <si>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</si>
  <si>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</si>
  <si>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</si>
  <si>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</si>
  <si>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</si>
  <si>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</si>
  <si>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</si>
  <si>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</si>
  <si>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</si>
  <si>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</si>
  <si>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</si>
  <si>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</si>
  <si>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</si>
  <si>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</si>
  <si>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</si>
  <si>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</si>
  <si>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</si>
  <si>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</si>
  <si>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</si>
  <si>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</si>
  <si>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</si>
  <si>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</si>
  <si>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</si>
  <si>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</si>
  <si>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</si>
  <si>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</si>
  <si>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</si>
  <si>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</si>
  <si>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</si>
  <si>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</si>
  <si>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</si>
  <si>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</si>
  <si>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</si>
  <si>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</si>
  <si>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</si>
  <si>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</si>
  <si>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</si>
  <si>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</si>
  <si>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</si>
  <si>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</si>
  <si>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</si>
  <si>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</si>
  <si>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</si>
  <si>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</si>
  <si>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</si>
  <si>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</si>
  <si>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</si>
  <si>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</si>
  <si>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</si>
  <si>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</si>
  <si>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</si>
  <si>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</si>
  <si>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</si>
  <si>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</si>
  <si>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</si>
  <si>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</si>
  <si>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</si>
  <si>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</si>
  <si>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</si>
  <si>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</si>
  <si>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</si>
  <si>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</si>
  <si>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</si>
  <si>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</si>
  <si>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</si>
  <si>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</si>
  <si>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</si>
  <si>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</si>
  <si>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</si>
  <si>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</si>
  <si>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</si>
  <si>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</si>
  <si>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</si>
  <si>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</si>
  <si>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</si>
  <si>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</si>
  <si>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</si>
  <si>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</si>
  <si>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</si>
  <si>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自動車局</t>
    <rPh sb="0" eb="3">
      <t>ジドウシャ</t>
    </rPh>
    <rPh sb="3" eb="4">
      <t>キョク</t>
    </rPh>
    <phoneticPr fontId="5"/>
  </si>
  <si>
    <t>旅客課</t>
    <rPh sb="0" eb="3">
      <t>リョカクカ</t>
    </rPh>
    <phoneticPr fontId="5"/>
  </si>
  <si>
    <t>タクシー業務適正化特別措置法第3条</t>
    <phoneticPr fontId="5"/>
  </si>
  <si>
    <t>交通政策審議会答申「タクシー事業を巡る諸問題への対策について」（平成20年12月18日）</t>
    <phoneticPr fontId="5"/>
  </si>
  <si>
    <t>タクシー業務適正化特別措置法に規定する指定地域については、当該地域内の営業所に配置するタクシーには、当該指定地域に係るタクシー運転者登録原簿に登録を受けている者以外の者を運転者として乗務させてはならないことが明確に規定されている。
「タクシー運転者登録制度ネットワークシステム」は、全国13ヶ所の指定地域における運転者登録（法人・個人）業務を中心に、運転者証の交付、記載内容の訂正、運転者業務経歴証明書の交付や運転者ごとの違反情報等について一元管理を行っている。</t>
    <phoneticPr fontId="5"/>
  </si>
  <si>
    <t>-</t>
    <phoneticPr fontId="5"/>
  </si>
  <si>
    <t>件</t>
    <rPh sb="0" eb="1">
      <t>ケン</t>
    </rPh>
    <phoneticPr fontId="5"/>
  </si>
  <si>
    <t>25,113,000/244,593</t>
    <phoneticPr fontId="5"/>
  </si>
  <si>
    <t>執行額／取扱件数　　　　　　　　　　　　　　</t>
    <rPh sb="0" eb="2">
      <t>シッコウ</t>
    </rPh>
    <rPh sb="2" eb="3">
      <t>ガク</t>
    </rPh>
    <rPh sb="4" eb="6">
      <t>トリアツカ</t>
    </rPh>
    <rPh sb="6" eb="8">
      <t>ケンスウ</t>
    </rPh>
    <phoneticPr fontId="5"/>
  </si>
  <si>
    <t>情報処理業務庁費</t>
    <phoneticPr fontId="5"/>
  </si>
  <si>
    <t>電子計算機借料</t>
    <phoneticPr fontId="5"/>
  </si>
  <si>
    <t>○</t>
    <phoneticPr fontId="5"/>
  </si>
  <si>
    <t>‐</t>
  </si>
  <si>
    <t>保守料</t>
    <phoneticPr fontId="5"/>
  </si>
  <si>
    <t>使用料</t>
    <phoneticPr fontId="5"/>
  </si>
  <si>
    <t>ハードウェア・アプリケーション保守</t>
    <phoneticPr fontId="5"/>
  </si>
  <si>
    <t>通信・プロバイダ提供</t>
    <phoneticPr fontId="5"/>
  </si>
  <si>
    <t>A.富士通株式会社</t>
    <phoneticPr fontId="5"/>
  </si>
  <si>
    <t>賃リース料</t>
    <phoneticPr fontId="5"/>
  </si>
  <si>
    <t>ハードウェアリース</t>
    <phoneticPr fontId="5"/>
  </si>
  <si>
    <t>B.東京センチュリーリース株式会社</t>
    <phoneticPr fontId="5"/>
  </si>
  <si>
    <t>富士通株式会社</t>
    <phoneticPr fontId="5"/>
  </si>
  <si>
    <t>東京センチュリーリース株式会社</t>
    <phoneticPr fontId="5"/>
  </si>
  <si>
    <t>国土交通省</t>
  </si>
  <si>
    <t>円/件</t>
    <rPh sb="0" eb="1">
      <t>エン</t>
    </rPh>
    <rPh sb="2" eb="3">
      <t>ケン</t>
    </rPh>
    <phoneticPr fontId="5"/>
  </si>
  <si>
    <t>５年間の国庫債務負担行為として、平成25年度に一般競争入札を行っており、競争性を確保している。</t>
    <rPh sb="23" eb="25">
      <t>イッパン</t>
    </rPh>
    <rPh sb="30" eb="31">
      <t>オコナ</t>
    </rPh>
    <rPh sb="36" eb="39">
      <t>キョウソウセイ</t>
    </rPh>
    <rPh sb="40" eb="42">
      <t>カクホ</t>
    </rPh>
    <phoneticPr fontId="5"/>
  </si>
  <si>
    <t>一般競争入札を行っており、水準は妥当と考える。</t>
    <phoneticPr fontId="5"/>
  </si>
  <si>
    <t>５年間の国庫債務負担行為として、平成25年度に一般競争入札を行っている。</t>
    <rPh sb="23" eb="25">
      <t>イッパン</t>
    </rPh>
    <rPh sb="30" eb="31">
      <t>オコナ</t>
    </rPh>
    <phoneticPr fontId="5"/>
  </si>
  <si>
    <t>27,334,980/230,162</t>
    <phoneticPr fontId="5"/>
  </si>
  <si>
    <t>40,846,335/238,461</t>
    <phoneticPr fontId="5"/>
  </si>
  <si>
    <t>全国の政令指定都市を中心に、流し営業が主となっているタクシー営業区域（タクシー業務適正化特別措置法に規定する「指定地域」）におけるタクシー運転者の登録を実施することにより、運転者の資質を確保し、タクシー輸送の安全及び利用者利便の増進を図ることを目的とする。</t>
    <phoneticPr fontId="5"/>
  </si>
  <si>
    <t>指定地域におけるタクシー運転者の資質を確保し、タクシー輸送の安全及び利用者利便の増進を図っており、優先度が高い事業である。</t>
    <rPh sb="0" eb="2">
      <t>シテイ</t>
    </rPh>
    <rPh sb="2" eb="4">
      <t>チイキ</t>
    </rPh>
    <rPh sb="43" eb="44">
      <t>ハカ</t>
    </rPh>
    <rPh sb="49" eb="52">
      <t>ユウセンド</t>
    </rPh>
    <rPh sb="53" eb="54">
      <t>タカ</t>
    </rPh>
    <rPh sb="55" eb="57">
      <t>ジギョウ</t>
    </rPh>
    <phoneticPr fontId="5"/>
  </si>
  <si>
    <t>指定地域におけるタクシー運転者の資質を確保し、タクシー輸送の安全及び利用者利便の増進を図っているものであるため、行政が主体となって実施する必要がある。</t>
    <rPh sb="0" eb="2">
      <t>シテイ</t>
    </rPh>
    <rPh sb="2" eb="4">
      <t>チイキ</t>
    </rPh>
    <rPh sb="43" eb="44">
      <t>ハカ</t>
    </rPh>
    <rPh sb="56" eb="58">
      <t>ギョウセイ</t>
    </rPh>
    <rPh sb="59" eb="61">
      <t>シュタイ</t>
    </rPh>
    <rPh sb="65" eb="67">
      <t>ジッシ</t>
    </rPh>
    <rPh sb="69" eb="71">
      <t>ヒツヨウ</t>
    </rPh>
    <phoneticPr fontId="5"/>
  </si>
  <si>
    <t>○</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</si>
  <si>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</si>
  <si>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システム改修に係る要望については、必要性、緊急性の観点から精査を行い、必要最低限のものに限定して実施した。</t>
    <phoneticPr fontId="5"/>
  </si>
  <si>
    <t>ハードウェア・アプリケーション保守、システム改修・移行等</t>
    <phoneticPr fontId="5"/>
  </si>
  <si>
    <t>-</t>
    <phoneticPr fontId="5"/>
  </si>
  <si>
    <t>指定地域におけるタクシー運転者の登録制度の実施により、輸送の安全、利用者利便の確保を図る。</t>
    <phoneticPr fontId="5"/>
  </si>
  <si>
    <t>指定地域におけるタクシー運転者の資質を確保し、タクシー輸送の安全及び利用者利便の増進を図っているものであるため、社会的ニーズは高いものである。</t>
    <rPh sb="43" eb="44">
      <t>ハカ</t>
    </rPh>
    <phoneticPr fontId="5"/>
  </si>
  <si>
    <t>５　安全で安心できる交通の確保、治安・生活安全の確保
１４　公共交通の安全確保・鉄道の安全性向上、
　　ハイジャック・航空機テロ防止を推進する</t>
    <phoneticPr fontId="5"/>
  </si>
  <si>
    <t>タクシー運転者登録制度ネットワークシステムの運用</t>
    <phoneticPr fontId="5"/>
  </si>
  <si>
    <t>指定地域で行われるタクシー運転者の登録数。</t>
    <phoneticPr fontId="5"/>
  </si>
  <si>
    <t>指定地域で行われるタクシー運転者の登録について発生する各種業務の迅速な処理。
（H27年度処理件数見込：222,000件）</t>
    <phoneticPr fontId="5"/>
  </si>
  <si>
    <t>システム運用に必要なものに限定されている。</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</si>
  <si>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</si>
  <si>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</si>
  <si>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引き続き、効果的、効率的な事業の実施に努める。</t>
    <phoneticPr fontId="5"/>
  </si>
  <si>
    <t>支出先上位１０者リストの中には、平成２５年度に入札等を行ったものが含まれる。</t>
    <phoneticPr fontId="5"/>
  </si>
  <si>
    <t>一般競争入札により競争性の確保を図っているものであるが、引き続き競争性を確保するとともに応札事業者がさらに増えるよう創意工夫を図るべき。</t>
    <phoneticPr fontId="5"/>
  </si>
  <si>
    <t>課長　鶴田　浩久</t>
    <rPh sb="0" eb="2">
      <t>カチョウ</t>
    </rPh>
    <rPh sb="3" eb="5">
      <t>ツルタ</t>
    </rPh>
    <rPh sb="6" eb="8">
      <t>ヒロヒサ</t>
    </rPh>
    <phoneticPr fontId="5"/>
  </si>
  <si>
    <t>29,917,000/222,000</t>
    <phoneticPr fontId="5"/>
  </si>
  <si>
    <t>※百万円未満を四捨五入しているため、「予算額・執行額」欄と誤差が生じている。</t>
    <phoneticPr fontId="5"/>
  </si>
  <si>
    <t>執行等改善</t>
  </si>
  <si>
    <t>今後も入札の際には、引き続き競争性の確保を図っていくこととする。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</si>
</sst>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76200</xdr:colOff>
      <xdr:row>142</xdr:row>
      <xdr:rowOff>114300</xdr:rowOff>
    </xdr:from>
    <xdr:to>
      <xdr:col>45</xdr:col>
      <xdr:colOff>36419</xdr:colOff>
      <xdr:row>155</xdr:row>
      <xdr:rowOff>157069</xdr:rowOff>
    </xdr:to>
    <xdr:grpSp>
      <xdr:nvGrpSpPr>
        <xdr:cNvPr id="5" name="グループ化 59"/>
        <xdr:cNvGrpSpPr>
          <a:grpSpLocks/>
        </xdr:cNvGrpSpPr>
      </xdr:nvGrpSpPr>
      <xdr:grpSpPr bwMode="auto">
        <a:xfrm>
          <a:off x="2496671" y="31401124"/>
          <a:ext cx="6616513" cy="4558739"/>
          <a:chOff x="2330824" y="19363824"/>
          <a:chExt cx="5580529" cy="4631957"/>
        </a:xfrm>
      </xdr:grpSpPr>
      <xdr:sp macro="" textlink="">
        <xdr:nvSpPr>
          <xdr:cNvPr id="6" name="正方形/長方形 5"/>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27</a:t>
            </a:r>
            <a:r>
              <a:rPr kumimoji="1" lang="ja-JP" altLang="en-US" sz="1100">
                <a:latin typeface="+mn-ea"/>
                <a:ea typeface="+mn-ea"/>
              </a:rPr>
              <a:t>百</a:t>
            </a:r>
            <a:r>
              <a:rPr kumimoji="1" lang="ja-JP" altLang="en-US" sz="1100"/>
              <a:t>万円</a:t>
            </a:r>
            <a:endParaRPr kumimoji="1" lang="en-US" altLang="ja-JP" sz="1100"/>
          </a:p>
        </xdr:txBody>
      </xdr:sp>
      <xdr:grpSp>
        <xdr:nvGrpSpPr>
          <xdr:cNvPr id="7" name="グループ化 17"/>
          <xdr:cNvGrpSpPr>
            <a:grpSpLocks/>
          </xdr:cNvGrpSpPr>
        </xdr:nvGrpSpPr>
        <xdr:grpSpPr bwMode="auto">
          <a:xfrm>
            <a:off x="2340178" y="23166603"/>
            <a:ext cx="1579753" cy="752931"/>
            <a:chOff x="2817069" y="1535288"/>
            <a:chExt cx="1982004" cy="718509"/>
          </a:xfrm>
        </xdr:grpSpPr>
        <xdr:sp macro="" textlink="">
          <xdr:nvSpPr>
            <xdr:cNvPr id="29" name="左大かっこ 28"/>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右大かっこ 29"/>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8" name="正方形/長方形 7"/>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23</a:t>
            </a:r>
            <a:r>
              <a:rPr kumimoji="1" lang="ja-JP" altLang="en-US" sz="1100">
                <a:latin typeface="+mn-ea"/>
                <a:ea typeface="+mn-ea"/>
              </a:rPr>
              <a:t>百</a:t>
            </a:r>
            <a:r>
              <a:rPr kumimoji="1" lang="ja-JP" altLang="en-US" sz="1100"/>
              <a:t>万円</a:t>
            </a:r>
            <a:endParaRPr kumimoji="1" lang="en-US" altLang="ja-JP" sz="1100"/>
          </a:p>
        </xdr:txBody>
      </xdr:sp>
      <xdr:sp macro="" textlink="">
        <xdr:nvSpPr>
          <xdr:cNvPr id="9" name="正方形/長方形 8"/>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4</a:t>
            </a:r>
            <a:r>
              <a:rPr kumimoji="1" lang="ja-JP" altLang="en-US" sz="1100"/>
              <a:t>百万円</a:t>
            </a:r>
            <a:endParaRPr kumimoji="1" lang="en-US" altLang="ja-JP" sz="1100"/>
          </a:p>
        </xdr:txBody>
      </xdr:sp>
      <xdr:cxnSp macro="">
        <xdr:nvCxnSpPr>
          <xdr:cNvPr id="10"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30"/>
          <xdr:cNvGrpSpPr>
            <a:grpSpLocks/>
          </xdr:cNvGrpSpPr>
        </xdr:nvGrpSpPr>
        <xdr:grpSpPr bwMode="auto">
          <a:xfrm>
            <a:off x="5695978" y="23242848"/>
            <a:ext cx="1785402" cy="752931"/>
            <a:chOff x="2824078" y="1530693"/>
            <a:chExt cx="1974014" cy="717207"/>
          </a:xfrm>
        </xdr:grpSpPr>
        <xdr:sp macro="" textlink="">
          <xdr:nvSpPr>
            <xdr:cNvPr id="26" name="左大かっこ 25"/>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右大かっこ 26"/>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3" name="グループ化 30"/>
          <xdr:cNvGrpSpPr>
            <a:grpSpLocks/>
          </xdr:cNvGrpSpPr>
        </xdr:nvGrpSpPr>
        <xdr:grpSpPr bwMode="auto">
          <a:xfrm>
            <a:off x="3695579" y="20316904"/>
            <a:ext cx="2392993" cy="867300"/>
            <a:chOff x="2818906" y="1519892"/>
            <a:chExt cx="1987457" cy="826148"/>
          </a:xfrm>
        </xdr:grpSpPr>
        <xdr:sp macro="" textlink="">
          <xdr:nvSpPr>
            <xdr:cNvPr id="23" name="左大かっこ 22"/>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grpSp>
        <xdr:nvGrpSpPr>
          <xdr:cNvPr id="14" name="グループ化 51"/>
          <xdr:cNvGrpSpPr>
            <a:grpSpLocks/>
          </xdr:cNvGrpSpPr>
        </xdr:nvGrpSpPr>
        <xdr:grpSpPr bwMode="auto">
          <a:xfrm>
            <a:off x="2442996" y="21870411"/>
            <a:ext cx="1392795" cy="276392"/>
            <a:chOff x="3507556" y="21937077"/>
            <a:chExt cx="1392795" cy="322459"/>
          </a:xfrm>
        </xdr:grpSpPr>
        <xdr:sp macro="" textlink="">
          <xdr:nvSpPr>
            <xdr:cNvPr id="20" name="左大かっこ 19"/>
            <xdr:cNvSpPr/>
          </xdr:nvSpPr>
          <xdr:spPr bwMode="auto">
            <a:xfrm>
              <a:off x="3507960" y="21937085"/>
              <a:ext cx="80411"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bwMode="auto">
            <a:xfrm>
              <a:off x="4834742" y="21937085"/>
              <a:ext cx="72370"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bwMode="auto">
            <a:xfrm>
              <a:off x="3556206" y="21981562"/>
              <a:ext cx="1310701"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grpSp>
        <xdr:nvGrpSpPr>
          <xdr:cNvPr id="15" name="グループ化 52"/>
          <xdr:cNvGrpSpPr>
            <a:grpSpLocks/>
          </xdr:cNvGrpSpPr>
        </xdr:nvGrpSpPr>
        <xdr:grpSpPr bwMode="auto">
          <a:xfrm>
            <a:off x="5892267" y="21870411"/>
            <a:ext cx="1392796" cy="276392"/>
            <a:chOff x="3505413" y="21937066"/>
            <a:chExt cx="1392796" cy="322459"/>
          </a:xfrm>
        </xdr:grpSpPr>
        <xdr:sp macro="" textlink="">
          <xdr:nvSpPr>
            <xdr:cNvPr id="17" name="左大かっこ 16"/>
            <xdr:cNvSpPr/>
          </xdr:nvSpPr>
          <xdr:spPr bwMode="auto">
            <a:xfrm>
              <a:off x="3506181" y="21937074"/>
              <a:ext cx="88452"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bwMode="auto">
            <a:xfrm>
              <a:off x="4832964" y="21937074"/>
              <a:ext cx="64329"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bwMode="auto">
            <a:xfrm>
              <a:off x="3562469" y="21981551"/>
              <a:ext cx="1302660"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cxnSp macro="">
        <xdr:nvCxnSpPr>
          <xdr:cNvPr id="16" name="直線コネクタ 15"/>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0" t="s">
        <v>378</v>
      </c>
      <c r="AR2" s="680"/>
      <c r="AS2" s="59" t="str">
        <f>IF(OR(AQ2="　", AQ2=""), "", "-")</f>
        <v/>
      </c>
      <c r="AT2" s="681">
        <v>152</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403</v>
      </c>
      <c r="AK3" s="641"/>
      <c r="AL3" s="641"/>
      <c r="AM3" s="641"/>
      <c r="AN3" s="641"/>
      <c r="AO3" s="641"/>
      <c r="AP3" s="641"/>
      <c r="AQ3" s="641"/>
      <c r="AR3" s="641"/>
      <c r="AS3" s="641"/>
      <c r="AT3" s="641"/>
      <c r="AU3" s="641"/>
      <c r="AV3" s="641"/>
      <c r="AW3" s="641"/>
      <c r="AX3" s="36" t="s">
        <v>91</v>
      </c>
    </row>
    <row r="4" spans="1:50" ht="24.75" customHeight="1" x14ac:dyDescent="0.15">
      <c r="A4" s="458" t="s">
        <v>30</v>
      </c>
      <c r="B4" s="459"/>
      <c r="C4" s="459"/>
      <c r="D4" s="459"/>
      <c r="E4" s="459"/>
      <c r="F4" s="459"/>
      <c r="G4" s="432" t="s">
        <v>421</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380</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5" t="s">
        <v>208</v>
      </c>
      <c r="H5" s="617"/>
      <c r="I5" s="617"/>
      <c r="J5" s="617"/>
      <c r="K5" s="617"/>
      <c r="L5" s="617"/>
      <c r="M5" s="656" t="s">
        <v>92</v>
      </c>
      <c r="N5" s="657"/>
      <c r="O5" s="657"/>
      <c r="P5" s="657"/>
      <c r="Q5" s="657"/>
      <c r="R5" s="658"/>
      <c r="S5" s="616" t="s">
        <v>157</v>
      </c>
      <c r="T5" s="617"/>
      <c r="U5" s="617"/>
      <c r="V5" s="617"/>
      <c r="W5" s="617"/>
      <c r="X5" s="618"/>
      <c r="Y5" s="449" t="s">
        <v>3</v>
      </c>
      <c r="Z5" s="450"/>
      <c r="AA5" s="450"/>
      <c r="AB5" s="450"/>
      <c r="AC5" s="450"/>
      <c r="AD5" s="451"/>
      <c r="AE5" s="452" t="s">
        <v>381</v>
      </c>
      <c r="AF5" s="453"/>
      <c r="AG5" s="453"/>
      <c r="AH5" s="453"/>
      <c r="AI5" s="453"/>
      <c r="AJ5" s="453"/>
      <c r="AK5" s="453"/>
      <c r="AL5" s="453"/>
      <c r="AM5" s="453"/>
      <c r="AN5" s="453"/>
      <c r="AO5" s="453"/>
      <c r="AP5" s="454"/>
      <c r="AQ5" s="455" t="s">
        <v>430</v>
      </c>
      <c r="AR5" s="456"/>
      <c r="AS5" s="456"/>
      <c r="AT5" s="456"/>
      <c r="AU5" s="456"/>
      <c r="AV5" s="456"/>
      <c r="AW5" s="456"/>
      <c r="AX5" s="457"/>
    </row>
    <row r="6" spans="1:50" ht="4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420</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382</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383</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410</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0"/>
      <c r="B13" s="401"/>
      <c r="C13" s="401"/>
      <c r="D13" s="401"/>
      <c r="E13" s="401"/>
      <c r="F13" s="402"/>
      <c r="G13" s="503" t="s">
        <v>7</v>
      </c>
      <c r="H13" s="504"/>
      <c r="I13" s="509" t="s">
        <v>8</v>
      </c>
      <c r="J13" s="510"/>
      <c r="K13" s="510"/>
      <c r="L13" s="510"/>
      <c r="M13" s="510"/>
      <c r="N13" s="510"/>
      <c r="O13" s="511"/>
      <c r="P13" s="175">
        <v>25</v>
      </c>
      <c r="Q13" s="176"/>
      <c r="R13" s="176"/>
      <c r="S13" s="176"/>
      <c r="T13" s="176"/>
      <c r="U13" s="176"/>
      <c r="V13" s="177"/>
      <c r="W13" s="175">
        <v>45</v>
      </c>
      <c r="X13" s="176"/>
      <c r="Y13" s="176"/>
      <c r="Z13" s="176"/>
      <c r="AA13" s="176"/>
      <c r="AB13" s="176"/>
      <c r="AC13" s="177"/>
      <c r="AD13" s="175">
        <v>28</v>
      </c>
      <c r="AE13" s="176"/>
      <c r="AF13" s="176"/>
      <c r="AG13" s="176"/>
      <c r="AH13" s="176"/>
      <c r="AI13" s="176"/>
      <c r="AJ13" s="177"/>
      <c r="AK13" s="175">
        <v>30</v>
      </c>
      <c r="AL13" s="176"/>
      <c r="AM13" s="176"/>
      <c r="AN13" s="176"/>
      <c r="AO13" s="176"/>
      <c r="AP13" s="176"/>
      <c r="AQ13" s="177"/>
      <c r="AR13" s="189">
        <v>32</v>
      </c>
      <c r="AS13" s="190"/>
      <c r="AT13" s="190"/>
      <c r="AU13" s="190"/>
      <c r="AV13" s="190"/>
      <c r="AW13" s="190"/>
      <c r="AX13" s="191"/>
    </row>
    <row r="14" spans="1:50" ht="21" customHeight="1" x14ac:dyDescent="0.15">
      <c r="A14" s="400"/>
      <c r="B14" s="401"/>
      <c r="C14" s="401"/>
      <c r="D14" s="401"/>
      <c r="E14" s="401"/>
      <c r="F14" s="402"/>
      <c r="G14" s="505"/>
      <c r="H14" s="506"/>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5"/>
      <c r="H15" s="506"/>
      <c r="I15" s="179" t="s">
        <v>62</v>
      </c>
      <c r="J15" s="429"/>
      <c r="K15" s="429"/>
      <c r="L15" s="429"/>
      <c r="M15" s="429"/>
      <c r="N15" s="429"/>
      <c r="O15" s="430"/>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c r="AS15" s="176"/>
      <c r="AT15" s="176"/>
      <c r="AU15" s="176"/>
      <c r="AV15" s="176"/>
      <c r="AW15" s="176"/>
      <c r="AX15" s="178"/>
    </row>
    <row r="16" spans="1:50" ht="21" customHeight="1" x14ac:dyDescent="0.15">
      <c r="A16" s="400"/>
      <c r="B16" s="401"/>
      <c r="C16" s="401"/>
      <c r="D16" s="401"/>
      <c r="E16" s="401"/>
      <c r="F16" s="402"/>
      <c r="G16" s="505"/>
      <c r="H16" s="506"/>
      <c r="I16" s="179" t="s">
        <v>63</v>
      </c>
      <c r="J16" s="429"/>
      <c r="K16" s="429"/>
      <c r="L16" s="429"/>
      <c r="M16" s="429"/>
      <c r="N16" s="429"/>
      <c r="O16" s="430"/>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385</v>
      </c>
      <c r="AL16" s="176"/>
      <c r="AM16" s="176"/>
      <c r="AN16" s="176"/>
      <c r="AO16" s="176"/>
      <c r="AP16" s="176"/>
      <c r="AQ16" s="177"/>
      <c r="AR16" s="479"/>
      <c r="AS16" s="480"/>
      <c r="AT16" s="480"/>
      <c r="AU16" s="480"/>
      <c r="AV16" s="480"/>
      <c r="AW16" s="480"/>
      <c r="AX16" s="481"/>
    </row>
    <row r="17" spans="1:50" ht="24.75" customHeight="1" x14ac:dyDescent="0.15">
      <c r="A17" s="400"/>
      <c r="B17" s="401"/>
      <c r="C17" s="401"/>
      <c r="D17" s="401"/>
      <c r="E17" s="401"/>
      <c r="F17" s="402"/>
      <c r="G17" s="505"/>
      <c r="H17" s="506"/>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82"/>
      <c r="AS17" s="482"/>
      <c r="AT17" s="482"/>
      <c r="AU17" s="482"/>
      <c r="AV17" s="482"/>
      <c r="AW17" s="482"/>
      <c r="AX17" s="483"/>
    </row>
    <row r="18" spans="1:50" ht="24.75" customHeight="1" x14ac:dyDescent="0.15">
      <c r="A18" s="400"/>
      <c r="B18" s="401"/>
      <c r="C18" s="401"/>
      <c r="D18" s="401"/>
      <c r="E18" s="401"/>
      <c r="F18" s="402"/>
      <c r="G18" s="507"/>
      <c r="H18" s="508"/>
      <c r="I18" s="628" t="s">
        <v>22</v>
      </c>
      <c r="J18" s="629"/>
      <c r="K18" s="629"/>
      <c r="L18" s="629"/>
      <c r="M18" s="629"/>
      <c r="N18" s="629"/>
      <c r="O18" s="630"/>
      <c r="P18" s="650">
        <f>SUM(P13:V17)</f>
        <v>25</v>
      </c>
      <c r="Q18" s="651"/>
      <c r="R18" s="651"/>
      <c r="S18" s="651"/>
      <c r="T18" s="651"/>
      <c r="U18" s="651"/>
      <c r="V18" s="652"/>
      <c r="W18" s="650">
        <f>SUM(W13:AC17)</f>
        <v>45</v>
      </c>
      <c r="X18" s="651"/>
      <c r="Y18" s="651"/>
      <c r="Z18" s="651"/>
      <c r="AA18" s="651"/>
      <c r="AB18" s="651"/>
      <c r="AC18" s="652"/>
      <c r="AD18" s="650">
        <f t="shared" ref="AD18" si="0">SUM(AD13:AJ17)</f>
        <v>28</v>
      </c>
      <c r="AE18" s="651"/>
      <c r="AF18" s="651"/>
      <c r="AG18" s="651"/>
      <c r="AH18" s="651"/>
      <c r="AI18" s="651"/>
      <c r="AJ18" s="652"/>
      <c r="AK18" s="650">
        <f t="shared" ref="AK18" si="1">SUM(AK13:AQ17)</f>
        <v>30</v>
      </c>
      <c r="AL18" s="651"/>
      <c r="AM18" s="651"/>
      <c r="AN18" s="651"/>
      <c r="AO18" s="651"/>
      <c r="AP18" s="651"/>
      <c r="AQ18" s="652"/>
      <c r="AR18" s="650">
        <f t="shared" ref="AR18" si="2">SUM(AR13:AX17)</f>
        <v>32</v>
      </c>
      <c r="AS18" s="651"/>
      <c r="AT18" s="651"/>
      <c r="AU18" s="651"/>
      <c r="AV18" s="651"/>
      <c r="AW18" s="651"/>
      <c r="AX18" s="653"/>
    </row>
    <row r="19" spans="1:50" ht="24.75" customHeight="1" x14ac:dyDescent="0.15">
      <c r="A19" s="400"/>
      <c r="B19" s="401"/>
      <c r="C19" s="401"/>
      <c r="D19" s="401"/>
      <c r="E19" s="401"/>
      <c r="F19" s="402"/>
      <c r="G19" s="648" t="s">
        <v>10</v>
      </c>
      <c r="H19" s="649"/>
      <c r="I19" s="649"/>
      <c r="J19" s="649"/>
      <c r="K19" s="649"/>
      <c r="L19" s="649"/>
      <c r="M19" s="649"/>
      <c r="N19" s="649"/>
      <c r="O19" s="649"/>
      <c r="P19" s="175">
        <v>25</v>
      </c>
      <c r="Q19" s="176"/>
      <c r="R19" s="176"/>
      <c r="S19" s="176"/>
      <c r="T19" s="176"/>
      <c r="U19" s="176"/>
      <c r="V19" s="177"/>
      <c r="W19" s="175">
        <v>41</v>
      </c>
      <c r="X19" s="176"/>
      <c r="Y19" s="176"/>
      <c r="Z19" s="176"/>
      <c r="AA19" s="176"/>
      <c r="AB19" s="176"/>
      <c r="AC19" s="177"/>
      <c r="AD19" s="175">
        <v>27</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7"/>
      <c r="B20" s="498"/>
      <c r="C20" s="498"/>
      <c r="D20" s="498"/>
      <c r="E20" s="498"/>
      <c r="F20" s="499"/>
      <c r="G20" s="648" t="s">
        <v>11</v>
      </c>
      <c r="H20" s="649"/>
      <c r="I20" s="649"/>
      <c r="J20" s="649"/>
      <c r="K20" s="649"/>
      <c r="L20" s="649"/>
      <c r="M20" s="649"/>
      <c r="N20" s="649"/>
      <c r="O20" s="649"/>
      <c r="P20" s="654">
        <f>IF(P18=0, "-", P19/P18)</f>
        <v>1</v>
      </c>
      <c r="Q20" s="654"/>
      <c r="R20" s="654"/>
      <c r="S20" s="654"/>
      <c r="T20" s="654"/>
      <c r="U20" s="654"/>
      <c r="V20" s="654"/>
      <c r="W20" s="654">
        <f>IF(W18=0, "-", W19/W18)</f>
        <v>0.91111111111111109</v>
      </c>
      <c r="X20" s="654"/>
      <c r="Y20" s="654"/>
      <c r="Z20" s="654"/>
      <c r="AA20" s="654"/>
      <c r="AB20" s="654"/>
      <c r="AC20" s="654"/>
      <c r="AD20" s="654">
        <f>IF(AD18=0, "-", AD19/AD18)</f>
        <v>0.9642857142857143</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418</v>
      </c>
      <c r="H23" s="75"/>
      <c r="I23" s="75"/>
      <c r="J23" s="75"/>
      <c r="K23" s="75"/>
      <c r="L23" s="75"/>
      <c r="M23" s="75"/>
      <c r="N23" s="75"/>
      <c r="O23" s="76"/>
      <c r="P23" s="219" t="s">
        <v>422</v>
      </c>
      <c r="Q23" s="234"/>
      <c r="R23" s="234"/>
      <c r="S23" s="234"/>
      <c r="T23" s="234"/>
      <c r="U23" s="234"/>
      <c r="V23" s="234"/>
      <c r="W23" s="234"/>
      <c r="X23" s="235"/>
      <c r="Y23" s="228" t="s">
        <v>14</v>
      </c>
      <c r="Z23" s="229"/>
      <c r="AA23" s="230"/>
      <c r="AB23" s="167" t="s">
        <v>386</v>
      </c>
      <c r="AC23" s="168"/>
      <c r="AD23" s="168"/>
      <c r="AE23" s="88">
        <v>244593</v>
      </c>
      <c r="AF23" s="89"/>
      <c r="AG23" s="89"/>
      <c r="AH23" s="89"/>
      <c r="AI23" s="90"/>
      <c r="AJ23" s="88">
        <v>238461</v>
      </c>
      <c r="AK23" s="89"/>
      <c r="AL23" s="89"/>
      <c r="AM23" s="89"/>
      <c r="AN23" s="90"/>
      <c r="AO23" s="88">
        <v>230162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386</v>
      </c>
      <c r="AC24" s="197"/>
      <c r="AD24" s="197"/>
      <c r="AE24" s="88">
        <v>243000</v>
      </c>
      <c r="AF24" s="89"/>
      <c r="AG24" s="89"/>
      <c r="AH24" s="89"/>
      <c r="AI24" s="90"/>
      <c r="AJ24" s="88">
        <v>218000</v>
      </c>
      <c r="AK24" s="89"/>
      <c r="AL24" s="89"/>
      <c r="AM24" s="89"/>
      <c r="AN24" s="90"/>
      <c r="AO24" s="88">
        <v>232000</v>
      </c>
      <c r="AP24" s="89"/>
      <c r="AQ24" s="89"/>
      <c r="AR24" s="89"/>
      <c r="AS24" s="90"/>
      <c r="AT24" s="88"/>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100.65555555555557</v>
      </c>
      <c r="AF25" s="89"/>
      <c r="AG25" s="89"/>
      <c r="AH25" s="89"/>
      <c r="AI25" s="90"/>
      <c r="AJ25" s="88">
        <f>AJ23/AJ24*100</f>
        <v>109.38577981651376</v>
      </c>
      <c r="AK25" s="89"/>
      <c r="AL25" s="89"/>
      <c r="AM25" s="89"/>
      <c r="AN25" s="90"/>
      <c r="AO25" s="88">
        <f>AO23/AO24*100</f>
        <v>99.20775862068966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219" t="s">
        <v>423</v>
      </c>
      <c r="H68" s="234"/>
      <c r="I68" s="234"/>
      <c r="J68" s="234"/>
      <c r="K68" s="234"/>
      <c r="L68" s="234"/>
      <c r="M68" s="234"/>
      <c r="N68" s="234"/>
      <c r="O68" s="234"/>
      <c r="P68" s="234"/>
      <c r="Q68" s="234"/>
      <c r="R68" s="234"/>
      <c r="S68" s="234"/>
      <c r="T68" s="234"/>
      <c r="U68" s="234"/>
      <c r="V68" s="234"/>
      <c r="W68" s="234"/>
      <c r="X68" s="235"/>
      <c r="Y68" s="619" t="s">
        <v>66</v>
      </c>
      <c r="Z68" s="620"/>
      <c r="AA68" s="621"/>
      <c r="AB68" s="111" t="s">
        <v>386</v>
      </c>
      <c r="AC68" s="112"/>
      <c r="AD68" s="113"/>
      <c r="AE68" s="88">
        <f>AE23</f>
        <v>244593</v>
      </c>
      <c r="AF68" s="89"/>
      <c r="AG68" s="89"/>
      <c r="AH68" s="89"/>
      <c r="AI68" s="90"/>
      <c r="AJ68" s="88">
        <f>AJ23</f>
        <v>238461</v>
      </c>
      <c r="AK68" s="89"/>
      <c r="AL68" s="89"/>
      <c r="AM68" s="89"/>
      <c r="AN68" s="90"/>
      <c r="AO68" s="88">
        <f>AO23</f>
        <v>230162</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f>AE24</f>
        <v>243000</v>
      </c>
      <c r="AF69" s="89"/>
      <c r="AG69" s="89"/>
      <c r="AH69" s="89"/>
      <c r="AI69" s="90"/>
      <c r="AJ69" s="88">
        <f>AJ24</f>
        <v>218000</v>
      </c>
      <c r="AK69" s="89"/>
      <c r="AL69" s="89"/>
      <c r="AM69" s="89"/>
      <c r="AN69" s="90"/>
      <c r="AO69" s="88">
        <f>AO24</f>
        <v>232000</v>
      </c>
      <c r="AP69" s="89"/>
      <c r="AQ69" s="89"/>
      <c r="AR69" s="89"/>
      <c r="AS69" s="90"/>
      <c r="AT69" s="88">
        <v>222000</v>
      </c>
      <c r="AU69" s="89"/>
      <c r="AV69" s="89"/>
      <c r="AW69" s="89"/>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388</v>
      </c>
      <c r="H83" s="295"/>
      <c r="I83" s="295"/>
      <c r="J83" s="295"/>
      <c r="K83" s="295"/>
      <c r="L83" s="295"/>
      <c r="M83" s="295"/>
      <c r="N83" s="295"/>
      <c r="O83" s="295"/>
      <c r="P83" s="295"/>
      <c r="Q83" s="295"/>
      <c r="R83" s="295"/>
      <c r="S83" s="295"/>
      <c r="T83" s="295"/>
      <c r="U83" s="295"/>
      <c r="V83" s="295"/>
      <c r="W83" s="295"/>
      <c r="X83" s="295"/>
      <c r="Y83" s="538" t="s">
        <v>17</v>
      </c>
      <c r="Z83" s="539"/>
      <c r="AA83" s="540"/>
      <c r="AB83" s="666" t="s">
        <v>404</v>
      </c>
      <c r="AC83" s="115"/>
      <c r="AD83" s="116"/>
      <c r="AE83" s="205">
        <f>25113000/244593</f>
        <v>102.67260305895917</v>
      </c>
      <c r="AF83" s="206"/>
      <c r="AG83" s="206"/>
      <c r="AH83" s="206"/>
      <c r="AI83" s="206"/>
      <c r="AJ83" s="205">
        <f>40846335/AJ68</f>
        <v>171.29146904525268</v>
      </c>
      <c r="AK83" s="206"/>
      <c r="AL83" s="206"/>
      <c r="AM83" s="206"/>
      <c r="AN83" s="206"/>
      <c r="AO83" s="205">
        <f>27334980/AO68</f>
        <v>118.76408790330289</v>
      </c>
      <c r="AP83" s="206"/>
      <c r="AQ83" s="206"/>
      <c r="AR83" s="206"/>
      <c r="AS83" s="206"/>
      <c r="AT83" s="88">
        <f>29917000/222000</f>
        <v>134.76126126126127</v>
      </c>
      <c r="AU83" s="89"/>
      <c r="AV83" s="89"/>
      <c r="AW83" s="89"/>
      <c r="AX83" s="352"/>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60</v>
      </c>
      <c r="AC84" s="92"/>
      <c r="AD84" s="93"/>
      <c r="AE84" s="91" t="s">
        <v>387</v>
      </c>
      <c r="AF84" s="92"/>
      <c r="AG84" s="92"/>
      <c r="AH84" s="92"/>
      <c r="AI84" s="93"/>
      <c r="AJ84" s="91" t="s">
        <v>409</v>
      </c>
      <c r="AK84" s="92"/>
      <c r="AL84" s="92"/>
      <c r="AM84" s="92"/>
      <c r="AN84" s="93"/>
      <c r="AO84" s="91" t="s">
        <v>408</v>
      </c>
      <c r="AP84" s="92"/>
      <c r="AQ84" s="92"/>
      <c r="AR84" s="92"/>
      <c r="AS84" s="93"/>
      <c r="AT84" s="91" t="s">
        <v>431</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3"/>
      <c r="B98" s="604"/>
      <c r="C98" s="535" t="s">
        <v>389</v>
      </c>
      <c r="D98" s="536"/>
      <c r="E98" s="536"/>
      <c r="F98" s="536"/>
      <c r="G98" s="536"/>
      <c r="H98" s="536"/>
      <c r="I98" s="536"/>
      <c r="J98" s="536"/>
      <c r="K98" s="537"/>
      <c r="L98" s="175">
        <v>25</v>
      </c>
      <c r="M98" s="176"/>
      <c r="N98" s="176"/>
      <c r="O98" s="176"/>
      <c r="P98" s="176"/>
      <c r="Q98" s="177"/>
      <c r="R98" s="175">
        <v>28</v>
      </c>
      <c r="S98" s="176"/>
      <c r="T98" s="176"/>
      <c r="U98" s="176"/>
      <c r="V98" s="176"/>
      <c r="W98" s="177"/>
      <c r="X98" s="62" t="s">
        <v>432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t="s">
        <v>390</v>
      </c>
      <c r="D99" s="599"/>
      <c r="E99" s="599"/>
      <c r="F99" s="599"/>
      <c r="G99" s="599"/>
      <c r="H99" s="599"/>
      <c r="I99" s="599"/>
      <c r="J99" s="599"/>
      <c r="K99" s="600"/>
      <c r="L99" s="175">
        <v>5</v>
      </c>
      <c r="M99" s="176"/>
      <c r="N99" s="176"/>
      <c r="O99" s="176"/>
      <c r="P99" s="176"/>
      <c r="Q99" s="177"/>
      <c r="R99" s="175">
        <v>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30</v>
      </c>
      <c r="M104" s="596"/>
      <c r="N104" s="596"/>
      <c r="O104" s="596"/>
      <c r="P104" s="596"/>
      <c r="Q104" s="597"/>
      <c r="R104" s="595">
        <f>SUM(R98:W103)</f>
        <v>33</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2.5" customHeight="1" x14ac:dyDescent="0.15">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391</v>
      </c>
      <c r="AE108" s="346"/>
      <c r="AF108" s="346"/>
      <c r="AG108" s="342" t="s">
        <v>419</v>
      </c>
      <c r="AH108" s="343"/>
      <c r="AI108" s="343"/>
      <c r="AJ108" s="343"/>
      <c r="AK108" s="343"/>
      <c r="AL108" s="343"/>
      <c r="AM108" s="343"/>
      <c r="AN108" s="343"/>
      <c r="AO108" s="343"/>
      <c r="AP108" s="343"/>
      <c r="AQ108" s="343"/>
      <c r="AR108" s="343"/>
      <c r="AS108" s="343"/>
      <c r="AT108" s="343"/>
      <c r="AU108" s="343"/>
      <c r="AV108" s="343"/>
      <c r="AW108" s="343"/>
      <c r="AX108" s="344"/>
    </row>
    <row r="109" spans="1:50" ht="52.5" customHeight="1" x14ac:dyDescent="0.15">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2"/>
      <c r="AD109" s="340" t="s">
        <v>391</v>
      </c>
      <c r="AE109" s="294"/>
      <c r="AF109" s="294"/>
      <c r="AG109" s="273" t="s">
        <v>412</v>
      </c>
      <c r="AH109" s="250"/>
      <c r="AI109" s="250"/>
      <c r="AJ109" s="250"/>
      <c r="AK109" s="250"/>
      <c r="AL109" s="250"/>
      <c r="AM109" s="250"/>
      <c r="AN109" s="250"/>
      <c r="AO109" s="250"/>
      <c r="AP109" s="250"/>
      <c r="AQ109" s="250"/>
      <c r="AR109" s="250"/>
      <c r="AS109" s="250"/>
      <c r="AT109" s="250"/>
      <c r="AU109" s="250"/>
      <c r="AV109" s="250"/>
      <c r="AW109" s="250"/>
      <c r="AX109" s="274"/>
    </row>
    <row r="110" spans="1:50" ht="52.5" customHeight="1" x14ac:dyDescent="0.15">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391</v>
      </c>
      <c r="AE110" s="324"/>
      <c r="AF110" s="324"/>
      <c r="AG110" s="336" t="s">
        <v>411</v>
      </c>
      <c r="AH110" s="238"/>
      <c r="AI110" s="238"/>
      <c r="AJ110" s="238"/>
      <c r="AK110" s="238"/>
      <c r="AL110" s="238"/>
      <c r="AM110" s="238"/>
      <c r="AN110" s="238"/>
      <c r="AO110" s="238"/>
      <c r="AP110" s="238"/>
      <c r="AQ110" s="238"/>
      <c r="AR110" s="238"/>
      <c r="AS110" s="238"/>
      <c r="AT110" s="238"/>
      <c r="AU110" s="238"/>
      <c r="AV110" s="238"/>
      <c r="AW110" s="238"/>
      <c r="AX110" s="319"/>
    </row>
    <row r="111" spans="1:50" ht="42.75"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25" t="s">
        <v>391</v>
      </c>
      <c r="AE111" s="268"/>
      <c r="AF111" s="268"/>
      <c r="AG111" s="270" t="s">
        <v>405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3" t="s">
        <v>392</v>
      </c>
      <c r="AE112" s="294"/>
      <c r="AF112" s="294"/>
      <c r="AG112" s="335"/>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5"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40" t="s">
        <v>391</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392</v>
      </c>
      <c r="AE114" s="294"/>
      <c r="AF114" s="294"/>
      <c r="AG114" s="335"/>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1"/>
      <c r="AD115" s="340" t="s">
        <v>391</v>
      </c>
      <c r="AE115" s="294"/>
      <c r="AF115" s="294"/>
      <c r="AG115" s="273" t="s">
        <v>424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1"/>
      <c r="AD116" s="252" t="s">
        <v>392</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379</v>
      </c>
      <c r="AE117" s="324"/>
      <c r="AF117" s="330"/>
      <c r="AG117" s="337" t="s">
        <v>407</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60"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425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7" t="s">
        <v>392</v>
      </c>
      <c r="AE119" s="348"/>
      <c r="AF119" s="348"/>
      <c r="AG119" s="335"/>
      <c r="AH119" s="250"/>
      <c r="AI119" s="250"/>
      <c r="AJ119" s="250"/>
      <c r="AK119" s="250"/>
      <c r="AL119" s="250"/>
      <c r="AM119" s="250"/>
      <c r="AN119" s="250"/>
      <c r="AO119" s="250"/>
      <c r="AP119" s="250"/>
      <c r="AQ119" s="250"/>
      <c r="AR119" s="250"/>
      <c r="AS119" s="250"/>
      <c r="AT119" s="250"/>
      <c r="AU119" s="250"/>
      <c r="AV119" s="250"/>
      <c r="AW119" s="250"/>
      <c r="AX119" s="274"/>
    </row>
    <row r="120" spans="1:64" ht="60"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379</v>
      </c>
      <c r="AE120" s="294"/>
      <c r="AF120" s="294"/>
      <c r="AG120" s="273" t="s">
        <v>426</v>
      </c>
      <c r="AH120" s="250"/>
      <c r="AI120" s="250"/>
      <c r="AJ120" s="250"/>
      <c r="AK120" s="250"/>
      <c r="AL120" s="250"/>
      <c r="AM120" s="250"/>
      <c r="AN120" s="250"/>
      <c r="AO120" s="250"/>
      <c r="AP120" s="250"/>
      <c r="AQ120" s="250"/>
      <c r="AR120" s="250"/>
      <c r="AS120" s="250"/>
      <c r="AT120" s="250"/>
      <c r="AU120" s="250"/>
      <c r="AV120" s="250"/>
      <c r="AW120" s="250"/>
      <c r="AX120" s="274"/>
    </row>
    <row r="121" spans="1:64" ht="60"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379</v>
      </c>
      <c r="AE121" s="294"/>
      <c r="AF121" s="294"/>
      <c r="AG121" s="336" t="s">
        <v>414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392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8"/>
      <c r="V125" s="338"/>
      <c r="W125" s="338"/>
      <c r="X125" s="338"/>
      <c r="Y125" s="338"/>
      <c r="Z125" s="338"/>
      <c r="AA125" s="338"/>
      <c r="AB125" s="338"/>
      <c r="AC125" s="338"/>
      <c r="AD125" s="338"/>
      <c r="AE125" s="338"/>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8"/>
      <c r="C126" s="378" t="s">
        <v>64</v>
      </c>
      <c r="D126" s="426"/>
      <c r="E126" s="426"/>
      <c r="F126" s="427"/>
      <c r="G126" s="382" t="s">
        <v>415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79" t="s">
        <v>68</v>
      </c>
      <c r="D127" s="580"/>
      <c r="E127" s="580"/>
      <c r="F127" s="581"/>
      <c r="G127" s="582" t="s">
        <v>427</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2.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52.5" customHeight="1" thickBot="1" x14ac:dyDescent="0.2">
      <c r="A131" s="385" t="s">
        <v>306</v>
      </c>
      <c r="B131" s="386"/>
      <c r="C131" s="386"/>
      <c r="D131" s="386"/>
      <c r="E131" s="387"/>
      <c r="F131" s="418" t="s">
        <v>429</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70.5" customHeight="1" thickBot="1" x14ac:dyDescent="0.2">
      <c r="A133" s="552" t="s">
        <v>433</v>
      </c>
      <c r="B133" s="553"/>
      <c r="C133" s="553"/>
      <c r="D133" s="553"/>
      <c r="E133" s="554"/>
      <c r="F133" s="421" t="s">
        <v>434</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52.5" customHeight="1" thickBot="1" x14ac:dyDescent="0.2">
      <c r="A135" s="349" t="s">
        <v>428</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1"/>
      <c r="C137" s="311"/>
      <c r="D137" s="311"/>
      <c r="E137" s="311"/>
      <c r="F137" s="311"/>
      <c r="G137" s="543">
        <v>308</v>
      </c>
      <c r="H137" s="544"/>
      <c r="I137" s="544"/>
      <c r="J137" s="544"/>
      <c r="K137" s="544"/>
      <c r="L137" s="544"/>
      <c r="M137" s="544"/>
      <c r="N137" s="544"/>
      <c r="O137" s="544"/>
      <c r="P137" s="545"/>
      <c r="Q137" s="311" t="s">
        <v>225</v>
      </c>
      <c r="R137" s="311"/>
      <c r="S137" s="311"/>
      <c r="T137" s="311"/>
      <c r="U137" s="311"/>
      <c r="V137" s="311"/>
      <c r="W137" s="543">
        <v>285</v>
      </c>
      <c r="X137" s="544"/>
      <c r="Y137" s="544"/>
      <c r="Z137" s="544"/>
      <c r="AA137" s="544"/>
      <c r="AB137" s="544"/>
      <c r="AC137" s="544"/>
      <c r="AD137" s="544"/>
      <c r="AE137" s="544"/>
      <c r="AF137" s="545"/>
      <c r="AG137" s="311" t="s">
        <v>226</v>
      </c>
      <c r="AH137" s="311"/>
      <c r="AI137" s="311"/>
      <c r="AJ137" s="311"/>
      <c r="AK137" s="311"/>
      <c r="AL137" s="311"/>
      <c r="AM137" s="515">
        <v>293</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08">
        <v>151</v>
      </c>
      <c r="H138" s="309"/>
      <c r="I138" s="309"/>
      <c r="J138" s="309"/>
      <c r="K138" s="309"/>
      <c r="L138" s="309"/>
      <c r="M138" s="309"/>
      <c r="N138" s="309"/>
      <c r="O138" s="309"/>
      <c r="P138" s="310"/>
      <c r="Q138" s="424" t="s">
        <v>228</v>
      </c>
      <c r="R138" s="424"/>
      <c r="S138" s="424"/>
      <c r="T138" s="424"/>
      <c r="U138" s="424"/>
      <c r="V138" s="424"/>
      <c r="W138" s="308">
        <v>143</v>
      </c>
      <c r="X138" s="309"/>
      <c r="Y138" s="309"/>
      <c r="Z138" s="309"/>
      <c r="AA138" s="309"/>
      <c r="AB138" s="309"/>
      <c r="AC138" s="309"/>
      <c r="AD138" s="309"/>
      <c r="AE138" s="309"/>
      <c r="AF138" s="310"/>
      <c r="AG138" s="312"/>
      <c r="AH138" s="313"/>
      <c r="AI138" s="313"/>
      <c r="AJ138" s="313"/>
      <c r="AK138" s="313"/>
      <c r="AL138" s="313"/>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397</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393</v>
      </c>
      <c r="H180" s="357"/>
      <c r="I180" s="357"/>
      <c r="J180" s="357"/>
      <c r="K180" s="358"/>
      <c r="L180" s="359" t="s">
        <v>395</v>
      </c>
      <c r="M180" s="360"/>
      <c r="N180" s="360"/>
      <c r="O180" s="360"/>
      <c r="P180" s="360"/>
      <c r="Q180" s="360"/>
      <c r="R180" s="360"/>
      <c r="S180" s="360"/>
      <c r="T180" s="360"/>
      <c r="U180" s="360"/>
      <c r="V180" s="360"/>
      <c r="W180" s="360"/>
      <c r="X180" s="361"/>
      <c r="Y180" s="391">
        <v>22</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t="s">
        <v>394</v>
      </c>
      <c r="H181" s="407"/>
      <c r="I181" s="407"/>
      <c r="J181" s="407"/>
      <c r="K181" s="408"/>
      <c r="L181" s="409" t="s">
        <v>396</v>
      </c>
      <c r="M181" s="410"/>
      <c r="N181" s="410"/>
      <c r="O181" s="410"/>
      <c r="P181" s="410"/>
      <c r="Q181" s="410"/>
      <c r="R181" s="410"/>
      <c r="S181" s="410"/>
      <c r="T181" s="410"/>
      <c r="U181" s="410"/>
      <c r="V181" s="410"/>
      <c r="W181" s="410"/>
      <c r="X181" s="411"/>
      <c r="Y181" s="412">
        <v>1</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7"/>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7"/>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7"/>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7"/>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7"/>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7"/>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7"/>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7"/>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7"/>
    </row>
    <row r="190" spans="1:50" ht="24.75" customHeight="1" thickBot="1" x14ac:dyDescent="0.2">
      <c r="A190" s="365"/>
      <c r="B190" s="366"/>
      <c r="C190" s="366"/>
      <c r="D190" s="366"/>
      <c r="E190" s="366"/>
      <c r="F190" s="367"/>
      <c r="G190" s="558" t="s">
        <v>22</v>
      </c>
      <c r="H190" s="559"/>
      <c r="I190" s="559"/>
      <c r="J190" s="559"/>
      <c r="K190" s="559"/>
      <c r="L190" s="560"/>
      <c r="M190" s="146"/>
      <c r="N190" s="146"/>
      <c r="O190" s="146"/>
      <c r="P190" s="146"/>
      <c r="Q190" s="146"/>
      <c r="R190" s="146"/>
      <c r="S190" s="146"/>
      <c r="T190" s="146"/>
      <c r="U190" s="146"/>
      <c r="V190" s="146"/>
      <c r="W190" s="146"/>
      <c r="X190" s="147"/>
      <c r="Y190" s="561">
        <f>SUM(Y180:AB189)</f>
        <v>23</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5"/>
      <c r="B191" s="366"/>
      <c r="C191" s="366"/>
      <c r="D191" s="366"/>
      <c r="E191" s="366"/>
      <c r="F191" s="367"/>
      <c r="G191" s="371" t="s">
        <v>400</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t="s">
        <v>398</v>
      </c>
      <c r="H193" s="357"/>
      <c r="I193" s="357"/>
      <c r="J193" s="357"/>
      <c r="K193" s="358"/>
      <c r="L193" s="359" t="s">
        <v>399</v>
      </c>
      <c r="M193" s="360"/>
      <c r="N193" s="360"/>
      <c r="O193" s="360"/>
      <c r="P193" s="360"/>
      <c r="Q193" s="360"/>
      <c r="R193" s="360"/>
      <c r="S193" s="360"/>
      <c r="T193" s="360"/>
      <c r="U193" s="360"/>
      <c r="V193" s="360"/>
      <c r="W193" s="360"/>
      <c r="X193" s="361"/>
      <c r="Y193" s="391">
        <v>4</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7"/>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7"/>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7"/>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7"/>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7"/>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7"/>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7"/>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7"/>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7"/>
    </row>
    <row r="203" spans="1:50" ht="24.75" customHeight="1" thickBot="1" x14ac:dyDescent="0.2">
      <c r="A203" s="365"/>
      <c r="B203" s="366"/>
      <c r="C203" s="366"/>
      <c r="D203" s="366"/>
      <c r="E203" s="366"/>
      <c r="F203" s="367"/>
      <c r="G203" s="558" t="s">
        <v>22</v>
      </c>
      <c r="H203" s="559"/>
      <c r="I203" s="559"/>
      <c r="J203" s="559"/>
      <c r="K203" s="559"/>
      <c r="L203" s="560"/>
      <c r="M203" s="146"/>
      <c r="N203" s="146"/>
      <c r="O203" s="146"/>
      <c r="P203" s="146"/>
      <c r="Q203" s="146"/>
      <c r="R203" s="146"/>
      <c r="S203" s="146"/>
      <c r="T203" s="146"/>
      <c r="U203" s="146"/>
      <c r="V203" s="146"/>
      <c r="W203" s="146"/>
      <c r="X203" s="147"/>
      <c r="Y203" s="561">
        <f>SUM(Y193:AB202)</f>
        <v>4</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7"/>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7"/>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7"/>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7"/>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7"/>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7"/>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7"/>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7"/>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7"/>
    </row>
    <row r="216" spans="1:50" ht="24.75" customHeight="1" thickBot="1" x14ac:dyDescent="0.2">
      <c r="A216" s="365"/>
      <c r="B216" s="366"/>
      <c r="C216" s="366"/>
      <c r="D216" s="366"/>
      <c r="E216" s="366"/>
      <c r="F216" s="367"/>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7"/>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7"/>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7"/>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7"/>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7"/>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7"/>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7"/>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7"/>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7"/>
    </row>
    <row r="229" spans="1:50" ht="24.75" customHeight="1" x14ac:dyDescent="0.15">
      <c r="A229" s="365"/>
      <c r="B229" s="366"/>
      <c r="C229" s="366"/>
      <c r="D229" s="366"/>
      <c r="E229" s="366"/>
      <c r="F229" s="367"/>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42" customHeight="1" x14ac:dyDescent="0.15">
      <c r="A236" s="568">
        <v>1</v>
      </c>
      <c r="B236" s="568">
        <v>1</v>
      </c>
      <c r="C236" s="570" t="s">
        <v>401</v>
      </c>
      <c r="D236" s="569"/>
      <c r="E236" s="569"/>
      <c r="F236" s="569"/>
      <c r="G236" s="569"/>
      <c r="H236" s="569"/>
      <c r="I236" s="569"/>
      <c r="J236" s="569"/>
      <c r="K236" s="569"/>
      <c r="L236" s="569"/>
      <c r="M236" s="570" t="s">
        <v>416</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23</v>
      </c>
      <c r="AL236" s="572"/>
      <c r="AM236" s="572"/>
      <c r="AN236" s="572"/>
      <c r="AO236" s="572"/>
      <c r="AP236" s="573"/>
      <c r="AQ236" s="570" t="s">
        <v>417</v>
      </c>
      <c r="AR236" s="569"/>
      <c r="AS236" s="569"/>
      <c r="AT236" s="569"/>
      <c r="AU236" s="571" t="s">
        <v>417</v>
      </c>
      <c r="AV236" s="572"/>
      <c r="AW236" s="572"/>
      <c r="AX236" s="573"/>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7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79"/>
      <c r="AK238" s="571"/>
      <c r="AL238" s="572"/>
      <c r="AM238" s="572"/>
      <c r="AN238" s="572"/>
      <c r="AO238" s="572"/>
      <c r="AP238" s="573"/>
      <c r="AQ238" s="570"/>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369</v>
      </c>
      <c r="AL268" s="232"/>
      <c r="AM268" s="232"/>
      <c r="AN268" s="232"/>
      <c r="AO268" s="232"/>
      <c r="AP268" s="232"/>
      <c r="AQ268" s="232" t="s">
        <v>23</v>
      </c>
      <c r="AR268" s="232"/>
      <c r="AS268" s="232"/>
      <c r="AT268" s="232"/>
      <c r="AU268" s="83" t="s">
        <v>24</v>
      </c>
      <c r="AV268" s="84"/>
      <c r="AW268" s="84"/>
      <c r="AX268" s="575"/>
    </row>
    <row r="269" spans="1:50" ht="54.75" customHeight="1" x14ac:dyDescent="0.15">
      <c r="A269" s="568">
        <v>1</v>
      </c>
      <c r="B269" s="568">
        <v>1</v>
      </c>
      <c r="C269" s="570" t="s">
        <v>402</v>
      </c>
      <c r="D269" s="569"/>
      <c r="E269" s="569"/>
      <c r="F269" s="569"/>
      <c r="G269" s="569"/>
      <c r="H269" s="569"/>
      <c r="I269" s="569"/>
      <c r="J269" s="569"/>
      <c r="K269" s="569"/>
      <c r="L269" s="569"/>
      <c r="M269" s="570" t="s">
        <v>399</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v>4</v>
      </c>
      <c r="AL269" s="572"/>
      <c r="AM269" s="572"/>
      <c r="AN269" s="572"/>
      <c r="AO269" s="572"/>
      <c r="AP269" s="573"/>
      <c r="AQ269" s="570" t="s">
        <v>417</v>
      </c>
      <c r="AR269" s="569"/>
      <c r="AS269" s="569"/>
      <c r="AT269" s="569"/>
      <c r="AU269" s="571" t="s">
        <v>417</v>
      </c>
      <c r="AV269" s="572"/>
      <c r="AW269" s="572"/>
      <c r="AX269" s="573"/>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369</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369</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369</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369</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369</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369</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1">
      <formula>IF(RIGHT(TEXT(P14,"0.#"),1)=".",FALSE,TRUE)</formula>
    </cfRule>
    <cfRule type="expression" dxfId="206" priority="552">
      <formula>IF(RIGHT(TEXT(P14,"0.#"),1)=".",TRUE,FALSE)</formula>
    </cfRule>
  </conditionalFormatting>
  <conditionalFormatting sqref="AE23:AI23">
    <cfRule type="expression" dxfId="205" priority="541">
      <formula>IF(RIGHT(TEXT(AE23,"0.#"),1)=".",FALSE,TRUE)</formula>
    </cfRule>
    <cfRule type="expression" dxfId="204" priority="542">
      <formula>IF(RIGHT(TEXT(AE23,"0.#"),1)=".",TRUE,FALSE)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K236">
    <cfRule type="expression" dxfId="187" priority="341">
      <formula>IF(RIGHT(TEXT(AK236,"0.#"),1)=".",FALSE,TRUE)</formula>
    </cfRule>
    <cfRule type="expression" dxfId="186" priority="342">
      <formula>IF(RIGHT(TEXT(AK236,"0.#"),1)=".",TRUE,FALSE)</formula>
    </cfRule>
  </conditionalFormatting>
  <conditionalFormatting sqref="AE54:AI54">
    <cfRule type="expression" dxfId="185" priority="291">
      <formula>IF(RIGHT(TEXT(AE54,"0.#"),1)=".",FALSE,TRUE)</formula>
    </cfRule>
    <cfRule type="expression" dxfId="184" priority="292">
      <formula>IF(RIGHT(TEXT(AE54,"0.#"),1)=".",TRUE,FALSE)</formula>
    </cfRule>
  </conditionalFormatting>
  <conditionalFormatting sqref="P16:AQ17 P15:AX15 P13:AX13">
    <cfRule type="expression" dxfId="183" priority="249">
      <formula>IF(RIGHT(TEXT(P13,"0.#"),1)=".",FALSE,TRUE)</formula>
    </cfRule>
    <cfRule type="expression" dxfId="182" priority="250">
      <formula>IF(RIGHT(TEXT(P13,"0.#"),1)=".",TRUE,FALSE)</formula>
    </cfRule>
  </conditionalFormatting>
  <conditionalFormatting sqref="P19:AJ19">
    <cfRule type="expression" dxfId="181" priority="247">
      <formula>IF(RIGHT(TEXT(P19,"0.#"),1)=".",FALSE,TRUE)</formula>
    </cfRule>
    <cfRule type="expression" dxfId="180" priority="248">
      <formula>IF(RIGHT(TEXT(P19,"0.#"),1)=".",TRUE,FALSE)</formula>
    </cfRule>
  </conditionalFormatting>
  <conditionalFormatting sqref="AE55:AX55 AJ54:AS54">
    <cfRule type="expression" dxfId="179" priority="243">
      <formula>IF(RIGHT(TEXT(AE54,"0.#"),1)=".",FALSE,TRUE)</formula>
    </cfRule>
    <cfRule type="expression" dxfId="178" priority="244">
      <formula>IF(RIGHT(TEXT(AE54,"0.#"),1)=".",TRUE,FALSE)</formula>
    </cfRule>
  </conditionalFormatting>
  <conditionalFormatting sqref="AE68:AS69">
    <cfRule type="expression" dxfId="177" priority="239">
      <formula>IF(RIGHT(TEXT(AE68,"0.#"),1)=".",FALSE,TRUE)</formula>
    </cfRule>
    <cfRule type="expression" dxfId="176" priority="240">
      <formula>IF(RIGHT(TEXT(AE68,"0.#"),1)=".",TRUE,FALSE)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206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37:AX265">
    <cfRule type="expression" dxfId="135" priority="149">
      <formula>IF(AND(AU237&gt;=0, RIGHT(TEXT(AU237,"0.#"),1)&lt;&gt;"."),TRUE,FALSE)</formula>
    </cfRule>
    <cfRule type="expression" dxfId="134" priority="150">
      <formula>IF(AND(AU237&gt;=0, RIGHT(TEXT(AU237,"0.#"),1)="."),TRUE,FALSE)</formula>
    </cfRule>
    <cfRule type="expression" dxfId="133" priority="151">
      <formula>IF(AND(AU237&lt;0, RIGHT(TEXT(AU237,"0.#"),1)&lt;&gt;"."),TRUE,FALSE)</formula>
    </cfRule>
    <cfRule type="expression" dxfId="132" priority="152">
      <formula>IF(AND(AU237&lt;0, RIGHT(TEXT(AU237,"0.#"),1)="."),TRUE,FALSE)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E24:AX24 AJ23:AS23">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J25:AN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2015-08-13T05:52:31Z</cp:lastPrinted>
  <dcterms:created xsi:type="dcterms:W3CDTF">2012-03-13T00:50:25Z</dcterms:created>
  <dcterms:modified xsi:type="dcterms:W3CDTF">2015-09-03T15:48:32Z</dcterms:modified>
</cp:coreProperties>
</file>