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13法人\【3】支出の公表\☆HP掲載ﾃﾞｰﾀ 様式2-1～4　(支出状況)\H27年第１四半期\差し替え（全て20160920）\"/>
    </mc:Choice>
  </mc:AlternateContent>
  <bookViews>
    <workbookView xWindow="0" yWindow="0" windowWidth="20490" windowHeight="7920"/>
  </bookViews>
  <sheets>
    <sheet name="様式2-1（工事・競争）" sheetId="1" r:id="rId1"/>
  </sheets>
  <externalReferences>
    <externalReference r:id="rId2"/>
  </externalReferences>
  <definedNames>
    <definedName name="_xlnm._FilterDatabase" localSheetId="0" hidden="1">'様式2-1（工事・競争）'!$A$4:$T$22</definedName>
    <definedName name="_xlnm.Print_Area" localSheetId="0">'様式2-1（工事・競争）'!$A$1:$L$25</definedName>
    <definedName name="_xlnm.Print_Titles" localSheetId="0">'様式2-1（工事・競争）'!$2:$4</definedName>
    <definedName name="カテゴリ">[1]Sheet1!$A$2:$A$8</definedName>
    <definedName name="管理者">[1]Sheet1!$B$2:$B$8</definedName>
    <definedName name="状況">[1]Sheet1!$C$2:$C$5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2" i="1" l="1"/>
  <c r="U21" i="1"/>
  <c r="R21" i="1"/>
  <c r="Q21" i="1"/>
  <c r="H21" i="1"/>
  <c r="U20" i="1"/>
  <c r="R20" i="1"/>
  <c r="Q20" i="1"/>
  <c r="H20" i="1"/>
  <c r="U19" i="1"/>
  <c r="R19" i="1"/>
  <c r="Q19" i="1"/>
  <c r="U18" i="1"/>
  <c r="R18" i="1"/>
  <c r="Q18" i="1"/>
  <c r="U17" i="1"/>
  <c r="R17" i="1"/>
  <c r="Q17" i="1"/>
  <c r="U16" i="1"/>
  <c r="R16" i="1"/>
  <c r="Q16" i="1"/>
  <c r="U15" i="1"/>
  <c r="R15" i="1"/>
  <c r="Q15" i="1"/>
  <c r="H15" i="1"/>
  <c r="U14" i="1"/>
  <c r="R14" i="1"/>
  <c r="Q14" i="1"/>
  <c r="U13" i="1"/>
  <c r="R13" i="1"/>
  <c r="Q13" i="1"/>
  <c r="U12" i="1"/>
  <c r="Q12" i="1"/>
  <c r="R12" i="1" s="1"/>
  <c r="H12" i="1"/>
  <c r="U11" i="1"/>
  <c r="R11" i="1"/>
  <c r="Q11" i="1"/>
  <c r="H11" i="1"/>
  <c r="U10" i="1"/>
  <c r="R10" i="1"/>
  <c r="Q10" i="1"/>
  <c r="U9" i="1"/>
  <c r="R9" i="1"/>
  <c r="Q9" i="1"/>
  <c r="U8" i="1"/>
  <c r="R8" i="1"/>
  <c r="Q8" i="1"/>
  <c r="U7" i="1"/>
  <c r="R7" i="1"/>
  <c r="Q7" i="1"/>
  <c r="H7" i="1"/>
  <c r="U6" i="1"/>
  <c r="R6" i="1"/>
  <c r="Q6" i="1"/>
  <c r="H6" i="1"/>
  <c r="U5" i="1"/>
  <c r="R5" i="1"/>
  <c r="Q5" i="1"/>
  <c r="H5" i="1"/>
</calcChain>
</file>

<file path=xl/comments1.xml><?xml version="1.0" encoding="utf-8"?>
<comments xmlns="http://schemas.openxmlformats.org/spreadsheetml/2006/main">
  <authors>
    <author>行政情報化推進課</author>
  </authors>
  <commentList>
    <comment ref="S3" authorId="0" shapeId="0">
      <text>
        <r>
          <rPr>
            <sz val="16"/>
            <color indexed="81"/>
            <rFont val="ＭＳ Ｐゴシック"/>
            <family val="3"/>
            <charset val="128"/>
          </rPr>
          <t xml:space="preserve">パスワード:1234
</t>
        </r>
      </text>
    </comment>
  </commentList>
</comments>
</file>

<file path=xl/sharedStrings.xml><?xml version="1.0" encoding="utf-8"?>
<sst xmlns="http://schemas.openxmlformats.org/spreadsheetml/2006/main" count="160" uniqueCount="100">
  <si>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3"/>
  </si>
  <si>
    <t>様式２-１</t>
    <rPh sb="0" eb="2">
      <t>ヨウシキ</t>
    </rPh>
    <phoneticPr fontId="3"/>
  </si>
  <si>
    <t>→以下整理用（非公表）</t>
    <rPh sb="1" eb="3">
      <t>イカ</t>
    </rPh>
    <rPh sb="3" eb="6">
      <t>セイリヨウ</t>
    </rPh>
    <rPh sb="7" eb="8">
      <t>ヒ</t>
    </rPh>
    <rPh sb="8" eb="10">
      <t>コウヒョウ</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</si>
  <si>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</si>
  <si>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</si>
  <si>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</si>
  <si>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</si>
  <si>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</si>
  <si>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</si>
  <si>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</si>
  <si>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</si>
  <si>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</si>
  <si>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</si>
  <si>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備考（部局報告時）</t>
    <rPh sb="0" eb="2">
      <t>ビコウ</t>
    </rPh>
    <rPh sb="3" eb="5">
      <t>ブキョク</t>
    </rPh>
    <rPh sb="5" eb="7">
      <t>ホウコク</t>
    </rPh>
    <rPh sb="7" eb="8">
      <t>トキ</t>
    </rPh>
    <phoneticPr fontId="3"/>
  </si>
  <si>
    <t>【追加項目】</t>
  </si>
  <si>
    <t>集計作業</t>
    <rPh sb="0" eb="2">
      <t>シュウケイ</t>
    </rPh>
    <rPh sb="2" eb="4">
      <t>サギョウ</t>
    </rPh>
    <phoneticPr fontId="3"/>
  </si>
  <si>
    <t>整理用</t>
    <rPh sb="0" eb="3">
      <t>セイリヨウ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</si>
  <si>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</si>
  <si>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</si>
  <si>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</si>
  <si>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予定価格</t>
  </si>
  <si>
    <t>最終金額</t>
  </si>
  <si>
    <t>法人番号</t>
    <rPh sb="0" eb="2">
      <t>ホウジン</t>
    </rPh>
    <rPh sb="2" eb="4">
      <t>バンゴウ</t>
    </rPh>
    <phoneticPr fontId="3"/>
  </si>
  <si>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3"/>
  </si>
  <si>
    <t>部局名</t>
    <rPh sb="0" eb="2">
      <t>ブキョク</t>
    </rPh>
    <rPh sb="2" eb="3">
      <t>メイ</t>
    </rPh>
    <phoneticPr fontId="3"/>
  </si>
  <si>
    <t>通し番号</t>
    <rPh sb="0" eb="1">
      <t>ツウ</t>
    </rPh>
    <rPh sb="2" eb="4">
      <t>バンゴウ</t>
    </rPh>
    <phoneticPr fontId="3"/>
  </si>
  <si>
    <t>平成２７年度　筑後川矢部川採水・水質分析業務
筑後川水系及び矢部川水系
2015/04/01～2016/03/31
土木関係建設コンサルタント業務</t>
    <rPh sb="71" eb="73">
      <t>ギョウム</t>
    </rPh>
    <phoneticPr fontId="3"/>
  </si>
  <si>
    <t>分任支出負担行為担当官
九州地方整備局　筑後川河川事務所長　渡部　秀之
福岡県久留米市高野一丁目２番１号</t>
    <phoneticPr fontId="3"/>
  </si>
  <si>
    <t>（公財）福岡県すこやか健康事業団
福岡県福岡市中央区天神４－１－３２</t>
  </si>
  <si>
    <t>指名競争入札（総合評価）</t>
  </si>
  <si>
    <t>公財</t>
  </si>
  <si>
    <t>国所管</t>
  </si>
  <si>
    <t>最終予定価格は23,814,000円、最終契約金額は20,757,600円</t>
  </si>
  <si>
    <t>九州地方整備局</t>
    <rPh sb="0" eb="2">
      <t>キュウシュウ</t>
    </rPh>
    <rPh sb="2" eb="4">
      <t>チホウ</t>
    </rPh>
    <rPh sb="4" eb="7">
      <t>セイビキョク</t>
    </rPh>
    <phoneticPr fontId="1"/>
  </si>
  <si>
    <t>山国川水系水質・底質調査業務
山国川河川事務所管内
2015/04/01～2016/03/31
土木関係建設コンサルタント業務</t>
    <phoneticPr fontId="3"/>
  </si>
  <si>
    <t>分任支出負担行為担当官
九州地方整備局　山国川河川事務所長　福山　龍一
大分県中津市大字高瀬１８５１－２</t>
    <phoneticPr fontId="3"/>
  </si>
  <si>
    <t>最終予定価格は23,155,200円、最終契約金額は19,267,200円</t>
  </si>
  <si>
    <t>白川及び緑川水系水質・底質調査業務
白川流域・緑川流域
2015/04/01～2016/03/31
土木関係建設コンサルタント業務</t>
    <phoneticPr fontId="3"/>
  </si>
  <si>
    <t>分任支出負担行為担当官
九州地方整備局　熊本河川国道事務所長　西野　賢治
熊本県熊本市東区西原１丁目１２番１号</t>
    <phoneticPr fontId="3"/>
  </si>
  <si>
    <t>最終予定価格は14,893,200円、最終契約金額は12,614,400円</t>
  </si>
  <si>
    <t>境港外港中野地区航行安全管理業務
鳥取県境港市中野町周辺
H27.4.1～H28.3.31
建設コンサルタント等</t>
    <rPh sb="46" eb="48">
      <t>ケンセツ</t>
    </rPh>
    <rPh sb="55" eb="56">
      <t>トウ</t>
    </rPh>
    <phoneticPr fontId="3"/>
  </si>
  <si>
    <t>分任支出負担行為担当官
中国地方整備局境港湾・空港整備事務所長　相田 大作
鳥取県境港市昭和町９</t>
    <rPh sb="38" eb="41">
      <t>トットリケン</t>
    </rPh>
    <phoneticPr fontId="3"/>
  </si>
  <si>
    <t xml:space="preserve">（公社）日本海海難防止協会
新潟県新潟市中央区竜が島１-９-２ </t>
    <phoneticPr fontId="3"/>
  </si>
  <si>
    <t>一般競争入札（総合評価）</t>
  </si>
  <si>
    <t>公社</t>
    <rPh sb="0" eb="2">
      <t>コウシャ</t>
    </rPh>
    <phoneticPr fontId="3"/>
  </si>
  <si>
    <t>1者</t>
    <rPh sb="1" eb="2">
      <t>シャ</t>
    </rPh>
    <phoneticPr fontId="3"/>
  </si>
  <si>
    <t>最終予定価格は9,418,433円、最終契約金額は8,640,000円</t>
  </si>
  <si>
    <t>北九州港(新門司地区)航行安全管理業務                                
H27.4.9～H28.3.31
建設コンサルタント等</t>
    <phoneticPr fontId="3"/>
  </si>
  <si>
    <t>分任支出負担行為担当官
九州地方整備局　北九州港湾・空港整備事務所長　中道　正人
北九州港湾・空港整備事務所
北九州市門司区西海岸１－４－４０　　　　　　　</t>
    <phoneticPr fontId="3"/>
  </si>
  <si>
    <t>（公社）西部海難防止協会
北九州市門司区港町７－８</t>
    <phoneticPr fontId="3"/>
  </si>
  <si>
    <t>公社</t>
  </si>
  <si>
    <t>最終予定価格は29,857,548円、最終契約金額は27,972,000円</t>
  </si>
  <si>
    <t>川崎港臨港道路東扇島水江町線航行安全管理業務
川崎市川崎区京浜運河
H27.4.10～H28.3.31
建設コンサルタント等</t>
    <rPh sb="0" eb="3">
      <t>カワサキコウ</t>
    </rPh>
    <rPh sb="3" eb="5">
      <t>リンコウ</t>
    </rPh>
    <rPh sb="5" eb="7">
      <t>ドウロ</t>
    </rPh>
    <rPh sb="7" eb="8">
      <t>ヒガシ</t>
    </rPh>
    <rPh sb="8" eb="9">
      <t>オウギ</t>
    </rPh>
    <rPh sb="9" eb="10">
      <t>ジマ</t>
    </rPh>
    <rPh sb="10" eb="13">
      <t>ミズエチョウ</t>
    </rPh>
    <rPh sb="13" eb="14">
      <t>セン</t>
    </rPh>
    <rPh sb="14" eb="16">
      <t>コウコウ</t>
    </rPh>
    <rPh sb="16" eb="18">
      <t>アンゼン</t>
    </rPh>
    <rPh sb="18" eb="20">
      <t>カンリ</t>
    </rPh>
    <rPh sb="20" eb="22">
      <t>ギョウム</t>
    </rPh>
    <rPh sb="23" eb="26">
      <t>カワサキシ</t>
    </rPh>
    <rPh sb="26" eb="29">
      <t>カワサキク</t>
    </rPh>
    <rPh sb="29" eb="31">
      <t>ケイヒン</t>
    </rPh>
    <rPh sb="31" eb="33">
      <t>ウンガ</t>
    </rPh>
    <rPh sb="52" eb="54">
      <t>ケンセツ</t>
    </rPh>
    <rPh sb="61" eb="62">
      <t>トウ</t>
    </rPh>
    <phoneticPr fontId="3"/>
  </si>
  <si>
    <t>分任支出負担行為担当官
関東地方整備局
京浜港湾事務所長
今井　泰男
横浜市西区みなとみらい6-3-7</t>
    <rPh sb="0" eb="1">
      <t>ブン</t>
    </rPh>
    <rPh sb="1" eb="2">
      <t>ニン</t>
    </rPh>
    <rPh sb="2" eb="4">
      <t>シシュツ</t>
    </rPh>
    <rPh sb="4" eb="6">
      <t>フタン</t>
    </rPh>
    <rPh sb="6" eb="8">
      <t>コウイ</t>
    </rPh>
    <rPh sb="8" eb="11">
      <t>タントウカン</t>
    </rPh>
    <rPh sb="12" eb="14">
      <t>カントウ</t>
    </rPh>
    <rPh sb="14" eb="16">
      <t>チホウ</t>
    </rPh>
    <rPh sb="16" eb="19">
      <t>セイビキョク</t>
    </rPh>
    <rPh sb="20" eb="22">
      <t>ケイヒン</t>
    </rPh>
    <rPh sb="22" eb="24">
      <t>コウワン</t>
    </rPh>
    <rPh sb="24" eb="26">
      <t>ジム</t>
    </rPh>
    <rPh sb="26" eb="28">
      <t>ショチョウ</t>
    </rPh>
    <rPh sb="29" eb="31">
      <t>イマイ</t>
    </rPh>
    <rPh sb="32" eb="34">
      <t>ヤスオ</t>
    </rPh>
    <rPh sb="35" eb="38">
      <t>ヨコハマシ</t>
    </rPh>
    <rPh sb="38" eb="40">
      <t>ニシク</t>
    </rPh>
    <phoneticPr fontId="3"/>
  </si>
  <si>
    <t>（公社）東京湾海難防止協会
横浜市中区海岸通３－９</t>
    <rPh sb="1" eb="3">
      <t>コウシャ</t>
    </rPh>
    <rPh sb="4" eb="7">
      <t>トウキョウワン</t>
    </rPh>
    <rPh sb="7" eb="9">
      <t>カイナン</t>
    </rPh>
    <rPh sb="9" eb="11">
      <t>ボウシ</t>
    </rPh>
    <rPh sb="11" eb="13">
      <t>キョウカイ</t>
    </rPh>
    <rPh sb="14" eb="17">
      <t>ヨコハマシ</t>
    </rPh>
    <rPh sb="17" eb="19">
      <t>ナカク</t>
    </rPh>
    <rPh sb="19" eb="22">
      <t>カイガンドオリ</t>
    </rPh>
    <phoneticPr fontId="3"/>
  </si>
  <si>
    <t>最終予定価格は56,243,752円、最終契約金額は56,203,200円</t>
    <phoneticPr fontId="3"/>
  </si>
  <si>
    <t>Ｈ２７国営ひたち海浜公園利用者満足度調査外業務
国営常陸海浜公園事務所管内
H27.4．13～H28.3.31
土木関係建設コンサルタント業務</t>
    <rPh sb="3" eb="5">
      <t>コクエイ</t>
    </rPh>
    <rPh sb="8" eb="10">
      <t>カイヒン</t>
    </rPh>
    <rPh sb="10" eb="12">
      <t>コウエン</t>
    </rPh>
    <rPh sb="12" eb="15">
      <t>リヨウシャ</t>
    </rPh>
    <rPh sb="15" eb="18">
      <t>マンゾクド</t>
    </rPh>
    <rPh sb="18" eb="20">
      <t>チョウサ</t>
    </rPh>
    <rPh sb="20" eb="21">
      <t>ソト</t>
    </rPh>
    <rPh sb="21" eb="23">
      <t>ギョウム</t>
    </rPh>
    <rPh sb="24" eb="26">
      <t>コクエイ</t>
    </rPh>
    <rPh sb="26" eb="28">
      <t>ヒタチ</t>
    </rPh>
    <rPh sb="28" eb="30">
      <t>カイヒン</t>
    </rPh>
    <rPh sb="30" eb="32">
      <t>コウエン</t>
    </rPh>
    <rPh sb="32" eb="35">
      <t>ジムショ</t>
    </rPh>
    <rPh sb="35" eb="37">
      <t>カンナイ</t>
    </rPh>
    <rPh sb="56" eb="58">
      <t>ドボク</t>
    </rPh>
    <rPh sb="58" eb="60">
      <t>カンケイ</t>
    </rPh>
    <rPh sb="60" eb="62">
      <t>ケンセツ</t>
    </rPh>
    <rPh sb="69" eb="71">
      <t>ギョウム</t>
    </rPh>
    <phoneticPr fontId="3"/>
  </si>
  <si>
    <t>分任支出負担行為担当官
関東地方整備局国営常陸海浜公園事務所長
黒澤　伸行
茨城県ひたちなか市馬渡字大沼６０５－４</t>
    <rPh sb="0" eb="2">
      <t>ブンニン</t>
    </rPh>
    <rPh sb="2" eb="4">
      <t>シシュツ</t>
    </rPh>
    <rPh sb="4" eb="6">
      <t>フタン</t>
    </rPh>
    <rPh sb="6" eb="8">
      <t>コウイ</t>
    </rPh>
    <rPh sb="8" eb="11">
      <t>タントウカン</t>
    </rPh>
    <rPh sb="12" eb="16">
      <t>カントウチホウ</t>
    </rPh>
    <rPh sb="16" eb="19">
      <t>セイビキョク</t>
    </rPh>
    <rPh sb="19" eb="23">
      <t>コクエイヒタチ</t>
    </rPh>
    <rPh sb="23" eb="25">
      <t>カイヒン</t>
    </rPh>
    <rPh sb="25" eb="27">
      <t>コウエン</t>
    </rPh>
    <rPh sb="27" eb="29">
      <t>ジム</t>
    </rPh>
    <rPh sb="29" eb="31">
      <t>ショチョウ</t>
    </rPh>
    <rPh sb="32" eb="34">
      <t>クロサワ</t>
    </rPh>
    <rPh sb="35" eb="37">
      <t>ノブユキ</t>
    </rPh>
    <rPh sb="38" eb="41">
      <t>イバラキケン</t>
    </rPh>
    <rPh sb="46" eb="47">
      <t>シ</t>
    </rPh>
    <rPh sb="47" eb="49">
      <t>マワタリ</t>
    </rPh>
    <rPh sb="49" eb="50">
      <t>アザ</t>
    </rPh>
    <rPh sb="50" eb="52">
      <t>オオヌマ</t>
    </rPh>
    <phoneticPr fontId="3"/>
  </si>
  <si>
    <t>（公財）都市緑化機構
東京都千代田区神田神保町３－２－４田村ビル２階</t>
  </si>
  <si>
    <t>最終契約金額は11,718,000円</t>
  </si>
  <si>
    <t>関東地方整備局</t>
    <rPh sb="0" eb="2">
      <t>カントウ</t>
    </rPh>
    <rPh sb="2" eb="4">
      <t>チホウ</t>
    </rPh>
    <rPh sb="4" eb="7">
      <t>セイビキョク</t>
    </rPh>
    <phoneticPr fontId="3"/>
  </si>
  <si>
    <t>Ｈ２７荒川上流管内生態系保全活動検討業務
荒川上流河川事務所管内
H27.4.15～H28.3.25
土木関係建設コンサルタント業務</t>
    <rPh sb="7" eb="9">
      <t>カンナイ</t>
    </rPh>
    <rPh sb="9" eb="12">
      <t>セイタイケイ</t>
    </rPh>
    <phoneticPr fontId="3"/>
  </si>
  <si>
    <t>分任支出負担行為担当官
関東地方整備局
荒川上流河川事務所長　
河村　賢二　
埼玉県川越市新宿町３丁目12番地　</t>
    <phoneticPr fontId="3"/>
  </si>
  <si>
    <t>（公財）日本生態系協会
東京都豊島区西池袋２－３０－２０</t>
  </si>
  <si>
    <t>最終契約金額は30,780,000円</t>
    <phoneticPr fontId="3"/>
  </si>
  <si>
    <t>鹿児島港整備船舶安全管理業務
H27.4.14～H27.10.30
建設コンサルタント等</t>
    <phoneticPr fontId="3"/>
  </si>
  <si>
    <t>分任支出負担行為担当官
九州地方整備局　鹿児島港湾・空港整備事務所長　河合　弘泰
鹿児島港湾・空港整備事務所
鹿児島市城南町23-1</t>
    <phoneticPr fontId="3"/>
  </si>
  <si>
    <t>最終予定価格は24,087,217円、最終契約金額は23,652,000円</t>
  </si>
  <si>
    <t>博多港(アイランドシティ地区)整備船舶安全管理業務                   
H27.4.17～H27.10.30
建設コンサルタント等</t>
    <phoneticPr fontId="3"/>
  </si>
  <si>
    <t>分任支出負担行為担当官　
九州地方整備局博多港湾・空港整備事務所長　森橋　真
九州地方整備局博多港湾・空港整備事務所　
福岡市中央区大手門2-5-33</t>
    <phoneticPr fontId="3"/>
  </si>
  <si>
    <t>最終予定価格は22,234,188円、最終契約金額は21,600,000円</t>
  </si>
  <si>
    <t>松浦川採水運搬水質分析業務
佐賀県武雄市
2015/04/18～2016/03/31
土木関係建設コンサルタント業務</t>
    <phoneticPr fontId="3"/>
  </si>
  <si>
    <t>分任支出負担行為担当官
九州地方整備局　武雄河川事務所長　岡下　淳
佐賀県武雄市武雄町大字昭和７４５</t>
    <phoneticPr fontId="3"/>
  </si>
  <si>
    <t>（公財）福岡県すこやか健康事業団
福岡県福岡市中央区天神４－１－３２</t>
    <phoneticPr fontId="3"/>
  </si>
  <si>
    <t>指名競争入札</t>
  </si>
  <si>
    <t>最終予定価格は16,653,200円、最終契約金額は12,927,600円</t>
  </si>
  <si>
    <t>関門航路整備船舶安全管理業務
H27.4.20～H28.3.25
建設コンサルタント等</t>
    <phoneticPr fontId="3"/>
  </si>
  <si>
    <t>支出負担行為担当官
九州地方整備局副局長　
鈴木　弘之
九州地方整備局
福岡市博多区博多駅東2-10-7</t>
    <rPh sb="22" eb="24">
      <t>スズキ</t>
    </rPh>
    <rPh sb="25" eb="27">
      <t>ヒロユキ</t>
    </rPh>
    <phoneticPr fontId="3"/>
  </si>
  <si>
    <t>最終予定価格は59,562,325円、最終契約金額は59,076,000円</t>
  </si>
  <si>
    <t>広島港廿日市地区航行安全管理業務
広島県廿日市木材港地先
H27.4.23～H27.10.30
建設コンサルタント等</t>
    <rPh sb="48" eb="50">
      <t>ケンセツ</t>
    </rPh>
    <rPh sb="57" eb="58">
      <t>トウ</t>
    </rPh>
    <phoneticPr fontId="3"/>
  </si>
  <si>
    <t>分任支出負担行為担当官
中国地方整備局広島港湾・空港整備事務所長　田中 知足
広島県広島市南区宇品海岸１０－２８</t>
    <rPh sb="39" eb="42">
      <t>ヒロシマケン</t>
    </rPh>
    <phoneticPr fontId="3"/>
  </si>
  <si>
    <t xml:space="preserve">（公社）瀬戸内海海上安全協会
広島県広島市南区的場町１-３-６ </t>
    <phoneticPr fontId="3"/>
  </si>
  <si>
    <t>最終予定価格は13,602,344円、最終契約金額は13,500,000円</t>
  </si>
  <si>
    <t>徳山下松港新南陽地区航行安全管理業務
山口県周南市臨海町地先
H27.5.18～H28.3.31
建設コンサルタント等</t>
    <rPh sb="49" eb="51">
      <t>ケンセツ</t>
    </rPh>
    <rPh sb="58" eb="59">
      <t>トウ</t>
    </rPh>
    <phoneticPr fontId="3"/>
  </si>
  <si>
    <t>分任支出負担行為担当官
中国地方整備局宇部港湾・空港整備事務所長　牧野 武人
山口県宇部市大字妻崎開作３２－１</t>
    <rPh sb="39" eb="42">
      <t>ヤマグチケン</t>
    </rPh>
    <phoneticPr fontId="3"/>
  </si>
  <si>
    <t>最終予定価格は29,565,426円、最終契約金額は28,296,000円</t>
  </si>
  <si>
    <t>高松港朝日地区航行安全対策業務
-
H27.5.19～Ｈ27.9.15
建設コンサルタント等</t>
    <phoneticPr fontId="3"/>
  </si>
  <si>
    <t>分任支出負担行為担当官
四国地方整備局
高松港湾・空港整備事務所長
廣松　　新
高松港湾・空港整備事務所
香川県高松市浜ノ町７２－９</t>
    <rPh sb="12" eb="14">
      <t>シコク</t>
    </rPh>
    <rPh sb="14" eb="16">
      <t>チホウ</t>
    </rPh>
    <rPh sb="16" eb="19">
      <t>セイビキョク</t>
    </rPh>
    <rPh sb="34" eb="36">
      <t>ヒロマツ</t>
    </rPh>
    <rPh sb="38" eb="39">
      <t>アラ</t>
    </rPh>
    <phoneticPr fontId="3"/>
  </si>
  <si>
    <t>（公社）瀬戸内海海上安全協会
広島県広島市南区的場町１－３－６</t>
    <phoneticPr fontId="3"/>
  </si>
  <si>
    <t>最終予定価格は7,779,557円、最終契約金額は7,560,000円</t>
  </si>
  <si>
    <t>平成２７年度水質分析精度管理業務
福岡県久留米市
2015/06/12～2016/02/29
土木関係建設コンサルタント業務</t>
    <phoneticPr fontId="3"/>
  </si>
  <si>
    <t>分任支出負担行為担当官
九州地方整備局　九州技術事務所長　久保　朝雄
久留米市高野１－３－１</t>
    <phoneticPr fontId="3"/>
  </si>
  <si>
    <t>最終予定価格は6,814,800円、最終契約金額は6,285,600円</t>
  </si>
  <si>
    <t>平成２７年度　木曽三川歴史的河川施設調査業務
平成27年6月26日～平成28年3月18日
土木関係建設コンサルタント業務</t>
    <rPh sb="23" eb="25">
      <t>ヘイセイ</t>
    </rPh>
    <rPh sb="27" eb="28">
      <t>ネン</t>
    </rPh>
    <rPh sb="29" eb="30">
      <t>ガツ</t>
    </rPh>
    <rPh sb="32" eb="33">
      <t>ニチ</t>
    </rPh>
    <rPh sb="34" eb="36">
      <t>ヘイセイ</t>
    </rPh>
    <rPh sb="38" eb="39">
      <t>ネン</t>
    </rPh>
    <rPh sb="40" eb="41">
      <t>ガツ</t>
    </rPh>
    <rPh sb="43" eb="44">
      <t>ニチ</t>
    </rPh>
    <rPh sb="45" eb="47">
      <t>ドボク</t>
    </rPh>
    <rPh sb="47" eb="49">
      <t>カンケイ</t>
    </rPh>
    <rPh sb="49" eb="51">
      <t>ケンセツ</t>
    </rPh>
    <rPh sb="58" eb="60">
      <t>ギョウム</t>
    </rPh>
    <phoneticPr fontId="3"/>
  </si>
  <si>
    <t>分任支出負担行為担当官中部地方整備局木曽川下流河川事務所長_x000D_
澁谷　慎一
桑名市大字福島４６５</t>
    <rPh sb="18" eb="21">
      <t>キソガワ</t>
    </rPh>
    <rPh sb="21" eb="23">
      <t>カリュウ</t>
    </rPh>
    <rPh sb="31" eb="33">
      <t>シブヤ</t>
    </rPh>
    <rPh sb="34" eb="36">
      <t>シンイチ</t>
    </rPh>
    <phoneticPr fontId="3"/>
  </si>
  <si>
    <t xml:space="preserve">（公財）河川財団
東京都中央区日本橋小伝馬町１１－９  </t>
  </si>
  <si>
    <t>最終予定価格は25,520,400円、最終契約金額は25,214,760円</t>
    <phoneticPr fontId="3"/>
  </si>
  <si>
    <t>中部地方整備局</t>
    <rPh sb="0" eb="2">
      <t>チュウブ</t>
    </rPh>
    <rPh sb="2" eb="4">
      <t>チホウ</t>
    </rPh>
    <rPh sb="4" eb="7">
      <t>セイビキョク</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</si>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</sst>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quot;者&quot;"/>
    <numFmt numFmtId="178" formatCode="0_);[Red]\(0\)"/>
    <numFmt numFmtId="179" formatCode="#,##0;[Red]#,##0"/>
  </numFmts>
  <fonts count="16" x14ac:knownFonts="1">
    <font>
      <sz val="11"/>
      <name val="ＭＳ Ｐゴシック"/>
      <family val="3"/>
      <charset val="128"/>
    </font>
    <font>
      <sz val="11"/>
      <name val="ＭＳ Ｐゴシック"/>
      <family val="3"/>
      <charset val="128"/>
    </font>
    <font>
      <sz val="12"/>
      <name val="HG丸ｺﾞｼｯｸM-PRO"/>
      <family val="3"/>
      <charset val="128"/>
    </font>
    <font>
      <sz val="6"/>
      <name val="ＭＳ Ｐゴシック"/>
      <family val="3"/>
      <charset val="128"/>
    </font>
    <font>
      <sz val="12"/>
      <name val="ＭＳ Ｐゴシック"/>
      <family val="3"/>
      <charset val="128"/>
    </font>
    <font>
      <sz val="12"/>
      <color theme="1"/>
      <name val="HG丸ｺﾞｼｯｸM-PRO"/>
      <family val="3"/>
      <charset val="128"/>
    </font>
    <font>
      <sz val="12"/>
      <color rgb="FFFF0000"/>
      <name val="ＭＳ Ｐゴシック"/>
      <family val="3"/>
      <charset val="128"/>
    </font>
    <font>
      <sz val="10"/>
      <color theme="1"/>
      <name val="HG丸ｺﾞｼｯｸM-PRO"/>
      <family val="3"/>
      <charset val="128"/>
    </font>
    <font>
      <sz val="12"/>
      <color theme="1"/>
      <name val="ＭＳ Ｐゴシック"/>
      <family val="3"/>
      <charset val="128"/>
    </font>
    <font>
      <sz val="11"/>
      <name val="ＭＳ Ｐゴシック"/>
      <family val="3"/>
      <charset val="128"/>
      <scheme val="minor"/>
    </font>
    <font>
      <sz val="11"/>
      <color theme="1"/>
      <name val="ＭＳ Ｐゴシック"/>
      <family val="3"/>
      <charset val="128"/>
      <scheme val="minor"/>
    </font>
    <font>
      <sz val="13"/>
      <name val="ＭＳ Ｐゴシック"/>
      <family val="3"/>
      <charset val="128"/>
    </font>
    <font>
      <sz val="11"/>
      <color theme="1"/>
      <name val="ＭＳ Ｐゴシック"/>
      <family val="3"/>
      <charset val="128"/>
    </font>
    <font>
      <sz val="9"/>
      <color theme="1"/>
      <name val="HG丸ｺﾞｼｯｸM-PRO"/>
      <family val="3"/>
      <charset val="128"/>
    </font>
    <font>
      <sz val="9"/>
      <name val="ＭＳ Ｐゴシック"/>
      <family val="3"/>
      <charset val="128"/>
    </font>
    <font>
      <sz val="16"/>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2" fillId="2" borderId="0" xfId="0" applyFont="1" applyFill="1" applyAlignment="1" applyProtection="1">
      <alignment horizontal="center" vertical="center" wrapText="1"/>
    </xf>
    <xf numFmtId="0" fontId="2" fillId="2" borderId="0" xfId="0" applyFont="1" applyFill="1" applyAlignment="1" applyProtection="1">
      <alignment vertical="center"/>
    </xf>
    <xf numFmtId="0" fontId="4" fillId="2" borderId="0" xfId="0" applyFont="1" applyFill="1" applyAlignment="1" applyProtection="1">
      <alignment vertical="center"/>
      <protection locked="0"/>
    </xf>
    <xf numFmtId="0" fontId="2" fillId="2" borderId="0" xfId="0" applyFont="1" applyFill="1" applyAlignment="1" applyProtection="1">
      <alignment horizontal="center" vertical="center"/>
    </xf>
    <xf numFmtId="0" fontId="2" fillId="2" borderId="0" xfId="0" applyFont="1" applyFill="1" applyAlignment="1" applyProtection="1">
      <alignment horizontal="left" vertical="center"/>
    </xf>
    <xf numFmtId="0" fontId="2" fillId="2" borderId="0" xfId="0" applyFont="1" applyFill="1" applyAlignment="1" applyProtection="1">
      <alignment horizontal="right" vertical="center"/>
    </xf>
    <xf numFmtId="0" fontId="2" fillId="2" borderId="1" xfId="0" applyFont="1" applyFill="1" applyBorder="1" applyAlignment="1" applyProtection="1">
      <alignment horizontal="right" vertical="center"/>
    </xf>
    <xf numFmtId="0" fontId="2" fillId="2" borderId="0" xfId="0" applyFont="1" applyFill="1" applyBorder="1" applyAlignment="1" applyProtection="1">
      <alignment vertical="center"/>
    </xf>
    <xf numFmtId="0" fontId="2"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vertical="center"/>
    </xf>
    <xf numFmtId="0" fontId="2" fillId="2" borderId="2" xfId="0" applyFont="1" applyFill="1" applyBorder="1" applyAlignment="1" applyProtection="1">
      <alignment vertical="center" wrapText="1"/>
    </xf>
    <xf numFmtId="0" fontId="2" fillId="2" borderId="3"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9" fillId="2" borderId="10" xfId="0" applyFont="1" applyFill="1" applyBorder="1" applyAlignment="1" applyProtection="1">
      <alignment horizontal="left" vertical="center" wrapText="1" shrinkToFit="1"/>
      <protection locked="0"/>
    </xf>
    <xf numFmtId="0" fontId="9" fillId="2" borderId="10" xfId="0" applyFont="1" applyFill="1" applyBorder="1" applyAlignment="1" applyProtection="1">
      <alignment horizontal="left" vertical="center" wrapText="1"/>
      <protection locked="0"/>
    </xf>
    <xf numFmtId="176" fontId="9" fillId="2" borderId="10" xfId="0" applyNumberFormat="1"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wrapText="1"/>
      <protection locked="0"/>
    </xf>
    <xf numFmtId="38" fontId="10" fillId="2" borderId="10" xfId="1" applyFont="1" applyFill="1" applyBorder="1" applyAlignment="1" applyProtection="1">
      <alignment vertical="center" shrinkToFit="1"/>
      <protection locked="0"/>
    </xf>
    <xf numFmtId="10" fontId="10" fillId="2" borderId="10" xfId="2" applyNumberFormat="1"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177" fontId="9" fillId="2" borderId="10" xfId="0" applyNumberFormat="1" applyFont="1" applyFill="1" applyBorder="1" applyAlignment="1" applyProtection="1">
      <alignment horizontal="center" vertical="center"/>
      <protection locked="0"/>
    </xf>
    <xf numFmtId="177" fontId="9" fillId="2" borderId="10" xfId="0" applyNumberFormat="1" applyFont="1" applyFill="1" applyBorder="1" applyAlignment="1" applyProtection="1">
      <alignment vertical="top" wrapText="1"/>
      <protection locked="0"/>
    </xf>
    <xf numFmtId="0" fontId="9" fillId="2" borderId="10" xfId="0" applyFont="1" applyFill="1" applyBorder="1" applyAlignment="1" applyProtection="1">
      <alignment vertical="center" wrapText="1"/>
      <protection locked="0"/>
    </xf>
    <xf numFmtId="38" fontId="9" fillId="2" borderId="9" xfId="1" applyFont="1" applyFill="1" applyBorder="1" applyAlignment="1" applyProtection="1">
      <alignment vertical="center"/>
      <protection locked="0"/>
    </xf>
    <xf numFmtId="178" fontId="9" fillId="2" borderId="7"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vertical="center" wrapText="1"/>
      <protection locked="0"/>
    </xf>
    <xf numFmtId="38" fontId="9" fillId="2" borderId="10" xfId="1" applyFont="1" applyFill="1" applyBorder="1" applyAlignment="1" applyProtection="1">
      <alignment horizontal="center" vertical="center"/>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vertical="center"/>
      <protection locked="0"/>
    </xf>
    <xf numFmtId="0" fontId="9" fillId="2" borderId="11" xfId="0" applyFont="1" applyFill="1" applyBorder="1" applyAlignment="1" applyProtection="1">
      <alignment horizontal="left" vertical="center" wrapText="1" shrinkToFit="1"/>
      <protection locked="0"/>
    </xf>
    <xf numFmtId="0" fontId="9" fillId="2" borderId="11" xfId="0" applyFont="1" applyFill="1" applyBorder="1" applyAlignment="1" applyProtection="1">
      <alignment horizontal="left" vertical="center" wrapText="1"/>
      <protection locked="0"/>
    </xf>
    <xf numFmtId="176" fontId="9" fillId="2" borderId="11" xfId="0" applyNumberFormat="1"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wrapText="1"/>
      <protection locked="0"/>
    </xf>
    <xf numFmtId="38" fontId="10" fillId="2" borderId="11" xfId="1" applyFont="1" applyFill="1" applyBorder="1" applyAlignment="1" applyProtection="1">
      <alignment vertical="center" shrinkToFit="1"/>
      <protection locked="0"/>
    </xf>
    <xf numFmtId="10" fontId="10" fillId="2" borderId="11" xfId="2" applyNumberFormat="1"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177" fontId="9" fillId="2" borderId="11" xfId="0" applyNumberFormat="1" applyFont="1" applyFill="1" applyBorder="1" applyAlignment="1" applyProtection="1">
      <alignment horizontal="center" vertical="center"/>
      <protection locked="0"/>
    </xf>
    <xf numFmtId="177" fontId="9" fillId="2" borderId="11" xfId="0" applyNumberFormat="1" applyFont="1" applyFill="1" applyBorder="1" applyAlignment="1" applyProtection="1">
      <alignment vertical="top" wrapText="1"/>
      <protection locked="0"/>
    </xf>
    <xf numFmtId="0" fontId="9" fillId="2" borderId="11" xfId="0" applyFont="1" applyFill="1" applyBorder="1" applyAlignment="1" applyProtection="1">
      <alignment vertical="center" wrapText="1"/>
      <protection locked="0"/>
    </xf>
    <xf numFmtId="38" fontId="9" fillId="2" borderId="11" xfId="1" applyFont="1" applyFill="1" applyBorder="1" applyAlignment="1" applyProtection="1">
      <alignment vertical="center"/>
      <protection locked="0"/>
    </xf>
    <xf numFmtId="178" fontId="9" fillId="2" borderId="12" xfId="0" applyNumberFormat="1" applyFont="1" applyFill="1" applyBorder="1" applyAlignment="1" applyProtection="1">
      <alignment horizontal="center" vertical="center"/>
      <protection locked="0"/>
    </xf>
    <xf numFmtId="38" fontId="9" fillId="2" borderId="11" xfId="1" applyFont="1" applyFill="1" applyBorder="1" applyAlignment="1" applyProtection="1">
      <alignment horizontal="center" vertical="center"/>
      <protection locked="0"/>
    </xf>
    <xf numFmtId="178" fontId="9" fillId="2" borderId="11" xfId="0" applyNumberFormat="1" applyFont="1" applyFill="1" applyBorder="1" applyAlignment="1" applyProtection="1">
      <alignment horizontal="center" vertical="center"/>
      <protection locked="0"/>
    </xf>
    <xf numFmtId="0" fontId="9" fillId="0" borderId="11" xfId="0" applyFont="1" applyBorder="1" applyAlignment="1" applyProtection="1">
      <alignment vertical="center"/>
      <protection locked="0"/>
    </xf>
    <xf numFmtId="178" fontId="9" fillId="0" borderId="12" xfId="0" applyNumberFormat="1" applyFont="1" applyBorder="1" applyAlignment="1" applyProtection="1">
      <alignment horizontal="center" vertical="center"/>
      <protection locked="0"/>
    </xf>
    <xf numFmtId="178" fontId="9" fillId="0" borderId="11" xfId="0" applyNumberFormat="1" applyFont="1" applyBorder="1" applyAlignment="1" applyProtection="1">
      <alignment horizontal="center" vertical="center"/>
      <protection locked="0"/>
    </xf>
    <xf numFmtId="0" fontId="9" fillId="2" borderId="12" xfId="0" applyFont="1" applyFill="1" applyBorder="1" applyAlignment="1" applyProtection="1">
      <alignment vertical="center" wrapText="1"/>
      <protection locked="0"/>
    </xf>
    <xf numFmtId="0" fontId="9" fillId="2" borderId="11" xfId="0" applyFont="1" applyFill="1" applyBorder="1" applyAlignment="1" applyProtection="1">
      <alignment vertical="center"/>
      <protection locked="0"/>
    </xf>
    <xf numFmtId="179" fontId="9" fillId="2" borderId="11" xfId="0" applyNumberFormat="1" applyFont="1" applyFill="1" applyBorder="1" applyAlignment="1" applyProtection="1">
      <alignment vertical="center"/>
      <protection locked="0"/>
    </xf>
    <xf numFmtId="38" fontId="9" fillId="2" borderId="12" xfId="1" applyFont="1" applyFill="1" applyBorder="1" applyAlignment="1" applyProtection="1">
      <alignment horizontal="center" vertical="center"/>
      <protection locked="0"/>
    </xf>
    <xf numFmtId="38" fontId="9" fillId="2" borderId="12" xfId="1" applyFont="1" applyFill="1" applyBorder="1" applyAlignment="1" applyProtection="1">
      <alignment horizontal="center" vertical="center" shrinkToFit="1"/>
      <protection locked="0"/>
    </xf>
    <xf numFmtId="0" fontId="12" fillId="2" borderId="11" xfId="0" applyFont="1" applyFill="1" applyBorder="1" applyAlignment="1" applyProtection="1">
      <alignment vertical="center" wrapText="1"/>
      <protection locked="0"/>
    </xf>
    <xf numFmtId="176" fontId="12" fillId="2" borderId="11" xfId="0" applyNumberFormat="1" applyFont="1" applyFill="1" applyBorder="1" applyAlignment="1" applyProtection="1">
      <alignment horizontal="center" vertical="center" wrapText="1"/>
      <protection locked="0"/>
    </xf>
    <xf numFmtId="0" fontId="12" fillId="2" borderId="11" xfId="0" applyFont="1" applyFill="1" applyBorder="1" applyAlignment="1" applyProtection="1">
      <alignment horizontal="left" vertical="center" wrapText="1"/>
      <protection locked="0"/>
    </xf>
    <xf numFmtId="0" fontId="9" fillId="0" borderId="12" xfId="0" applyFont="1" applyBorder="1" applyAlignment="1" applyProtection="1">
      <alignment vertical="center"/>
      <protection locked="0"/>
    </xf>
    <xf numFmtId="0" fontId="9" fillId="2" borderId="12" xfId="0" applyFont="1" applyFill="1" applyBorder="1" applyAlignment="1" applyProtection="1">
      <alignment horizontal="center" vertical="center"/>
      <protection locked="0"/>
    </xf>
    <xf numFmtId="0" fontId="9" fillId="0" borderId="10" xfId="0" applyFont="1" applyBorder="1" applyAlignment="1" applyProtection="1">
      <alignment vertical="center"/>
      <protection locked="0"/>
    </xf>
    <xf numFmtId="0" fontId="9" fillId="0" borderId="9" xfId="0" applyFont="1" applyBorder="1" applyAlignment="1" applyProtection="1">
      <alignment vertical="center"/>
      <protection locked="0"/>
    </xf>
    <xf numFmtId="178" fontId="9" fillId="0" borderId="7" xfId="0" applyNumberFormat="1" applyFont="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9" fillId="0" borderId="0" xfId="0" applyFont="1" applyAlignment="1" applyProtection="1">
      <alignment vertical="center"/>
      <protection locked="0"/>
    </xf>
    <xf numFmtId="0" fontId="9" fillId="2" borderId="0" xfId="0" applyFont="1" applyFill="1" applyBorder="1" applyAlignment="1" applyProtection="1">
      <alignment horizontal="center" vertical="center"/>
      <protection locked="0"/>
    </xf>
    <xf numFmtId="38" fontId="9" fillId="2" borderId="0" xfId="1"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9" fillId="2" borderId="12" xfId="0" applyFont="1" applyFill="1" applyBorder="1" applyAlignment="1" applyProtection="1">
      <alignment vertical="center"/>
      <protection locked="0"/>
    </xf>
    <xf numFmtId="0" fontId="0" fillId="2" borderId="0" xfId="0" applyFont="1" applyFill="1" applyAlignment="1" applyProtection="1">
      <alignment vertical="center"/>
      <protection locked="0"/>
    </xf>
    <xf numFmtId="0" fontId="2" fillId="2" borderId="13"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9" fillId="2" borderId="14" xfId="0" applyFont="1" applyFill="1" applyBorder="1" applyAlignment="1" applyProtection="1">
      <alignment vertical="center"/>
      <protection locked="0"/>
    </xf>
    <xf numFmtId="178" fontId="9" fillId="2" borderId="14"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13" fillId="2" borderId="0" xfId="0" applyFont="1" applyFill="1" applyBorder="1" applyAlignment="1" applyProtection="1">
      <alignment vertical="center"/>
      <protection locked="0"/>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horizontal="right" vertical="center"/>
      <protection locked="0"/>
    </xf>
    <xf numFmtId="0" fontId="14" fillId="2" borderId="0" xfId="0" applyFont="1" applyFill="1" applyBorder="1" applyAlignment="1" applyProtection="1">
      <alignment horizontal="center" vertical="center"/>
      <protection locked="0"/>
    </xf>
    <xf numFmtId="0" fontId="14" fillId="2" borderId="0" xfId="0" applyFont="1" applyFill="1" applyBorder="1" applyAlignment="1" applyProtection="1">
      <alignment vertical="center"/>
      <protection locked="0"/>
    </xf>
    <xf numFmtId="0" fontId="14" fillId="2" borderId="0" xfId="0" applyFont="1" applyFill="1" applyBorder="1" applyAlignment="1" applyProtection="1">
      <alignment vertical="center" wrapText="1"/>
      <protection locked="0"/>
    </xf>
    <xf numFmtId="0" fontId="9" fillId="2" borderId="0" xfId="0" applyFont="1" applyFill="1" applyBorder="1" applyAlignment="1" applyProtection="1">
      <alignment vertical="center"/>
      <protection locked="0"/>
    </xf>
    <xf numFmtId="178" fontId="9" fillId="2" borderId="0" xfId="0" applyNumberFormat="1" applyFont="1" applyFill="1" applyBorder="1" applyAlignment="1" applyProtection="1">
      <alignment horizontal="center" vertical="center"/>
      <protection locked="0"/>
    </xf>
    <xf numFmtId="0" fontId="0" fillId="2" borderId="0" xfId="0" applyFont="1" applyFill="1" applyAlignment="1" applyProtection="1">
      <alignment horizontal="left" vertical="center"/>
      <protection locked="0"/>
    </xf>
    <xf numFmtId="0" fontId="0" fillId="2" borderId="0" xfId="0" applyFont="1" applyFill="1" applyAlignment="1" applyProtection="1">
      <alignment horizontal="right" vertical="center"/>
      <protection locked="0"/>
    </xf>
    <xf numFmtId="0" fontId="0" fillId="2" borderId="0" xfId="0" applyFont="1" applyFill="1" applyAlignment="1" applyProtection="1">
      <alignment horizontal="center" vertical="center"/>
      <protection locked="0"/>
    </xf>
    <xf numFmtId="0" fontId="0" fillId="2" borderId="0" xfId="0" applyFont="1" applyFill="1" applyAlignment="1" applyProtection="1">
      <alignment vertical="center" wrapText="1"/>
      <protection locked="0"/>
    </xf>
    <xf numFmtId="38" fontId="0" fillId="2" borderId="0" xfId="0" applyNumberFormat="1" applyFont="1" applyFill="1" applyAlignment="1" applyProtection="1">
      <alignment vertical="center"/>
      <protection locked="0"/>
    </xf>
    <xf numFmtId="0" fontId="14" fillId="2" borderId="0" xfId="0" applyFont="1" applyFill="1" applyAlignment="1" applyProtection="1">
      <alignment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4;&#20849;&#23460;&#12539;&#30435;&#26619;&#23460;&#20849;&#36890;&#12501;&#12457;&#12523;&#12480;/&#36001;&#21209;&#26360;&#39006;&#38306;&#20418;&#12490;&#12524;&#12483;&#12472;/&#36001;&#21209;&#26360;&#39006;&#38306;&#20418;&#26360;&#39006;&#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監査室・公共室共用データ"/>
      <sheetName val="Sheet1"/>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2"/>
  <sheetViews>
    <sheetView tabSelected="1" view="pageBreakPreview" zoomScale="70" zoomScaleNormal="70" zoomScaleSheetLayoutView="70" workbookViewId="0">
      <pane ySplit="4" topLeftCell="A20" activePane="bottomLeft" state="frozen"/>
      <selection activeCell="I23" sqref="I23"/>
      <selection pane="bottomLeft" sqref="A1:L1"/>
    </sheetView>
  </sheetViews>
  <sheetFormatPr defaultRowHeight="13.5" x14ac:dyDescent="0.15"/>
  <cols>
    <col min="1" max="1" width="30.25" style="98" customWidth="1"/>
    <col min="2" max="2" width="30.125" style="98" customWidth="1"/>
    <col min="3" max="3" width="15.25" style="99" customWidth="1"/>
    <col min="4" max="4" width="25.625" style="98" customWidth="1"/>
    <col min="5" max="5" width="14" style="100" customWidth="1"/>
    <col min="6" max="7" width="15.375" style="81" customWidth="1"/>
    <col min="8" max="8" width="7.875" style="81" bestFit="1" customWidth="1"/>
    <col min="9" max="11" width="10.75" style="81" customWidth="1"/>
    <col min="12" max="12" width="11.5" style="81" customWidth="1"/>
    <col min="13" max="13" width="11.5" style="101" hidden="1" customWidth="1"/>
    <col min="14" max="15" width="15.375" style="81" hidden="1" customWidth="1"/>
    <col min="16" max="16" width="15.625" style="81" hidden="1" customWidth="1"/>
    <col min="17" max="17" width="11.375" style="81" hidden="1" customWidth="1"/>
    <col min="18" max="18" width="21" style="81" hidden="1" customWidth="1"/>
    <col min="19" max="19" width="26.25" style="100" hidden="1" customWidth="1"/>
    <col min="20" max="20" width="12.625" style="81" hidden="1" customWidth="1"/>
    <col min="21" max="21" width="22.375" style="81" hidden="1" customWidth="1"/>
    <col min="22" max="16384" width="9" style="81"/>
  </cols>
  <sheetData>
    <row r="1" spans="1:21" s="3" customFormat="1" ht="39" customHeight="1" x14ac:dyDescent="0.15">
      <c r="A1" s="1" t="s">
        <v>0</v>
      </c>
      <c r="B1" s="1"/>
      <c r="C1" s="1"/>
      <c r="D1" s="1"/>
      <c r="E1" s="1"/>
      <c r="F1" s="1"/>
      <c r="G1" s="1"/>
      <c r="H1" s="1"/>
      <c r="I1" s="1"/>
      <c r="J1" s="1"/>
      <c r="K1" s="1"/>
      <c r="L1" s="1"/>
      <c r="M1" s="2"/>
      <c r="Q1" s="2"/>
      <c r="R1" s="2"/>
      <c r="S1" s="4"/>
      <c r="T1" s="2"/>
    </row>
    <row r="2" spans="1:21" s="3" customFormat="1" ht="24" customHeight="1" x14ac:dyDescent="0.15">
      <c r="A2" s="5"/>
      <c r="B2" s="5"/>
      <c r="C2" s="6"/>
      <c r="D2" s="5"/>
      <c r="E2" s="4"/>
      <c r="F2" s="2"/>
      <c r="G2" s="2"/>
      <c r="H2" s="2"/>
      <c r="I2" s="2"/>
      <c r="J2" s="2"/>
      <c r="K2" s="7" t="s">
        <v>1</v>
      </c>
      <c r="L2" s="7"/>
      <c r="M2" s="8"/>
      <c r="Q2" s="2"/>
      <c r="R2" s="2"/>
      <c r="S2" s="5" t="s">
        <v>2</v>
      </c>
      <c r="T2" s="2"/>
    </row>
    <row r="3" spans="1:21" s="3" customFormat="1" ht="39.75" customHeight="1" x14ac:dyDescent="0.15">
      <c r="A3" s="9" t="s">
        <v>3</v>
      </c>
      <c r="B3" s="10" t="s">
        <v>4</v>
      </c>
      <c r="C3" s="10" t="s">
        <v>5</v>
      </c>
      <c r="D3" s="10" t="s">
        <v>6</v>
      </c>
      <c r="E3" s="10" t="s">
        <v>7</v>
      </c>
      <c r="F3" s="10" t="s">
        <v>8</v>
      </c>
      <c r="G3" s="10" t="s">
        <v>9</v>
      </c>
      <c r="H3" s="11" t="s">
        <v>10</v>
      </c>
      <c r="I3" s="10" t="s">
        <v>11</v>
      </c>
      <c r="J3" s="10"/>
      <c r="K3" s="10"/>
      <c r="L3" s="10" t="s">
        <v>12</v>
      </c>
      <c r="M3" s="11" t="s">
        <v>13</v>
      </c>
      <c r="N3" s="12" t="s">
        <v>14</v>
      </c>
      <c r="O3" s="13"/>
      <c r="P3" s="14"/>
      <c r="Q3" s="15" t="s">
        <v>15</v>
      </c>
      <c r="R3" s="16"/>
      <c r="S3" s="17" t="s">
        <v>16</v>
      </c>
      <c r="T3" s="18"/>
    </row>
    <row r="4" spans="1:21" s="3" customFormat="1" ht="48" customHeight="1" x14ac:dyDescent="0.15">
      <c r="A4" s="11"/>
      <c r="B4" s="11"/>
      <c r="C4" s="11"/>
      <c r="D4" s="11"/>
      <c r="E4" s="11"/>
      <c r="F4" s="11"/>
      <c r="G4" s="11"/>
      <c r="H4" s="19"/>
      <c r="I4" s="20" t="s">
        <v>17</v>
      </c>
      <c r="J4" s="21" t="s">
        <v>18</v>
      </c>
      <c r="K4" s="20" t="s">
        <v>19</v>
      </c>
      <c r="L4" s="11"/>
      <c r="M4" s="22"/>
      <c r="N4" s="23" t="s">
        <v>20</v>
      </c>
      <c r="O4" s="23" t="s">
        <v>21</v>
      </c>
      <c r="P4" s="23" t="s">
        <v>22</v>
      </c>
      <c r="Q4" s="24" t="s">
        <v>12</v>
      </c>
      <c r="R4" s="25" t="s">
        <v>23</v>
      </c>
      <c r="S4" s="26" t="s">
        <v>24</v>
      </c>
      <c r="T4" s="27" t="s">
        <v>25</v>
      </c>
    </row>
    <row r="5" spans="1:21" s="43" customFormat="1" ht="105" x14ac:dyDescent="0.15">
      <c r="A5" s="28" t="s">
        <v>26</v>
      </c>
      <c r="B5" s="29" t="s">
        <v>27</v>
      </c>
      <c r="C5" s="30">
        <v>42095</v>
      </c>
      <c r="D5" s="29" t="s">
        <v>28</v>
      </c>
      <c r="E5" s="31" t="s">
        <v>29</v>
      </c>
      <c r="F5" s="32">
        <v>22766400</v>
      </c>
      <c r="G5" s="32">
        <v>19764000</v>
      </c>
      <c r="H5" s="33">
        <f>G5/F5</f>
        <v>0.86812144212523723</v>
      </c>
      <c r="I5" s="34" t="s">
        <v>30</v>
      </c>
      <c r="J5" s="34" t="s">
        <v>31</v>
      </c>
      <c r="K5" s="35">
        <v>4</v>
      </c>
      <c r="L5" s="36" t="s">
        <v>32</v>
      </c>
      <c r="M5" s="37"/>
      <c r="N5" s="38">
        <v>23814000</v>
      </c>
      <c r="O5" s="38">
        <v>20757600</v>
      </c>
      <c r="P5" s="39">
        <v>2290005005245</v>
      </c>
      <c r="Q5" s="40" t="str">
        <f t="shared" ref="Q5:Q21" si="0">IF(M5="","",M5&amp;CHAR(10))
&amp;IF(N5="","","最終予定価格は"&amp;TEXT(N5,"#,##0円")&amp;"、")
&amp;IF(O5="","","最終契約金額は"&amp;TEXT(O5,"#,##0円"))</f>
        <v>最終予定価格は23,814,000円、最終契約金額は20,757,600円</v>
      </c>
      <c r="R5" s="40" t="str">
        <f t="shared" ref="R5:R11" si="1">D5&amp;CHAR(10)
&amp;"（法人番号："&amp;P5&amp;"）"</f>
        <v>（公財）福岡県すこやか健康事業団
福岡県福岡市中央区天神４－１－３２
（法人番号：2290005005245）</v>
      </c>
      <c r="S5" s="34" t="s">
        <v>33</v>
      </c>
      <c r="T5" s="41">
        <v>2</v>
      </c>
      <c r="U5" s="42" t="e">
        <f>LEFT(D5,FIND("人番号",D5))</f>
        <v>#VALUE!</v>
      </c>
    </row>
    <row r="6" spans="1:21" s="43" customFormat="1" ht="105" x14ac:dyDescent="0.15">
      <c r="A6" s="44" t="s">
        <v>34</v>
      </c>
      <c r="B6" s="45" t="s">
        <v>35</v>
      </c>
      <c r="C6" s="46">
        <v>42095</v>
      </c>
      <c r="D6" s="45" t="s">
        <v>28</v>
      </c>
      <c r="E6" s="47" t="s">
        <v>29</v>
      </c>
      <c r="F6" s="48">
        <v>23112000</v>
      </c>
      <c r="G6" s="48">
        <v>19224000</v>
      </c>
      <c r="H6" s="49">
        <f>G6/F6</f>
        <v>0.83177570093457942</v>
      </c>
      <c r="I6" s="50" t="s">
        <v>30</v>
      </c>
      <c r="J6" s="50" t="s">
        <v>31</v>
      </c>
      <c r="K6" s="51">
        <v>6</v>
      </c>
      <c r="L6" s="52" t="s">
        <v>36</v>
      </c>
      <c r="M6" s="53"/>
      <c r="N6" s="54">
        <v>23155200</v>
      </c>
      <c r="O6" s="54">
        <v>19267200</v>
      </c>
      <c r="P6" s="55">
        <v>2290005005245</v>
      </c>
      <c r="Q6" s="40" t="str">
        <f t="shared" si="0"/>
        <v>最終予定価格は23,155,200円、最終契約金額は19,267,200円</v>
      </c>
      <c r="R6" s="40" t="str">
        <f t="shared" si="1"/>
        <v>（公財）福岡県すこやか健康事業団
福岡県福岡市中央区天神４－１－３２
（法人番号：2290005005245）</v>
      </c>
      <c r="S6" s="50" t="s">
        <v>33</v>
      </c>
      <c r="T6" s="56">
        <v>4</v>
      </c>
      <c r="U6" s="42" t="e">
        <f t="shared" ref="U6:U17" si="2">LEFT(D6,FIND("人番号",D6))</f>
        <v>#VALUE!</v>
      </c>
    </row>
    <row r="7" spans="1:21" s="43" customFormat="1" ht="105" x14ac:dyDescent="0.15">
      <c r="A7" s="44" t="s">
        <v>37</v>
      </c>
      <c r="B7" s="45" t="s">
        <v>38</v>
      </c>
      <c r="C7" s="46">
        <v>42095</v>
      </c>
      <c r="D7" s="45" t="s">
        <v>28</v>
      </c>
      <c r="E7" s="47" t="s">
        <v>29</v>
      </c>
      <c r="F7" s="48">
        <v>14785200</v>
      </c>
      <c r="G7" s="48">
        <v>12582000</v>
      </c>
      <c r="H7" s="49">
        <f>G7/F7</f>
        <v>0.8509861212563915</v>
      </c>
      <c r="I7" s="50" t="s">
        <v>30</v>
      </c>
      <c r="J7" s="50" t="s">
        <v>31</v>
      </c>
      <c r="K7" s="51">
        <v>4</v>
      </c>
      <c r="L7" s="52" t="s">
        <v>39</v>
      </c>
      <c r="M7" s="53"/>
      <c r="N7" s="54">
        <v>14893200</v>
      </c>
      <c r="O7" s="54">
        <v>12614400</v>
      </c>
      <c r="P7" s="57">
        <v>2290005005245</v>
      </c>
      <c r="Q7" s="40" t="str">
        <f t="shared" si="0"/>
        <v>最終予定価格は14,893,200円、最終契約金額は12,614,400円</v>
      </c>
      <c r="R7" s="40" t="str">
        <f t="shared" si="1"/>
        <v>（公財）福岡県すこやか健康事業団
福岡県福岡市中央区天神４－１－３２
（法人番号：2290005005245）</v>
      </c>
      <c r="S7" s="50" t="s">
        <v>33</v>
      </c>
      <c r="T7" s="56">
        <v>3</v>
      </c>
      <c r="U7" s="42" t="e">
        <f t="shared" si="2"/>
        <v>#VALUE!</v>
      </c>
    </row>
    <row r="8" spans="1:21" s="43" customFormat="1" ht="105" x14ac:dyDescent="0.15">
      <c r="A8" s="44" t="s">
        <v>40</v>
      </c>
      <c r="B8" s="45" t="s">
        <v>41</v>
      </c>
      <c r="C8" s="46">
        <v>42095</v>
      </c>
      <c r="D8" s="45" t="s">
        <v>42</v>
      </c>
      <c r="E8" s="47" t="s">
        <v>43</v>
      </c>
      <c r="F8" s="48">
        <v>11180052</v>
      </c>
      <c r="G8" s="48">
        <v>10800000</v>
      </c>
      <c r="H8" s="49">
        <v>0.96600624040031302</v>
      </c>
      <c r="I8" s="50" t="s">
        <v>44</v>
      </c>
      <c r="J8" s="50" t="s">
        <v>31</v>
      </c>
      <c r="K8" s="51" t="s">
        <v>45</v>
      </c>
      <c r="L8" s="52" t="s">
        <v>46</v>
      </c>
      <c r="M8" s="58"/>
      <c r="N8" s="58">
        <v>9418433</v>
      </c>
      <c r="O8" s="58">
        <v>8640000</v>
      </c>
      <c r="P8" s="59">
        <v>1110005014792</v>
      </c>
      <c r="Q8" s="40" t="str">
        <f t="shared" si="0"/>
        <v>最終予定価格は9,418,433円、最終契約金額は8,640,000円</v>
      </c>
      <c r="R8" s="40" t="str">
        <f t="shared" si="1"/>
        <v>（公社）日本海海難防止協会
新潟県新潟市中央区竜が島１-９-２ 
（法人番号：1110005014792）</v>
      </c>
      <c r="S8" s="58"/>
      <c r="T8" s="58"/>
      <c r="U8" s="42" t="e">
        <f t="shared" si="2"/>
        <v>#VALUE!</v>
      </c>
    </row>
    <row r="9" spans="1:21" s="43" customFormat="1" ht="105" x14ac:dyDescent="0.15">
      <c r="A9" s="44" t="s">
        <v>47</v>
      </c>
      <c r="B9" s="45" t="s">
        <v>48</v>
      </c>
      <c r="C9" s="46">
        <v>42103</v>
      </c>
      <c r="D9" s="45" t="s">
        <v>49</v>
      </c>
      <c r="E9" s="47" t="s">
        <v>43</v>
      </c>
      <c r="F9" s="48">
        <v>29246400</v>
      </c>
      <c r="G9" s="48">
        <v>27540000</v>
      </c>
      <c r="H9" s="49">
        <v>0.94165435745937964</v>
      </c>
      <c r="I9" s="50" t="s">
        <v>50</v>
      </c>
      <c r="J9" s="50" t="s">
        <v>31</v>
      </c>
      <c r="K9" s="51">
        <v>1</v>
      </c>
      <c r="L9" s="52" t="s">
        <v>51</v>
      </c>
      <c r="M9" s="58"/>
      <c r="N9" s="58">
        <v>29857548</v>
      </c>
      <c r="O9" s="58">
        <v>27972000</v>
      </c>
      <c r="P9" s="60">
        <v>5290805003008</v>
      </c>
      <c r="Q9" s="40" t="str">
        <f t="shared" si="0"/>
        <v>最終予定価格は29,857,548円、最終契約金額は27,972,000円</v>
      </c>
      <c r="R9" s="40" t="str">
        <f t="shared" si="1"/>
        <v>（公社）西部海難防止協会
北九州市門司区港町７－８
（法人番号：5290805003008）</v>
      </c>
      <c r="S9" s="58"/>
      <c r="T9" s="58"/>
      <c r="U9" s="42" t="e">
        <f t="shared" si="2"/>
        <v>#VALUE!</v>
      </c>
    </row>
    <row r="10" spans="1:21" s="43" customFormat="1" ht="105" x14ac:dyDescent="0.15">
      <c r="A10" s="44" t="s">
        <v>52</v>
      </c>
      <c r="B10" s="45" t="s">
        <v>53</v>
      </c>
      <c r="C10" s="46">
        <v>42104</v>
      </c>
      <c r="D10" s="45" t="s">
        <v>54</v>
      </c>
      <c r="E10" s="47" t="s">
        <v>43</v>
      </c>
      <c r="F10" s="48">
        <v>42972447</v>
      </c>
      <c r="G10" s="48">
        <v>42120000</v>
      </c>
      <c r="H10" s="49">
        <v>0.98016294022074191</v>
      </c>
      <c r="I10" s="50" t="s">
        <v>50</v>
      </c>
      <c r="J10" s="50" t="s">
        <v>31</v>
      </c>
      <c r="K10" s="51" t="s">
        <v>45</v>
      </c>
      <c r="L10" s="52" t="s">
        <v>55</v>
      </c>
      <c r="M10" s="58"/>
      <c r="N10" s="58">
        <v>56243752</v>
      </c>
      <c r="O10" s="58">
        <v>56203200</v>
      </c>
      <c r="P10" s="59">
        <v>1020005009686</v>
      </c>
      <c r="Q10" s="40" t="str">
        <f t="shared" si="0"/>
        <v>最終予定価格は56,243,752円、最終契約金額は56,203,200円</v>
      </c>
      <c r="R10" s="40" t="str">
        <f t="shared" si="1"/>
        <v>（公社）東京湾海難防止協会
横浜市中区海岸通３－９
（法人番号：1020005009686）</v>
      </c>
      <c r="S10" s="58"/>
      <c r="T10" s="58"/>
      <c r="U10" s="42" t="e">
        <f t="shared" si="2"/>
        <v>#VALUE!</v>
      </c>
    </row>
    <row r="11" spans="1:21" s="43" customFormat="1" ht="90" x14ac:dyDescent="0.15">
      <c r="A11" s="44" t="s">
        <v>56</v>
      </c>
      <c r="B11" s="45" t="s">
        <v>57</v>
      </c>
      <c r="C11" s="46">
        <v>42107</v>
      </c>
      <c r="D11" s="45" t="s">
        <v>58</v>
      </c>
      <c r="E11" s="47" t="s">
        <v>29</v>
      </c>
      <c r="F11" s="48">
        <v>11253600</v>
      </c>
      <c r="G11" s="48">
        <v>8748000</v>
      </c>
      <c r="H11" s="49">
        <f>G11/F11</f>
        <v>0.77735124760076779</v>
      </c>
      <c r="I11" s="50" t="s">
        <v>30</v>
      </c>
      <c r="J11" s="50" t="s">
        <v>31</v>
      </c>
      <c r="K11" s="51">
        <v>3</v>
      </c>
      <c r="L11" s="52" t="s">
        <v>59</v>
      </c>
      <c r="M11" s="61"/>
      <c r="N11" s="62"/>
      <c r="O11" s="63">
        <v>11718000</v>
      </c>
      <c r="P11" s="57">
        <v>9010005011405</v>
      </c>
      <c r="Q11" s="40" t="str">
        <f t="shared" si="0"/>
        <v>最終契約金額は11,718,000円</v>
      </c>
      <c r="R11" s="40" t="str">
        <f t="shared" si="1"/>
        <v>（公財）都市緑化機構
東京都千代田区神田神保町３－２－４田村ビル２階
（法人番号：9010005011405）</v>
      </c>
      <c r="S11" s="64" t="s">
        <v>60</v>
      </c>
      <c r="T11" s="65">
        <v>2</v>
      </c>
      <c r="U11" s="42" t="e">
        <f t="shared" si="2"/>
        <v>#VALUE!</v>
      </c>
    </row>
    <row r="12" spans="1:21" s="43" customFormat="1" ht="90" x14ac:dyDescent="0.15">
      <c r="A12" s="66" t="s">
        <v>61</v>
      </c>
      <c r="B12" s="66" t="s">
        <v>62</v>
      </c>
      <c r="C12" s="67">
        <v>42108</v>
      </c>
      <c r="D12" s="68" t="s">
        <v>63</v>
      </c>
      <c r="E12" s="47" t="s">
        <v>29</v>
      </c>
      <c r="F12" s="48">
        <v>25833600</v>
      </c>
      <c r="G12" s="48">
        <v>25812000</v>
      </c>
      <c r="H12" s="49">
        <f>G12/F12</f>
        <v>0.99916387959866215</v>
      </c>
      <c r="I12" s="50" t="s">
        <v>30</v>
      </c>
      <c r="J12" s="50" t="s">
        <v>31</v>
      </c>
      <c r="K12" s="51">
        <v>1</v>
      </c>
      <c r="L12" s="52" t="s">
        <v>64</v>
      </c>
      <c r="M12" s="53"/>
      <c r="N12" s="62"/>
      <c r="O12" s="63">
        <v>30780000</v>
      </c>
      <c r="P12" s="57">
        <v>6013305001887</v>
      </c>
      <c r="Q12" s="40" t="str">
        <f t="shared" si="0"/>
        <v>最終契約金額は30,780,000円</v>
      </c>
      <c r="R12" s="40" t="str">
        <f>D12&amp;CHAR(10)&amp;"（法人番号："&amp;Q12&amp;"）"</f>
        <v>（公財）日本生態系協会
東京都豊島区西池袋２－３０－２０
（法人番号：最終契約金額は30,780,000円）</v>
      </c>
      <c r="S12" s="64" t="s">
        <v>60</v>
      </c>
      <c r="T12" s="65">
        <v>1</v>
      </c>
      <c r="U12" s="42" t="e">
        <f t="shared" si="2"/>
        <v>#VALUE!</v>
      </c>
    </row>
    <row r="13" spans="1:21" s="43" customFormat="1" ht="105" x14ac:dyDescent="0.15">
      <c r="A13" s="44" t="s">
        <v>65</v>
      </c>
      <c r="B13" s="45" t="s">
        <v>66</v>
      </c>
      <c r="C13" s="46">
        <v>42108</v>
      </c>
      <c r="D13" s="45" t="s">
        <v>49</v>
      </c>
      <c r="E13" s="47" t="s">
        <v>43</v>
      </c>
      <c r="F13" s="48">
        <v>25496640</v>
      </c>
      <c r="G13" s="48">
        <v>25488000</v>
      </c>
      <c r="H13" s="49">
        <v>0.99966113181972216</v>
      </c>
      <c r="I13" s="50" t="s">
        <v>50</v>
      </c>
      <c r="J13" s="50" t="s">
        <v>31</v>
      </c>
      <c r="K13" s="51">
        <v>1</v>
      </c>
      <c r="L13" s="52" t="s">
        <v>67</v>
      </c>
      <c r="M13" s="58"/>
      <c r="N13" s="58">
        <v>24087217</v>
      </c>
      <c r="O13" s="58">
        <v>23652000</v>
      </c>
      <c r="P13" s="60">
        <v>5290805003008</v>
      </c>
      <c r="Q13" s="40" t="str">
        <f t="shared" si="0"/>
        <v>最終予定価格は24,087,217円、最終契約金額は23,652,000円</v>
      </c>
      <c r="R13" s="40" t="str">
        <f t="shared" ref="R13:R21" si="3">D13&amp;CHAR(10)
&amp;"（法人番号："&amp;P13&amp;"）"</f>
        <v>（公社）西部海難防止協会
北九州市門司区港町７－８
（法人番号：5290805003008）</v>
      </c>
      <c r="S13" s="69"/>
      <c r="T13" s="69"/>
      <c r="U13" s="42" t="e">
        <f t="shared" si="2"/>
        <v>#VALUE!</v>
      </c>
    </row>
    <row r="14" spans="1:21" s="43" customFormat="1" ht="105" x14ac:dyDescent="0.15">
      <c r="A14" s="44" t="s">
        <v>68</v>
      </c>
      <c r="B14" s="45" t="s">
        <v>69</v>
      </c>
      <c r="C14" s="46">
        <v>42111</v>
      </c>
      <c r="D14" s="45" t="s">
        <v>49</v>
      </c>
      <c r="E14" s="47" t="s">
        <v>43</v>
      </c>
      <c r="F14" s="48">
        <v>15681600</v>
      </c>
      <c r="G14" s="48">
        <v>15120000</v>
      </c>
      <c r="H14" s="49">
        <v>0.96418732782369143</v>
      </c>
      <c r="I14" s="50" t="s">
        <v>50</v>
      </c>
      <c r="J14" s="50" t="s">
        <v>31</v>
      </c>
      <c r="K14" s="51">
        <v>1</v>
      </c>
      <c r="L14" s="52" t="s">
        <v>70</v>
      </c>
      <c r="M14" s="58"/>
      <c r="N14" s="58">
        <v>22234188</v>
      </c>
      <c r="O14" s="58">
        <v>21600000</v>
      </c>
      <c r="P14" s="59">
        <v>5290805003008</v>
      </c>
      <c r="Q14" s="40" t="str">
        <f t="shared" si="0"/>
        <v>最終予定価格は22,234,188円、最終契約金額は21,600,000円</v>
      </c>
      <c r="R14" s="40" t="str">
        <f t="shared" si="3"/>
        <v>（公社）西部海難防止協会
北九州市門司区港町７－８
（法人番号：5290805003008）</v>
      </c>
      <c r="S14" s="69"/>
      <c r="T14" s="69"/>
      <c r="U14" s="42" t="e">
        <f t="shared" si="2"/>
        <v>#VALUE!</v>
      </c>
    </row>
    <row r="15" spans="1:21" s="43" customFormat="1" ht="105" x14ac:dyDescent="0.15">
      <c r="A15" s="44" t="s">
        <v>71</v>
      </c>
      <c r="B15" s="45" t="s">
        <v>72</v>
      </c>
      <c r="C15" s="46">
        <v>42111</v>
      </c>
      <c r="D15" s="45" t="s">
        <v>73</v>
      </c>
      <c r="E15" s="47" t="s">
        <v>74</v>
      </c>
      <c r="F15" s="48">
        <v>16664400</v>
      </c>
      <c r="G15" s="48">
        <v>12938400</v>
      </c>
      <c r="H15" s="49">
        <f>G15/F15</f>
        <v>0.77640959170447177</v>
      </c>
      <c r="I15" s="50" t="s">
        <v>30</v>
      </c>
      <c r="J15" s="50" t="s">
        <v>31</v>
      </c>
      <c r="K15" s="51">
        <v>8</v>
      </c>
      <c r="L15" s="52" t="s">
        <v>75</v>
      </c>
      <c r="M15" s="53"/>
      <c r="N15" s="54">
        <v>16653200</v>
      </c>
      <c r="O15" s="54">
        <v>12927600</v>
      </c>
      <c r="P15" s="57">
        <v>2290005005245</v>
      </c>
      <c r="Q15" s="40" t="str">
        <f t="shared" si="0"/>
        <v>最終予定価格は16,653,200円、最終契約金額は12,927,600円</v>
      </c>
      <c r="R15" s="40" t="str">
        <f t="shared" si="3"/>
        <v>（公財）福岡県すこやか健康事業団
福岡県福岡市中央区天神４－１－３２
（法人番号：2290005005245）</v>
      </c>
      <c r="S15" s="70" t="s">
        <v>33</v>
      </c>
      <c r="T15" s="64">
        <v>5</v>
      </c>
      <c r="U15" s="42" t="e">
        <f t="shared" si="2"/>
        <v>#VALUE!</v>
      </c>
    </row>
    <row r="16" spans="1:21" s="43" customFormat="1" ht="105" x14ac:dyDescent="0.15">
      <c r="A16" s="44" t="s">
        <v>76</v>
      </c>
      <c r="B16" s="45" t="s">
        <v>77</v>
      </c>
      <c r="C16" s="46">
        <v>42114</v>
      </c>
      <c r="D16" s="45" t="s">
        <v>49</v>
      </c>
      <c r="E16" s="47" t="s">
        <v>43</v>
      </c>
      <c r="F16" s="48">
        <v>71881560</v>
      </c>
      <c r="G16" s="48">
        <v>71496000</v>
      </c>
      <c r="H16" s="49">
        <v>0.99463617651035952</v>
      </c>
      <c r="I16" s="50" t="s">
        <v>50</v>
      </c>
      <c r="J16" s="50" t="s">
        <v>31</v>
      </c>
      <c r="K16" s="51">
        <v>1</v>
      </c>
      <c r="L16" s="52" t="s">
        <v>78</v>
      </c>
      <c r="M16" s="58"/>
      <c r="N16" s="58">
        <v>59562325</v>
      </c>
      <c r="O16" s="58">
        <v>59076000</v>
      </c>
      <c r="P16" s="59">
        <v>5290805003008</v>
      </c>
      <c r="Q16" s="40" t="str">
        <f t="shared" si="0"/>
        <v>最終予定価格は59,562,325円、最終契約金額は59,076,000円</v>
      </c>
      <c r="R16" s="40" t="str">
        <f t="shared" si="3"/>
        <v>（公社）西部海難防止協会
北九州市門司区港町７－８
（法人番号：5290805003008）</v>
      </c>
      <c r="S16" s="69"/>
      <c r="T16" s="69"/>
      <c r="U16" s="42" t="e">
        <f t="shared" si="2"/>
        <v>#VALUE!</v>
      </c>
    </row>
    <row r="17" spans="1:21" s="43" customFormat="1" ht="105" x14ac:dyDescent="0.15">
      <c r="A17" s="44" t="s">
        <v>79</v>
      </c>
      <c r="B17" s="45" t="s">
        <v>80</v>
      </c>
      <c r="C17" s="46">
        <v>42117</v>
      </c>
      <c r="D17" s="45" t="s">
        <v>81</v>
      </c>
      <c r="E17" s="47" t="s">
        <v>43</v>
      </c>
      <c r="F17" s="48">
        <v>9744026</v>
      </c>
      <c r="G17" s="48">
        <v>9720000</v>
      </c>
      <c r="H17" s="49">
        <v>0.99753428408339628</v>
      </c>
      <c r="I17" s="50" t="s">
        <v>44</v>
      </c>
      <c r="J17" s="50" t="s">
        <v>31</v>
      </c>
      <c r="K17" s="51" t="s">
        <v>45</v>
      </c>
      <c r="L17" s="52" t="s">
        <v>82</v>
      </c>
      <c r="M17" s="58"/>
      <c r="N17" s="58">
        <v>13602344</v>
      </c>
      <c r="O17" s="58">
        <v>13500000</v>
      </c>
      <c r="P17" s="60">
        <v>2240005012774</v>
      </c>
      <c r="Q17" s="40" t="str">
        <f t="shared" si="0"/>
        <v>最終予定価格は13,602,344円、最終契約金額は13,500,000円</v>
      </c>
      <c r="R17" s="40" t="str">
        <f t="shared" si="3"/>
        <v>（公社）瀬戸内海海上安全協会
広島県広島市南区的場町１-３-６ 
（法人番号：2240005012774）</v>
      </c>
      <c r="S17" s="69"/>
      <c r="T17" s="69"/>
      <c r="U17" s="42" t="e">
        <f t="shared" si="2"/>
        <v>#VALUE!</v>
      </c>
    </row>
    <row r="18" spans="1:21" s="75" customFormat="1" ht="105" x14ac:dyDescent="0.15">
      <c r="A18" s="44" t="s">
        <v>83</v>
      </c>
      <c r="B18" s="45" t="s">
        <v>84</v>
      </c>
      <c r="C18" s="46">
        <v>42142</v>
      </c>
      <c r="D18" s="45" t="s">
        <v>81</v>
      </c>
      <c r="E18" s="47" t="s">
        <v>43</v>
      </c>
      <c r="F18" s="48">
        <v>20863342</v>
      </c>
      <c r="G18" s="48">
        <v>20520000</v>
      </c>
      <c r="H18" s="49">
        <v>0.98354328851053685</v>
      </c>
      <c r="I18" s="50" t="s">
        <v>44</v>
      </c>
      <c r="J18" s="50" t="s">
        <v>31</v>
      </c>
      <c r="K18" s="51" t="s">
        <v>45</v>
      </c>
      <c r="L18" s="52" t="s">
        <v>85</v>
      </c>
      <c r="M18" s="71"/>
      <c r="N18" s="72">
        <v>29565426</v>
      </c>
      <c r="O18" s="72">
        <v>28296000</v>
      </c>
      <c r="P18" s="73">
        <v>2240005012774</v>
      </c>
      <c r="Q18" s="40" t="str">
        <f t="shared" si="0"/>
        <v>最終予定価格は29,565,426円、最終契約金額は28,296,000円</v>
      </c>
      <c r="R18" s="40" t="str">
        <f t="shared" si="3"/>
        <v>（公社）瀬戸内海海上安全協会
広島県広島市南区的場町１-３-６ 
（法人番号：2240005012774）</v>
      </c>
      <c r="S18" s="74"/>
      <c r="T18" s="74"/>
      <c r="U18" s="42" t="e">
        <f t="shared" ref="U18:U22" si="4">LEFT(D18,FIND("（法人番号",D18))</f>
        <v>#VALUE!</v>
      </c>
    </row>
    <row r="19" spans="1:21" s="75" customFormat="1" ht="105" x14ac:dyDescent="0.15">
      <c r="A19" s="44" t="s">
        <v>86</v>
      </c>
      <c r="B19" s="45" t="s">
        <v>87</v>
      </c>
      <c r="C19" s="46">
        <v>42143</v>
      </c>
      <c r="D19" s="45" t="s">
        <v>88</v>
      </c>
      <c r="E19" s="47" t="s">
        <v>43</v>
      </c>
      <c r="F19" s="48">
        <v>6020779</v>
      </c>
      <c r="G19" s="48">
        <v>5940000</v>
      </c>
      <c r="H19" s="49">
        <v>0.98658329760982755</v>
      </c>
      <c r="I19" s="50" t="s">
        <v>50</v>
      </c>
      <c r="J19" s="50" t="s">
        <v>31</v>
      </c>
      <c r="K19" s="51">
        <v>1</v>
      </c>
      <c r="L19" s="52" t="s">
        <v>89</v>
      </c>
      <c r="M19" s="58"/>
      <c r="N19" s="58">
        <v>7779557</v>
      </c>
      <c r="O19" s="58">
        <v>7560000</v>
      </c>
      <c r="P19" s="59">
        <v>2240005012774</v>
      </c>
      <c r="Q19" s="40" t="str">
        <f t="shared" si="0"/>
        <v>最終予定価格は7,779,557円、最終契約金額は7,560,000円</v>
      </c>
      <c r="R19" s="40" t="str">
        <f t="shared" si="3"/>
        <v>（公社）瀬戸内海海上安全協会
広島県広島市南区的場町１－３－６
（法人番号：2240005012774）</v>
      </c>
      <c r="S19" s="74"/>
      <c r="T19" s="74"/>
      <c r="U19" s="42" t="e">
        <f t="shared" si="4"/>
        <v>#VALUE!</v>
      </c>
    </row>
    <row r="20" spans="1:21" s="75" customFormat="1" ht="105" x14ac:dyDescent="0.15">
      <c r="A20" s="44" t="s">
        <v>90</v>
      </c>
      <c r="B20" s="45" t="s">
        <v>91</v>
      </c>
      <c r="C20" s="46">
        <v>42166</v>
      </c>
      <c r="D20" s="45" t="s">
        <v>28</v>
      </c>
      <c r="E20" s="47" t="s">
        <v>29</v>
      </c>
      <c r="F20" s="48">
        <v>6577200</v>
      </c>
      <c r="G20" s="48">
        <v>6048000</v>
      </c>
      <c r="H20" s="49">
        <f>G20/F20</f>
        <v>0.91954022988505746</v>
      </c>
      <c r="I20" s="50" t="s">
        <v>30</v>
      </c>
      <c r="J20" s="50" t="s">
        <v>31</v>
      </c>
      <c r="K20" s="51">
        <v>3</v>
      </c>
      <c r="L20" s="52" t="s">
        <v>92</v>
      </c>
      <c r="M20" s="53"/>
      <c r="N20" s="54">
        <v>6814800</v>
      </c>
      <c r="O20" s="54">
        <v>6285600</v>
      </c>
      <c r="P20" s="57">
        <v>2290005005245</v>
      </c>
      <c r="Q20" s="40" t="str">
        <f t="shared" si="0"/>
        <v>最終予定価格は6,814,800円、最終契約金額は6,285,600円</v>
      </c>
      <c r="R20" s="40" t="str">
        <f t="shared" si="3"/>
        <v>（公財）福岡県すこやか健康事業団
福岡県福岡市中央区天神４－１－３２
（法人番号：2290005005245）</v>
      </c>
      <c r="S20" s="76" t="s">
        <v>33</v>
      </c>
      <c r="T20" s="77">
        <v>6</v>
      </c>
      <c r="U20" s="42" t="e">
        <f t="shared" si="4"/>
        <v>#VALUE!</v>
      </c>
    </row>
    <row r="21" spans="1:21" s="75" customFormat="1" ht="105" x14ac:dyDescent="0.15">
      <c r="A21" s="44" t="s">
        <v>93</v>
      </c>
      <c r="B21" s="45" t="s">
        <v>94</v>
      </c>
      <c r="C21" s="46">
        <v>42180</v>
      </c>
      <c r="D21" s="45" t="s">
        <v>95</v>
      </c>
      <c r="E21" s="47" t="s">
        <v>43</v>
      </c>
      <c r="F21" s="48">
        <v>25250400</v>
      </c>
      <c r="G21" s="48">
        <v>24948000</v>
      </c>
      <c r="H21" s="49">
        <f>G21/F21</f>
        <v>0.9880239520958084</v>
      </c>
      <c r="I21" s="50" t="s">
        <v>30</v>
      </c>
      <c r="J21" s="50" t="s">
        <v>31</v>
      </c>
      <c r="K21" s="51">
        <v>1</v>
      </c>
      <c r="L21" s="52" t="s">
        <v>96</v>
      </c>
      <c r="M21" s="53"/>
      <c r="N21" s="54">
        <v>25520400</v>
      </c>
      <c r="O21" s="54">
        <v>25214760</v>
      </c>
      <c r="P21" s="55">
        <v>9010005000135</v>
      </c>
      <c r="Q21" s="40" t="str">
        <f t="shared" si="0"/>
        <v>最終予定価格は25,520,400円、最終契約金額は25,214,760円</v>
      </c>
      <c r="R21" s="40" t="str">
        <f t="shared" si="3"/>
        <v>（公財）河川財団
東京都中央区日本橋小伝馬町１１－９  
（法人番号：9010005000135）</v>
      </c>
      <c r="S21" s="76" t="s">
        <v>97</v>
      </c>
      <c r="T21" s="77">
        <v>1</v>
      </c>
      <c r="U21" s="42" t="e">
        <f t="shared" si="4"/>
        <v>#VALUE!</v>
      </c>
    </row>
    <row r="22" spans="1:21" s="3" customFormat="1" ht="14.25" x14ac:dyDescent="0.15">
      <c r="A22" s="78"/>
      <c r="B22" s="78"/>
      <c r="C22" s="78"/>
      <c r="D22" s="78"/>
      <c r="E22" s="78"/>
      <c r="F22" s="78"/>
      <c r="G22" s="78"/>
      <c r="H22" s="78"/>
      <c r="I22" s="78"/>
      <c r="J22" s="79"/>
      <c r="K22" s="78"/>
      <c r="L22" s="78"/>
      <c r="M22" s="78"/>
      <c r="N22" s="80"/>
      <c r="O22" s="80"/>
      <c r="P22" s="55"/>
      <c r="Q22" s="81"/>
      <c r="R22" s="81"/>
      <c r="S22" s="82"/>
      <c r="T22" s="83"/>
      <c r="U22" s="42" t="e">
        <f t="shared" si="4"/>
        <v>#VALUE!</v>
      </c>
    </row>
    <row r="23" spans="1:21" s="3" customFormat="1" ht="13.5" customHeight="1" x14ac:dyDescent="0.15">
      <c r="A23" s="84"/>
      <c r="B23" s="84"/>
      <c r="C23" s="84"/>
      <c r="D23" s="84"/>
      <c r="E23" s="84"/>
      <c r="F23" s="84"/>
      <c r="G23" s="84"/>
      <c r="H23" s="84"/>
      <c r="I23" s="84"/>
      <c r="J23" s="85"/>
      <c r="K23" s="84"/>
      <c r="L23" s="84"/>
      <c r="M23" s="84"/>
      <c r="N23" s="86"/>
      <c r="O23" s="86"/>
      <c r="P23" s="87"/>
      <c r="Q23" s="81"/>
      <c r="R23" s="81"/>
      <c r="S23" s="88"/>
      <c r="T23" s="89"/>
    </row>
    <row r="24" spans="1:21" s="94" customFormat="1" x14ac:dyDescent="0.15">
      <c r="A24" s="90" t="s">
        <v>98</v>
      </c>
      <c r="B24" s="91"/>
      <c r="C24" s="92"/>
      <c r="D24" s="91"/>
      <c r="E24" s="93"/>
      <c r="M24" s="95"/>
      <c r="N24" s="96"/>
      <c r="O24" s="96"/>
      <c r="P24" s="97"/>
      <c r="Q24" s="81"/>
      <c r="R24" s="81"/>
    </row>
    <row r="25" spans="1:21" s="94" customFormat="1" x14ac:dyDescent="0.15">
      <c r="A25" s="90" t="s">
        <v>99</v>
      </c>
      <c r="B25" s="91"/>
      <c r="C25" s="92"/>
      <c r="D25" s="91"/>
      <c r="E25" s="93"/>
      <c r="M25" s="95"/>
      <c r="N25" s="96"/>
      <c r="O25" s="96"/>
      <c r="P25" s="97"/>
      <c r="Q25" s="81"/>
      <c r="R25" s="81"/>
    </row>
    <row r="26" spans="1:21" x14ac:dyDescent="0.15">
      <c r="N26" s="96"/>
      <c r="O26" s="96"/>
      <c r="P26" s="97"/>
    </row>
    <row r="27" spans="1:21" x14ac:dyDescent="0.15">
      <c r="N27" s="96"/>
      <c r="O27" s="96"/>
      <c r="P27" s="97"/>
    </row>
    <row r="28" spans="1:21" x14ac:dyDescent="0.15">
      <c r="N28" s="96"/>
      <c r="O28" s="96"/>
      <c r="P28" s="97"/>
    </row>
    <row r="29" spans="1:21" x14ac:dyDescent="0.15">
      <c r="G29" s="102"/>
      <c r="N29" s="96"/>
      <c r="O29" s="96"/>
      <c r="P29" s="97"/>
    </row>
    <row r="30" spans="1:21" x14ac:dyDescent="0.15">
      <c r="N30" s="76"/>
      <c r="O30" s="76"/>
      <c r="P30" s="76"/>
    </row>
    <row r="31" spans="1:21" x14ac:dyDescent="0.15">
      <c r="N31" s="103"/>
      <c r="O31" s="103"/>
      <c r="P31" s="103"/>
    </row>
    <row r="32" spans="1:21" x14ac:dyDescent="0.15">
      <c r="N32" s="103"/>
      <c r="O32" s="103"/>
      <c r="P32" s="103"/>
    </row>
  </sheetData>
  <sheetProtection password="CC3D" sheet="1" objects="1" scenarios="1" formatRows="0" insertColumns="0" insertRows="0" deleteColumns="0" deleteRows="0" autoFilter="0"/>
  <autoFilter ref="A4:T22"/>
  <mergeCells count="16">
    <mergeCell ref="I3:K3"/>
    <mergeCell ref="L3:L4"/>
    <mergeCell ref="M3:M4"/>
    <mergeCell ref="N3:P3"/>
    <mergeCell ref="Q3:R3"/>
    <mergeCell ref="S3:T3"/>
    <mergeCell ref="A1:L1"/>
    <mergeCell ref="K2:L2"/>
    <mergeCell ref="A3:A4"/>
    <mergeCell ref="B3:B4"/>
    <mergeCell ref="C3:C4"/>
    <mergeCell ref="D3:D4"/>
    <mergeCell ref="E3:E4"/>
    <mergeCell ref="F3:F4"/>
    <mergeCell ref="G3:G4"/>
    <mergeCell ref="H3:H4"/>
  </mergeCells>
  <phoneticPr fontId="3"/>
  <dataValidations count="4">
    <dataValidation type="textLength" operator="equal" allowBlank="1" showInputMessage="1" showErrorMessage="1" errorTitle="エラー（法人番号）" error="法人番号は必ず13桁となります。_x000a_半角数字で正しい番号を入力してください。" sqref="P5:P29">
      <formula1>13</formula1>
    </dataValidation>
    <dataValidation type="list" allowBlank="1" showInputMessage="1" showErrorMessage="1" sqref="E5:E21">
      <formula1>"一般競争入札,指名競争入札,一般競争入札（総合評価）,指名競争入札（総合評価）"</formula1>
    </dataValidation>
    <dataValidation type="list" allowBlank="1" showInputMessage="1" showErrorMessage="1" sqref="N30:P30 J5:J21">
      <formula1>"国所管"</formula1>
    </dataValidation>
    <dataValidation type="list" allowBlank="1" showInputMessage="1" showErrorMessage="1" sqref="I5:I21">
      <formula1>"公財,公社,特財,特社"</formula1>
    </dataValidation>
  </dataValidations>
  <printOptions horizontalCentered="1"/>
  <pageMargins left="0.51181102362204722" right="0.23622047244094491" top="0.55118110236220474" bottom="0.39370078740157483" header="0.19685039370078741" footer="0.19685039370078741"/>
  <pageSetup paperSize="9" scale="72" fitToHeight="100" orientation="landscape" horizontalDpi="300" verticalDpi="300" r:id="rId1"/>
  <headerFooter alignWithMargins="0">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2016-09-20T06:50:17Z</dcterms:created>
  <dcterms:modified xsi:type="dcterms:W3CDTF">2016-09-20T06:51:06Z</dcterms:modified>
</cp:coreProperties>
</file>