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sui-s2xm\Desktop\"/>
    </mc:Choice>
  </mc:AlternateContent>
  <bookViews>
    <workbookView xWindow="0" yWindow="0" windowWidth="20490" windowHeight="7770"/>
  </bookViews>
  <sheets>
    <sheet name="様式" sheetId="4" r:id="rId1"/>
    <sheet name="【参考】記入要領" sheetId="2" r:id="rId2"/>
    <sheet name="【参考】手待ち時間基礎データ" sheetId="3" r:id="rId3"/>
  </sheets>
  <definedNames>
    <definedName name="_xlnm._FilterDatabase" localSheetId="2" hidden="1">【参考】手待ち時間基礎データ!$B$6:$C$26</definedName>
    <definedName name="A24_01" localSheetId="1">#REF!</definedName>
    <definedName name="A24_01" localSheetId="2">【参考】手待ち時間基礎データ!#REF!</definedName>
    <definedName name="A24_01" localSheetId="0">#REF!</definedName>
    <definedName name="A24_01">#REF!</definedName>
    <definedName name="A24_02" localSheetId="1">#REF!</definedName>
    <definedName name="A24_02" localSheetId="2">【参考】手待ち時間基礎データ!#REF!</definedName>
    <definedName name="A24_02" localSheetId="0">#REF!</definedName>
    <definedName name="A24_02">#REF!</definedName>
    <definedName name="A24_03" localSheetId="1">#REF!</definedName>
    <definedName name="A24_03" localSheetId="2">【参考】手待ち時間基礎データ!#REF!</definedName>
    <definedName name="A24_03" localSheetId="0">#REF!</definedName>
    <definedName name="A24_03">#REF!</definedName>
    <definedName name="A24_04" localSheetId="1">#REF!</definedName>
    <definedName name="A24_04" localSheetId="2">【参考】手待ち時間基礎データ!#REF!</definedName>
    <definedName name="A24_04" localSheetId="0">#REF!</definedName>
    <definedName name="A24_04">#REF!</definedName>
    <definedName name="A24_05" localSheetId="1">#REF!</definedName>
    <definedName name="A24_05" localSheetId="2">【参考】手待ち時間基礎データ!#REF!</definedName>
    <definedName name="A24_05" localSheetId="0">#REF!</definedName>
    <definedName name="A24_05">#REF!</definedName>
    <definedName name="A25_01" localSheetId="1">#REF!</definedName>
    <definedName name="A25_01" localSheetId="2">#REF!</definedName>
    <definedName name="A25_01" localSheetId="0">#REF!</definedName>
    <definedName name="A25_01">#REF!</definedName>
    <definedName name="A25_02" localSheetId="1">#REF!</definedName>
    <definedName name="A25_02" localSheetId="2">#REF!</definedName>
    <definedName name="A25_02" localSheetId="0">#REF!</definedName>
    <definedName name="A25_02">#REF!</definedName>
    <definedName name="A25_03" localSheetId="1">#REF!</definedName>
    <definedName name="A25_03" localSheetId="2">#REF!</definedName>
    <definedName name="A25_03" localSheetId="0">#REF!</definedName>
    <definedName name="A25_03">#REF!</definedName>
    <definedName name="A25_04" localSheetId="1">#REF!</definedName>
    <definedName name="A25_04" localSheetId="2">#REF!</definedName>
    <definedName name="A25_04" localSheetId="0">#REF!</definedName>
    <definedName name="A25_04">#REF!</definedName>
    <definedName name="A25_05" localSheetId="1">#REF!</definedName>
    <definedName name="A25_05" localSheetId="2">#REF!</definedName>
    <definedName name="A25_05" localSheetId="0">#REF!</definedName>
    <definedName name="A25_05">#REF!</definedName>
    <definedName name="_xlnm.Print_Area" localSheetId="1">【参考】記入要領!$B$2:$G$51</definedName>
    <definedName name="_xlnm.Print_Area" localSheetId="2">【参考】手待ち時間基礎データ!$B$2:$D$53</definedName>
    <definedName name="_xlnm.Print_Area" localSheetId="0">様式!$B$2:$G$51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4" l="1"/>
  <c r="C43" i="4"/>
  <c r="D25" i="4"/>
  <c r="C12" i="4"/>
  <c r="G11" i="4"/>
  <c r="G10" i="4"/>
  <c r="G9" i="4"/>
  <c r="G12" i="4" s="1"/>
  <c r="C25" i="4" s="1"/>
  <c r="C30" i="4" l="1"/>
  <c r="E25" i="4"/>
  <c r="D50" i="4" l="1"/>
  <c r="E50" i="4" s="1"/>
  <c r="F50" i="4" s="1"/>
  <c r="D30" i="4"/>
  <c r="E30" i="4" s="1"/>
  <c r="G37" i="4" s="1"/>
  <c r="D43" i="4" s="1"/>
  <c r="E43" i="4" s="1"/>
  <c r="F43" i="4" s="1"/>
  <c r="G12" i="2" l="1"/>
  <c r="C12" i="2"/>
  <c r="C25" i="2"/>
  <c r="G10" i="2" l="1"/>
  <c r="G11" i="2"/>
  <c r="D25" i="2" l="1"/>
  <c r="C50" i="2"/>
  <c r="C43" i="2"/>
  <c r="G9" i="2"/>
  <c r="E25" i="2" l="1"/>
  <c r="D50" i="2" s="1"/>
  <c r="C30" i="2"/>
  <c r="E50" i="2" l="1"/>
  <c r="F50" i="2" s="1"/>
  <c r="D30" i="2"/>
  <c r="E30" i="2" l="1"/>
  <c r="G37" i="2" l="1"/>
  <c r="D43" i="2" l="1"/>
  <c r="E43" i="2" s="1"/>
  <c r="F43" i="2" s="1"/>
</calcChain>
</file>

<file path=xl/sharedStrings.xml><?xml version="1.0" encoding="utf-8"?>
<sst xmlns="http://schemas.openxmlformats.org/spreadsheetml/2006/main" count="261" uniqueCount="103">
  <si>
    <t>トラック入出庫台数</t>
    <rPh sb="4" eb="7">
      <t>ニュウシュッコ</t>
    </rPh>
    <rPh sb="7" eb="9">
      <t>ダイスウ</t>
    </rPh>
    <phoneticPr fontId="2"/>
  </si>
  <si>
    <t>営業日</t>
    <rPh sb="0" eb="2">
      <t>エイギョウ</t>
    </rPh>
    <phoneticPr fontId="2"/>
  </si>
  <si>
    <t>手待ち発生率</t>
    <rPh sb="0" eb="1">
      <t>テ</t>
    </rPh>
    <rPh sb="1" eb="2">
      <t>マ</t>
    </rPh>
    <rPh sb="3" eb="5">
      <t>ハッセイ</t>
    </rPh>
    <rPh sb="5" eb="6">
      <t>リツ</t>
    </rPh>
    <phoneticPr fontId="2"/>
  </si>
  <si>
    <t>平均手待ち時間</t>
    <rPh sb="0" eb="2">
      <t>ヘイキン</t>
    </rPh>
    <rPh sb="2" eb="3">
      <t>テ</t>
    </rPh>
    <rPh sb="3" eb="4">
      <t>マ</t>
    </rPh>
    <rPh sb="5" eb="7">
      <t>ジカン</t>
    </rPh>
    <phoneticPr fontId="2"/>
  </si>
  <si>
    <t>総手待ち時間</t>
    <rPh sb="0" eb="1">
      <t>ソウ</t>
    </rPh>
    <rPh sb="1" eb="2">
      <t>テ</t>
    </rPh>
    <rPh sb="2" eb="3">
      <t>マ</t>
    </rPh>
    <rPh sb="4" eb="6">
      <t>ジカン</t>
    </rPh>
    <phoneticPr fontId="2"/>
  </si>
  <si>
    <t>（1日当たり・台）</t>
    <rPh sb="2" eb="3">
      <t>ニチ</t>
    </rPh>
    <rPh sb="3" eb="4">
      <t>ア</t>
    </rPh>
    <rPh sb="7" eb="8">
      <t>ダイ</t>
    </rPh>
    <phoneticPr fontId="2"/>
  </si>
  <si>
    <t>（年間・日数）</t>
    <rPh sb="1" eb="3">
      <t>ネンカン</t>
    </rPh>
    <rPh sb="4" eb="6">
      <t>ニッスウ</t>
    </rPh>
    <phoneticPr fontId="2"/>
  </si>
  <si>
    <t>(%)</t>
    <phoneticPr fontId="2"/>
  </si>
  <si>
    <t>（1荷役当たり・時間）</t>
    <rPh sb="2" eb="4">
      <t>ニヤク</t>
    </rPh>
    <rPh sb="4" eb="5">
      <t>ア</t>
    </rPh>
    <rPh sb="8" eb="10">
      <t>ジカン</t>
    </rPh>
    <phoneticPr fontId="2"/>
  </si>
  <si>
    <t>（年間・時間）</t>
    <rPh sb="1" eb="3">
      <t>ネンカン</t>
    </rPh>
    <rPh sb="4" eb="6">
      <t>ジカン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</si>
  <si>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</si>
  <si>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</si>
  <si>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</si>
  <si>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</si>
  <si>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e=a×b×c×d</t>
    <phoneticPr fontId="2"/>
  </si>
  <si>
    <t>申請者任意設定</t>
    <rPh sb="0" eb="3">
      <t>シンセイシャ</t>
    </rPh>
    <rPh sb="3" eb="5">
      <t>ニンイ</t>
    </rPh>
    <rPh sb="5" eb="7">
      <t>セッテイ</t>
    </rPh>
    <phoneticPr fontId="2"/>
  </si>
  <si>
    <t>削減</t>
    <rPh sb="0" eb="2">
      <t>サクゲン</t>
    </rPh>
    <phoneticPr fontId="2"/>
  </si>
  <si>
    <t>手待ち時間削減目標</t>
    <rPh sb="0" eb="1">
      <t>テ</t>
    </rPh>
    <rPh sb="1" eb="2">
      <t>マ</t>
    </rPh>
    <rPh sb="3" eb="5">
      <t>ジカン</t>
    </rPh>
    <rPh sb="5" eb="7">
      <t>サクゲン</t>
    </rPh>
    <rPh sb="7" eb="9">
      <t>モクヒョウ</t>
    </rPh>
    <phoneticPr fontId="2"/>
  </si>
  <si>
    <t>削減すべき手待ち時間</t>
    <rPh sb="0" eb="2">
      <t>サクゲン</t>
    </rPh>
    <rPh sb="5" eb="6">
      <t>テ</t>
    </rPh>
    <rPh sb="6" eb="7">
      <t>マ</t>
    </rPh>
    <rPh sb="8" eb="10">
      <t>ジカン</t>
    </rPh>
    <phoneticPr fontId="2"/>
  </si>
  <si>
    <t>e</t>
    <phoneticPr fontId="2"/>
  </si>
  <si>
    <t>f</t>
    <phoneticPr fontId="2"/>
  </si>
  <si>
    <t>g=e×f</t>
    <phoneticPr fontId="2"/>
  </si>
  <si>
    <t>目標手待ち時間</t>
    <rPh sb="0" eb="2">
      <t>モクヒョウ</t>
    </rPh>
    <rPh sb="2" eb="3">
      <t>テ</t>
    </rPh>
    <rPh sb="3" eb="4">
      <t>マ</t>
    </rPh>
    <rPh sb="5" eb="7">
      <t>ジカン</t>
    </rPh>
    <phoneticPr fontId="2"/>
  </si>
  <si>
    <t>（年間）</t>
    <rPh sb="1" eb="3">
      <t>ネンカン</t>
    </rPh>
    <phoneticPr fontId="2"/>
  </si>
  <si>
    <t>h</t>
    <phoneticPr fontId="2"/>
  </si>
  <si>
    <t>i=e-h</t>
    <phoneticPr fontId="2"/>
  </si>
  <si>
    <t>平均手待ち時間</t>
    <phoneticPr fontId="2"/>
  </si>
  <si>
    <t>（時間）</t>
    <rPh sb="1" eb="3">
      <t>ジカン</t>
    </rPh>
    <phoneticPr fontId="2"/>
  </si>
  <si>
    <t>（年間・1荷役当たり・時間）</t>
    <rPh sb="1" eb="3">
      <t>ネンカン</t>
    </rPh>
    <rPh sb="5" eb="7">
      <t>ニヤク</t>
    </rPh>
    <rPh sb="7" eb="8">
      <t>ア</t>
    </rPh>
    <rPh sb="11" eb="13">
      <t>ジカン</t>
    </rPh>
    <phoneticPr fontId="2"/>
  </si>
  <si>
    <t>j</t>
    <phoneticPr fontId="2"/>
  </si>
  <si>
    <t>k</t>
    <phoneticPr fontId="2"/>
  </si>
  <si>
    <t>c</t>
    <phoneticPr fontId="2"/>
  </si>
  <si>
    <t>l</t>
    <phoneticPr fontId="2"/>
  </si>
  <si>
    <t>i</t>
    <phoneticPr fontId="2"/>
  </si>
  <si>
    <t>手待ちが発生する荷役回数（ﾄﾗｯｸ入出庫台数）</t>
    <rPh sb="0" eb="1">
      <t>テ</t>
    </rPh>
    <rPh sb="1" eb="2">
      <t>マ</t>
    </rPh>
    <rPh sb="4" eb="6">
      <t>ハッセイ</t>
    </rPh>
    <rPh sb="8" eb="10">
      <t>ニヤク</t>
    </rPh>
    <rPh sb="10" eb="12">
      <t>カイスウ</t>
    </rPh>
    <rPh sb="17" eb="20">
      <t>ニュウシュッコ</t>
    </rPh>
    <rPh sb="20" eb="22">
      <t>ダイスウ</t>
    </rPh>
    <phoneticPr fontId="2"/>
  </si>
  <si>
    <t>目標手待ち時間</t>
    <phoneticPr fontId="2"/>
  </si>
  <si>
    <t>目標平均手待ち時間</t>
    <rPh sb="0" eb="2">
      <t>モクヒョウ</t>
    </rPh>
    <phoneticPr fontId="2"/>
  </si>
  <si>
    <t>目標平均手待ち時間</t>
    <rPh sb="0" eb="2">
      <t>モクヒョウ</t>
    </rPh>
    <rPh sb="2" eb="4">
      <t>ヘイキン</t>
    </rPh>
    <rPh sb="4" eb="5">
      <t>テ</t>
    </rPh>
    <rPh sb="5" eb="6">
      <t>マ</t>
    </rPh>
    <rPh sb="7" eb="9">
      <t>ジカン</t>
    </rPh>
    <phoneticPr fontId="2"/>
  </si>
  <si>
    <t>（年間・延べ回数）</t>
    <rPh sb="6" eb="8">
      <t>カイスウ</t>
    </rPh>
    <phoneticPr fontId="2"/>
  </si>
  <si>
    <t>（1荷役当たり・分）</t>
    <rPh sb="2" eb="4">
      <t>ニヤク</t>
    </rPh>
    <rPh sb="4" eb="5">
      <t>ア</t>
    </rPh>
    <rPh sb="8" eb="9">
      <t>フン</t>
    </rPh>
    <phoneticPr fontId="2"/>
  </si>
  <si>
    <t>m=j×k×c</t>
    <phoneticPr fontId="2"/>
  </si>
  <si>
    <t>l=i/m</t>
    <phoneticPr fontId="2"/>
  </si>
  <si>
    <t>n=l×60</t>
    <phoneticPr fontId="2"/>
  </si>
  <si>
    <t>X</t>
    <phoneticPr fontId="2"/>
  </si>
  <si>
    <t>アイドリング10分当たりCO2排出量</t>
    <rPh sb="8" eb="9">
      <t>フン</t>
    </rPh>
    <rPh sb="9" eb="10">
      <t>ア</t>
    </rPh>
    <rPh sb="15" eb="17">
      <t>ハイシュツ</t>
    </rPh>
    <rPh sb="17" eb="18">
      <t>リョウ</t>
    </rPh>
    <phoneticPr fontId="2"/>
  </si>
  <si>
    <t>g-CO2</t>
    <phoneticPr fontId="2"/>
  </si>
  <si>
    <t>t-CO2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</si>
  <si>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</si>
  <si>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</si>
  <si>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10分当たり・t</t>
    <rPh sb="2" eb="3">
      <t>フン</t>
    </rPh>
    <rPh sb="3" eb="4">
      <t>ア</t>
    </rPh>
    <phoneticPr fontId="2"/>
  </si>
  <si>
    <t>年間削減CO2排出量</t>
    <rPh sb="0" eb="2">
      <t>ネンカン</t>
    </rPh>
    <rPh sb="2" eb="4">
      <t>サクゲン</t>
    </rPh>
    <rPh sb="7" eb="9">
      <t>ハイシュツ</t>
    </rPh>
    <rPh sb="9" eb="10">
      <t>リョウ</t>
    </rPh>
    <phoneticPr fontId="2"/>
  </si>
  <si>
    <t>b=a/1000000</t>
    <phoneticPr fontId="2"/>
  </si>
  <si>
    <t>d=c×60</t>
    <phoneticPr fontId="2"/>
  </si>
  <si>
    <t>e=b*d/10</t>
    <phoneticPr fontId="2"/>
  </si>
  <si>
    <t>自動計算</t>
    <rPh sb="0" eb="2">
      <t>ジドウ</t>
    </rPh>
    <rPh sb="2" eb="4">
      <t>ケイサン</t>
    </rPh>
    <phoneticPr fontId="2"/>
  </si>
  <si>
    <t>※30分以下を目標に設定</t>
    <rPh sb="3" eb="4">
      <t>フン</t>
    </rPh>
    <rPh sb="4" eb="6">
      <t>イカ</t>
    </rPh>
    <rPh sb="7" eb="9">
      <t>モクヒョウ</t>
    </rPh>
    <rPh sb="10" eb="12">
      <t>セッテイ</t>
    </rPh>
    <phoneticPr fontId="2"/>
  </si>
  <si>
    <t>※物流の最適化（輸送ルートの整理、物流施設の統合）、物流施設のハード面、ソフト面の効率化（取扱貨物量に見合った物流施設の規模の設定、トラック予約受付システムの導入、トラック営業所設置、高規格バース・荷さばき・転回場の整備等）により、現行の物流で発生が見込まれる総手待ち時間（年間）に対する削減目標（削減率）を設定</t>
    <rPh sb="1" eb="3">
      <t>ブツリュウ</t>
    </rPh>
    <rPh sb="4" eb="7">
      <t>サイテキカ</t>
    </rPh>
    <rPh sb="8" eb="10">
      <t>ユソウ</t>
    </rPh>
    <rPh sb="14" eb="16">
      <t>セイリ</t>
    </rPh>
    <rPh sb="17" eb="19">
      <t>ブツリュウ</t>
    </rPh>
    <rPh sb="19" eb="21">
      <t>シセツ</t>
    </rPh>
    <rPh sb="22" eb="24">
      <t>トウゴウ</t>
    </rPh>
    <rPh sb="26" eb="28">
      <t>ブツリュウ</t>
    </rPh>
    <rPh sb="28" eb="30">
      <t>シセツ</t>
    </rPh>
    <rPh sb="34" eb="35">
      <t>メン</t>
    </rPh>
    <rPh sb="39" eb="40">
      <t>メン</t>
    </rPh>
    <rPh sb="41" eb="44">
      <t>コウリツカ</t>
    </rPh>
    <rPh sb="70" eb="72">
      <t>ヨヤク</t>
    </rPh>
    <rPh sb="72" eb="74">
      <t>ウケツケ</t>
    </rPh>
    <rPh sb="79" eb="81">
      <t>ドウニュウ</t>
    </rPh>
    <rPh sb="86" eb="89">
      <t>エイギョウショ</t>
    </rPh>
    <rPh sb="89" eb="91">
      <t>セッチ</t>
    </rPh>
    <rPh sb="92" eb="95">
      <t>コウキカク</t>
    </rPh>
    <rPh sb="99" eb="100">
      <t>ニ</t>
    </rPh>
    <rPh sb="104" eb="106">
      <t>テンカイ</t>
    </rPh>
    <rPh sb="106" eb="107">
      <t>ジョウ</t>
    </rPh>
    <rPh sb="108" eb="110">
      <t>セイビ</t>
    </rPh>
    <rPh sb="110" eb="111">
      <t>トウ</t>
    </rPh>
    <rPh sb="116" eb="118">
      <t>ゲンコウ</t>
    </rPh>
    <rPh sb="119" eb="121">
      <t>ブツリュウ</t>
    </rPh>
    <rPh sb="122" eb="124">
      <t>ハッセイ</t>
    </rPh>
    <rPh sb="125" eb="127">
      <t>ミコ</t>
    </rPh>
    <rPh sb="130" eb="131">
      <t>ソウ</t>
    </rPh>
    <rPh sb="131" eb="132">
      <t>テ</t>
    </rPh>
    <rPh sb="132" eb="133">
      <t>マ</t>
    </rPh>
    <rPh sb="134" eb="136">
      <t>ジカン</t>
    </rPh>
    <rPh sb="137" eb="139">
      <t>ネンカン</t>
    </rPh>
    <rPh sb="141" eb="142">
      <t>タイ</t>
    </rPh>
    <rPh sb="144" eb="146">
      <t>サクゲン</t>
    </rPh>
    <rPh sb="146" eb="148">
      <t>モクヒョウ</t>
    </rPh>
    <rPh sb="149" eb="151">
      <t>サクゲン</t>
    </rPh>
    <rPh sb="151" eb="152">
      <t>リツ</t>
    </rPh>
    <rPh sb="154" eb="156">
      <t>セッテイ</t>
    </rPh>
    <phoneticPr fontId="2"/>
  </si>
  <si>
    <t>２．手待ち時間削減率の目標設定</t>
    <rPh sb="2" eb="3">
      <t>テ</t>
    </rPh>
    <rPh sb="3" eb="4">
      <t>マ</t>
    </rPh>
    <rPh sb="5" eb="7">
      <t>ジカン</t>
    </rPh>
    <rPh sb="7" eb="9">
      <t>サクゲン</t>
    </rPh>
    <rPh sb="9" eb="10">
      <t>リツ</t>
    </rPh>
    <rPh sb="11" eb="13">
      <t>モクヒョウ</t>
    </rPh>
    <rPh sb="13" eb="15">
      <t>セッテイ</t>
    </rPh>
    <phoneticPr fontId="2"/>
  </si>
  <si>
    <t>【現行の物流フロー】</t>
    <rPh sb="1" eb="3">
      <t>ゲンコウ</t>
    </rPh>
    <rPh sb="4" eb="6">
      <t>ブツリュウ</t>
    </rPh>
    <phoneticPr fontId="2"/>
  </si>
  <si>
    <t>【計画の物流フロー】</t>
    <rPh sb="1" eb="3">
      <t>ケイカク</t>
    </rPh>
    <rPh sb="4" eb="6">
      <t>ブツリュウ</t>
    </rPh>
    <phoneticPr fontId="2"/>
  </si>
  <si>
    <t>４．手待ち時間削減に伴うアイドリング時間減少による年間CO2排出量の削減量（試算）</t>
    <rPh sb="2" eb="4">
      <t>テマ</t>
    </rPh>
    <rPh sb="5" eb="7">
      <t>ジカン</t>
    </rPh>
    <rPh sb="7" eb="9">
      <t>サクゲン</t>
    </rPh>
    <rPh sb="10" eb="11">
      <t>トモナ</t>
    </rPh>
    <rPh sb="18" eb="20">
      <t>ジカン</t>
    </rPh>
    <rPh sb="20" eb="22">
      <t>ゲンショウ</t>
    </rPh>
    <rPh sb="25" eb="27">
      <t>ネンカン</t>
    </rPh>
    <rPh sb="30" eb="32">
      <t>ハイシュツ</t>
    </rPh>
    <rPh sb="32" eb="33">
      <t>リョウ</t>
    </rPh>
    <rPh sb="34" eb="36">
      <t>サクゲン</t>
    </rPh>
    <rPh sb="36" eb="37">
      <t>リョウ</t>
    </rPh>
    <rPh sb="38" eb="40">
      <t>シサン</t>
    </rPh>
    <phoneticPr fontId="2"/>
  </si>
  <si>
    <t>３．計画する物流フローによる目標総手待ち時間・目標平均手待ち時間（試算）</t>
    <rPh sb="2" eb="4">
      <t>ケイカク</t>
    </rPh>
    <rPh sb="6" eb="8">
      <t>ブツリュウ</t>
    </rPh>
    <rPh sb="14" eb="16">
      <t>モクヒョウ</t>
    </rPh>
    <rPh sb="16" eb="17">
      <t>ソウ</t>
    </rPh>
    <rPh sb="17" eb="18">
      <t>テ</t>
    </rPh>
    <rPh sb="18" eb="19">
      <t>マ</t>
    </rPh>
    <rPh sb="20" eb="22">
      <t>ジカン</t>
    </rPh>
    <rPh sb="23" eb="25">
      <t>モクヒョウ</t>
    </rPh>
    <rPh sb="25" eb="27">
      <t>ヘイキン</t>
    </rPh>
    <rPh sb="27" eb="28">
      <t>テ</t>
    </rPh>
    <rPh sb="28" eb="29">
      <t>マ</t>
    </rPh>
    <rPh sb="30" eb="32">
      <t>ジカン</t>
    </rPh>
    <rPh sb="33" eb="35">
      <t>シサン</t>
    </rPh>
    <phoneticPr fontId="2"/>
  </si>
  <si>
    <t>１．現行の物流フローによる総手待ち時間（試算）</t>
    <rPh sb="2" eb="4">
      <t>ゲンコウ</t>
    </rPh>
    <rPh sb="5" eb="7">
      <t>ブツリュウ</t>
    </rPh>
    <rPh sb="13" eb="14">
      <t>ソウ</t>
    </rPh>
    <rPh sb="14" eb="15">
      <t>テ</t>
    </rPh>
    <rPh sb="15" eb="16">
      <t>マ</t>
    </rPh>
    <rPh sb="17" eb="19">
      <t>ジカン</t>
    </rPh>
    <rPh sb="20" eb="22">
      <t>シサン</t>
    </rPh>
    <phoneticPr fontId="2"/>
  </si>
  <si>
    <t>○ 手待ち時間削減の目標</t>
    <rPh sb="2" eb="3">
      <t>テ</t>
    </rPh>
    <rPh sb="3" eb="4">
      <t>マ</t>
    </rPh>
    <rPh sb="5" eb="7">
      <t>ジカン</t>
    </rPh>
    <rPh sb="7" eb="9">
      <t>サクゲン</t>
    </rPh>
    <rPh sb="10" eb="12">
      <t>モクヒョウ</t>
    </rPh>
    <phoneticPr fontId="2"/>
  </si>
  <si>
    <t>個別入力</t>
    <rPh sb="0" eb="2">
      <t>コベツ</t>
    </rPh>
    <rPh sb="2" eb="4">
      <t>ニュウリョク</t>
    </rPh>
    <phoneticPr fontId="2"/>
  </si>
  <si>
    <t>特定流通業務施設</t>
    <rPh sb="0" eb="2">
      <t>トクテイ</t>
    </rPh>
    <rPh sb="2" eb="4">
      <t>リュウツウ</t>
    </rPh>
    <rPh sb="4" eb="6">
      <t>ギョウム</t>
    </rPh>
    <rPh sb="6" eb="8">
      <t>シセツ</t>
    </rPh>
    <phoneticPr fontId="2"/>
  </si>
  <si>
    <t>特定流通業務施設</t>
    <rPh sb="0" eb="2">
      <t>トクテイ</t>
    </rPh>
    <rPh sb="2" eb="4">
      <t>リュウツウ</t>
    </rPh>
    <rPh sb="4" eb="6">
      <t>ギョウム</t>
    </rPh>
    <rPh sb="6" eb="8">
      <t>シセツ</t>
    </rPh>
    <phoneticPr fontId="2"/>
  </si>
  <si>
    <t>「手待ち時間削減目標」の設定について</t>
    <rPh sb="1" eb="2">
      <t>テ</t>
    </rPh>
    <rPh sb="2" eb="3">
      <t>マ</t>
    </rPh>
    <rPh sb="4" eb="6">
      <t>ジカン</t>
    </rPh>
    <rPh sb="6" eb="8">
      <t>サクゲン</t>
    </rPh>
    <rPh sb="8" eb="10">
      <t>モクヒョウ</t>
    </rPh>
    <rPh sb="12" eb="14">
      <t>セッテイ</t>
    </rPh>
    <phoneticPr fontId="2"/>
  </si>
  <si>
    <t>※「手待ち発生率」「平均手待ち時間」は、①「トラック輸送の実態調査データ」（別紙参照）又は②「申請者データ」のいずれかを記入</t>
    <phoneticPr fontId="2"/>
  </si>
  <si>
    <t>有明DC</t>
    <rPh sb="0" eb="2">
      <t>アリアケ</t>
    </rPh>
    <phoneticPr fontId="2"/>
  </si>
  <si>
    <t>館林DC</t>
    <rPh sb="0" eb="2">
      <t>タテバヤシ</t>
    </rPh>
    <phoneticPr fontId="2"/>
  </si>
  <si>
    <t>久喜倉庫</t>
    <rPh sb="0" eb="2">
      <t>クキ</t>
    </rPh>
    <rPh sb="2" eb="4">
      <t>ソウコ</t>
    </rPh>
    <phoneticPr fontId="2"/>
  </si>
  <si>
    <t>手待ち時間基礎データ</t>
    <rPh sb="0" eb="2">
      <t>テマ</t>
    </rPh>
    <rPh sb="3" eb="5">
      <t>ジカン</t>
    </rPh>
    <rPh sb="5" eb="7">
      <t>キソ</t>
    </rPh>
    <phoneticPr fontId="2"/>
  </si>
  <si>
    <t>No.</t>
    <phoneticPr fontId="22"/>
  </si>
  <si>
    <t>品     目</t>
    <rPh sb="0" eb="1">
      <t>ヒン</t>
    </rPh>
    <rPh sb="6" eb="7">
      <t>メ</t>
    </rPh>
    <phoneticPr fontId="22"/>
  </si>
  <si>
    <t>原木・材木等の林産品</t>
  </si>
  <si>
    <t>完成自動車・オートバイ</t>
  </si>
  <si>
    <t>日用品</t>
  </si>
  <si>
    <t>家電・民生用機械</t>
  </si>
  <si>
    <t>壁紙・タイルなど住宅用資材</t>
  </si>
  <si>
    <t>鋼材・建材などの建築･建設用金属製品</t>
  </si>
  <si>
    <t>紙・パルプ</t>
  </si>
  <si>
    <t>米・麦・穀物</t>
  </si>
  <si>
    <t>医薬品</t>
  </si>
  <si>
    <t>鉄鋼厚板・金属薄板・地金等金属素材</t>
  </si>
  <si>
    <t>機械ユニット・半製品</t>
  </si>
  <si>
    <t>加工食品</t>
  </si>
  <si>
    <t>糸・反物などの繊維素材</t>
  </si>
  <si>
    <t>精密機械・生産用機械・業務用機械</t>
  </si>
  <si>
    <t>飲料・酒</t>
  </si>
  <si>
    <t>金属部品・金属加工品（半製品）</t>
  </si>
  <si>
    <t>プラスチック性部品･加工品、ゴム性部品･加工品</t>
    <rPh sb="6" eb="7">
      <t>セイ</t>
    </rPh>
    <rPh sb="7" eb="9">
      <t>ブヒン</t>
    </rPh>
    <phoneticPr fontId="2"/>
  </si>
  <si>
    <t>その他の化学製品</t>
  </si>
  <si>
    <t>ガソリン・軽油など石油石炭製品</t>
  </si>
  <si>
    <t>生鮮食品</t>
  </si>
  <si>
    <t>全体平均</t>
    <rPh sb="0" eb="2">
      <t>ゼンタイ</t>
    </rPh>
    <rPh sb="2" eb="4">
      <t>ヘイキン</t>
    </rPh>
    <phoneticPr fontId="22"/>
  </si>
  <si>
    <t>※「トラック輸送状況の実態調査（2015年国土交通省）」による。</t>
    <rPh sb="21" eb="23">
      <t>コクド</t>
    </rPh>
    <rPh sb="23" eb="26">
      <t>コウツウショウ</t>
    </rPh>
    <phoneticPr fontId="22"/>
  </si>
  <si>
    <t>２．手待ち時間発生率</t>
    <rPh sb="2" eb="4">
      <t>テマ</t>
    </rPh>
    <rPh sb="5" eb="7">
      <t>ジカン</t>
    </rPh>
    <rPh sb="7" eb="10">
      <t>ハッセイリツ</t>
    </rPh>
    <phoneticPr fontId="2"/>
  </si>
  <si>
    <t>※「トラック輸送状況の実態調査（2015年国土交通省）」による。</t>
    <rPh sb="20" eb="21">
      <t>ネン</t>
    </rPh>
    <rPh sb="21" eb="23">
      <t>コクド</t>
    </rPh>
    <rPh sb="23" eb="26">
      <t>コウツウショウ</t>
    </rPh>
    <phoneticPr fontId="22"/>
  </si>
  <si>
    <t>手待ち時間（時間）</t>
    <rPh sb="0" eb="2">
      <t>テマ</t>
    </rPh>
    <rPh sb="3" eb="5">
      <t>ジカン</t>
    </rPh>
    <rPh sb="6" eb="8">
      <t>ジカン</t>
    </rPh>
    <phoneticPr fontId="22"/>
  </si>
  <si>
    <t>１．平均手待ち時間（１荷役当たり・時間）</t>
    <rPh sb="2" eb="4">
      <t>ヘイキン</t>
    </rPh>
    <rPh sb="4" eb="6">
      <t>テマ</t>
    </rPh>
    <rPh sb="7" eb="9">
      <t>ジカン</t>
    </rPh>
    <rPh sb="11" eb="13">
      <t>ニヤク</t>
    </rPh>
    <rPh sb="13" eb="14">
      <t>ア</t>
    </rPh>
    <rPh sb="17" eb="19">
      <t>ジカン</t>
    </rPh>
    <phoneticPr fontId="22"/>
  </si>
  <si>
    <t>３．アイドリング10分間あたりのCO2排出量</t>
    <rPh sb="10" eb="12">
      <t>プンカン</t>
    </rPh>
    <rPh sb="19" eb="21">
      <t>ハイシュツ</t>
    </rPh>
    <rPh sb="21" eb="22">
      <t>リョウ</t>
    </rPh>
    <phoneticPr fontId="2"/>
  </si>
  <si>
    <t>※環境省アイドリングストップQ&amp;Aによる。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</si>
</sst>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0.0"/>
    <numFmt numFmtId="178" formatCode="0.000"/>
    <numFmt numFmtId="179" formatCode="#,##0.0;[Red]\-#,##0.0"/>
    <numFmt numFmtId="180" formatCode="#,##0.000000;[Red]\-#,##0.000000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8"/>
      <color rgb="FF00206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8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6"/>
      <name val="ＭＳ 明朝"/>
      <family val="2"/>
      <charset val="128"/>
    </font>
    <font>
      <sz val="9"/>
      <color theme="1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4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38" fontId="0" fillId="0" borderId="0" xfId="1" applyFont="1" applyAlignment="1">
      <alignment vertical="center" shrinkToFit="1"/>
    </xf>
    <xf numFmtId="38" fontId="4" fillId="0" borderId="1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0" fillId="0" borderId="4" xfId="2" applyNumberFormat="1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38" fontId="0" fillId="0" borderId="4" xfId="1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38" fontId="4" fillId="0" borderId="0" xfId="1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vertical="center" shrinkToFit="1"/>
    </xf>
    <xf numFmtId="38" fontId="0" fillId="0" borderId="4" xfId="0" applyNumberForma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38" fontId="0" fillId="0" borderId="0" xfId="0" applyNumberFormat="1" applyBorder="1" applyAlignment="1">
      <alignment vertical="center" shrinkToFit="1"/>
    </xf>
    <xf numFmtId="38" fontId="0" fillId="0" borderId="2" xfId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38" fontId="0" fillId="0" borderId="0" xfId="1" applyFont="1" applyBorder="1" applyAlignment="1">
      <alignment vertical="center" shrinkToFit="1"/>
    </xf>
    <xf numFmtId="0" fontId="0" fillId="0" borderId="4" xfId="0" applyBorder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38" fontId="11" fillId="0" borderId="0" xfId="1" applyFont="1" applyAlignment="1">
      <alignment vertical="center" shrinkToFit="1"/>
    </xf>
    <xf numFmtId="38" fontId="12" fillId="0" borderId="4" xfId="1" applyFont="1" applyBorder="1" applyAlignment="1">
      <alignment horizontal="right" vertical="center" shrinkToFit="1"/>
    </xf>
    <xf numFmtId="38" fontId="0" fillId="0" borderId="6" xfId="1" applyFont="1" applyBorder="1" applyAlignment="1">
      <alignment horizontal="right" vertical="center" shrinkToFit="1"/>
    </xf>
    <xf numFmtId="178" fontId="0" fillId="0" borderId="5" xfId="0" applyNumberFormat="1" applyBorder="1" applyAlignment="1">
      <alignment vertical="center" shrinkToFit="1"/>
    </xf>
    <xf numFmtId="177" fontId="0" fillId="3" borderId="6" xfId="0" applyNumberFormat="1" applyFill="1" applyBorder="1" applyAlignment="1">
      <alignment vertical="center" shrinkToFit="1"/>
    </xf>
    <xf numFmtId="38" fontId="11" fillId="0" borderId="4" xfId="1" applyFont="1" applyBorder="1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right" vertical="center" shrinkToFit="1"/>
    </xf>
    <xf numFmtId="9" fontId="0" fillId="0" borderId="0" xfId="2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38" fontId="11" fillId="0" borderId="4" xfId="0" applyNumberFormat="1" applyFont="1" applyBorder="1" applyAlignment="1">
      <alignment horizontal="right" vertical="center" shrinkToFit="1"/>
    </xf>
    <xf numFmtId="176" fontId="11" fillId="0" borderId="4" xfId="2" applyNumberFormat="1" applyFont="1" applyBorder="1" applyAlignment="1">
      <alignment horizontal="right" vertical="center" shrinkToFit="1"/>
    </xf>
    <xf numFmtId="0" fontId="0" fillId="0" borderId="5" xfId="0" applyFill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0" fontId="14" fillId="2" borderId="4" xfId="4" applyFont="1" applyFill="1" applyBorder="1" applyAlignment="1">
      <alignment horizontal="right" vertical="center" shrinkToFit="1"/>
    </xf>
    <xf numFmtId="180" fontId="0" fillId="0" borderId="4" xfId="1" applyNumberFormat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wrapText="1" shrinkToFit="1"/>
    </xf>
    <xf numFmtId="179" fontId="0" fillId="3" borderId="6" xfId="1" applyNumberFormat="1" applyFont="1" applyFill="1" applyBorder="1" applyAlignment="1">
      <alignment vertical="center" shrinkToFit="1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38" fontId="15" fillId="0" borderId="0" xfId="1" applyFont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38" fontId="15" fillId="0" borderId="0" xfId="1" applyFont="1" applyAlignment="1">
      <alignment horizontal="center" shrinkToFit="1"/>
    </xf>
    <xf numFmtId="0" fontId="8" fillId="0" borderId="0" xfId="0" applyFont="1" applyAlignment="1">
      <alignment vertical="center" wrapText="1" shrinkToFit="1"/>
    </xf>
    <xf numFmtId="9" fontId="17" fillId="2" borderId="6" xfId="2" applyFont="1" applyFill="1" applyBorder="1" applyAlignment="1">
      <alignment vertical="center" shrinkToFit="1"/>
    </xf>
    <xf numFmtId="0" fontId="1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176" fontId="14" fillId="2" borderId="4" xfId="2" applyNumberFormat="1" applyFont="1" applyFill="1" applyBorder="1" applyAlignment="1">
      <alignment vertical="center" shrinkToFit="1"/>
    </xf>
    <xf numFmtId="2" fontId="14" fillId="2" borderId="4" xfId="0" applyNumberFormat="1" applyFont="1" applyFill="1" applyBorder="1" applyAlignment="1">
      <alignment vertical="center" shrinkToFit="1"/>
    </xf>
    <xf numFmtId="38" fontId="14" fillId="2" borderId="4" xfId="1" applyFont="1" applyFill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9" fontId="17" fillId="0" borderId="0" xfId="2" applyFont="1" applyFill="1" applyBorder="1" applyAlignment="1">
      <alignment vertical="center" shrinkToFit="1"/>
    </xf>
    <xf numFmtId="38" fontId="14" fillId="2" borderId="4" xfId="1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8" fontId="15" fillId="0" borderId="8" xfId="1" applyFont="1" applyBorder="1" applyAlignment="1">
      <alignment horizontal="center" vertical="center" shrinkToFit="1"/>
    </xf>
    <xf numFmtId="176" fontId="0" fillId="2" borderId="4" xfId="2" applyNumberFormat="1" applyFont="1" applyFill="1" applyBorder="1" applyAlignment="1">
      <alignment vertical="center" shrinkToFit="1"/>
    </xf>
    <xf numFmtId="0" fontId="0" fillId="2" borderId="4" xfId="0" applyFill="1" applyBorder="1" applyAlignment="1">
      <alignment horizontal="left" vertical="center" wrapText="1" shrinkToFit="1"/>
    </xf>
    <xf numFmtId="0" fontId="20" fillId="0" borderId="0" xfId="3" applyFont="1" applyFill="1">
      <alignment vertical="center"/>
    </xf>
    <xf numFmtId="0" fontId="20" fillId="0" borderId="0" xfId="3" applyNumberFormat="1" applyFont="1" applyFill="1">
      <alignment vertical="center"/>
    </xf>
    <xf numFmtId="0" fontId="21" fillId="0" borderId="4" xfId="3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vertical="center" wrapText="1"/>
    </xf>
    <xf numFmtId="0" fontId="21" fillId="0" borderId="0" xfId="3" applyFont="1" applyFill="1" applyAlignment="1">
      <alignment horizontal="center" vertical="center"/>
    </xf>
    <xf numFmtId="0" fontId="20" fillId="0" borderId="4" xfId="3" applyFont="1" applyFill="1" applyBorder="1">
      <alignment vertical="center"/>
    </xf>
    <xf numFmtId="0" fontId="20" fillId="0" borderId="4" xfId="3" applyFont="1" applyFill="1" applyBorder="1" applyAlignment="1">
      <alignment horizontal="left" vertical="center" shrinkToFit="1" readingOrder="1"/>
    </xf>
    <xf numFmtId="2" fontId="20" fillId="0" borderId="4" xfId="3" applyNumberFormat="1" applyFont="1" applyFill="1" applyBorder="1">
      <alignment vertical="center"/>
    </xf>
    <xf numFmtId="0" fontId="20" fillId="0" borderId="9" xfId="3" applyFont="1" applyFill="1" applyBorder="1">
      <alignment vertical="center"/>
    </xf>
    <xf numFmtId="0" fontId="20" fillId="0" borderId="9" xfId="3" applyFont="1" applyFill="1" applyBorder="1" applyAlignment="1">
      <alignment horizontal="left" vertical="center" shrinkToFit="1" readingOrder="1"/>
    </xf>
    <xf numFmtId="2" fontId="20" fillId="0" borderId="9" xfId="3" applyNumberFormat="1" applyFont="1" applyFill="1" applyBorder="1">
      <alignment vertical="center"/>
    </xf>
    <xf numFmtId="0" fontId="20" fillId="0" borderId="3" xfId="3" applyFont="1" applyFill="1" applyBorder="1">
      <alignment vertical="center"/>
    </xf>
    <xf numFmtId="0" fontId="20" fillId="0" borderId="3" xfId="3" applyFont="1" applyFill="1" applyBorder="1" applyAlignment="1">
      <alignment horizontal="left" vertical="center" shrinkToFit="1" readingOrder="1"/>
    </xf>
    <xf numFmtId="0" fontId="20" fillId="0" borderId="3" xfId="3" applyNumberFormat="1" applyFont="1" applyFill="1" applyBorder="1">
      <alignment vertical="center"/>
    </xf>
    <xf numFmtId="0" fontId="20" fillId="0" borderId="0" xfId="3" applyFont="1" applyFill="1" applyAlignment="1">
      <alignment horizontal="left" vertical="center"/>
    </xf>
    <xf numFmtId="0" fontId="11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38" fontId="0" fillId="0" borderId="4" xfId="0" applyNumberFormat="1" applyFill="1" applyBorder="1" applyAlignment="1">
      <alignment vertical="center" shrinkToFit="1"/>
    </xf>
    <xf numFmtId="38" fontId="0" fillId="2" borderId="4" xfId="1" applyFont="1" applyFill="1" applyBorder="1" applyAlignment="1">
      <alignment vertical="center" shrinkToFit="1"/>
    </xf>
    <xf numFmtId="0" fontId="23" fillId="5" borderId="0" xfId="3" applyFont="1" applyFill="1" applyAlignment="1">
      <alignment vertical="center"/>
    </xf>
    <xf numFmtId="0" fontId="6" fillId="0" borderId="0" xfId="0" applyFont="1">
      <alignment vertical="center"/>
    </xf>
    <xf numFmtId="0" fontId="20" fillId="0" borderId="0" xfId="3" applyFont="1" applyFill="1" applyBorder="1">
      <alignment vertical="center"/>
    </xf>
    <xf numFmtId="0" fontId="20" fillId="0" borderId="0" xfId="3" applyNumberFormat="1" applyFont="1" applyFill="1" applyBorder="1">
      <alignment vertical="center"/>
    </xf>
    <xf numFmtId="38" fontId="15" fillId="0" borderId="8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16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38" fontId="15" fillId="0" borderId="8" xfId="1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21" fillId="0" borderId="0" xfId="3" applyFont="1" applyFill="1" applyAlignment="1">
      <alignment horizontal="left" vertical="center"/>
    </xf>
    <xf numFmtId="0" fontId="23" fillId="0" borderId="0" xfId="3" applyFont="1" applyFill="1" applyAlignment="1">
      <alignment horizontal="left" vertical="center"/>
    </xf>
    <xf numFmtId="0" fontId="19" fillId="0" borderId="0" xfId="3" applyFont="1" applyFill="1" applyAlignment="1">
      <alignment horizontal="center" vertical="center"/>
    </xf>
    <xf numFmtId="0" fontId="23" fillId="0" borderId="10" xfId="3" applyFont="1" applyFill="1" applyBorder="1" applyAlignment="1">
      <alignment horizontal="left" vertical="center"/>
    </xf>
  </cellXfs>
  <cellStyles count="5">
    <cellStyle name="どちらでもない" xfId="4" builtinId="28"/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518160</xdr:colOff>
      <xdr:row>1</xdr:row>
      <xdr:rowOff>22860</xdr:rowOff>
    </xdr:from>
    <xdr:to>
      <xdr:col>6</xdr:col>
      <xdr:colOff>1066800</xdr:colOff>
      <xdr:row>4</xdr:row>
      <xdr:rowOff>68880</xdr:rowOff>
    </xdr:to>
    <xdr:sp macro="" textlink="">
      <xdr:nvSpPr>
        <xdr:cNvPr id="6" name="線吹き出し 1 (枠付き) 5"/>
        <xdr:cNvSpPr/>
      </xdr:nvSpPr>
      <xdr:spPr>
        <a:xfrm>
          <a:off x="5334000" y="190500"/>
          <a:ext cx="1630680" cy="648000"/>
        </a:xfrm>
        <a:prstGeom prst="borderCallout1">
          <a:avLst>
            <a:gd name="adj1" fmla="val 97903"/>
            <a:gd name="adj2" fmla="val 48221"/>
            <a:gd name="adj3" fmla="val 216707"/>
            <a:gd name="adj4" fmla="val 23162"/>
          </a:avLst>
        </a:prstGeom>
        <a:solidFill>
          <a:sysClr val="window" lastClr="FFFFFF"/>
        </a:solidFill>
        <a:ln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</a:rPr>
            <a:t>別紙（手待ち時間基礎データ）から平均手待ち時間を品目により選択記入するか、申請者が独自に集計したデータを記入</a:t>
          </a:r>
        </a:p>
      </xdr:txBody>
    </xdr:sp>
    <xdr:clientData/>
  </xdr:twoCellAnchor>
  <xdr:twoCellAnchor>
    <xdr:from>
      <xdr:col>3</xdr:col>
      <xdr:colOff>746760</xdr:colOff>
      <xdr:row>13</xdr:row>
      <xdr:rowOff>76199</xdr:rowOff>
    </xdr:from>
    <xdr:to>
      <xdr:col>4</xdr:col>
      <xdr:colOff>990600</xdr:colOff>
      <xdr:row>17</xdr:row>
      <xdr:rowOff>142874</xdr:rowOff>
    </xdr:to>
    <xdr:sp macro="" textlink="">
      <xdr:nvSpPr>
        <xdr:cNvPr id="8" name="線吹き出し 1 (枠付き) 7"/>
        <xdr:cNvSpPr/>
      </xdr:nvSpPr>
      <xdr:spPr>
        <a:xfrm>
          <a:off x="3689985" y="2990849"/>
          <a:ext cx="1443990" cy="904875"/>
        </a:xfrm>
        <a:prstGeom prst="borderCallout1">
          <a:avLst>
            <a:gd name="adj1" fmla="val -290"/>
            <a:gd name="adj2" fmla="val 48878"/>
            <a:gd name="adj3" fmla="val -75389"/>
            <a:gd name="adj4" fmla="val 84727"/>
          </a:avLst>
        </a:prstGeom>
        <a:solidFill>
          <a:sysClr val="window" lastClr="FFFFFF"/>
        </a:solidFill>
        <a:ln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別紙（手待ち時間基礎データ）に基づき手待ち発生率を記入するか、申請者が独自に集計したデータを記入</a:t>
          </a:r>
        </a:p>
      </xdr:txBody>
    </xdr:sp>
    <xdr:clientData/>
  </xdr:twoCellAnchor>
  <xdr:twoCellAnchor>
    <xdr:from>
      <xdr:col>1</xdr:col>
      <xdr:colOff>167640</xdr:colOff>
      <xdr:row>8</xdr:row>
      <xdr:rowOff>251460</xdr:rowOff>
    </xdr:from>
    <xdr:to>
      <xdr:col>2</xdr:col>
      <xdr:colOff>731520</xdr:colOff>
      <xdr:row>11</xdr:row>
      <xdr:rowOff>289560</xdr:rowOff>
    </xdr:to>
    <xdr:sp macro="" textlink="">
      <xdr:nvSpPr>
        <xdr:cNvPr id="10" name="線吹き出し 1 (枠付き) 9"/>
        <xdr:cNvSpPr/>
      </xdr:nvSpPr>
      <xdr:spPr>
        <a:xfrm>
          <a:off x="777240" y="1706880"/>
          <a:ext cx="1524000" cy="975360"/>
        </a:xfrm>
        <a:prstGeom prst="borderCallout1">
          <a:avLst>
            <a:gd name="adj1" fmla="val 51975"/>
            <a:gd name="adj2" fmla="val 99880"/>
            <a:gd name="adj3" fmla="val 35505"/>
            <a:gd name="adj4" fmla="val 117616"/>
          </a:avLst>
        </a:prstGeom>
        <a:solidFill>
          <a:sysClr val="window" lastClr="FFFFFF"/>
        </a:solidFill>
        <a:ln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特定流通業務施設にに入出庫する１日当たりの全トラックの台数（想定）を記入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「トラック予約受付システム」を利用するトラックの台数ではないことに注意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30480</xdr:colOff>
      <xdr:row>23</xdr:row>
      <xdr:rowOff>144780</xdr:rowOff>
    </xdr:from>
    <xdr:to>
      <xdr:col>2</xdr:col>
      <xdr:colOff>198120</xdr:colOff>
      <xdr:row>30</xdr:row>
      <xdr:rowOff>76200</xdr:rowOff>
    </xdr:to>
    <xdr:sp macro="" textlink="">
      <xdr:nvSpPr>
        <xdr:cNvPr id="13" name="線吹き出し 1 (枠付き) 12"/>
        <xdr:cNvSpPr/>
      </xdr:nvSpPr>
      <xdr:spPr>
        <a:xfrm>
          <a:off x="706755" y="5116830"/>
          <a:ext cx="1234440" cy="1360170"/>
        </a:xfrm>
        <a:prstGeom prst="borderCallout1">
          <a:avLst>
            <a:gd name="adj1" fmla="val 51562"/>
            <a:gd name="adj2" fmla="val 100117"/>
            <a:gd name="adj3" fmla="val 175269"/>
            <a:gd name="adj4" fmla="val 167735"/>
          </a:avLst>
        </a:prstGeom>
        <a:solidFill>
          <a:sysClr val="window" lastClr="FFFFFF"/>
        </a:solidFill>
        <a:ln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特定流通業務施設にに入出庫する１日当たりの全トラックの台数（見込み）を記入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</a:rPr>
            <a:t>「トラック予約受付システム」を利用するトラックの台数ではないことに注意</a:t>
          </a:r>
        </a:p>
      </xdr:txBody>
    </xdr:sp>
    <xdr:clientData/>
  </xdr:twoCellAnchor>
  <xdr:twoCellAnchor>
    <xdr:from>
      <xdr:col>5</xdr:col>
      <xdr:colOff>53340</xdr:colOff>
      <xdr:row>22</xdr:row>
      <xdr:rowOff>182880</xdr:rowOff>
    </xdr:from>
    <xdr:to>
      <xdr:col>6</xdr:col>
      <xdr:colOff>1028700</xdr:colOff>
      <xdr:row>27</xdr:row>
      <xdr:rowOff>76200</xdr:rowOff>
    </xdr:to>
    <xdr:sp macro="" textlink="">
      <xdr:nvSpPr>
        <xdr:cNvPr id="17" name="線吹き出し 1 (枠付き) 16"/>
        <xdr:cNvSpPr/>
      </xdr:nvSpPr>
      <xdr:spPr>
        <a:xfrm>
          <a:off x="4869180" y="4960620"/>
          <a:ext cx="2057400" cy="891540"/>
        </a:xfrm>
        <a:prstGeom prst="borderCallout1">
          <a:avLst>
            <a:gd name="adj1" fmla="val -380"/>
            <a:gd name="adj2" fmla="val 49527"/>
            <a:gd name="adj3" fmla="val -143555"/>
            <a:gd name="adj4" fmla="val 41983"/>
          </a:avLst>
        </a:prstGeom>
        <a:solidFill>
          <a:sysClr val="window" lastClr="FFFFFF"/>
        </a:solidFill>
        <a:ln w="12700"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「トラック予約受付システム」「トラック営業所等設置」の効果だけではなく、特定流通業務施設の整備の全体の効果として、「目標平均手待ち時間」が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分以下となるよう目標値を設定</a:t>
          </a:r>
        </a:p>
      </xdr:txBody>
    </xdr:sp>
    <xdr:clientData/>
  </xdr:twoCellAnchor>
  <xdr:twoCellAnchor>
    <xdr:from>
      <xdr:col>5</xdr:col>
      <xdr:colOff>830580</xdr:colOff>
      <xdr:row>27</xdr:row>
      <xdr:rowOff>76200</xdr:rowOff>
    </xdr:from>
    <xdr:to>
      <xdr:col>6</xdr:col>
      <xdr:colOff>0</xdr:colOff>
      <xdr:row>42</xdr:row>
      <xdr:rowOff>60960</xdr:rowOff>
    </xdr:to>
    <xdr:cxnSp macro="">
      <xdr:nvCxnSpPr>
        <xdr:cNvPr id="19" name="直線矢印コネクタ 18"/>
        <xdr:cNvCxnSpPr>
          <a:stCxn id="17" idx="1"/>
        </xdr:cNvCxnSpPr>
      </xdr:nvCxnSpPr>
      <xdr:spPr>
        <a:xfrm flipH="1">
          <a:off x="5646420" y="5852160"/>
          <a:ext cx="251460" cy="2849880"/>
        </a:xfrm>
        <a:prstGeom prst="straightConnector1">
          <a:avLst/>
        </a:prstGeom>
        <a:ln w="127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268605</xdr:colOff>
      <xdr:row>17</xdr:row>
      <xdr:rowOff>142874</xdr:rowOff>
    </xdr:from>
    <xdr:to>
      <xdr:col>4</xdr:col>
      <xdr:colOff>822960</xdr:colOff>
      <xdr:row>36</xdr:row>
      <xdr:rowOff>99060</xdr:rowOff>
    </xdr:to>
    <xdr:cxnSp macro="">
      <xdr:nvCxnSpPr>
        <xdr:cNvPr id="22" name="直線矢印コネクタ 21"/>
        <xdr:cNvCxnSpPr>
          <a:stCxn id="8" idx="1"/>
        </xdr:cNvCxnSpPr>
      </xdr:nvCxnSpPr>
      <xdr:spPr>
        <a:xfrm>
          <a:off x="4411980" y="3895724"/>
          <a:ext cx="554355" cy="3661411"/>
        </a:xfrm>
        <a:prstGeom prst="straightConnector1">
          <a:avLst/>
        </a:prstGeom>
        <a:ln w="127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</xdr:colOff>
      <xdr:row>45</xdr:row>
      <xdr:rowOff>22860</xdr:rowOff>
    </xdr:from>
    <xdr:to>
      <xdr:col>6</xdr:col>
      <xdr:colOff>1051560</xdr:colOff>
      <xdr:row>50</xdr:row>
      <xdr:rowOff>175260</xdr:rowOff>
    </xdr:to>
    <xdr:sp macro="" textlink="">
      <xdr:nvSpPr>
        <xdr:cNvPr id="50" name="線吹き出し 1 (枠付き) 49"/>
        <xdr:cNvSpPr/>
      </xdr:nvSpPr>
      <xdr:spPr>
        <a:xfrm>
          <a:off x="5928360" y="9357360"/>
          <a:ext cx="1021080" cy="1211580"/>
        </a:xfrm>
        <a:prstGeom prst="borderCallout1">
          <a:avLst>
            <a:gd name="adj1" fmla="val 48015"/>
            <a:gd name="adj2" fmla="val -1376"/>
            <a:gd name="adj3" fmla="val 74893"/>
            <a:gd name="adj4" fmla="val -427888"/>
          </a:avLst>
        </a:prstGeom>
        <a:solidFill>
          <a:sysClr val="window" lastClr="FFFFFF"/>
        </a:solidFill>
        <a:ln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別紙（手待ち時間基礎データ）に基づき、車種に応じて、アイドリング１０分間あたりの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CO2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排出量の中央値を記入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</xdr:colOff>
      <xdr:row>31</xdr:row>
      <xdr:rowOff>40509</xdr:rowOff>
    </xdr:from>
    <xdr:to>
      <xdr:col>3</xdr:col>
      <xdr:colOff>1333500</xdr:colOff>
      <xdr:row>40</xdr:row>
      <xdr:rowOff>99060</xdr:rowOff>
    </xdr:to>
    <xdr:grpSp>
      <xdr:nvGrpSpPr>
        <xdr:cNvPr id="2" name="グループ化 1"/>
        <xdr:cNvGrpSpPr/>
      </xdr:nvGrpSpPr>
      <xdr:grpSpPr>
        <a:xfrm>
          <a:off x="861695" y="6136509"/>
          <a:ext cx="6139180" cy="1630176"/>
          <a:chOff x="1000125" y="8219572"/>
          <a:chExt cx="4299769" cy="838689"/>
        </a:xfrm>
      </xdr:grpSpPr>
      <xdr:grpSp>
        <xdr:nvGrpSpPr>
          <xdr:cNvPr id="3" name="グループ化 2"/>
          <xdr:cNvGrpSpPr/>
        </xdr:nvGrpSpPr>
        <xdr:grpSpPr>
          <a:xfrm>
            <a:off x="1000125" y="8219572"/>
            <a:ext cx="4299768" cy="352912"/>
            <a:chOff x="4749597" y="4864796"/>
            <a:chExt cx="4299768" cy="352912"/>
          </a:xfrm>
        </xdr:grpSpPr>
        <xdr:sp macro="" textlink="">
          <xdr:nvSpPr>
            <xdr:cNvPr id="13" name="テキスト ボックス 90"/>
            <xdr:cNvSpPr txBox="1"/>
          </xdr:nvSpPr>
          <xdr:spPr>
            <a:xfrm>
              <a:off x="6798749" y="4948604"/>
              <a:ext cx="209039" cy="205613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ja-JP" sz="1000"/>
                <a:t>×</a:t>
              </a:r>
              <a:endParaRPr kumimoji="1" lang="ja-JP" altLang="en-US" sz="1000"/>
            </a:p>
          </xdr:txBody>
        </xdr:sp>
        <xdr:sp macro="" textlink="">
          <xdr:nvSpPr>
            <xdr:cNvPr id="14" name="テキスト ボックス 93"/>
            <xdr:cNvSpPr txBox="1"/>
          </xdr:nvSpPr>
          <xdr:spPr>
            <a:xfrm>
              <a:off x="7898395" y="4960297"/>
              <a:ext cx="226441" cy="205613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00"/>
                <a:t>＝</a:t>
              </a:r>
              <a:endParaRPr kumimoji="1" lang="ja-JP" altLang="en-US" sz="1000"/>
            </a:p>
          </xdr:txBody>
        </xdr:sp>
        <xdr:grpSp>
          <xdr:nvGrpSpPr>
            <xdr:cNvPr id="15" name="グループ化 14"/>
            <xdr:cNvGrpSpPr/>
          </xdr:nvGrpSpPr>
          <xdr:grpSpPr>
            <a:xfrm>
              <a:off x="4749597" y="4864796"/>
              <a:ext cx="4299768" cy="352912"/>
              <a:chOff x="4749597" y="4864798"/>
              <a:chExt cx="4299768" cy="389913"/>
            </a:xfrm>
          </xdr:grpSpPr>
          <xdr:sp macro="" textlink="">
            <xdr:nvSpPr>
              <xdr:cNvPr id="17" name="角丸四角形 16"/>
              <xdr:cNvSpPr/>
            </xdr:nvSpPr>
            <xdr:spPr>
              <a:xfrm>
                <a:off x="4749597" y="4864798"/>
                <a:ext cx="953215" cy="385848"/>
              </a:xfrm>
              <a:prstGeom prst="roundRect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ja-JP" altLang="en-US" sz="1200"/>
                  <a:t>手待ち時間が</a:t>
                </a:r>
                <a:endParaRPr kumimoji="1" lang="en-US" altLang="ja-JP" sz="1200"/>
              </a:p>
              <a:p>
                <a:pPr algn="ctr"/>
                <a:r>
                  <a:rPr kumimoji="1" lang="ja-JP" altLang="en-US" sz="1200"/>
                  <a:t>発生した</a:t>
                </a:r>
                <a:endParaRPr kumimoji="1" lang="en-US" altLang="ja-JP" sz="1200"/>
              </a:p>
              <a:p>
                <a:pPr algn="ctr"/>
                <a:r>
                  <a:rPr kumimoji="1" lang="ja-JP" altLang="en-US" sz="1200"/>
                  <a:t>荷役作業</a:t>
                </a:r>
              </a:p>
            </xdr:txBody>
          </xdr:sp>
          <xdr:sp macro="" textlink="">
            <xdr:nvSpPr>
              <xdr:cNvPr id="18" name="角丸四角形 17"/>
              <xdr:cNvSpPr/>
            </xdr:nvSpPr>
            <xdr:spPr>
              <a:xfrm>
                <a:off x="5858044" y="4864798"/>
                <a:ext cx="953215" cy="385848"/>
              </a:xfrm>
              <a:prstGeom prst="roundRect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ja-JP" altLang="en-US" sz="1200"/>
                  <a:t>荷役作業数</a:t>
                </a:r>
                <a:endParaRPr kumimoji="1" lang="en-US" altLang="ja-JP" sz="1200"/>
              </a:p>
              <a:p>
                <a:pPr algn="ctr"/>
                <a:r>
                  <a:rPr kumimoji="1" lang="ja-JP" altLang="en-US" sz="1200"/>
                  <a:t>（全体）</a:t>
                </a:r>
              </a:p>
            </xdr:txBody>
          </xdr:sp>
          <xdr:sp macro="" textlink="">
            <xdr:nvSpPr>
              <xdr:cNvPr id="19" name="角丸四角形 18"/>
              <xdr:cNvSpPr/>
            </xdr:nvSpPr>
            <xdr:spPr>
              <a:xfrm>
                <a:off x="6967075" y="4868863"/>
                <a:ext cx="953215" cy="385848"/>
              </a:xfrm>
              <a:prstGeom prst="roundRect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en-US" altLang="ja-JP" sz="1200"/>
                  <a:t>100</a:t>
                </a:r>
                <a:endParaRPr kumimoji="1" lang="ja-JP" altLang="en-US" sz="1200"/>
              </a:p>
            </xdr:txBody>
          </xdr:sp>
          <xdr:sp macro="" textlink="">
            <xdr:nvSpPr>
              <xdr:cNvPr id="20" name="角丸四角形 19"/>
              <xdr:cNvSpPr/>
            </xdr:nvSpPr>
            <xdr:spPr>
              <a:xfrm>
                <a:off x="8096150" y="4864798"/>
                <a:ext cx="953215" cy="385848"/>
              </a:xfrm>
              <a:prstGeom prst="roundRect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ja-JP" altLang="en-US" sz="1200"/>
                  <a:t>手待ち時間</a:t>
                </a:r>
                <a:endParaRPr kumimoji="1" lang="en-US" altLang="ja-JP" sz="1200"/>
              </a:p>
              <a:p>
                <a:pPr algn="ctr"/>
                <a:r>
                  <a:rPr kumimoji="1" lang="ja-JP" altLang="en-US" sz="1200"/>
                  <a:t>発生率</a:t>
                </a:r>
              </a:p>
            </xdr:txBody>
          </xdr:sp>
        </xdr:grpSp>
        <xdr:sp macro="" textlink="">
          <xdr:nvSpPr>
            <xdr:cNvPr id="16" name="テキスト ボックス 97"/>
            <xdr:cNvSpPr txBox="1"/>
          </xdr:nvSpPr>
          <xdr:spPr>
            <a:xfrm>
              <a:off x="5689718" y="4946833"/>
              <a:ext cx="209039" cy="205613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ja-JP" sz="1000"/>
                <a:t>÷</a:t>
              </a:r>
              <a:endParaRPr kumimoji="1" lang="ja-JP" altLang="en-US" sz="1000"/>
            </a:p>
          </xdr:txBody>
        </xdr:sp>
      </xdr:grpSp>
      <xdr:grpSp>
        <xdr:nvGrpSpPr>
          <xdr:cNvPr id="4" name="グループ化 3"/>
          <xdr:cNvGrpSpPr/>
        </xdr:nvGrpSpPr>
        <xdr:grpSpPr>
          <a:xfrm>
            <a:off x="1000125" y="8705348"/>
            <a:ext cx="4299769" cy="352913"/>
            <a:chOff x="4749597" y="4864797"/>
            <a:chExt cx="4299769" cy="352913"/>
          </a:xfrm>
        </xdr:grpSpPr>
        <xdr:sp macro="" textlink="">
          <xdr:nvSpPr>
            <xdr:cNvPr id="5" name="テキスト ボックス 99"/>
            <xdr:cNvSpPr txBox="1"/>
          </xdr:nvSpPr>
          <xdr:spPr>
            <a:xfrm>
              <a:off x="6791215" y="4925923"/>
              <a:ext cx="209039" cy="205613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ja-JP" sz="1000"/>
                <a:t>×</a:t>
              </a:r>
              <a:endParaRPr kumimoji="1" lang="ja-JP" altLang="en-US" sz="1000"/>
            </a:p>
          </xdr:txBody>
        </xdr:sp>
        <xdr:sp macro="" textlink="">
          <xdr:nvSpPr>
            <xdr:cNvPr id="6" name="テキスト ボックス 100"/>
            <xdr:cNvSpPr txBox="1"/>
          </xdr:nvSpPr>
          <xdr:spPr>
            <a:xfrm>
              <a:off x="7898396" y="4945175"/>
              <a:ext cx="226441" cy="205613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00"/>
                <a:t>＝</a:t>
              </a:r>
              <a:endParaRPr kumimoji="1" lang="ja-JP" altLang="en-US" sz="1000"/>
            </a:p>
          </xdr:txBody>
        </xdr:sp>
        <xdr:grpSp>
          <xdr:nvGrpSpPr>
            <xdr:cNvPr id="7" name="グループ化 6"/>
            <xdr:cNvGrpSpPr/>
          </xdr:nvGrpSpPr>
          <xdr:grpSpPr>
            <a:xfrm>
              <a:off x="4749597" y="4864797"/>
              <a:ext cx="4299769" cy="352913"/>
              <a:chOff x="4749597" y="4864797"/>
              <a:chExt cx="4299769" cy="389914"/>
            </a:xfrm>
          </xdr:grpSpPr>
          <xdr:sp macro="" textlink="">
            <xdr:nvSpPr>
              <xdr:cNvPr id="9" name="角丸四角形 8"/>
              <xdr:cNvSpPr/>
            </xdr:nvSpPr>
            <xdr:spPr>
              <a:xfrm>
                <a:off x="4749597" y="4864798"/>
                <a:ext cx="953215" cy="385848"/>
              </a:xfrm>
              <a:prstGeom prst="roundRect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1200"/>
                  <a:t>18,196</a:t>
                </a:r>
                <a:r>
                  <a:rPr lang="ja-JP" altLang="en-US" sz="1200"/>
                  <a:t>回</a:t>
                </a:r>
                <a:endParaRPr lang="en-US" altLang="ja-JP" sz="1200"/>
              </a:p>
              <a:p>
                <a:pPr algn="ctr"/>
                <a:r>
                  <a:rPr kumimoji="1" lang="ja-JP" altLang="en-US" sz="1200"/>
                  <a:t>（延べ発生</a:t>
                </a:r>
                <a:endParaRPr kumimoji="1" lang="en-US" altLang="ja-JP" sz="1200"/>
              </a:p>
              <a:p>
                <a:pPr algn="ctr"/>
                <a:r>
                  <a:rPr kumimoji="1" lang="ja-JP" altLang="en-US" sz="1200"/>
                  <a:t>回数）</a:t>
                </a:r>
              </a:p>
            </xdr:txBody>
          </xdr:sp>
          <xdr:sp macro="" textlink="">
            <xdr:nvSpPr>
              <xdr:cNvPr id="10" name="角丸四角形 9"/>
              <xdr:cNvSpPr/>
            </xdr:nvSpPr>
            <xdr:spPr>
              <a:xfrm>
                <a:off x="5858044" y="4864798"/>
                <a:ext cx="953215" cy="385848"/>
              </a:xfrm>
              <a:prstGeom prst="roundRect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en-US" altLang="ja-JP" sz="1200"/>
                  <a:t>98,058</a:t>
                </a:r>
                <a:r>
                  <a:rPr kumimoji="1" lang="ja-JP" altLang="en-US" sz="1200"/>
                  <a:t>回</a:t>
                </a:r>
                <a:endParaRPr kumimoji="1" lang="en-US" altLang="ja-JP" sz="1200"/>
              </a:p>
              <a:p>
                <a:pPr algn="ctr"/>
                <a:r>
                  <a:rPr lang="ja-JP" altLang="en-US" sz="1200"/>
                  <a:t>（延べ発生</a:t>
                </a:r>
                <a:endParaRPr lang="en-US" altLang="ja-JP" sz="1200"/>
              </a:p>
              <a:p>
                <a:pPr algn="ctr"/>
                <a:r>
                  <a:rPr lang="ja-JP" altLang="en-US" sz="1200"/>
                  <a:t>回数）</a:t>
                </a:r>
                <a:endParaRPr kumimoji="1" lang="ja-JP" altLang="en-US" sz="1200"/>
              </a:p>
            </xdr:txBody>
          </xdr:sp>
          <xdr:sp macro="" textlink="">
            <xdr:nvSpPr>
              <xdr:cNvPr id="11" name="角丸四角形 10"/>
              <xdr:cNvSpPr/>
            </xdr:nvSpPr>
            <xdr:spPr>
              <a:xfrm>
                <a:off x="6967075" y="4868863"/>
                <a:ext cx="953215" cy="385848"/>
              </a:xfrm>
              <a:prstGeom prst="roundRect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en-US" altLang="ja-JP" sz="1200"/>
                  <a:t>100</a:t>
                </a:r>
                <a:endParaRPr kumimoji="1" lang="ja-JP" altLang="en-US" sz="1200"/>
              </a:p>
            </xdr:txBody>
          </xdr:sp>
          <xdr:sp macro="" textlink="">
            <xdr:nvSpPr>
              <xdr:cNvPr id="12" name="角丸四角形 11"/>
              <xdr:cNvSpPr/>
            </xdr:nvSpPr>
            <xdr:spPr>
              <a:xfrm>
                <a:off x="8096151" y="4864797"/>
                <a:ext cx="953215" cy="385848"/>
              </a:xfrm>
              <a:prstGeom prst="roundRect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en-US" altLang="ja-JP" sz="1800">
                    <a:solidFill>
                      <a:srgbClr val="FF0000"/>
                    </a:solidFill>
                  </a:rPr>
                  <a:t>18.6%</a:t>
                </a:r>
                <a:endParaRPr kumimoji="1" lang="ja-JP" altLang="en-US" sz="1800">
                  <a:solidFill>
                    <a:srgbClr val="FF0000"/>
                  </a:solidFill>
                </a:endParaRPr>
              </a:p>
            </xdr:txBody>
          </xdr:sp>
        </xdr:grpSp>
        <xdr:sp macro="" textlink="">
          <xdr:nvSpPr>
            <xdr:cNvPr id="8" name="テキスト ボックス 102"/>
            <xdr:cNvSpPr txBox="1"/>
          </xdr:nvSpPr>
          <xdr:spPr>
            <a:xfrm>
              <a:off x="5689718" y="4946832"/>
              <a:ext cx="209039" cy="205613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ja-JP" sz="1000"/>
                <a:t>÷</a:t>
              </a:r>
              <a:endParaRPr kumimoji="1" lang="ja-JP" altLang="en-US" sz="1000"/>
            </a:p>
          </xdr:txBody>
        </xdr:sp>
      </xdr:grpSp>
    </xdr:grpSp>
    <xdr:clientData/>
  </xdr:twoCellAnchor>
  <xdr:twoCellAnchor editAs="oneCell">
    <xdr:from>
      <xdr:col>1</xdr:col>
      <xdr:colOff>50800</xdr:colOff>
      <xdr:row>45</xdr:row>
      <xdr:rowOff>12700</xdr:rowOff>
    </xdr:from>
    <xdr:to>
      <xdr:col>3</xdr:col>
      <xdr:colOff>922020</xdr:colOff>
      <xdr:row>51</xdr:row>
      <xdr:rowOff>185420</xdr:rowOff>
    </xdr:to>
    <xdr:pic>
      <xdr:nvPicPr>
        <xdr:cNvPr id="29" name="図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8064500"/>
          <a:ext cx="5367020" cy="1163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tabSelected="1" zoomScaleNormal="100" workbookViewId="0">
      <selection activeCell="B50" sqref="B50"/>
    </sheetView>
  </sheetViews>
  <sheetFormatPr defaultColWidth="8.875" defaultRowHeight="13.5"/>
  <cols>
    <col min="1" max="1" width="8.875" style="1"/>
    <col min="2" max="2" width="14" style="1" customWidth="1"/>
    <col min="3" max="6" width="15.75" style="1" customWidth="1"/>
    <col min="7" max="7" width="15.75" style="3" customWidth="1"/>
    <col min="8" max="16384" width="8.875" style="1"/>
  </cols>
  <sheetData>
    <row r="2" spans="2:7" ht="17.25">
      <c r="B2" s="123" t="s">
        <v>67</v>
      </c>
      <c r="C2" s="123"/>
      <c r="D2" s="123"/>
      <c r="E2" s="123"/>
      <c r="F2" s="123"/>
      <c r="G2" s="123"/>
    </row>
    <row r="3" spans="2:7" ht="11.45" customHeight="1">
      <c r="B3" s="2"/>
      <c r="C3" s="2"/>
      <c r="D3" s="2"/>
      <c r="E3" s="2"/>
      <c r="F3" s="2"/>
      <c r="G3" s="2"/>
    </row>
    <row r="4" spans="2:7" ht="19.899999999999999" customHeight="1">
      <c r="B4" s="117" t="s">
        <v>62</v>
      </c>
      <c r="C4" s="117"/>
      <c r="D4" s="117"/>
      <c r="E4" s="117"/>
      <c r="F4" s="117"/>
      <c r="G4" s="117"/>
    </row>
    <row r="5" spans="2:7" s="67" customFormat="1" ht="12" customHeight="1">
      <c r="B5" s="66" t="s">
        <v>58</v>
      </c>
      <c r="C5" s="62" t="s">
        <v>64</v>
      </c>
      <c r="D5" s="62" t="s">
        <v>64</v>
      </c>
      <c r="E5" s="62" t="s">
        <v>64</v>
      </c>
      <c r="F5" s="62" t="s">
        <v>64</v>
      </c>
      <c r="G5" s="63" t="s">
        <v>54</v>
      </c>
    </row>
    <row r="6" spans="2:7" s="5" customFormat="1" ht="15" customHeight="1">
      <c r="B6" s="124"/>
      <c r="C6" s="110" t="s">
        <v>0</v>
      </c>
      <c r="D6" s="110" t="s">
        <v>1</v>
      </c>
      <c r="E6" s="110" t="s">
        <v>2</v>
      </c>
      <c r="F6" s="110" t="s">
        <v>3</v>
      </c>
      <c r="G6" s="4" t="s">
        <v>4</v>
      </c>
    </row>
    <row r="7" spans="2:7" s="5" customFormat="1" ht="15" customHeight="1">
      <c r="B7" s="125"/>
      <c r="C7" s="6" t="s">
        <v>5</v>
      </c>
      <c r="D7" s="6" t="s">
        <v>6</v>
      </c>
      <c r="E7" s="6" t="s">
        <v>7</v>
      </c>
      <c r="F7" s="6" t="s">
        <v>8</v>
      </c>
      <c r="G7" s="7" t="s">
        <v>9</v>
      </c>
    </row>
    <row r="8" spans="2:7" s="2" customFormat="1" ht="12" customHeight="1">
      <c r="B8" s="126"/>
      <c r="C8" s="107" t="s">
        <v>10</v>
      </c>
      <c r="D8" s="107" t="s">
        <v>11</v>
      </c>
      <c r="E8" s="107" t="s">
        <v>12</v>
      </c>
      <c r="F8" s="107" t="s">
        <v>13</v>
      </c>
      <c r="G8" s="8" t="s">
        <v>14</v>
      </c>
    </row>
    <row r="9" spans="2:7" ht="25.15" customHeight="1">
      <c r="B9" s="81" t="s">
        <v>69</v>
      </c>
      <c r="C9" s="72"/>
      <c r="D9" s="69"/>
      <c r="E9" s="70"/>
      <c r="F9" s="71"/>
      <c r="G9" s="12">
        <f>C9*D9*E9*F9</f>
        <v>0</v>
      </c>
    </row>
    <row r="10" spans="2:7" ht="25.15" customHeight="1">
      <c r="B10" s="81" t="s">
        <v>70</v>
      </c>
      <c r="C10" s="72"/>
      <c r="D10" s="69"/>
      <c r="E10" s="70"/>
      <c r="F10" s="71"/>
      <c r="G10" s="12">
        <f t="shared" ref="G10:G11" si="0">C10*D10*E10*F10</f>
        <v>0</v>
      </c>
    </row>
    <row r="11" spans="2:7" ht="25.15" customHeight="1" thickBot="1">
      <c r="B11" s="81" t="s">
        <v>71</v>
      </c>
      <c r="C11" s="72"/>
      <c r="D11" s="69"/>
      <c r="E11" s="70"/>
      <c r="F11" s="71"/>
      <c r="G11" s="43">
        <f t="shared" si="0"/>
        <v>0</v>
      </c>
    </row>
    <row r="12" spans="2:7" ht="25.15" customHeight="1" thickBot="1">
      <c r="B12" s="9"/>
      <c r="C12" s="99">
        <f>SUM(C9:C11)</f>
        <v>0</v>
      </c>
      <c r="D12" s="11"/>
      <c r="E12" s="10"/>
      <c r="F12" s="42"/>
      <c r="G12" s="44">
        <f>SUM(G9:G11)</f>
        <v>0</v>
      </c>
    </row>
    <row r="13" spans="2:7" ht="15" customHeight="1">
      <c r="B13" s="127" t="s">
        <v>68</v>
      </c>
      <c r="C13" s="128"/>
      <c r="D13" s="128"/>
      <c r="E13" s="128"/>
      <c r="F13" s="128"/>
      <c r="G13" s="128"/>
    </row>
    <row r="14" spans="2:7" ht="15" customHeight="1">
      <c r="B14" s="108"/>
      <c r="C14" s="109"/>
      <c r="D14" s="109"/>
      <c r="E14" s="109"/>
      <c r="F14" s="109"/>
      <c r="G14" s="109"/>
    </row>
    <row r="15" spans="2:7" ht="19.899999999999999" customHeight="1">
      <c r="B15" s="129" t="s">
        <v>57</v>
      </c>
      <c r="C15" s="129"/>
      <c r="D15" s="129"/>
      <c r="E15" s="129"/>
      <c r="F15" s="129"/>
      <c r="G15" s="129"/>
    </row>
    <row r="16" spans="2:7" ht="12" customHeight="1" thickBot="1">
      <c r="F16" s="13" t="s">
        <v>15</v>
      </c>
    </row>
    <row r="17" spans="2:7" ht="19.899999999999999" customHeight="1" thickBot="1">
      <c r="B17" s="123" t="s">
        <v>63</v>
      </c>
      <c r="C17" s="123"/>
      <c r="D17" s="123"/>
      <c r="F17" s="65"/>
      <c r="G17" s="3" t="s">
        <v>16</v>
      </c>
    </row>
    <row r="18" spans="2:7" ht="15" customHeight="1">
      <c r="B18" s="73"/>
      <c r="C18" s="73"/>
      <c r="D18" s="73"/>
      <c r="E18" s="39"/>
      <c r="F18" s="74"/>
    </row>
    <row r="19" spans="2:7" ht="19.899999999999999" customHeight="1">
      <c r="B19" s="115" t="s">
        <v>56</v>
      </c>
      <c r="C19" s="116"/>
      <c r="D19" s="116"/>
      <c r="E19" s="116"/>
      <c r="F19" s="116"/>
      <c r="G19" s="116"/>
    </row>
    <row r="20" spans="2:7" ht="19.899999999999999" customHeight="1">
      <c r="B20" s="116"/>
      <c r="C20" s="116"/>
      <c r="D20" s="116"/>
      <c r="E20" s="116"/>
      <c r="F20" s="116"/>
      <c r="G20" s="116"/>
    </row>
    <row r="21" spans="2:7" ht="12" customHeight="1">
      <c r="C21" s="61" t="s">
        <v>54</v>
      </c>
      <c r="D21" s="61" t="s">
        <v>54</v>
      </c>
      <c r="E21" s="61" t="s">
        <v>54</v>
      </c>
    </row>
    <row r="22" spans="2:7" s="5" customFormat="1" ht="15" customHeight="1">
      <c r="B22" s="98"/>
      <c r="C22" s="110" t="s">
        <v>4</v>
      </c>
      <c r="D22" s="110" t="s">
        <v>17</v>
      </c>
      <c r="E22" s="110" t="s">
        <v>18</v>
      </c>
      <c r="G22" s="14"/>
    </row>
    <row r="23" spans="2:7" s="5" customFormat="1" ht="15" customHeight="1">
      <c r="B23" s="98"/>
      <c r="C23" s="6" t="s">
        <v>9</v>
      </c>
      <c r="D23" s="6" t="s">
        <v>7</v>
      </c>
      <c r="E23" s="6" t="s">
        <v>9</v>
      </c>
      <c r="G23" s="14"/>
    </row>
    <row r="24" spans="2:7" s="15" customFormat="1" ht="15" customHeight="1">
      <c r="B24" s="98"/>
      <c r="C24" s="60" t="s">
        <v>19</v>
      </c>
      <c r="D24" s="60" t="s">
        <v>20</v>
      </c>
      <c r="E24" s="60" t="s">
        <v>21</v>
      </c>
      <c r="G24" s="16"/>
    </row>
    <row r="25" spans="2:7" s="26" customFormat="1" ht="25.15" customHeight="1">
      <c r="B25" s="97"/>
      <c r="C25" s="40">
        <f>G12</f>
        <v>0</v>
      </c>
      <c r="D25" s="41">
        <f>F17</f>
        <v>0</v>
      </c>
      <c r="E25" s="32">
        <f>C25*D25</f>
        <v>0</v>
      </c>
      <c r="G25" s="27"/>
    </row>
    <row r="26" spans="2:7" ht="12" customHeight="1">
      <c r="B26" s="22"/>
      <c r="C26" s="61" t="s">
        <v>54</v>
      </c>
      <c r="D26" s="61" t="s">
        <v>54</v>
      </c>
      <c r="E26" s="61" t="s">
        <v>54</v>
      </c>
    </row>
    <row r="27" spans="2:7" s="5" customFormat="1" ht="12" customHeight="1">
      <c r="B27" s="98"/>
      <c r="C27" s="110" t="s">
        <v>4</v>
      </c>
      <c r="D27" s="18" t="s">
        <v>18</v>
      </c>
      <c r="E27" s="18" t="s">
        <v>22</v>
      </c>
      <c r="G27" s="14"/>
    </row>
    <row r="28" spans="2:7" s="5" customFormat="1" ht="12" customHeight="1">
      <c r="B28" s="98"/>
      <c r="C28" s="6" t="s">
        <v>9</v>
      </c>
      <c r="D28" s="6" t="s">
        <v>23</v>
      </c>
      <c r="E28" s="6" t="s">
        <v>9</v>
      </c>
      <c r="G28" s="14"/>
    </row>
    <row r="29" spans="2:7" ht="12" customHeight="1">
      <c r="B29" s="98"/>
      <c r="C29" s="107" t="s">
        <v>19</v>
      </c>
      <c r="D29" s="107" t="s">
        <v>24</v>
      </c>
      <c r="E29" s="107" t="s">
        <v>25</v>
      </c>
    </row>
    <row r="30" spans="2:7" ht="25.15" customHeight="1">
      <c r="B30" s="22"/>
      <c r="C30" s="28">
        <f>C25</f>
        <v>0</v>
      </c>
      <c r="D30" s="28">
        <f>E25</f>
        <v>0</v>
      </c>
      <c r="E30" s="28">
        <f>C30-D30</f>
        <v>0</v>
      </c>
    </row>
    <row r="31" spans="2:7" ht="10.15" customHeight="1">
      <c r="C31" s="19"/>
      <c r="D31" s="19"/>
      <c r="E31" s="19"/>
    </row>
    <row r="32" spans="2:7" ht="19.899999999999999" customHeight="1">
      <c r="B32" s="117" t="s">
        <v>61</v>
      </c>
      <c r="C32" s="117"/>
      <c r="D32" s="117"/>
      <c r="E32" s="117"/>
      <c r="F32" s="117"/>
      <c r="G32" s="117"/>
    </row>
    <row r="33" spans="2:9" s="54" customFormat="1" ht="12" customHeight="1">
      <c r="B33" s="68" t="s">
        <v>59</v>
      </c>
      <c r="C33" s="13" t="s">
        <v>64</v>
      </c>
      <c r="D33" s="13" t="s">
        <v>64</v>
      </c>
      <c r="E33" s="13" t="s">
        <v>64</v>
      </c>
      <c r="F33" s="61"/>
      <c r="G33" s="61" t="s">
        <v>54</v>
      </c>
    </row>
    <row r="34" spans="2:9" ht="15" customHeight="1">
      <c r="B34" s="118"/>
      <c r="C34" s="110" t="s">
        <v>0</v>
      </c>
      <c r="D34" s="110" t="s">
        <v>1</v>
      </c>
      <c r="E34" s="110" t="s">
        <v>2</v>
      </c>
      <c r="F34" s="110" t="s">
        <v>26</v>
      </c>
      <c r="G34" s="4" t="s">
        <v>22</v>
      </c>
    </row>
    <row r="35" spans="2:9" ht="15" customHeight="1">
      <c r="B35" s="119"/>
      <c r="C35" s="6" t="s">
        <v>5</v>
      </c>
      <c r="D35" s="6" t="s">
        <v>6</v>
      </c>
      <c r="E35" s="6" t="s">
        <v>7</v>
      </c>
      <c r="F35" s="6" t="s">
        <v>27</v>
      </c>
      <c r="G35" s="7" t="s">
        <v>28</v>
      </c>
    </row>
    <row r="36" spans="2:9" ht="12" customHeight="1" thickBot="1">
      <c r="B36" s="120"/>
      <c r="C36" s="106" t="s">
        <v>29</v>
      </c>
      <c r="D36" s="106" t="s">
        <v>30</v>
      </c>
      <c r="E36" s="106" t="s">
        <v>12</v>
      </c>
      <c r="F36" s="106" t="s">
        <v>32</v>
      </c>
      <c r="G36" s="20" t="s">
        <v>33</v>
      </c>
    </row>
    <row r="37" spans="2:9" ht="25.15" customHeight="1" thickBot="1">
      <c r="B37" s="25" t="s">
        <v>65</v>
      </c>
      <c r="C37" s="75"/>
      <c r="D37" s="45"/>
      <c r="E37" s="80"/>
      <c r="F37" s="21" t="s">
        <v>43</v>
      </c>
      <c r="G37" s="29">
        <f>E30</f>
        <v>0</v>
      </c>
    </row>
    <row r="38" spans="2:9" s="33" customFormat="1" ht="9.9499999999999993" customHeight="1">
      <c r="B38" s="34"/>
      <c r="C38" s="35"/>
      <c r="D38" s="35"/>
      <c r="E38" s="36"/>
      <c r="F38" s="37"/>
      <c r="G38" s="38"/>
    </row>
    <row r="39" spans="2:9" ht="12" customHeight="1">
      <c r="B39" s="22"/>
      <c r="C39" s="61" t="s">
        <v>54</v>
      </c>
      <c r="D39" s="61" t="s">
        <v>54</v>
      </c>
      <c r="E39" s="61" t="s">
        <v>54</v>
      </c>
      <c r="F39" s="61" t="s">
        <v>54</v>
      </c>
      <c r="G39" s="24"/>
    </row>
    <row r="40" spans="2:9" ht="19.899999999999999" customHeight="1">
      <c r="B40" s="121"/>
      <c r="C40" s="48" t="s">
        <v>34</v>
      </c>
      <c r="D40" s="18" t="s">
        <v>35</v>
      </c>
      <c r="E40" s="18" t="s">
        <v>36</v>
      </c>
      <c r="F40" s="18" t="s">
        <v>37</v>
      </c>
    </row>
    <row r="41" spans="2:9" ht="15" customHeight="1">
      <c r="B41" s="121"/>
      <c r="C41" s="6" t="s">
        <v>38</v>
      </c>
      <c r="D41" s="6" t="s">
        <v>9</v>
      </c>
      <c r="E41" s="6" t="s">
        <v>8</v>
      </c>
      <c r="F41" s="6" t="s">
        <v>39</v>
      </c>
    </row>
    <row r="42" spans="2:9" ht="12" customHeight="1" thickBot="1">
      <c r="B42" s="121"/>
      <c r="C42" s="107" t="s">
        <v>40</v>
      </c>
      <c r="D42" s="107" t="s">
        <v>33</v>
      </c>
      <c r="E42" s="107" t="s">
        <v>41</v>
      </c>
      <c r="F42" s="106" t="s">
        <v>42</v>
      </c>
      <c r="I42" s="23"/>
    </row>
    <row r="43" spans="2:9" ht="25.15" customHeight="1" thickBot="1">
      <c r="B43" s="9" t="s">
        <v>65</v>
      </c>
      <c r="C43" s="12">
        <f>C37*D37*E37</f>
        <v>0</v>
      </c>
      <c r="D43" s="17">
        <f>G37</f>
        <v>0</v>
      </c>
      <c r="E43" s="30" t="e">
        <f>D43/C43</f>
        <v>#DIV/0!</v>
      </c>
      <c r="F43" s="31" t="e">
        <f>E43*60</f>
        <v>#DIV/0!</v>
      </c>
      <c r="G43" s="23" t="s">
        <v>55</v>
      </c>
    </row>
    <row r="44" spans="2:9" ht="10.15" customHeight="1"/>
    <row r="45" spans="2:9" ht="19.899999999999999" customHeight="1">
      <c r="B45" s="117" t="s">
        <v>60</v>
      </c>
      <c r="C45" s="117"/>
      <c r="D45" s="117"/>
      <c r="E45" s="117"/>
      <c r="F45" s="117"/>
      <c r="G45" s="117"/>
    </row>
    <row r="46" spans="2:9" ht="12" customHeight="1">
      <c r="B46" s="13" t="s">
        <v>64</v>
      </c>
      <c r="C46" s="105" t="s">
        <v>54</v>
      </c>
      <c r="D46" s="122" t="s">
        <v>54</v>
      </c>
      <c r="E46" s="122"/>
      <c r="F46" s="61" t="s">
        <v>54</v>
      </c>
      <c r="G46" s="39"/>
    </row>
    <row r="47" spans="2:9" s="15" customFormat="1" ht="19.899999999999999" customHeight="1">
      <c r="B47" s="111" t="s">
        <v>44</v>
      </c>
      <c r="C47" s="112"/>
      <c r="D47" s="111" t="s">
        <v>18</v>
      </c>
      <c r="E47" s="112"/>
      <c r="F47" s="55" t="s">
        <v>50</v>
      </c>
      <c r="G47" s="16"/>
    </row>
    <row r="48" spans="2:9" ht="15" customHeight="1">
      <c r="B48" s="48" t="s">
        <v>45</v>
      </c>
      <c r="C48" s="48" t="s">
        <v>46</v>
      </c>
      <c r="D48" s="48" t="s">
        <v>47</v>
      </c>
      <c r="E48" s="56" t="s">
        <v>48</v>
      </c>
      <c r="F48" s="48" t="s">
        <v>49</v>
      </c>
    </row>
    <row r="49" spans="2:7" ht="12" customHeight="1" thickBot="1">
      <c r="B49" s="57" t="s">
        <v>10</v>
      </c>
      <c r="C49" s="57" t="s">
        <v>51</v>
      </c>
      <c r="D49" s="57" t="s">
        <v>12</v>
      </c>
      <c r="E49" s="58" t="s">
        <v>52</v>
      </c>
      <c r="F49" s="59" t="s">
        <v>53</v>
      </c>
    </row>
    <row r="50" spans="2:7" ht="25.15" customHeight="1" thickBot="1">
      <c r="B50" s="100"/>
      <c r="C50" s="46">
        <f>B50/1000000</f>
        <v>0</v>
      </c>
      <c r="D50" s="12">
        <f>E25</f>
        <v>0</v>
      </c>
      <c r="E50" s="47">
        <f>D50*60</f>
        <v>0</v>
      </c>
      <c r="F50" s="49">
        <f>C50*E50/10</f>
        <v>0</v>
      </c>
      <c r="G50" s="1"/>
    </row>
    <row r="51" spans="2:7" ht="15" customHeight="1">
      <c r="B51" s="113"/>
      <c r="C51" s="114"/>
      <c r="D51" s="114"/>
      <c r="E51" s="114"/>
      <c r="F51" s="114"/>
      <c r="G51" s="114"/>
    </row>
    <row r="55" spans="2:7">
      <c r="F55" s="64"/>
      <c r="G55" s="54"/>
    </row>
    <row r="56" spans="2:7">
      <c r="F56" s="54"/>
      <c r="G56" s="54"/>
    </row>
    <row r="57" spans="2:7">
      <c r="C57" s="22"/>
      <c r="D57" s="22"/>
      <c r="E57" s="22"/>
    </row>
    <row r="58" spans="2:7">
      <c r="C58" s="22"/>
      <c r="D58" s="22"/>
      <c r="E58" s="22"/>
    </row>
    <row r="59" spans="2:7">
      <c r="C59" s="22"/>
      <c r="D59" s="22"/>
      <c r="E59" s="22"/>
    </row>
    <row r="60" spans="2:7">
      <c r="C60" s="22"/>
      <c r="D60" s="22"/>
      <c r="E60" s="22"/>
    </row>
    <row r="61" spans="2:7">
      <c r="C61" s="22"/>
      <c r="D61" s="22"/>
      <c r="E61" s="22"/>
    </row>
    <row r="62" spans="2:7">
      <c r="C62" s="22"/>
      <c r="D62" s="22"/>
      <c r="E62" s="22"/>
    </row>
    <row r="63" spans="2:7">
      <c r="C63" s="22"/>
      <c r="D63" s="22"/>
      <c r="E63" s="22"/>
    </row>
    <row r="64" spans="2:7">
      <c r="C64" s="22"/>
      <c r="D64" s="22"/>
      <c r="E64" s="22"/>
    </row>
    <row r="65" spans="3:5">
      <c r="C65" s="22"/>
      <c r="D65" s="22"/>
      <c r="E65" s="22"/>
    </row>
  </sheetData>
  <mergeCells count="15">
    <mergeCell ref="B17:D17"/>
    <mergeCell ref="B2:G2"/>
    <mergeCell ref="B4:G4"/>
    <mergeCell ref="B6:B8"/>
    <mergeCell ref="B13:G13"/>
    <mergeCell ref="B15:G15"/>
    <mergeCell ref="B47:C47"/>
    <mergeCell ref="D47:E47"/>
    <mergeCell ref="B51:G51"/>
    <mergeCell ref="B19:G20"/>
    <mergeCell ref="B32:G32"/>
    <mergeCell ref="B34:B36"/>
    <mergeCell ref="B40:B42"/>
    <mergeCell ref="B45:G45"/>
    <mergeCell ref="D46:E46"/>
  </mergeCells>
  <phoneticPr fontId="2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I65"/>
  <sheetViews>
    <sheetView topLeftCell="A14" zoomScaleNormal="100" workbookViewId="0">
      <selection activeCell="I17" sqref="I17"/>
    </sheetView>
  </sheetViews>
  <sheetFormatPr defaultColWidth="8.875" defaultRowHeight="13.5"/>
  <cols>
    <col min="1" max="1" width="8.875" style="1"/>
    <col min="2" max="2" width="14" style="1" customWidth="1"/>
    <col min="3" max="6" width="15.75" style="1" customWidth="1"/>
    <col min="7" max="7" width="15.75" style="3" customWidth="1"/>
    <col min="8" max="16384" width="8.875" style="1"/>
  </cols>
  <sheetData>
    <row r="2" spans="2:7" ht="17.25">
      <c r="B2" s="123" t="s">
        <v>67</v>
      </c>
      <c r="C2" s="123"/>
      <c r="D2" s="123"/>
      <c r="E2" s="123"/>
      <c r="F2" s="123"/>
      <c r="G2" s="123"/>
    </row>
    <row r="3" spans="2:7" ht="11.45" customHeight="1">
      <c r="B3" s="2"/>
      <c r="C3" s="2"/>
      <c r="D3" s="2"/>
      <c r="E3" s="2"/>
      <c r="F3" s="2"/>
      <c r="G3" s="2"/>
    </row>
    <row r="4" spans="2:7" ht="19.899999999999999" customHeight="1">
      <c r="B4" s="117" t="s">
        <v>62</v>
      </c>
      <c r="C4" s="117"/>
      <c r="D4" s="117"/>
      <c r="E4" s="117"/>
      <c r="F4" s="117"/>
      <c r="G4" s="117"/>
    </row>
    <row r="5" spans="2:7" s="67" customFormat="1" ht="12" customHeight="1">
      <c r="B5" s="66" t="s">
        <v>58</v>
      </c>
      <c r="C5" s="62" t="s">
        <v>64</v>
      </c>
      <c r="D5" s="62" t="s">
        <v>64</v>
      </c>
      <c r="E5" s="62" t="s">
        <v>64</v>
      </c>
      <c r="F5" s="62" t="s">
        <v>64</v>
      </c>
      <c r="G5" s="63" t="s">
        <v>54</v>
      </c>
    </row>
    <row r="6" spans="2:7" s="5" customFormat="1" ht="15" customHeight="1">
      <c r="B6" s="124"/>
      <c r="C6" s="76" t="s">
        <v>0</v>
      </c>
      <c r="D6" s="76" t="s">
        <v>1</v>
      </c>
      <c r="E6" s="76" t="s">
        <v>2</v>
      </c>
      <c r="F6" s="76" t="s">
        <v>3</v>
      </c>
      <c r="G6" s="4" t="s">
        <v>4</v>
      </c>
    </row>
    <row r="7" spans="2:7" s="5" customFormat="1" ht="15" customHeight="1">
      <c r="B7" s="125"/>
      <c r="C7" s="6" t="s">
        <v>5</v>
      </c>
      <c r="D7" s="6" t="s">
        <v>6</v>
      </c>
      <c r="E7" s="6" t="s">
        <v>7</v>
      </c>
      <c r="F7" s="6" t="s">
        <v>8</v>
      </c>
      <c r="G7" s="7" t="s">
        <v>9</v>
      </c>
    </row>
    <row r="8" spans="2:7" s="2" customFormat="1" ht="12" customHeight="1">
      <c r="B8" s="126"/>
      <c r="C8" s="78" t="s">
        <v>10</v>
      </c>
      <c r="D8" s="78" t="s">
        <v>11</v>
      </c>
      <c r="E8" s="78" t="s">
        <v>12</v>
      </c>
      <c r="F8" s="78" t="s">
        <v>13</v>
      </c>
      <c r="G8" s="8" t="s">
        <v>14</v>
      </c>
    </row>
    <row r="9" spans="2:7" ht="25.15" customHeight="1">
      <c r="B9" s="81" t="s">
        <v>69</v>
      </c>
      <c r="C9" s="72">
        <v>30</v>
      </c>
      <c r="D9" s="69">
        <v>250</v>
      </c>
      <c r="E9" s="70">
        <v>0.186</v>
      </c>
      <c r="F9" s="71">
        <v>1.1200000000000001</v>
      </c>
      <c r="G9" s="12">
        <f>C9*D9*E9*F9</f>
        <v>1562.4</v>
      </c>
    </row>
    <row r="10" spans="2:7" ht="25.15" customHeight="1">
      <c r="B10" s="81" t="s">
        <v>70</v>
      </c>
      <c r="C10" s="72">
        <v>10</v>
      </c>
      <c r="D10" s="69">
        <v>250</v>
      </c>
      <c r="E10" s="70">
        <v>0.186</v>
      </c>
      <c r="F10" s="71">
        <v>1.08</v>
      </c>
      <c r="G10" s="12">
        <f t="shared" ref="G10:G11" si="0">C10*D10*E10*F10</f>
        <v>502.20000000000005</v>
      </c>
    </row>
    <row r="11" spans="2:7" ht="25.15" customHeight="1" thickBot="1">
      <c r="B11" s="81" t="s">
        <v>71</v>
      </c>
      <c r="C11" s="72">
        <v>20</v>
      </c>
      <c r="D11" s="69">
        <v>250</v>
      </c>
      <c r="E11" s="70">
        <v>0.186</v>
      </c>
      <c r="F11" s="71">
        <v>1.1200000000000001</v>
      </c>
      <c r="G11" s="43">
        <f t="shared" si="0"/>
        <v>1041.6000000000001</v>
      </c>
    </row>
    <row r="12" spans="2:7" ht="25.15" customHeight="1" thickBot="1">
      <c r="B12" s="9"/>
      <c r="C12" s="99">
        <f>SUM(C9:C11)</f>
        <v>60</v>
      </c>
      <c r="D12" s="11"/>
      <c r="E12" s="10"/>
      <c r="F12" s="42"/>
      <c r="G12" s="44">
        <f>SUM(G9:G11)</f>
        <v>3106.2000000000007</v>
      </c>
    </row>
    <row r="13" spans="2:7" ht="15" customHeight="1">
      <c r="B13" s="127" t="s">
        <v>68</v>
      </c>
      <c r="C13" s="128"/>
      <c r="D13" s="128"/>
      <c r="E13" s="128"/>
      <c r="F13" s="128"/>
      <c r="G13" s="128"/>
    </row>
    <row r="14" spans="2:7" ht="15" customHeight="1">
      <c r="B14" s="50"/>
      <c r="C14" s="51"/>
      <c r="D14" s="51"/>
      <c r="E14" s="51"/>
      <c r="F14" s="51"/>
      <c r="G14" s="51"/>
    </row>
    <row r="15" spans="2:7" ht="19.899999999999999" customHeight="1">
      <c r="B15" s="129" t="s">
        <v>57</v>
      </c>
      <c r="C15" s="129"/>
      <c r="D15" s="129"/>
      <c r="E15" s="129"/>
      <c r="F15" s="129"/>
      <c r="G15" s="129"/>
    </row>
    <row r="16" spans="2:7" ht="12" customHeight="1" thickBot="1">
      <c r="F16" s="13" t="s">
        <v>15</v>
      </c>
    </row>
    <row r="17" spans="2:7" ht="19.899999999999999" customHeight="1" thickBot="1">
      <c r="B17" s="123" t="s">
        <v>63</v>
      </c>
      <c r="C17" s="123"/>
      <c r="D17" s="123"/>
      <c r="F17" s="65">
        <v>0.7</v>
      </c>
      <c r="G17" s="3" t="s">
        <v>16</v>
      </c>
    </row>
    <row r="18" spans="2:7" ht="15" customHeight="1">
      <c r="B18" s="73"/>
      <c r="C18" s="73"/>
      <c r="D18" s="73"/>
      <c r="E18" s="39"/>
      <c r="F18" s="74"/>
    </row>
    <row r="19" spans="2:7" ht="19.899999999999999" customHeight="1">
      <c r="B19" s="115" t="s">
        <v>56</v>
      </c>
      <c r="C19" s="116"/>
      <c r="D19" s="116"/>
      <c r="E19" s="116"/>
      <c r="F19" s="116"/>
      <c r="G19" s="116"/>
    </row>
    <row r="20" spans="2:7" ht="19.899999999999999" customHeight="1">
      <c r="B20" s="116"/>
      <c r="C20" s="116"/>
      <c r="D20" s="116"/>
      <c r="E20" s="116"/>
      <c r="F20" s="116"/>
      <c r="G20" s="116"/>
    </row>
    <row r="21" spans="2:7" ht="12" customHeight="1">
      <c r="C21" s="61" t="s">
        <v>54</v>
      </c>
      <c r="D21" s="61" t="s">
        <v>54</v>
      </c>
      <c r="E21" s="61" t="s">
        <v>54</v>
      </c>
    </row>
    <row r="22" spans="2:7" s="5" customFormat="1" ht="15" customHeight="1">
      <c r="B22" s="98"/>
      <c r="C22" s="76" t="s">
        <v>4</v>
      </c>
      <c r="D22" s="76" t="s">
        <v>17</v>
      </c>
      <c r="E22" s="76" t="s">
        <v>18</v>
      </c>
      <c r="G22" s="14"/>
    </row>
    <row r="23" spans="2:7" s="5" customFormat="1" ht="15" customHeight="1">
      <c r="B23" s="98"/>
      <c r="C23" s="6" t="s">
        <v>9</v>
      </c>
      <c r="D23" s="6" t="s">
        <v>7</v>
      </c>
      <c r="E23" s="6" t="s">
        <v>9</v>
      </c>
      <c r="G23" s="14"/>
    </row>
    <row r="24" spans="2:7" s="15" customFormat="1" ht="15" customHeight="1">
      <c r="B24" s="98"/>
      <c r="C24" s="60" t="s">
        <v>19</v>
      </c>
      <c r="D24" s="60" t="s">
        <v>20</v>
      </c>
      <c r="E24" s="60" t="s">
        <v>21</v>
      </c>
      <c r="G24" s="16"/>
    </row>
    <row r="25" spans="2:7" s="26" customFormat="1" ht="25.15" customHeight="1">
      <c r="B25" s="97"/>
      <c r="C25" s="40">
        <f>G12</f>
        <v>3106.2000000000007</v>
      </c>
      <c r="D25" s="41">
        <f>F17</f>
        <v>0.7</v>
      </c>
      <c r="E25" s="32">
        <f>C25*D25</f>
        <v>2174.34</v>
      </c>
      <c r="G25" s="27"/>
    </row>
    <row r="26" spans="2:7" ht="12" customHeight="1">
      <c r="B26" s="22"/>
      <c r="C26" s="61" t="s">
        <v>54</v>
      </c>
      <c r="D26" s="61" t="s">
        <v>54</v>
      </c>
      <c r="E26" s="61" t="s">
        <v>54</v>
      </c>
    </row>
    <row r="27" spans="2:7" s="5" customFormat="1" ht="12" customHeight="1">
      <c r="B27" s="98"/>
      <c r="C27" s="76" t="s">
        <v>4</v>
      </c>
      <c r="D27" s="18" t="s">
        <v>18</v>
      </c>
      <c r="E27" s="18" t="s">
        <v>22</v>
      </c>
      <c r="G27" s="14"/>
    </row>
    <row r="28" spans="2:7" s="5" customFormat="1" ht="12" customHeight="1">
      <c r="B28" s="98"/>
      <c r="C28" s="6" t="s">
        <v>9</v>
      </c>
      <c r="D28" s="6" t="s">
        <v>23</v>
      </c>
      <c r="E28" s="6" t="s">
        <v>9</v>
      </c>
      <c r="G28" s="14"/>
    </row>
    <row r="29" spans="2:7" ht="12" customHeight="1">
      <c r="B29" s="98"/>
      <c r="C29" s="78" t="s">
        <v>19</v>
      </c>
      <c r="D29" s="78" t="s">
        <v>24</v>
      </c>
      <c r="E29" s="78" t="s">
        <v>25</v>
      </c>
    </row>
    <row r="30" spans="2:7" ht="25.15" customHeight="1">
      <c r="B30" s="22"/>
      <c r="C30" s="28">
        <f>C25</f>
        <v>3106.2000000000007</v>
      </c>
      <c r="D30" s="28">
        <f>E25</f>
        <v>2174.34</v>
      </c>
      <c r="E30" s="28">
        <f>C30-D30</f>
        <v>931.86000000000058</v>
      </c>
    </row>
    <row r="31" spans="2:7" ht="10.15" customHeight="1">
      <c r="C31" s="19"/>
      <c r="D31" s="19"/>
      <c r="E31" s="19"/>
    </row>
    <row r="32" spans="2:7" ht="19.899999999999999" customHeight="1">
      <c r="B32" s="117" t="s">
        <v>61</v>
      </c>
      <c r="C32" s="117"/>
      <c r="D32" s="117"/>
      <c r="E32" s="117"/>
      <c r="F32" s="117"/>
      <c r="G32" s="117"/>
    </row>
    <row r="33" spans="2:9" s="54" customFormat="1" ht="12" customHeight="1">
      <c r="B33" s="68" t="s">
        <v>59</v>
      </c>
      <c r="C33" s="13" t="s">
        <v>64</v>
      </c>
      <c r="D33" s="13" t="s">
        <v>64</v>
      </c>
      <c r="E33" s="13" t="s">
        <v>64</v>
      </c>
      <c r="F33" s="61"/>
      <c r="G33" s="61" t="s">
        <v>54</v>
      </c>
    </row>
    <row r="34" spans="2:9" ht="15" customHeight="1">
      <c r="B34" s="118"/>
      <c r="C34" s="52" t="s">
        <v>0</v>
      </c>
      <c r="D34" s="52" t="s">
        <v>1</v>
      </c>
      <c r="E34" s="52" t="s">
        <v>2</v>
      </c>
      <c r="F34" s="52" t="s">
        <v>26</v>
      </c>
      <c r="G34" s="4" t="s">
        <v>22</v>
      </c>
    </row>
    <row r="35" spans="2:9" ht="15" customHeight="1">
      <c r="B35" s="119"/>
      <c r="C35" s="6" t="s">
        <v>5</v>
      </c>
      <c r="D35" s="6" t="s">
        <v>6</v>
      </c>
      <c r="E35" s="6" t="s">
        <v>7</v>
      </c>
      <c r="F35" s="6" t="s">
        <v>27</v>
      </c>
      <c r="G35" s="7" t="s">
        <v>28</v>
      </c>
    </row>
    <row r="36" spans="2:9" ht="12" customHeight="1" thickBot="1">
      <c r="B36" s="120"/>
      <c r="C36" s="53" t="s">
        <v>29</v>
      </c>
      <c r="D36" s="53" t="s">
        <v>30</v>
      </c>
      <c r="E36" s="53" t="s">
        <v>31</v>
      </c>
      <c r="F36" s="53" t="s">
        <v>32</v>
      </c>
      <c r="G36" s="20" t="s">
        <v>33</v>
      </c>
    </row>
    <row r="37" spans="2:9" ht="25.15" customHeight="1" thickBot="1">
      <c r="B37" s="25" t="s">
        <v>65</v>
      </c>
      <c r="C37" s="75">
        <v>50</v>
      </c>
      <c r="D37" s="45">
        <v>250</v>
      </c>
      <c r="E37" s="80">
        <v>0.186</v>
      </c>
      <c r="F37" s="21" t="s">
        <v>43</v>
      </c>
      <c r="G37" s="29">
        <f>E30</f>
        <v>931.86000000000058</v>
      </c>
    </row>
    <row r="38" spans="2:9" s="33" customFormat="1" ht="9.9499999999999993" customHeight="1">
      <c r="B38" s="34"/>
      <c r="C38" s="35"/>
      <c r="D38" s="35"/>
      <c r="E38" s="36"/>
      <c r="F38" s="37"/>
      <c r="G38" s="38"/>
    </row>
    <row r="39" spans="2:9" ht="12" customHeight="1">
      <c r="B39" s="22"/>
      <c r="C39" s="61" t="s">
        <v>54</v>
      </c>
      <c r="D39" s="61" t="s">
        <v>54</v>
      </c>
      <c r="E39" s="61" t="s">
        <v>54</v>
      </c>
      <c r="F39" s="61" t="s">
        <v>54</v>
      </c>
      <c r="G39" s="24"/>
    </row>
    <row r="40" spans="2:9" ht="19.899999999999999" customHeight="1">
      <c r="B40" s="121"/>
      <c r="C40" s="48" t="s">
        <v>34</v>
      </c>
      <c r="D40" s="18" t="s">
        <v>35</v>
      </c>
      <c r="E40" s="18" t="s">
        <v>36</v>
      </c>
      <c r="F40" s="18" t="s">
        <v>37</v>
      </c>
    </row>
    <row r="41" spans="2:9" ht="15" customHeight="1">
      <c r="B41" s="121"/>
      <c r="C41" s="6" t="s">
        <v>38</v>
      </c>
      <c r="D41" s="6" t="s">
        <v>9</v>
      </c>
      <c r="E41" s="6" t="s">
        <v>8</v>
      </c>
      <c r="F41" s="6" t="s">
        <v>39</v>
      </c>
    </row>
    <row r="42" spans="2:9" ht="12" customHeight="1" thickBot="1">
      <c r="B42" s="121"/>
      <c r="C42" s="78" t="s">
        <v>40</v>
      </c>
      <c r="D42" s="78" t="s">
        <v>33</v>
      </c>
      <c r="E42" s="78" t="s">
        <v>41</v>
      </c>
      <c r="F42" s="77" t="s">
        <v>42</v>
      </c>
      <c r="I42" s="23"/>
    </row>
    <row r="43" spans="2:9" ht="25.15" customHeight="1" thickBot="1">
      <c r="B43" s="9" t="s">
        <v>66</v>
      </c>
      <c r="C43" s="12">
        <f>C37*D37*E37</f>
        <v>2325</v>
      </c>
      <c r="D43" s="17">
        <f>G37</f>
        <v>931.86000000000058</v>
      </c>
      <c r="E43" s="30">
        <f>D43/C43</f>
        <v>0.40080000000000027</v>
      </c>
      <c r="F43" s="31">
        <f>E43*60</f>
        <v>24.048000000000016</v>
      </c>
      <c r="G43" s="23" t="s">
        <v>55</v>
      </c>
    </row>
    <row r="44" spans="2:9" ht="10.15" customHeight="1"/>
    <row r="45" spans="2:9" ht="19.899999999999999" customHeight="1">
      <c r="B45" s="117" t="s">
        <v>60</v>
      </c>
      <c r="C45" s="117"/>
      <c r="D45" s="117"/>
      <c r="E45" s="117"/>
      <c r="F45" s="117"/>
      <c r="G45" s="117"/>
    </row>
    <row r="46" spans="2:9" ht="12" customHeight="1">
      <c r="B46" s="13" t="s">
        <v>64</v>
      </c>
      <c r="C46" s="79" t="s">
        <v>54</v>
      </c>
      <c r="D46" s="122" t="s">
        <v>54</v>
      </c>
      <c r="E46" s="122"/>
      <c r="F46" s="61" t="s">
        <v>54</v>
      </c>
      <c r="G46" s="39"/>
    </row>
    <row r="47" spans="2:9" s="15" customFormat="1" ht="19.899999999999999" customHeight="1">
      <c r="B47" s="111" t="s">
        <v>44</v>
      </c>
      <c r="C47" s="112"/>
      <c r="D47" s="111" t="s">
        <v>18</v>
      </c>
      <c r="E47" s="112"/>
      <c r="F47" s="55" t="s">
        <v>50</v>
      </c>
      <c r="G47" s="16"/>
    </row>
    <row r="48" spans="2:9" ht="15" customHeight="1">
      <c r="B48" s="48" t="s">
        <v>45</v>
      </c>
      <c r="C48" s="48" t="s">
        <v>46</v>
      </c>
      <c r="D48" s="48" t="s">
        <v>47</v>
      </c>
      <c r="E48" s="56" t="s">
        <v>48</v>
      </c>
      <c r="F48" s="48" t="s">
        <v>49</v>
      </c>
    </row>
    <row r="49" spans="2:7" ht="12" customHeight="1" thickBot="1">
      <c r="B49" s="57" t="s">
        <v>10</v>
      </c>
      <c r="C49" s="57" t="s">
        <v>51</v>
      </c>
      <c r="D49" s="57" t="s">
        <v>12</v>
      </c>
      <c r="E49" s="58" t="s">
        <v>52</v>
      </c>
      <c r="F49" s="59" t="s">
        <v>53</v>
      </c>
    </row>
    <row r="50" spans="2:7" ht="25.15" customHeight="1" thickBot="1">
      <c r="B50" s="100">
        <v>190</v>
      </c>
      <c r="C50" s="46">
        <f>B50/1000000</f>
        <v>1.9000000000000001E-4</v>
      </c>
      <c r="D50" s="12">
        <f>E25</f>
        <v>2174.34</v>
      </c>
      <c r="E50" s="47">
        <f>D50*60</f>
        <v>130460.40000000001</v>
      </c>
      <c r="F50" s="49">
        <f>C50*E50/10</f>
        <v>2.4787476000000002</v>
      </c>
      <c r="G50" s="1"/>
    </row>
    <row r="51" spans="2:7" ht="15" customHeight="1">
      <c r="B51" s="113"/>
      <c r="C51" s="114"/>
      <c r="D51" s="114"/>
      <c r="E51" s="114"/>
      <c r="F51" s="114"/>
      <c r="G51" s="114"/>
    </row>
    <row r="55" spans="2:7">
      <c r="F55" s="64"/>
      <c r="G55" s="54"/>
    </row>
    <row r="56" spans="2:7">
      <c r="F56" s="54"/>
      <c r="G56" s="54"/>
    </row>
    <row r="57" spans="2:7">
      <c r="C57" s="22"/>
      <c r="D57" s="22"/>
      <c r="E57" s="22"/>
    </row>
    <row r="58" spans="2:7">
      <c r="C58" s="22"/>
      <c r="D58" s="22"/>
      <c r="E58" s="22"/>
    </row>
    <row r="59" spans="2:7">
      <c r="C59" s="22"/>
      <c r="D59" s="22"/>
      <c r="E59" s="22"/>
    </row>
    <row r="60" spans="2:7">
      <c r="C60" s="22"/>
      <c r="D60" s="22"/>
      <c r="E60" s="22"/>
    </row>
    <row r="61" spans="2:7">
      <c r="C61" s="22"/>
      <c r="D61" s="22"/>
      <c r="E61" s="22"/>
    </row>
    <row r="62" spans="2:7">
      <c r="C62" s="22"/>
      <c r="D62" s="22"/>
      <c r="E62" s="22"/>
    </row>
    <row r="63" spans="2:7">
      <c r="C63" s="22"/>
      <c r="D63" s="22"/>
      <c r="E63" s="22"/>
    </row>
    <row r="64" spans="2:7">
      <c r="C64" s="22"/>
      <c r="D64" s="22"/>
      <c r="E64" s="22"/>
    </row>
    <row r="65" spans="3:5">
      <c r="C65" s="22"/>
      <c r="D65" s="22"/>
      <c r="E65" s="22"/>
    </row>
  </sheetData>
  <mergeCells count="15">
    <mergeCell ref="B2:G2"/>
    <mergeCell ref="B4:G4"/>
    <mergeCell ref="B13:G13"/>
    <mergeCell ref="B15:G15"/>
    <mergeCell ref="B19:G20"/>
    <mergeCell ref="B6:B8"/>
    <mergeCell ref="B47:C47"/>
    <mergeCell ref="D47:E47"/>
    <mergeCell ref="B51:G51"/>
    <mergeCell ref="B17:D17"/>
    <mergeCell ref="B32:G32"/>
    <mergeCell ref="B40:B42"/>
    <mergeCell ref="B45:G45"/>
    <mergeCell ref="D46:E46"/>
    <mergeCell ref="B34:B36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D59"/>
  <sheetViews>
    <sheetView showGridLines="0" view="pageBreakPreview" topLeftCell="A16" zoomScale="60" zoomScaleNormal="100" workbookViewId="0">
      <selection activeCell="F27" sqref="F27"/>
    </sheetView>
  </sheetViews>
  <sheetFormatPr defaultColWidth="9" defaultRowHeight="13.5"/>
  <cols>
    <col min="1" max="1" width="9" style="82"/>
    <col min="2" max="2" width="4.875" style="82" customWidth="1"/>
    <col min="3" max="3" width="60.625" style="82" customWidth="1"/>
    <col min="4" max="4" width="20.625" style="83" customWidth="1"/>
    <col min="5" max="6" width="9" style="82"/>
    <col min="7" max="7" width="30.75" style="82" customWidth="1"/>
    <col min="8" max="9" width="23.75" style="82" customWidth="1"/>
    <col min="10" max="16384" width="9" style="82"/>
  </cols>
  <sheetData>
    <row r="2" spans="2:4" ht="22.5" customHeight="1">
      <c r="B2" s="132" t="s">
        <v>72</v>
      </c>
      <c r="C2" s="132"/>
      <c r="D2" s="132"/>
    </row>
    <row r="4" spans="2:4">
      <c r="B4" s="130" t="s">
        <v>100</v>
      </c>
      <c r="C4" s="130"/>
      <c r="D4" s="130"/>
    </row>
    <row r="5" spans="2:4" ht="3" customHeight="1"/>
    <row r="6" spans="2:4" s="86" customFormat="1" ht="25.9" customHeight="1">
      <c r="B6" s="84" t="s">
        <v>73</v>
      </c>
      <c r="C6" s="84" t="s">
        <v>74</v>
      </c>
      <c r="D6" s="85" t="s">
        <v>99</v>
      </c>
    </row>
    <row r="7" spans="2:4" ht="16.149999999999999" customHeight="1">
      <c r="B7" s="87">
        <v>1</v>
      </c>
      <c r="C7" s="88" t="s">
        <v>75</v>
      </c>
      <c r="D7" s="89">
        <v>1.55</v>
      </c>
    </row>
    <row r="8" spans="2:4" ht="16.149999999999999" customHeight="1">
      <c r="B8" s="87">
        <v>2</v>
      </c>
      <c r="C8" s="88" t="s">
        <v>76</v>
      </c>
      <c r="D8" s="89">
        <v>1.43</v>
      </c>
    </row>
    <row r="9" spans="2:4" ht="16.149999999999999" customHeight="1">
      <c r="B9" s="87">
        <v>3</v>
      </c>
      <c r="C9" s="88" t="s">
        <v>77</v>
      </c>
      <c r="D9" s="89">
        <v>1.4</v>
      </c>
    </row>
    <row r="10" spans="2:4" ht="16.149999999999999" customHeight="1">
      <c r="B10" s="87">
        <v>4</v>
      </c>
      <c r="C10" s="88" t="s">
        <v>78</v>
      </c>
      <c r="D10" s="89">
        <v>1.38</v>
      </c>
    </row>
    <row r="11" spans="2:4" ht="16.149999999999999" customHeight="1">
      <c r="B11" s="87">
        <v>5</v>
      </c>
      <c r="C11" s="88" t="s">
        <v>79</v>
      </c>
      <c r="D11" s="89">
        <v>1.36</v>
      </c>
    </row>
    <row r="12" spans="2:4" ht="16.149999999999999" customHeight="1">
      <c r="B12" s="87">
        <v>6</v>
      </c>
      <c r="C12" s="88" t="s">
        <v>80</v>
      </c>
      <c r="D12" s="89">
        <v>1.33</v>
      </c>
    </row>
    <row r="13" spans="2:4" ht="16.149999999999999" customHeight="1">
      <c r="B13" s="87">
        <v>7</v>
      </c>
      <c r="C13" s="88" t="s">
        <v>81</v>
      </c>
      <c r="D13" s="89">
        <v>1.23</v>
      </c>
    </row>
    <row r="14" spans="2:4" ht="16.149999999999999" customHeight="1">
      <c r="B14" s="87">
        <v>8</v>
      </c>
      <c r="C14" s="88" t="s">
        <v>82</v>
      </c>
      <c r="D14" s="89">
        <v>1.22</v>
      </c>
    </row>
    <row r="15" spans="2:4" ht="16.149999999999999" customHeight="1">
      <c r="B15" s="87">
        <v>9</v>
      </c>
      <c r="C15" s="88" t="s">
        <v>83</v>
      </c>
      <c r="D15" s="89">
        <v>1.2</v>
      </c>
    </row>
    <row r="16" spans="2:4" ht="16.149999999999999" customHeight="1">
      <c r="B16" s="87">
        <v>10</v>
      </c>
      <c r="C16" s="88" t="s">
        <v>84</v>
      </c>
      <c r="D16" s="89">
        <v>1.17</v>
      </c>
    </row>
    <row r="17" spans="2:4" ht="16.149999999999999" customHeight="1">
      <c r="B17" s="87">
        <v>11</v>
      </c>
      <c r="C17" s="88" t="s">
        <v>85</v>
      </c>
      <c r="D17" s="89">
        <v>1.1299999999999999</v>
      </c>
    </row>
    <row r="18" spans="2:4" ht="16.149999999999999" customHeight="1">
      <c r="B18" s="87">
        <v>12</v>
      </c>
      <c r="C18" s="88" t="s">
        <v>86</v>
      </c>
      <c r="D18" s="89">
        <v>1.1200000000000001</v>
      </c>
    </row>
    <row r="19" spans="2:4" ht="16.149999999999999" customHeight="1">
      <c r="B19" s="87">
        <v>13</v>
      </c>
      <c r="C19" s="88" t="s">
        <v>87</v>
      </c>
      <c r="D19" s="89">
        <v>1.1200000000000001</v>
      </c>
    </row>
    <row r="20" spans="2:4" ht="16.149999999999999" customHeight="1">
      <c r="B20" s="87">
        <v>14</v>
      </c>
      <c r="C20" s="88" t="s">
        <v>88</v>
      </c>
      <c r="D20" s="89">
        <v>1.1000000000000001</v>
      </c>
    </row>
    <row r="21" spans="2:4" ht="16.149999999999999" customHeight="1">
      <c r="B21" s="87">
        <v>15</v>
      </c>
      <c r="C21" s="88" t="s">
        <v>89</v>
      </c>
      <c r="D21" s="89">
        <v>1.1000000000000001</v>
      </c>
    </row>
    <row r="22" spans="2:4" ht="16.149999999999999" customHeight="1">
      <c r="B22" s="87">
        <v>16</v>
      </c>
      <c r="C22" s="88" t="s">
        <v>90</v>
      </c>
      <c r="D22" s="89">
        <v>1.08</v>
      </c>
    </row>
    <row r="23" spans="2:4" ht="16.149999999999999" customHeight="1">
      <c r="B23" s="87">
        <v>17</v>
      </c>
      <c r="C23" s="88" t="s">
        <v>91</v>
      </c>
      <c r="D23" s="89">
        <v>1.08</v>
      </c>
    </row>
    <row r="24" spans="2:4" ht="16.149999999999999" customHeight="1">
      <c r="B24" s="87">
        <v>18</v>
      </c>
      <c r="C24" s="88" t="s">
        <v>92</v>
      </c>
      <c r="D24" s="89">
        <v>1.07</v>
      </c>
    </row>
    <row r="25" spans="2:4" ht="16.149999999999999" customHeight="1">
      <c r="B25" s="87">
        <v>19</v>
      </c>
      <c r="C25" s="88" t="s">
        <v>93</v>
      </c>
      <c r="D25" s="89">
        <v>1.05</v>
      </c>
    </row>
    <row r="26" spans="2:4" ht="16.149999999999999" customHeight="1" thickBot="1">
      <c r="B26" s="90">
        <v>20</v>
      </c>
      <c r="C26" s="91" t="s">
        <v>94</v>
      </c>
      <c r="D26" s="92">
        <v>1.05</v>
      </c>
    </row>
    <row r="27" spans="2:4" ht="16.149999999999999" customHeight="1" thickTop="1">
      <c r="B27" s="93"/>
      <c r="C27" s="94" t="s">
        <v>95</v>
      </c>
      <c r="D27" s="95">
        <v>1.1499999999999999</v>
      </c>
    </row>
    <row r="28" spans="2:4" ht="18.75" customHeight="1">
      <c r="B28" s="133" t="s">
        <v>96</v>
      </c>
      <c r="C28" s="133"/>
      <c r="D28" s="133"/>
    </row>
    <row r="29" spans="2:4" ht="12" customHeight="1"/>
    <row r="30" spans="2:4">
      <c r="B30" s="130" t="s">
        <v>97</v>
      </c>
      <c r="C30" s="130"/>
      <c r="D30" s="130"/>
    </row>
    <row r="31" spans="2:4" ht="3" customHeight="1">
      <c r="B31" s="96"/>
      <c r="C31" s="96"/>
      <c r="D31" s="96"/>
    </row>
    <row r="42" spans="2:4">
      <c r="B42" s="101" t="s">
        <v>98</v>
      </c>
    </row>
    <row r="43" spans="2:4" ht="12" customHeight="1">
      <c r="B43" s="101"/>
    </row>
    <row r="44" spans="2:4">
      <c r="B44" s="130" t="s">
        <v>101</v>
      </c>
      <c r="C44" s="130"/>
      <c r="D44" s="130"/>
    </row>
    <row r="45" spans="2:4" ht="3" customHeight="1">
      <c r="B45" s="96"/>
      <c r="C45" s="96"/>
      <c r="D45" s="96"/>
    </row>
    <row r="46" spans="2:4" s="103" customFormat="1">
      <c r="D46" s="104"/>
    </row>
    <row r="47" spans="2:4" s="103" customFormat="1">
      <c r="D47" s="104"/>
    </row>
    <row r="48" spans="2:4" s="103" customFormat="1">
      <c r="D48" s="104"/>
    </row>
    <row r="49" spans="2:4" s="103" customFormat="1">
      <c r="D49" s="104"/>
    </row>
    <row r="50" spans="2:4" s="103" customFormat="1">
      <c r="D50" s="104"/>
    </row>
    <row r="51" spans="2:4" s="103" customFormat="1">
      <c r="D51" s="104"/>
    </row>
    <row r="52" spans="2:4" ht="18" customHeight="1"/>
    <row r="53" spans="2:4" ht="15" customHeight="1">
      <c r="B53" s="131" t="s">
        <v>102</v>
      </c>
      <c r="C53" s="131"/>
      <c r="D53" s="131"/>
    </row>
    <row r="54" spans="2:4" ht="15" customHeight="1"/>
    <row r="55" spans="2:4" ht="15" customHeight="1"/>
    <row r="58" spans="2:4">
      <c r="C58"/>
    </row>
    <row r="59" spans="2:4">
      <c r="C59" s="102"/>
    </row>
  </sheetData>
  <mergeCells count="6">
    <mergeCell ref="B44:D44"/>
    <mergeCell ref="B53:D53"/>
    <mergeCell ref="B2:D2"/>
    <mergeCell ref="B4:D4"/>
    <mergeCell ref="B28:D28"/>
    <mergeCell ref="B30:D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&amp;R（別紙）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【参考】記入要領</vt:lpstr>
      <vt:lpstr>【参考】手待ち時間基礎データ</vt:lpstr>
      <vt:lpstr>【参考】記入要領!Print_Area</vt:lpstr>
      <vt:lpstr>【参考】手待ち時間基礎データ!Print_Area</vt:lpstr>
      <vt:lpstr>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2017-01-13T05:41:11Z</cp:lastPrinted>
  <dcterms:created xsi:type="dcterms:W3CDTF">2016-09-29T06:13:08Z</dcterms:created>
  <dcterms:modified xsi:type="dcterms:W3CDTF">2017-01-16T00:40:02Z</dcterms:modified>
</cp:coreProperties>
</file>