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'Sheet1'!$B$2:$N$51</definedName>
  </definedNames>
  <calcPr fullCalcOnLoad="1"/>
</workbook>
</file>

<file path=xl/sharedStrings.xml><?xml version="1.0" encoding="utf-8"?>
<sst xmlns="http://schemas.openxmlformats.org/spreadsheetml/2006/main" count="69" uniqueCount="32">
  <si>
    <t>計</t>
  </si>
  <si>
    <t>指　　　　　　　定　　　　　　　あ　　　　　　　り</t>
  </si>
  <si>
    <t>指　定　な　し</t>
  </si>
  <si>
    <t>日　　単　　位</t>
  </si>
  <si>
    <t>午　前　・　午　後</t>
  </si>
  <si>
    <t>時　間　単　位</t>
  </si>
  <si>
    <t>不　明</t>
  </si>
  <si>
    <t>合　計</t>
  </si>
  <si>
    <t xml:space="preserve">到着日時指定 </t>
  </si>
  <si>
    <t>構成比</t>
  </si>
  <si>
    <t>(３日間調査　単位：件，％）</t>
  </si>
  <si>
    <t>(３日間調査　単位：トン，％）</t>
  </si>
  <si>
    <t>合　　　　　計</t>
  </si>
  <si>
    <t xml:space="preserve"> 流動ロット階層</t>
  </si>
  <si>
    <t>0.01～0.05 トン未満　</t>
  </si>
  <si>
    <t>0.05～0.1 トン未満　</t>
  </si>
  <si>
    <t>0.1～0.5 トン未満　</t>
  </si>
  <si>
    <t>0.5～1 トン未満　</t>
  </si>
  <si>
    <t>1～3 トン未満　</t>
  </si>
  <si>
    <t>3～5 トン未満　</t>
  </si>
  <si>
    <t>5～7 トン未満　</t>
  </si>
  <si>
    <t>7～10 トン未満　</t>
  </si>
  <si>
    <t>10～15 トン未満　</t>
  </si>
  <si>
    <t>15～20 トン未満　</t>
  </si>
  <si>
    <t>20～30 トン未満　</t>
  </si>
  <si>
    <t>30～50 トン未満　</t>
  </si>
  <si>
    <t>50～100 トン未満　</t>
  </si>
  <si>
    <t>100～500 トン未満　</t>
  </si>
  <si>
    <t>500～1,000 トン未満　</t>
  </si>
  <si>
    <t>1,000 トン以上　</t>
  </si>
  <si>
    <t>0.01 トン未満　</t>
  </si>
  <si>
    <t>表Ⅱ－10－６　流動ロット階層・到着日時指定の有無別流動量　－重量・件数－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</si>
</sst>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</numFmts>
  <fonts count="4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38" fontId="2" fillId="0" borderId="10" xfId="49" applyNumberFormat="1" applyFont="1" applyBorder="1" applyAlignment="1">
      <alignment horizontal="centerContinuous" vertical="center"/>
    </xf>
    <xf numFmtId="38" fontId="2" fillId="0" borderId="11" xfId="49" applyNumberFormat="1" applyFont="1" applyBorder="1" applyAlignment="1">
      <alignment horizontal="centerContinuous" vertical="center"/>
    </xf>
    <xf numFmtId="38" fontId="6" fillId="0" borderId="12" xfId="49" applyNumberFormat="1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/>
    </xf>
    <xf numFmtId="38" fontId="2" fillId="0" borderId="15" xfId="49" applyNumberFormat="1" applyFont="1" applyBorder="1" applyAlignment="1">
      <alignment horizontal="centerContinuous" vertical="center" wrapText="1"/>
    </xf>
    <xf numFmtId="38" fontId="2" fillId="0" borderId="15" xfId="49" applyNumberFormat="1" applyFont="1" applyBorder="1" applyAlignment="1">
      <alignment horizontal="centerContinuous" vertical="center"/>
    </xf>
    <xf numFmtId="38" fontId="2" fillId="0" borderId="16" xfId="49" applyNumberFormat="1" applyFont="1" applyBorder="1" applyAlignment="1">
      <alignment horizontal="centerContinuous" vertical="center" wrapText="1"/>
    </xf>
    <xf numFmtId="38" fontId="2" fillId="0" borderId="16" xfId="49" applyNumberFormat="1" applyFont="1" applyBorder="1" applyAlignment="1">
      <alignment horizontal="centerContinuous" vertical="center"/>
    </xf>
    <xf numFmtId="38" fontId="2" fillId="0" borderId="17" xfId="49" applyNumberFormat="1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center" vertical="center"/>
    </xf>
    <xf numFmtId="38" fontId="2" fillId="0" borderId="19" xfId="49" applyNumberFormat="1" applyFont="1" applyBorder="1" applyAlignment="1">
      <alignment horizontal="center" vertical="center"/>
    </xf>
    <xf numFmtId="38" fontId="2" fillId="0" borderId="20" xfId="49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8" fontId="2" fillId="0" borderId="24" xfId="49" applyNumberFormat="1" applyFont="1" applyBorder="1" applyAlignment="1">
      <alignment horizontal="right" vertical="center"/>
    </xf>
    <xf numFmtId="38" fontId="2" fillId="0" borderId="22" xfId="49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6" xfId="49" applyNumberFormat="1" applyFont="1" applyBorder="1" applyAlignment="1">
      <alignment horizontal="centerContinuous" vertical="center"/>
    </xf>
    <xf numFmtId="0" fontId="2" fillId="0" borderId="27" xfId="0" applyFont="1" applyBorder="1" applyAlignment="1">
      <alignment vertical="center"/>
    </xf>
    <xf numFmtId="38" fontId="2" fillId="0" borderId="16" xfId="49" applyNumberFormat="1" applyFont="1" applyBorder="1" applyAlignment="1">
      <alignment horizontal="center" vertical="center" wrapText="1"/>
    </xf>
    <xf numFmtId="38" fontId="2" fillId="0" borderId="28" xfId="49" applyNumberFormat="1" applyFont="1" applyBorder="1" applyAlignment="1">
      <alignment horizontal="center" vertical="center"/>
    </xf>
    <xf numFmtId="38" fontId="2" fillId="0" borderId="29" xfId="49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5" fontId="2" fillId="0" borderId="30" xfId="49" applyNumberFormat="1" applyFont="1" applyBorder="1" applyAlignment="1">
      <alignment vertical="center"/>
    </xf>
    <xf numFmtId="185" fontId="2" fillId="0" borderId="31" xfId="49" applyNumberFormat="1" applyFont="1" applyBorder="1" applyAlignment="1">
      <alignment vertical="center"/>
    </xf>
    <xf numFmtId="185" fontId="2" fillId="0" borderId="32" xfId="49" applyNumberFormat="1" applyFont="1" applyBorder="1" applyAlignment="1">
      <alignment vertical="center"/>
    </xf>
    <xf numFmtId="185" fontId="2" fillId="0" borderId="33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vertical="center"/>
    </xf>
    <xf numFmtId="186" fontId="2" fillId="0" borderId="32" xfId="49" applyNumberFormat="1" applyFont="1" applyBorder="1" applyAlignment="1">
      <alignment vertical="center"/>
    </xf>
    <xf numFmtId="38" fontId="2" fillId="0" borderId="34" xfId="49" applyNumberFormat="1" applyFont="1" applyBorder="1" applyAlignment="1">
      <alignment horizontal="center" vertical="center" wrapText="1"/>
    </xf>
    <xf numFmtId="38" fontId="2" fillId="0" borderId="12" xfId="49" applyNumberFormat="1" applyFont="1" applyBorder="1" applyAlignment="1">
      <alignment horizontal="center" vertical="center" wrapText="1"/>
    </xf>
    <xf numFmtId="38" fontId="2" fillId="0" borderId="30" xfId="49" applyNumberFormat="1" applyFont="1" applyBorder="1" applyAlignment="1">
      <alignment horizontal="center" vertical="center" wrapText="1"/>
    </xf>
    <xf numFmtId="38" fontId="2" fillId="0" borderId="0" xfId="49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H5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20.59765625" style="1" customWidth="1"/>
    <col min="3" max="3" width="10.59765625" style="2" customWidth="1"/>
    <col min="4" max="4" width="6.59765625" style="2" customWidth="1"/>
    <col min="5" max="5" width="10.59765625" style="2" customWidth="1"/>
    <col min="6" max="6" width="6.59765625" style="2" customWidth="1"/>
    <col min="7" max="7" width="10.59765625" style="2" customWidth="1"/>
    <col min="8" max="8" width="6.59765625" style="2" customWidth="1"/>
    <col min="9" max="9" width="10.59765625" style="3" customWidth="1"/>
    <col min="10" max="10" width="6.59765625" style="3" customWidth="1"/>
    <col min="11" max="11" width="10.59765625" style="3" customWidth="1"/>
    <col min="12" max="12" width="6.59765625" style="3" customWidth="1"/>
    <col min="13" max="14" width="10.59765625" style="3" customWidth="1"/>
    <col min="15" max="59" width="9" style="3" customWidth="1"/>
    <col min="60" max="60" width="9" style="4" customWidth="1"/>
    <col min="61" max="16384" width="9" style="3" customWidth="1"/>
  </cols>
  <sheetData>
    <row r="1" spans="2:4" s="36" customFormat="1" ht="12">
      <c r="B1" s="37"/>
      <c r="D1" s="38"/>
    </row>
    <row r="2" spans="2:17" s="36" customFormat="1" ht="13.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9"/>
      <c r="Q2" s="39"/>
    </row>
    <row r="4" spans="2:60" ht="13.5" customHeight="1">
      <c r="B4" s="5"/>
      <c r="H4" s="6"/>
      <c r="N4" s="10" t="s">
        <v>11</v>
      </c>
      <c r="BH4" s="3"/>
    </row>
    <row r="5" spans="2:60" ht="15" customHeight="1">
      <c r="B5" s="25" t="s">
        <v>8</v>
      </c>
      <c r="C5" s="11" t="s">
        <v>1</v>
      </c>
      <c r="D5" s="12"/>
      <c r="E5" s="12"/>
      <c r="F5" s="12"/>
      <c r="G5" s="13"/>
      <c r="H5" s="14"/>
      <c r="I5" s="14"/>
      <c r="J5" s="15"/>
      <c r="K5" s="47" t="s">
        <v>2</v>
      </c>
      <c r="L5" s="48"/>
      <c r="M5" s="32"/>
      <c r="N5" s="16"/>
      <c r="BH5" s="3"/>
    </row>
    <row r="6" spans="2:60" ht="15" customHeight="1">
      <c r="B6" s="26"/>
      <c r="C6" s="17" t="s">
        <v>3</v>
      </c>
      <c r="D6" s="18"/>
      <c r="E6" s="17" t="s">
        <v>4</v>
      </c>
      <c r="F6" s="18"/>
      <c r="G6" s="17" t="s">
        <v>5</v>
      </c>
      <c r="H6" s="18"/>
      <c r="I6" s="19" t="s">
        <v>0</v>
      </c>
      <c r="J6" s="20"/>
      <c r="K6" s="49"/>
      <c r="L6" s="50"/>
      <c r="M6" s="33" t="s">
        <v>6</v>
      </c>
      <c r="N6" s="31" t="s">
        <v>7</v>
      </c>
      <c r="BH6" s="3"/>
    </row>
    <row r="7" spans="2:60" ht="13.5" customHeight="1">
      <c r="B7" s="27" t="s">
        <v>13</v>
      </c>
      <c r="C7" s="21"/>
      <c r="D7" s="22" t="s">
        <v>9</v>
      </c>
      <c r="E7" s="21"/>
      <c r="F7" s="22" t="s">
        <v>9</v>
      </c>
      <c r="G7" s="21"/>
      <c r="H7" s="22" t="s">
        <v>9</v>
      </c>
      <c r="I7" s="21"/>
      <c r="J7" s="22" t="s">
        <v>9</v>
      </c>
      <c r="K7" s="21"/>
      <c r="L7" s="22" t="s">
        <v>9</v>
      </c>
      <c r="M7" s="23"/>
      <c r="N7" s="24"/>
      <c r="BH7" s="3"/>
    </row>
    <row r="8" spans="2:14" ht="13.5" customHeight="1">
      <c r="B8" s="28" t="s">
        <v>30</v>
      </c>
      <c r="C8" s="41">
        <v>3431.7354</v>
      </c>
      <c r="D8" s="45">
        <f aca="true" t="shared" si="0" ref="D8:D24">IF($N8-$M8=0,"",C8/($N8-$M8)*100)</f>
        <v>30.634829934571922</v>
      </c>
      <c r="E8" s="41">
        <v>3846.9286</v>
      </c>
      <c r="F8" s="45">
        <f aca="true" t="shared" si="1" ref="F8:F25">IF($N8-$M8=0,"",E8/($N8-$M8)*100)</f>
        <v>34.34122672495113</v>
      </c>
      <c r="G8" s="41">
        <v>956.7582</v>
      </c>
      <c r="H8" s="45">
        <f aca="true" t="shared" si="2" ref="H8:H25">IF($N8-$M8=0,"",G8/($N8-$M8)*100)</f>
        <v>8.540904623796797</v>
      </c>
      <c r="I8" s="41">
        <f aca="true" t="shared" si="3" ref="I8:I24">SUM(C8,E8,G8)</f>
        <v>8235.4222</v>
      </c>
      <c r="J8" s="45">
        <f aca="true" t="shared" si="4" ref="J8:J25">IF($N8-$M8=0,"",I8/($N8-$M8)*100)</f>
        <v>73.51696128331984</v>
      </c>
      <c r="K8" s="41">
        <v>2966.6488</v>
      </c>
      <c r="L8" s="45">
        <f aca="true" t="shared" si="5" ref="L8:L25">IF($N8-$M8=0,"",K8/($N8-$M8)*100)</f>
        <v>26.483038716680156</v>
      </c>
      <c r="M8" s="41">
        <v>19162.2601</v>
      </c>
      <c r="N8" s="42">
        <f aca="true" t="shared" si="6" ref="N8:N24">SUM(I8,K8,M8)</f>
        <v>30364.3311</v>
      </c>
    </row>
    <row r="9" spans="2:14" ht="13.5" customHeight="1">
      <c r="B9" s="29" t="s">
        <v>14</v>
      </c>
      <c r="C9" s="41">
        <v>24747.5115</v>
      </c>
      <c r="D9" s="45">
        <f t="shared" si="0"/>
        <v>35.141838799755114</v>
      </c>
      <c r="E9" s="41">
        <v>18723.0517</v>
      </c>
      <c r="F9" s="45">
        <f t="shared" si="1"/>
        <v>26.5870152108377</v>
      </c>
      <c r="G9" s="41">
        <v>5077.5653</v>
      </c>
      <c r="H9" s="45">
        <f t="shared" si="2"/>
        <v>7.210219147401153</v>
      </c>
      <c r="I9" s="41">
        <f t="shared" si="3"/>
        <v>48548.128500000006</v>
      </c>
      <c r="J9" s="45">
        <f t="shared" si="4"/>
        <v>68.93907315799397</v>
      </c>
      <c r="K9" s="41">
        <v>21873.6603</v>
      </c>
      <c r="L9" s="45">
        <f t="shared" si="5"/>
        <v>31.060926842006037</v>
      </c>
      <c r="M9" s="41">
        <v>72474.6975</v>
      </c>
      <c r="N9" s="42">
        <f t="shared" si="6"/>
        <v>142896.4863</v>
      </c>
    </row>
    <row r="10" spans="2:14" ht="13.5" customHeight="1">
      <c r="B10" s="29" t="s">
        <v>15</v>
      </c>
      <c r="C10" s="41">
        <v>25274.7137</v>
      </c>
      <c r="D10" s="45">
        <f t="shared" si="0"/>
        <v>39.04324533368112</v>
      </c>
      <c r="E10" s="41">
        <v>15628.1911</v>
      </c>
      <c r="F10" s="45">
        <f t="shared" si="1"/>
        <v>24.141729417055743</v>
      </c>
      <c r="G10" s="41">
        <v>5786.6794</v>
      </c>
      <c r="H10" s="45">
        <f t="shared" si="2"/>
        <v>8.939003074901644</v>
      </c>
      <c r="I10" s="41">
        <f t="shared" si="3"/>
        <v>46689.584200000005</v>
      </c>
      <c r="J10" s="45">
        <f t="shared" si="4"/>
        <v>72.12397782563852</v>
      </c>
      <c r="K10" s="41">
        <v>18045.5921</v>
      </c>
      <c r="L10" s="45">
        <f t="shared" si="5"/>
        <v>27.87602217436148</v>
      </c>
      <c r="M10" s="41">
        <v>47550.4366</v>
      </c>
      <c r="N10" s="42">
        <f t="shared" si="6"/>
        <v>112285.61290000001</v>
      </c>
    </row>
    <row r="11" spans="2:14" ht="13.5" customHeight="1">
      <c r="B11" s="29" t="s">
        <v>16</v>
      </c>
      <c r="C11" s="41">
        <v>102722.8011</v>
      </c>
      <c r="D11" s="45">
        <f t="shared" si="0"/>
        <v>30.967299930058555</v>
      </c>
      <c r="E11" s="41">
        <v>87256.8892</v>
      </c>
      <c r="F11" s="45">
        <f t="shared" si="1"/>
        <v>26.304873211058567</v>
      </c>
      <c r="G11" s="41">
        <v>43538.5392</v>
      </c>
      <c r="H11" s="45">
        <f t="shared" si="2"/>
        <v>13.125333299765437</v>
      </c>
      <c r="I11" s="41">
        <f t="shared" si="3"/>
        <v>233518.22950000002</v>
      </c>
      <c r="J11" s="45">
        <f t="shared" si="4"/>
        <v>70.39750644088257</v>
      </c>
      <c r="K11" s="41">
        <v>98195.5503</v>
      </c>
      <c r="L11" s="45">
        <f t="shared" si="5"/>
        <v>29.602493559117438</v>
      </c>
      <c r="M11" s="41">
        <v>180833.822</v>
      </c>
      <c r="N11" s="42">
        <f t="shared" si="6"/>
        <v>512547.6018</v>
      </c>
    </row>
    <row r="12" spans="2:14" ht="13.5" customHeight="1">
      <c r="B12" s="29" t="s">
        <v>17</v>
      </c>
      <c r="C12" s="41">
        <v>82142.8785</v>
      </c>
      <c r="D12" s="45">
        <f t="shared" si="0"/>
        <v>30.45158125838813</v>
      </c>
      <c r="E12" s="41">
        <v>56691.5055</v>
      </c>
      <c r="F12" s="45">
        <f t="shared" si="1"/>
        <v>21.016380457054566</v>
      </c>
      <c r="G12" s="41">
        <v>69397.8122</v>
      </c>
      <c r="H12" s="45">
        <f t="shared" si="2"/>
        <v>25.726796478926158</v>
      </c>
      <c r="I12" s="41">
        <f t="shared" si="3"/>
        <v>208232.1962</v>
      </c>
      <c r="J12" s="45">
        <f t="shared" si="4"/>
        <v>77.19475819436884</v>
      </c>
      <c r="K12" s="41">
        <v>61516.9436</v>
      </c>
      <c r="L12" s="45">
        <f t="shared" si="5"/>
        <v>22.805241805631145</v>
      </c>
      <c r="M12" s="41">
        <v>115668.5698</v>
      </c>
      <c r="N12" s="42">
        <f t="shared" si="6"/>
        <v>385417.7096</v>
      </c>
    </row>
    <row r="13" spans="2:14" ht="13.5" customHeight="1">
      <c r="B13" s="29" t="s">
        <v>18</v>
      </c>
      <c r="C13" s="41">
        <v>246577.2098</v>
      </c>
      <c r="D13" s="45">
        <f t="shared" si="0"/>
        <v>27.04532734039946</v>
      </c>
      <c r="E13" s="41">
        <v>209618.4998</v>
      </c>
      <c r="F13" s="45">
        <f t="shared" si="1"/>
        <v>22.991585265697406</v>
      </c>
      <c r="G13" s="41">
        <v>251642.7645</v>
      </c>
      <c r="H13" s="45">
        <f t="shared" si="2"/>
        <v>27.600932560903495</v>
      </c>
      <c r="I13" s="41">
        <f t="shared" si="3"/>
        <v>707838.4741</v>
      </c>
      <c r="J13" s="45">
        <f t="shared" si="4"/>
        <v>77.63784516700036</v>
      </c>
      <c r="K13" s="41">
        <v>203879.8671</v>
      </c>
      <c r="L13" s="45">
        <f t="shared" si="5"/>
        <v>22.362154832999646</v>
      </c>
      <c r="M13" s="41">
        <v>386438.6277</v>
      </c>
      <c r="N13" s="42">
        <f t="shared" si="6"/>
        <v>1298156.9689</v>
      </c>
    </row>
    <row r="14" spans="2:14" ht="13.5" customHeight="1">
      <c r="B14" s="29" t="s">
        <v>19</v>
      </c>
      <c r="C14" s="41">
        <v>219820.5962</v>
      </c>
      <c r="D14" s="45">
        <f t="shared" si="0"/>
        <v>29.17762872472039</v>
      </c>
      <c r="E14" s="41">
        <v>140707.953</v>
      </c>
      <c r="F14" s="45">
        <f t="shared" si="1"/>
        <v>18.676704923109504</v>
      </c>
      <c r="G14" s="41">
        <v>228411.9987</v>
      </c>
      <c r="H14" s="45">
        <f t="shared" si="2"/>
        <v>30.317998447590032</v>
      </c>
      <c r="I14" s="41">
        <f t="shared" si="3"/>
        <v>588940.5479</v>
      </c>
      <c r="J14" s="45">
        <f t="shared" si="4"/>
        <v>78.17233209541993</v>
      </c>
      <c r="K14" s="41">
        <v>164446.913</v>
      </c>
      <c r="L14" s="45">
        <f t="shared" si="5"/>
        <v>21.827667904580064</v>
      </c>
      <c r="M14" s="41">
        <v>267646.6061</v>
      </c>
      <c r="N14" s="42">
        <f t="shared" si="6"/>
        <v>1021034.067</v>
      </c>
    </row>
    <row r="15" spans="2:14" ht="13.5" customHeight="1">
      <c r="B15" s="29" t="s">
        <v>20</v>
      </c>
      <c r="C15" s="41">
        <v>137973.9144</v>
      </c>
      <c r="D15" s="45">
        <f t="shared" si="0"/>
        <v>24.98091827117404</v>
      </c>
      <c r="E15" s="41">
        <v>112874.0293</v>
      </c>
      <c r="F15" s="45">
        <f t="shared" si="1"/>
        <v>20.436449260306002</v>
      </c>
      <c r="G15" s="41">
        <v>165455.8799</v>
      </c>
      <c r="H15" s="45">
        <f t="shared" si="2"/>
        <v>29.956675732808574</v>
      </c>
      <c r="I15" s="41">
        <f t="shared" si="3"/>
        <v>416303.8236</v>
      </c>
      <c r="J15" s="45">
        <f t="shared" si="4"/>
        <v>75.37404326428862</v>
      </c>
      <c r="K15" s="41">
        <v>136013.4007</v>
      </c>
      <c r="L15" s="45">
        <f t="shared" si="5"/>
        <v>24.625956735711384</v>
      </c>
      <c r="M15" s="41">
        <v>210532.4096</v>
      </c>
      <c r="N15" s="42">
        <f t="shared" si="6"/>
        <v>762849.6339</v>
      </c>
    </row>
    <row r="16" spans="2:14" ht="13.5" customHeight="1">
      <c r="B16" s="29" t="s">
        <v>21</v>
      </c>
      <c r="C16" s="41">
        <v>301436.3913</v>
      </c>
      <c r="D16" s="45">
        <f t="shared" si="0"/>
        <v>28.451953910800892</v>
      </c>
      <c r="E16" s="41">
        <v>219228.8219</v>
      </c>
      <c r="F16" s="45">
        <f t="shared" si="1"/>
        <v>20.692552447691064</v>
      </c>
      <c r="G16" s="41">
        <v>308647.1196</v>
      </c>
      <c r="H16" s="45">
        <f t="shared" si="2"/>
        <v>29.13255955489754</v>
      </c>
      <c r="I16" s="41">
        <f t="shared" si="3"/>
        <v>829312.3328</v>
      </c>
      <c r="J16" s="45">
        <f t="shared" si="4"/>
        <v>78.27706591338949</v>
      </c>
      <c r="K16" s="41">
        <v>230145.2786</v>
      </c>
      <c r="L16" s="45">
        <f t="shared" si="5"/>
        <v>21.722934086610497</v>
      </c>
      <c r="M16" s="41">
        <v>373372.9285</v>
      </c>
      <c r="N16" s="42">
        <f t="shared" si="6"/>
        <v>1432830.5399</v>
      </c>
    </row>
    <row r="17" spans="2:14" ht="13.5" customHeight="1">
      <c r="B17" s="29" t="s">
        <v>22</v>
      </c>
      <c r="C17" s="41">
        <v>559408.4068</v>
      </c>
      <c r="D17" s="45">
        <f t="shared" si="0"/>
        <v>30.20057085187559</v>
      </c>
      <c r="E17" s="41">
        <v>365285.6311</v>
      </c>
      <c r="F17" s="45">
        <f t="shared" si="1"/>
        <v>19.720537712890945</v>
      </c>
      <c r="G17" s="41">
        <v>543884.3347</v>
      </c>
      <c r="H17" s="45">
        <f t="shared" si="2"/>
        <v>29.36247862146459</v>
      </c>
      <c r="I17" s="41">
        <f t="shared" si="3"/>
        <v>1468578.3726</v>
      </c>
      <c r="J17" s="45">
        <f t="shared" si="4"/>
        <v>79.28358718623112</v>
      </c>
      <c r="K17" s="41">
        <v>383732.3322</v>
      </c>
      <c r="L17" s="45">
        <f t="shared" si="5"/>
        <v>20.71641281376889</v>
      </c>
      <c r="M17" s="41">
        <v>582560.5377</v>
      </c>
      <c r="N17" s="42">
        <f t="shared" si="6"/>
        <v>2434871.2424999997</v>
      </c>
    </row>
    <row r="18" spans="2:14" ht="13.5" customHeight="1">
      <c r="B18" s="29" t="s">
        <v>23</v>
      </c>
      <c r="C18" s="41">
        <v>196010.0893</v>
      </c>
      <c r="D18" s="45">
        <f t="shared" si="0"/>
        <v>32.15489440928631</v>
      </c>
      <c r="E18" s="41">
        <v>99492.4061</v>
      </c>
      <c r="F18" s="45">
        <f t="shared" si="1"/>
        <v>16.32144459551212</v>
      </c>
      <c r="G18" s="41">
        <v>174964.2352</v>
      </c>
      <c r="H18" s="45">
        <f t="shared" si="2"/>
        <v>28.702382251593285</v>
      </c>
      <c r="I18" s="41">
        <f t="shared" si="3"/>
        <v>470466.7306</v>
      </c>
      <c r="J18" s="45">
        <f t="shared" si="4"/>
        <v>77.17872125639171</v>
      </c>
      <c r="K18" s="41">
        <v>139114.1525</v>
      </c>
      <c r="L18" s="45">
        <f t="shared" si="5"/>
        <v>22.82127874360829</v>
      </c>
      <c r="M18" s="41">
        <v>285875.268</v>
      </c>
      <c r="N18" s="42">
        <f t="shared" si="6"/>
        <v>895456.1510999999</v>
      </c>
    </row>
    <row r="19" spans="2:14" ht="13.5" customHeight="1">
      <c r="B19" s="29" t="s">
        <v>24</v>
      </c>
      <c r="C19" s="41">
        <v>342036.6571</v>
      </c>
      <c r="D19" s="45">
        <f t="shared" si="0"/>
        <v>30.62009792022906</v>
      </c>
      <c r="E19" s="41">
        <v>198953.2455</v>
      </c>
      <c r="F19" s="45">
        <f t="shared" si="1"/>
        <v>17.810862468394095</v>
      </c>
      <c r="G19" s="41">
        <v>336494.9011</v>
      </c>
      <c r="H19" s="45">
        <f t="shared" si="2"/>
        <v>30.123984103631894</v>
      </c>
      <c r="I19" s="41">
        <f t="shared" si="3"/>
        <v>877484.8037</v>
      </c>
      <c r="J19" s="45">
        <f t="shared" si="4"/>
        <v>78.55494449225505</v>
      </c>
      <c r="K19" s="41">
        <v>239548.388</v>
      </c>
      <c r="L19" s="45">
        <f t="shared" si="5"/>
        <v>21.445055507744947</v>
      </c>
      <c r="M19" s="41">
        <v>374839.7766</v>
      </c>
      <c r="N19" s="42">
        <f t="shared" si="6"/>
        <v>1491872.9683</v>
      </c>
    </row>
    <row r="20" spans="2:14" ht="13.5" customHeight="1">
      <c r="B20" s="29" t="s">
        <v>25</v>
      </c>
      <c r="C20" s="41">
        <v>245996.4413</v>
      </c>
      <c r="D20" s="45">
        <f t="shared" si="0"/>
        <v>26.48124045189992</v>
      </c>
      <c r="E20" s="41">
        <v>125242.7476</v>
      </c>
      <c r="F20" s="45">
        <f t="shared" si="1"/>
        <v>13.482241029688472</v>
      </c>
      <c r="G20" s="41">
        <v>290729.0897</v>
      </c>
      <c r="H20" s="45">
        <f t="shared" si="2"/>
        <v>31.29665978101969</v>
      </c>
      <c r="I20" s="41">
        <f t="shared" si="3"/>
        <v>661968.2786000001</v>
      </c>
      <c r="J20" s="45">
        <f t="shared" si="4"/>
        <v>71.26014126260809</v>
      </c>
      <c r="K20" s="41">
        <v>266977.787</v>
      </c>
      <c r="L20" s="45">
        <f t="shared" si="5"/>
        <v>28.73985873739191</v>
      </c>
      <c r="M20" s="41">
        <v>326677.6054</v>
      </c>
      <c r="N20" s="42">
        <f t="shared" si="6"/>
        <v>1255623.671</v>
      </c>
    </row>
    <row r="21" spans="2:14" ht="13.5" customHeight="1">
      <c r="B21" s="29" t="s">
        <v>26</v>
      </c>
      <c r="C21" s="41">
        <v>271611.0065</v>
      </c>
      <c r="D21" s="45">
        <f t="shared" si="0"/>
        <v>27.649531245239594</v>
      </c>
      <c r="E21" s="41">
        <v>130371.3101</v>
      </c>
      <c r="F21" s="45">
        <f t="shared" si="1"/>
        <v>13.27157414768746</v>
      </c>
      <c r="G21" s="41">
        <v>361668.2263</v>
      </c>
      <c r="H21" s="45">
        <f t="shared" si="2"/>
        <v>36.817200644231754</v>
      </c>
      <c r="I21" s="41">
        <f t="shared" si="3"/>
        <v>763650.5429</v>
      </c>
      <c r="J21" s="45">
        <f t="shared" si="4"/>
        <v>77.7383060371588</v>
      </c>
      <c r="K21" s="41">
        <v>218684.3983</v>
      </c>
      <c r="L21" s="45">
        <f t="shared" si="5"/>
        <v>22.261693962841196</v>
      </c>
      <c r="M21" s="41">
        <v>397522.0138</v>
      </c>
      <c r="N21" s="42">
        <f t="shared" si="6"/>
        <v>1379856.955</v>
      </c>
    </row>
    <row r="22" spans="2:14" ht="13.5" customHeight="1">
      <c r="B22" s="29" t="s">
        <v>27</v>
      </c>
      <c r="C22" s="41">
        <v>610121.4836</v>
      </c>
      <c r="D22" s="45">
        <f t="shared" si="0"/>
        <v>26.59546435299917</v>
      </c>
      <c r="E22" s="41">
        <v>288232.5522</v>
      </c>
      <c r="F22" s="45">
        <f t="shared" si="1"/>
        <v>12.564183975587959</v>
      </c>
      <c r="G22" s="41">
        <v>839923.5048</v>
      </c>
      <c r="H22" s="45">
        <f t="shared" si="2"/>
        <v>36.612635731738266</v>
      </c>
      <c r="I22" s="41">
        <f t="shared" si="3"/>
        <v>1738277.5406</v>
      </c>
      <c r="J22" s="45">
        <f t="shared" si="4"/>
        <v>75.77228406032539</v>
      </c>
      <c r="K22" s="41">
        <v>555803.4181</v>
      </c>
      <c r="L22" s="45">
        <f t="shared" si="5"/>
        <v>24.227715939674614</v>
      </c>
      <c r="M22" s="41">
        <v>1206696.2714</v>
      </c>
      <c r="N22" s="42">
        <f t="shared" si="6"/>
        <v>3500777.2301</v>
      </c>
    </row>
    <row r="23" spans="2:14" ht="13.5" customHeight="1">
      <c r="B23" s="29" t="s">
        <v>28</v>
      </c>
      <c r="C23" s="41">
        <v>333293.0291</v>
      </c>
      <c r="D23" s="45">
        <f t="shared" si="0"/>
        <v>29.782752898277288</v>
      </c>
      <c r="E23" s="41">
        <v>101082.0406</v>
      </c>
      <c r="F23" s="45">
        <f t="shared" si="1"/>
        <v>9.03259646855732</v>
      </c>
      <c r="G23" s="41">
        <v>376622.765</v>
      </c>
      <c r="H23" s="45">
        <f t="shared" si="2"/>
        <v>33.65465751309035</v>
      </c>
      <c r="I23" s="41">
        <f t="shared" si="3"/>
        <v>810997.8347</v>
      </c>
      <c r="J23" s="45">
        <f t="shared" si="4"/>
        <v>72.47000687992495</v>
      </c>
      <c r="K23" s="41">
        <v>308082.83</v>
      </c>
      <c r="L23" s="45">
        <f t="shared" si="5"/>
        <v>27.529993120075037</v>
      </c>
      <c r="M23" s="41">
        <v>576306.057</v>
      </c>
      <c r="N23" s="42">
        <f t="shared" si="6"/>
        <v>1695386.7217</v>
      </c>
    </row>
    <row r="24" spans="2:14" ht="13.5" customHeight="1">
      <c r="B24" s="29" t="s">
        <v>29</v>
      </c>
      <c r="C24" s="41">
        <v>1018922.7784</v>
      </c>
      <c r="D24" s="45">
        <f t="shared" si="0"/>
        <v>40.18753179675666</v>
      </c>
      <c r="E24" s="41">
        <v>147558.7157</v>
      </c>
      <c r="F24" s="45">
        <f t="shared" si="1"/>
        <v>5.819892051480244</v>
      </c>
      <c r="G24" s="41">
        <v>359205.2798</v>
      </c>
      <c r="H24" s="45">
        <f t="shared" si="2"/>
        <v>14.167485416503645</v>
      </c>
      <c r="I24" s="41">
        <f t="shared" si="3"/>
        <v>1525686.7739</v>
      </c>
      <c r="J24" s="45">
        <f t="shared" si="4"/>
        <v>60.17490926474055</v>
      </c>
      <c r="K24" s="41">
        <v>1009733.3747</v>
      </c>
      <c r="L24" s="45">
        <f t="shared" si="5"/>
        <v>39.82509073525946</v>
      </c>
      <c r="M24" s="41">
        <v>1283610.3395</v>
      </c>
      <c r="N24" s="42">
        <f t="shared" si="6"/>
        <v>3819030.4880999997</v>
      </c>
    </row>
    <row r="25" spans="2:60" s="9" customFormat="1" ht="13.5" customHeight="1">
      <c r="B25" s="30" t="s">
        <v>12</v>
      </c>
      <c r="C25" s="43">
        <f>SUM(C8:C24)</f>
        <v>4721527.644</v>
      </c>
      <c r="D25" s="46">
        <f>IF($N25-$M25=0,"",C25/($N25-$M25)*100)</f>
        <v>30.533389277710153</v>
      </c>
      <c r="E25" s="43">
        <f>SUM(E8:E24)</f>
        <v>2320794.5190000003</v>
      </c>
      <c r="F25" s="46">
        <f t="shared" si="1"/>
        <v>15.008219336013507</v>
      </c>
      <c r="G25" s="43">
        <f>SUM(G8:G24)</f>
        <v>4362407.453600001</v>
      </c>
      <c r="H25" s="46">
        <f t="shared" si="2"/>
        <v>28.211014530015344</v>
      </c>
      <c r="I25" s="43">
        <f>SUM(C25,E25,G25)</f>
        <v>11404729.616600001</v>
      </c>
      <c r="J25" s="46">
        <f t="shared" si="4"/>
        <v>73.752623143739</v>
      </c>
      <c r="K25" s="43">
        <f>SUM(K8:K24)</f>
        <v>4058760.5353</v>
      </c>
      <c r="L25" s="46">
        <f t="shared" si="5"/>
        <v>26.247376856261003</v>
      </c>
      <c r="M25" s="43">
        <f>SUM(M8:M24)</f>
        <v>6707768.227299999</v>
      </c>
      <c r="N25" s="44">
        <f>SUM(I25,K25,M25)</f>
        <v>22171258.3792</v>
      </c>
      <c r="BH25" s="4"/>
    </row>
    <row r="26" spans="2:8" ht="13.5" customHeight="1">
      <c r="B26" s="7"/>
      <c r="C26" s="8"/>
      <c r="D26" s="8"/>
      <c r="E26" s="8"/>
      <c r="F26" s="8"/>
      <c r="G26" s="8"/>
      <c r="H26" s="8"/>
    </row>
    <row r="27" spans="2:8" ht="13.5" customHeight="1">
      <c r="B27" s="7"/>
      <c r="C27" s="8"/>
      <c r="D27" s="8"/>
      <c r="E27" s="8"/>
      <c r="F27" s="8"/>
      <c r="G27" s="8"/>
      <c r="H27" s="8"/>
    </row>
    <row r="30" spans="2:60" ht="13.5" customHeight="1">
      <c r="B30" s="5"/>
      <c r="H30" s="6"/>
      <c r="N30" s="10" t="s">
        <v>10</v>
      </c>
      <c r="BH30" s="3"/>
    </row>
    <row r="31" spans="2:60" ht="15" customHeight="1">
      <c r="B31" s="25" t="s">
        <v>8</v>
      </c>
      <c r="C31" s="11" t="s">
        <v>1</v>
      </c>
      <c r="D31" s="12"/>
      <c r="E31" s="12"/>
      <c r="F31" s="12"/>
      <c r="G31" s="13"/>
      <c r="H31" s="14"/>
      <c r="I31" s="14"/>
      <c r="J31" s="15"/>
      <c r="K31" s="47" t="s">
        <v>2</v>
      </c>
      <c r="L31" s="48"/>
      <c r="M31" s="32"/>
      <c r="N31" s="16"/>
      <c r="BH31" s="3"/>
    </row>
    <row r="32" spans="2:60" ht="15" customHeight="1">
      <c r="B32" s="26"/>
      <c r="C32" s="17" t="s">
        <v>3</v>
      </c>
      <c r="D32" s="18"/>
      <c r="E32" s="17" t="s">
        <v>4</v>
      </c>
      <c r="F32" s="18"/>
      <c r="G32" s="17" t="s">
        <v>5</v>
      </c>
      <c r="H32" s="18"/>
      <c r="I32" s="19" t="s">
        <v>0</v>
      </c>
      <c r="J32" s="20"/>
      <c r="K32" s="49"/>
      <c r="L32" s="50"/>
      <c r="M32" s="33" t="s">
        <v>6</v>
      </c>
      <c r="N32" s="31" t="s">
        <v>7</v>
      </c>
      <c r="BH32" s="3"/>
    </row>
    <row r="33" spans="2:60" ht="13.5" customHeight="1">
      <c r="B33" s="27" t="s">
        <v>13</v>
      </c>
      <c r="C33" s="21"/>
      <c r="D33" s="22" t="s">
        <v>9</v>
      </c>
      <c r="E33" s="21"/>
      <c r="F33" s="22" t="s">
        <v>9</v>
      </c>
      <c r="G33" s="21"/>
      <c r="H33" s="22" t="s">
        <v>9</v>
      </c>
      <c r="I33" s="21"/>
      <c r="J33" s="22" t="s">
        <v>9</v>
      </c>
      <c r="K33" s="21"/>
      <c r="L33" s="34" t="s">
        <v>9</v>
      </c>
      <c r="M33" s="21"/>
      <c r="N33" s="35"/>
      <c r="BH33" s="3"/>
    </row>
    <row r="34" spans="2:14" ht="13.5" customHeight="1">
      <c r="B34" s="28" t="s">
        <v>30</v>
      </c>
      <c r="C34" s="41">
        <v>1311728.5804</v>
      </c>
      <c r="D34" s="45">
        <f aca="true" t="shared" si="7" ref="D34:D50">IF($N34-$M34=0,"",C34/($N34-$M34)*100)</f>
        <v>34.07375016854404</v>
      </c>
      <c r="E34" s="41">
        <v>1104377.7785</v>
      </c>
      <c r="F34" s="45">
        <f aca="true" t="shared" si="8" ref="F34:F51">IF($N34-$M34=0,"",E34/($N34-$M34)*100)</f>
        <v>28.687560123776244</v>
      </c>
      <c r="G34" s="41">
        <v>339250.5349</v>
      </c>
      <c r="H34" s="45">
        <f aca="true" t="shared" si="9" ref="H34:H51">IF($N34-$M34=0,"",G34/($N34-$M34)*100)</f>
        <v>8.812446525486662</v>
      </c>
      <c r="I34" s="41">
        <f aca="true" t="shared" si="10" ref="I34:I50">SUM(C34,E34,G34)</f>
        <v>2755356.8938</v>
      </c>
      <c r="J34" s="45">
        <f aca="true" t="shared" si="11" ref="J34:J51">IF($N34-$M34=0,"",I34/($N34-$M34)*100)</f>
        <v>71.57375681780694</v>
      </c>
      <c r="K34" s="41">
        <v>1094317.926</v>
      </c>
      <c r="L34" s="45">
        <f aca="true" t="shared" si="12" ref="L34:L51">IF($N34-$M34=0,"",K34/($N34-$M34)*100)</f>
        <v>28.426243182193044</v>
      </c>
      <c r="M34" s="41">
        <v>5298805.9307</v>
      </c>
      <c r="N34" s="42">
        <f aca="true" t="shared" si="13" ref="N34:N50">SUM(I34,K34,M34)</f>
        <v>9148480.750500001</v>
      </c>
    </row>
    <row r="35" spans="2:14" ht="13.5" customHeight="1">
      <c r="B35" s="29" t="s">
        <v>14</v>
      </c>
      <c r="C35" s="41">
        <v>1028532.6239</v>
      </c>
      <c r="D35" s="45">
        <f t="shared" si="7"/>
        <v>30.952821557627523</v>
      </c>
      <c r="E35" s="41">
        <v>891583.2772</v>
      </c>
      <c r="F35" s="45">
        <f t="shared" si="8"/>
        <v>26.83144651094655</v>
      </c>
      <c r="G35" s="41">
        <v>239471.3027</v>
      </c>
      <c r="H35" s="45">
        <f t="shared" si="9"/>
        <v>7.206686816155259</v>
      </c>
      <c r="I35" s="41">
        <f t="shared" si="10"/>
        <v>2159587.2038</v>
      </c>
      <c r="J35" s="45">
        <f t="shared" si="11"/>
        <v>64.99095488472932</v>
      </c>
      <c r="K35" s="41">
        <v>1163317.049</v>
      </c>
      <c r="L35" s="45">
        <f t="shared" si="12"/>
        <v>35.00904511527069</v>
      </c>
      <c r="M35" s="41">
        <v>3734162.7881</v>
      </c>
      <c r="N35" s="42">
        <f t="shared" si="13"/>
        <v>7057067.040899999</v>
      </c>
    </row>
    <row r="36" spans="2:14" ht="13.5" customHeight="1">
      <c r="B36" s="29" t="s">
        <v>15</v>
      </c>
      <c r="C36" s="41">
        <v>379608.7428</v>
      </c>
      <c r="D36" s="45">
        <f t="shared" si="7"/>
        <v>39.281113726121355</v>
      </c>
      <c r="E36" s="41">
        <v>226646.877</v>
      </c>
      <c r="F36" s="45">
        <f t="shared" si="8"/>
        <v>23.452941798544998</v>
      </c>
      <c r="G36" s="41">
        <v>84623.8759</v>
      </c>
      <c r="H36" s="45">
        <f t="shared" si="9"/>
        <v>8.756700566626359</v>
      </c>
      <c r="I36" s="41">
        <f t="shared" si="10"/>
        <v>690879.4957</v>
      </c>
      <c r="J36" s="45">
        <f t="shared" si="11"/>
        <v>71.49075609129271</v>
      </c>
      <c r="K36" s="41">
        <v>275510.4734</v>
      </c>
      <c r="L36" s="45">
        <f t="shared" si="12"/>
        <v>28.509243908707294</v>
      </c>
      <c r="M36" s="41">
        <v>724097.5664</v>
      </c>
      <c r="N36" s="42">
        <f t="shared" si="13"/>
        <v>1690487.5355</v>
      </c>
    </row>
    <row r="37" spans="2:14" ht="13.5" customHeight="1">
      <c r="B37" s="29" t="s">
        <v>16</v>
      </c>
      <c r="C37" s="41">
        <v>483868.1908</v>
      </c>
      <c r="D37" s="45">
        <f t="shared" si="7"/>
        <v>31.41609989380982</v>
      </c>
      <c r="E37" s="41">
        <v>398486.3099</v>
      </c>
      <c r="F37" s="45">
        <f t="shared" si="8"/>
        <v>25.872512300170108</v>
      </c>
      <c r="G37" s="41">
        <v>197879.199</v>
      </c>
      <c r="H37" s="45">
        <f t="shared" si="9"/>
        <v>12.84769861067518</v>
      </c>
      <c r="I37" s="41">
        <f t="shared" si="10"/>
        <v>1080233.6997</v>
      </c>
      <c r="J37" s="45">
        <f t="shared" si="11"/>
        <v>70.13631080465511</v>
      </c>
      <c r="K37" s="41">
        <v>459958.0887</v>
      </c>
      <c r="L37" s="45">
        <f t="shared" si="12"/>
        <v>29.86368919534489</v>
      </c>
      <c r="M37" s="41">
        <v>827931.386</v>
      </c>
      <c r="N37" s="42">
        <f t="shared" si="13"/>
        <v>2368123.1744</v>
      </c>
    </row>
    <row r="38" spans="2:14" ht="13.5" customHeight="1">
      <c r="B38" s="29" t="s">
        <v>17</v>
      </c>
      <c r="C38" s="41">
        <v>117432.3221</v>
      </c>
      <c r="D38" s="45">
        <f t="shared" si="7"/>
        <v>29.755150111823497</v>
      </c>
      <c r="E38" s="41">
        <v>84460.9469</v>
      </c>
      <c r="F38" s="45">
        <f t="shared" si="8"/>
        <v>21.400821414875633</v>
      </c>
      <c r="G38" s="41">
        <v>99957.9297</v>
      </c>
      <c r="H38" s="45">
        <f t="shared" si="9"/>
        <v>25.32746649221373</v>
      </c>
      <c r="I38" s="41">
        <f t="shared" si="10"/>
        <v>301851.1987</v>
      </c>
      <c r="J38" s="45">
        <f t="shared" si="11"/>
        <v>76.48343801891286</v>
      </c>
      <c r="K38" s="41">
        <v>92810.9746</v>
      </c>
      <c r="L38" s="45">
        <f t="shared" si="12"/>
        <v>23.51656198108713</v>
      </c>
      <c r="M38" s="41">
        <v>171269.983</v>
      </c>
      <c r="N38" s="42">
        <f t="shared" si="13"/>
        <v>565932.1563</v>
      </c>
    </row>
    <row r="39" spans="2:14" ht="13.5" customHeight="1">
      <c r="B39" s="29" t="s">
        <v>18</v>
      </c>
      <c r="C39" s="41">
        <v>151196.9095</v>
      </c>
      <c r="D39" s="45">
        <f t="shared" si="7"/>
        <v>27.145762256614027</v>
      </c>
      <c r="E39" s="41">
        <v>131214.5483</v>
      </c>
      <c r="F39" s="45">
        <f t="shared" si="8"/>
        <v>23.558146423361897</v>
      </c>
      <c r="G39" s="41">
        <v>146572.3335</v>
      </c>
      <c r="H39" s="45">
        <f t="shared" si="9"/>
        <v>26.31546988457554</v>
      </c>
      <c r="I39" s="41">
        <f t="shared" si="10"/>
        <v>428983.7913</v>
      </c>
      <c r="J39" s="45">
        <f t="shared" si="11"/>
        <v>77.01937856455146</v>
      </c>
      <c r="K39" s="41">
        <v>127997.8402</v>
      </c>
      <c r="L39" s="45">
        <f t="shared" si="12"/>
        <v>22.98062143544854</v>
      </c>
      <c r="M39" s="41">
        <v>240743.5119</v>
      </c>
      <c r="N39" s="42">
        <f t="shared" si="13"/>
        <v>797725.1434000001</v>
      </c>
    </row>
    <row r="40" spans="2:14" ht="13.5" customHeight="1">
      <c r="B40" s="29" t="s">
        <v>19</v>
      </c>
      <c r="C40" s="41">
        <v>58820.6752</v>
      </c>
      <c r="D40" s="45">
        <f t="shared" si="7"/>
        <v>28.99618057150073</v>
      </c>
      <c r="E40" s="41">
        <v>37985.4038</v>
      </c>
      <c r="F40" s="45">
        <f t="shared" si="8"/>
        <v>18.725246249233297</v>
      </c>
      <c r="G40" s="41">
        <v>61640.7734</v>
      </c>
      <c r="H40" s="45">
        <f t="shared" si="9"/>
        <v>30.386373328699207</v>
      </c>
      <c r="I40" s="41">
        <f t="shared" si="10"/>
        <v>158446.8524</v>
      </c>
      <c r="J40" s="45">
        <f t="shared" si="11"/>
        <v>78.10780014943323</v>
      </c>
      <c r="K40" s="41">
        <v>44409.7792</v>
      </c>
      <c r="L40" s="45">
        <f t="shared" si="12"/>
        <v>21.892199850566783</v>
      </c>
      <c r="M40" s="41">
        <v>71615.4329</v>
      </c>
      <c r="N40" s="42">
        <f t="shared" si="13"/>
        <v>274472.0645</v>
      </c>
    </row>
    <row r="41" spans="2:14" ht="13.5" customHeight="1">
      <c r="B41" s="29" t="s">
        <v>20</v>
      </c>
      <c r="C41" s="41">
        <v>24311.4096</v>
      </c>
      <c r="D41" s="45">
        <f t="shared" si="7"/>
        <v>25.49129779597183</v>
      </c>
      <c r="E41" s="41">
        <v>19456.0421</v>
      </c>
      <c r="F41" s="45">
        <f t="shared" si="8"/>
        <v>20.400288229361458</v>
      </c>
      <c r="G41" s="41">
        <v>28587.563</v>
      </c>
      <c r="H41" s="45">
        <f t="shared" si="9"/>
        <v>29.974982680317552</v>
      </c>
      <c r="I41" s="41">
        <f t="shared" si="10"/>
        <v>72355.0147</v>
      </c>
      <c r="J41" s="45">
        <f t="shared" si="11"/>
        <v>75.86656870565085</v>
      </c>
      <c r="K41" s="41">
        <v>23016.3932</v>
      </c>
      <c r="L41" s="45">
        <f t="shared" si="12"/>
        <v>24.13343129434918</v>
      </c>
      <c r="M41" s="41">
        <v>36650.5217</v>
      </c>
      <c r="N41" s="42">
        <f t="shared" si="13"/>
        <v>132021.92959999997</v>
      </c>
    </row>
    <row r="42" spans="2:14" ht="13.5" customHeight="1">
      <c r="B42" s="29" t="s">
        <v>21</v>
      </c>
      <c r="C42" s="41">
        <v>37654.659</v>
      </c>
      <c r="D42" s="45">
        <f t="shared" si="7"/>
        <v>29.107706812543338</v>
      </c>
      <c r="E42" s="41">
        <v>27005.9792</v>
      </c>
      <c r="F42" s="45">
        <f t="shared" si="8"/>
        <v>20.876091979461126</v>
      </c>
      <c r="G42" s="41">
        <v>36870.9783</v>
      </c>
      <c r="H42" s="45">
        <f t="shared" si="9"/>
        <v>28.5019079909354</v>
      </c>
      <c r="I42" s="41">
        <f t="shared" si="10"/>
        <v>101531.6165</v>
      </c>
      <c r="J42" s="45">
        <f t="shared" si="11"/>
        <v>78.48570678293986</v>
      </c>
      <c r="K42" s="41">
        <v>27831.5767</v>
      </c>
      <c r="L42" s="45">
        <f t="shared" si="12"/>
        <v>21.51429321706014</v>
      </c>
      <c r="M42" s="41">
        <v>44726.4726</v>
      </c>
      <c r="N42" s="42">
        <f t="shared" si="13"/>
        <v>174089.66580000002</v>
      </c>
    </row>
    <row r="43" spans="2:14" ht="13.5" customHeight="1">
      <c r="B43" s="29" t="s">
        <v>22</v>
      </c>
      <c r="C43" s="41">
        <v>47241.9803</v>
      </c>
      <c r="D43" s="45">
        <f t="shared" si="7"/>
        <v>29.61293531163912</v>
      </c>
      <c r="E43" s="41">
        <v>32092.3994</v>
      </c>
      <c r="F43" s="45">
        <f t="shared" si="8"/>
        <v>20.116645013449748</v>
      </c>
      <c r="G43" s="41">
        <v>47391.7113</v>
      </c>
      <c r="H43" s="45">
        <f t="shared" si="9"/>
        <v>29.706791970250595</v>
      </c>
      <c r="I43" s="41">
        <f t="shared" si="10"/>
        <v>126726.09100000001</v>
      </c>
      <c r="J43" s="45">
        <f t="shared" si="11"/>
        <v>79.43637229533948</v>
      </c>
      <c r="K43" s="41">
        <v>32805.4779</v>
      </c>
      <c r="L43" s="45">
        <f t="shared" si="12"/>
        <v>20.563627704660526</v>
      </c>
      <c r="M43" s="41">
        <v>49641.5013</v>
      </c>
      <c r="N43" s="42">
        <f t="shared" si="13"/>
        <v>209173.07020000002</v>
      </c>
    </row>
    <row r="44" spans="2:14" ht="13.5" customHeight="1">
      <c r="B44" s="29" t="s">
        <v>23</v>
      </c>
      <c r="C44" s="41">
        <v>11435.0135</v>
      </c>
      <c r="D44" s="45">
        <f t="shared" si="7"/>
        <v>32.075813062415826</v>
      </c>
      <c r="E44" s="41">
        <v>5825.88</v>
      </c>
      <c r="F44" s="45">
        <f t="shared" si="8"/>
        <v>16.341899185695507</v>
      </c>
      <c r="G44" s="41">
        <v>10281.1721</v>
      </c>
      <c r="H44" s="45">
        <f t="shared" si="9"/>
        <v>28.839227373201194</v>
      </c>
      <c r="I44" s="41">
        <f t="shared" si="10"/>
        <v>27542.065599999998</v>
      </c>
      <c r="J44" s="45">
        <f t="shared" si="11"/>
        <v>77.25693962131253</v>
      </c>
      <c r="K44" s="41">
        <v>8107.8912</v>
      </c>
      <c r="L44" s="45">
        <f t="shared" si="12"/>
        <v>22.74306037868747</v>
      </c>
      <c r="M44" s="41">
        <v>17126.1931</v>
      </c>
      <c r="N44" s="42">
        <f t="shared" si="13"/>
        <v>52776.149900000004</v>
      </c>
    </row>
    <row r="45" spans="2:14" ht="13.5" customHeight="1">
      <c r="B45" s="29" t="s">
        <v>24</v>
      </c>
      <c r="C45" s="41">
        <v>14509.1919</v>
      </c>
      <c r="D45" s="45">
        <f t="shared" si="7"/>
        <v>30.751646085717788</v>
      </c>
      <c r="E45" s="41">
        <v>8721.8091</v>
      </c>
      <c r="F45" s="45">
        <f t="shared" si="8"/>
        <v>18.48552204140279</v>
      </c>
      <c r="G45" s="41">
        <v>13914.2109</v>
      </c>
      <c r="H45" s="45">
        <f t="shared" si="9"/>
        <v>29.490607892424165</v>
      </c>
      <c r="I45" s="41">
        <f t="shared" si="10"/>
        <v>37145.2119</v>
      </c>
      <c r="J45" s="45">
        <f t="shared" si="11"/>
        <v>78.72777601954475</v>
      </c>
      <c r="K45" s="41">
        <v>10036.6263</v>
      </c>
      <c r="L45" s="45">
        <f t="shared" si="12"/>
        <v>21.27222398045526</v>
      </c>
      <c r="M45" s="41">
        <v>16329.6493</v>
      </c>
      <c r="N45" s="42">
        <f t="shared" si="13"/>
        <v>63511.487499999996</v>
      </c>
    </row>
    <row r="46" spans="2:14" ht="13.5" customHeight="1">
      <c r="B46" s="29" t="s">
        <v>25</v>
      </c>
      <c r="C46" s="41">
        <v>6371.4852</v>
      </c>
      <c r="D46" s="45">
        <f t="shared" si="7"/>
        <v>26.117103222483784</v>
      </c>
      <c r="E46" s="41">
        <v>3248.0202</v>
      </c>
      <c r="F46" s="45">
        <f t="shared" si="8"/>
        <v>13.313831260584646</v>
      </c>
      <c r="G46" s="41">
        <v>7638.2118</v>
      </c>
      <c r="H46" s="45">
        <f t="shared" si="9"/>
        <v>31.309492175512492</v>
      </c>
      <c r="I46" s="41">
        <f t="shared" si="10"/>
        <v>17257.7172</v>
      </c>
      <c r="J46" s="45">
        <f t="shared" si="11"/>
        <v>70.74042665858093</v>
      </c>
      <c r="K46" s="41">
        <v>7138.117</v>
      </c>
      <c r="L46" s="45">
        <f t="shared" si="12"/>
        <v>29.259573341419088</v>
      </c>
      <c r="M46" s="41">
        <v>8469.2157</v>
      </c>
      <c r="N46" s="42">
        <f t="shared" si="13"/>
        <v>32865.0499</v>
      </c>
    </row>
    <row r="47" spans="2:14" ht="13.5" customHeight="1">
      <c r="B47" s="29" t="s">
        <v>26</v>
      </c>
      <c r="C47" s="41">
        <v>3939.413</v>
      </c>
      <c r="D47" s="45">
        <f t="shared" si="7"/>
        <v>27.448587197437003</v>
      </c>
      <c r="E47" s="41">
        <v>1957.4271</v>
      </c>
      <c r="F47" s="45">
        <f t="shared" si="8"/>
        <v>13.638734612739576</v>
      </c>
      <c r="G47" s="41">
        <v>5259.0892</v>
      </c>
      <c r="H47" s="45">
        <f t="shared" si="9"/>
        <v>36.64367470110375</v>
      </c>
      <c r="I47" s="41">
        <f t="shared" si="10"/>
        <v>11155.9293</v>
      </c>
      <c r="J47" s="45">
        <f t="shared" si="11"/>
        <v>77.73099651128032</v>
      </c>
      <c r="K47" s="41">
        <v>3196.0407</v>
      </c>
      <c r="L47" s="45">
        <f t="shared" si="12"/>
        <v>22.269003488719665</v>
      </c>
      <c r="M47" s="41">
        <v>5791.657</v>
      </c>
      <c r="N47" s="42">
        <f t="shared" si="13"/>
        <v>20143.627</v>
      </c>
    </row>
    <row r="48" spans="2:14" ht="13.5" customHeight="1">
      <c r="B48" s="29" t="s">
        <v>27</v>
      </c>
      <c r="C48" s="41">
        <v>2940.0131</v>
      </c>
      <c r="D48" s="45">
        <f t="shared" si="7"/>
        <v>25.20742142963202</v>
      </c>
      <c r="E48" s="41">
        <v>1518.021</v>
      </c>
      <c r="F48" s="45">
        <f t="shared" si="8"/>
        <v>13.015382511741674</v>
      </c>
      <c r="G48" s="41">
        <v>4353.6374</v>
      </c>
      <c r="H48" s="45">
        <f t="shared" si="9"/>
        <v>37.32771554439925</v>
      </c>
      <c r="I48" s="41">
        <f t="shared" si="10"/>
        <v>8811.6715</v>
      </c>
      <c r="J48" s="45">
        <f t="shared" si="11"/>
        <v>75.55051948577295</v>
      </c>
      <c r="K48" s="41">
        <v>2851.6123</v>
      </c>
      <c r="L48" s="45">
        <f t="shared" si="12"/>
        <v>24.449480514227044</v>
      </c>
      <c r="M48" s="41">
        <v>5903.8412</v>
      </c>
      <c r="N48" s="42">
        <f t="shared" si="13"/>
        <v>17567.125</v>
      </c>
    </row>
    <row r="49" spans="2:14" ht="13.5" customHeight="1">
      <c r="B49" s="29" t="s">
        <v>28</v>
      </c>
      <c r="C49" s="41">
        <v>485.4851</v>
      </c>
      <c r="D49" s="45">
        <f t="shared" si="7"/>
        <v>28.600732071606643</v>
      </c>
      <c r="E49" s="41">
        <v>146.8174</v>
      </c>
      <c r="F49" s="45">
        <f t="shared" si="8"/>
        <v>8.649256425892167</v>
      </c>
      <c r="G49" s="41">
        <v>579.784</v>
      </c>
      <c r="H49" s="45">
        <f t="shared" si="9"/>
        <v>34.15603659804263</v>
      </c>
      <c r="I49" s="41">
        <f t="shared" si="10"/>
        <v>1212.0865</v>
      </c>
      <c r="J49" s="45">
        <f t="shared" si="11"/>
        <v>71.40602509554144</v>
      </c>
      <c r="K49" s="41">
        <v>485.3704</v>
      </c>
      <c r="L49" s="45">
        <f t="shared" si="12"/>
        <v>28.59397490445855</v>
      </c>
      <c r="M49" s="41">
        <v>809.5436</v>
      </c>
      <c r="N49" s="42">
        <f t="shared" si="13"/>
        <v>2507.0005</v>
      </c>
    </row>
    <row r="50" spans="2:14" ht="13.5" customHeight="1">
      <c r="B50" s="29" t="s">
        <v>29</v>
      </c>
      <c r="C50" s="41">
        <v>397.9344</v>
      </c>
      <c r="D50" s="45">
        <f t="shared" si="7"/>
        <v>41.34749812113219</v>
      </c>
      <c r="E50" s="41">
        <v>60.4702</v>
      </c>
      <c r="F50" s="45">
        <f t="shared" si="8"/>
        <v>6.283175018004193</v>
      </c>
      <c r="G50" s="41">
        <v>212.0542</v>
      </c>
      <c r="H50" s="45">
        <f t="shared" si="9"/>
        <v>22.03355788310382</v>
      </c>
      <c r="I50" s="41">
        <f t="shared" si="10"/>
        <v>670.4588</v>
      </c>
      <c r="J50" s="45">
        <f t="shared" si="11"/>
        <v>69.6642310222402</v>
      </c>
      <c r="K50" s="41">
        <v>291.9559</v>
      </c>
      <c r="L50" s="45">
        <f t="shared" si="12"/>
        <v>30.33576897775979</v>
      </c>
      <c r="M50" s="41">
        <v>587.8766</v>
      </c>
      <c r="N50" s="42">
        <f t="shared" si="13"/>
        <v>1550.2913</v>
      </c>
    </row>
    <row r="51" spans="2:60" s="9" customFormat="1" ht="13.5" customHeight="1">
      <c r="B51" s="30" t="s">
        <v>12</v>
      </c>
      <c r="C51" s="43">
        <f>SUM(C34:C50)</f>
        <v>3680474.6298000007</v>
      </c>
      <c r="D51" s="46">
        <f>IF($N51-$M51=0,"",C51/($N51-$M51)*100)</f>
        <v>32.41615003794084</v>
      </c>
      <c r="E51" s="43">
        <f>SUM(E34:E50)</f>
        <v>2974788.0072999997</v>
      </c>
      <c r="F51" s="46">
        <f t="shared" si="8"/>
        <v>26.20074421785756</v>
      </c>
      <c r="G51" s="43">
        <f>SUM(G34:G50)</f>
        <v>1324484.3613000002</v>
      </c>
      <c r="H51" s="46">
        <f t="shared" si="9"/>
        <v>11.665529068227851</v>
      </c>
      <c r="I51" s="43">
        <f>SUM(C51,E51,G51)</f>
        <v>7979746.9984</v>
      </c>
      <c r="J51" s="46">
        <f t="shared" si="11"/>
        <v>70.28242332402624</v>
      </c>
      <c r="K51" s="43">
        <f>SUM(K34:K50)</f>
        <v>3374083.1927</v>
      </c>
      <c r="L51" s="46">
        <f t="shared" si="12"/>
        <v>29.717576675973756</v>
      </c>
      <c r="M51" s="43">
        <f>SUM(M34:M50)</f>
        <v>11254663.071100002</v>
      </c>
      <c r="N51" s="44">
        <f>SUM(I51,K51,M51)</f>
        <v>22608493.2622</v>
      </c>
      <c r="BH51" s="4"/>
    </row>
  </sheetData>
  <sheetProtection/>
  <mergeCells count="2">
    <mergeCell ref="K5:L6"/>
    <mergeCell ref="K31:L3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2002-03-10T06:10:12Z</cp:lastPrinted>
  <dcterms:created xsi:type="dcterms:W3CDTF">2001-10-15T03:59:22Z</dcterms:created>
  <dcterms:modified xsi:type="dcterms:W3CDTF">2017-03-22T05:23:28Z</dcterms:modified>
  <cp:category/>
  <cp:version/>
  <cp:contentType/>
  <cp:contentStatus/>
</cp:coreProperties>
</file>