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30行政事業レビュー\1-1.レビューシート全般\300710_レビューシート中間公表\レビューシート\30新規\"/>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0215" windowHeight="688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<sst xmlns="http://schemas.openxmlformats.org/spreadsheetml/2006/main" count="2910" uniqueCount="588">
  <si>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</si>
  <si>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</si>
  <si>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</si>
  <si>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</si>
  <si>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</si>
  <si>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</si>
  <si>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</si>
  <si>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</si>
  <si>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</si>
  <si>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</si>
  <si>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</si>
  <si>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</si>
  <si>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</si>
  <si>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</si>
  <si>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</si>
  <si>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</si>
  <si>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</si>
  <si>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</si>
  <si>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</si>
  <si>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</si>
  <si>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</si>
  <si>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</si>
  <si>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</si>
  <si>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</si>
  <si>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</si>
  <si>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</si>
  <si>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</si>
  <si>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</si>
  <si>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</si>
  <si>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</si>
  <si>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</si>
  <si>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</si>
  <si>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</si>
  <si>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</si>
  <si>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</si>
  <si>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</si>
  <si>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</si>
  <si>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</si>
  <si>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</si>
  <si>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</si>
  <si>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</si>
  <si>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</si>
  <si>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</si>
  <si>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</si>
  <si>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</si>
  <si>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</si>
  <si>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</si>
  <si>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</si>
  <si>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</si>
  <si>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</si>
  <si>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</si>
  <si>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</si>
  <si>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</si>
  <si>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</si>
  <si>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</si>
  <si>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</si>
  <si>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</si>
  <si>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</si>
  <si>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</si>
  <si>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</si>
  <si>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</si>
  <si>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</si>
  <si>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</si>
  <si>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</si>
  <si>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</si>
  <si>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</si>
  <si>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</si>
  <si>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</si>
  <si>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</si>
  <si>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</si>
  <si>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</si>
  <si>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</si>
  <si>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</si>
  <si>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</si>
  <si>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</si>
  <si>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</si>
  <si>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</si>
  <si>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</si>
  <si>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</si>
  <si>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</si>
  <si>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</si>
  <si>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</si>
  <si>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</si>
  <si>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</si>
  <si>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</si>
  <si>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</si>
  <si>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</si>
  <si>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</si>
  <si>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</si>
  <si>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</si>
  <si>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</si>
  <si>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</si>
  <si>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</si>
  <si>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</si>
  <si>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</si>
  <si>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</si>
  <si>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</si>
  <si>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</si>
  <si>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</si>
  <si>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</si>
  <si>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</si>
  <si>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</si>
  <si>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</si>
  <si>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</si>
  <si>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</si>
  <si>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</si>
  <si>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</si>
  <si>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</si>
  <si>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</si>
  <si>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</si>
  <si>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</si>
  <si>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</si>
  <si>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</si>
  <si>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</si>
  <si>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</si>
  <si>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</si>
  <si>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</si>
  <si>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</si>
  <si>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</si>
  <si>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</si>
  <si>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</si>
  <si>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</si>
  <si>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</si>
  <si>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</si>
  <si>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</si>
  <si>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</si>
  <si>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</si>
  <si>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</si>
  <si>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</si>
  <si>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</si>
  <si>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</si>
  <si>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</si>
  <si>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</si>
  <si>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</si>
  <si>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</si>
  <si>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</si>
  <si>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</si>
  <si>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</si>
  <si>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</si>
  <si>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</si>
  <si>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</si>
  <si>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</si>
  <si>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</si>
  <si>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</si>
  <si>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</si>
  <si>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</si>
  <si>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</si>
  <si>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</si>
  <si>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</si>
  <si>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</si>
  <si>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</si>
  <si>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</si>
  <si>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</si>
  <si>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</si>
  <si>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</si>
  <si>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</si>
  <si>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</si>
  <si>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</si>
  <si>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</si>
  <si>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</si>
  <si>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</si>
  <si>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</si>
  <si>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</si>
  <si>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</si>
  <si>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</si>
  <si>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</si>
  <si>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</si>
  <si>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</si>
  <si>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</si>
  <si>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</si>
  <si>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</si>
  <si>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</si>
  <si>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</si>
  <si>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</si>
  <si>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</si>
  <si>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</si>
  <si>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</si>
  <si>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</si>
  <si>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</si>
  <si>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</si>
  <si>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</si>
  <si>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</si>
  <si>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</si>
  <si>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</si>
  <si>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</si>
  <si>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</si>
  <si>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</si>
  <si>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</si>
  <si>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</si>
  <si>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</si>
  <si>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</si>
  <si>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</si>
  <si>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</si>
  <si>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</si>
  <si>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</si>
  <si>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</si>
  <si>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</si>
  <si>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</si>
  <si>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</si>
  <si>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</si>
  <si>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</si>
  <si>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</si>
  <si>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</si>
  <si>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</si>
  <si>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</si>
  <si>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</si>
  <si>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</si>
  <si>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</si>
  <si>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</si>
  <si>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</si>
  <si>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</si>
  <si>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</si>
  <si>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</si>
  <si>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</si>
  <si>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</si>
  <si>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</si>
  <si>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</si>
  <si>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</si>
  <si>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</si>
  <si>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</si>
  <si>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</si>
  <si>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</si>
  <si>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</si>
  <si>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</si>
  <si>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</si>
  <si>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</si>
  <si>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</si>
  <si>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</si>
  <si>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</si>
  <si>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</si>
  <si>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</si>
  <si>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</si>
  <si>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</si>
  <si>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</si>
  <si>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</si>
  <si>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</si>
  <si>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</si>
  <si>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</si>
  <si>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</si>
  <si>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</si>
  <si>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</si>
  <si>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</si>
  <si>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</si>
  <si>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</si>
  <si>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</si>
  <si>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</si>
  <si>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</si>
  <si>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</si>
  <si>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</si>
  <si>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</si>
  <si>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</si>
  <si>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</si>
  <si>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</si>
  <si>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</si>
  <si>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</si>
  <si>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</si>
  <si>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</si>
  <si>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</si>
  <si>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</si>
  <si>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</si>
  <si>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</si>
  <si>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</si>
  <si>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</si>
  <si>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</si>
  <si>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</si>
  <si>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</si>
  <si>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</si>
  <si>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</si>
  <si>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</si>
  <si>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</si>
  <si>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</si>
  <si>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</si>
  <si>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</si>
  <si>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</si>
  <si>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</si>
  <si>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</si>
  <si>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</si>
  <si>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</si>
  <si>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</si>
  <si>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</si>
  <si>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</si>
  <si>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</si>
  <si>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</si>
  <si>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</si>
  <si>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</si>
  <si>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</si>
  <si>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</si>
  <si>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</si>
  <si>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</si>
  <si>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</si>
  <si>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</si>
  <si>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</si>
  <si>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</si>
  <si>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</si>
  <si>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</si>
  <si>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</si>
  <si>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</si>
  <si>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</si>
  <si>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</si>
  <si>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</si>
  <si>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</si>
  <si>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</si>
  <si>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</si>
  <si>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</si>
  <si>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</si>
  <si>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</si>
  <si>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</si>
  <si>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</si>
  <si>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</si>
  <si>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</si>
  <si>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</si>
  <si>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</si>
  <si>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</si>
  <si>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</si>
  <si>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</si>
  <si>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</si>
  <si>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</si>
  <si>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</si>
  <si>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</si>
  <si>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</si>
  <si>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</si>
  <si>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</si>
  <si>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</si>
  <si>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</si>
  <si>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</si>
  <si>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</si>
  <si>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</si>
  <si>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</si>
  <si>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</si>
  <si>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</si>
  <si>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</si>
  <si>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</si>
  <si>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</si>
  <si>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</si>
  <si>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</si>
  <si>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</si>
  <si>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</si>
  <si>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</si>
  <si>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</si>
  <si>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</si>
  <si>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</si>
  <si>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</si>
  <si>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</si>
  <si>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</si>
  <si>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</si>
  <si>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</si>
  <si>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</si>
  <si>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</si>
  <si>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</si>
  <si>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</si>
  <si>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</si>
  <si>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</si>
  <si>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</si>
  <si>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</si>
  <si>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</si>
  <si>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</si>
  <si>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</si>
  <si>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</si>
  <si>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</si>
  <si>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</si>
  <si>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</si>
  <si>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</si>
  <si>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</si>
  <si>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</si>
  <si>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</si>
  <si>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</si>
  <si>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</si>
  <si>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</si>
  <si>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</si>
  <si>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</si>
  <si>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</si>
  <si>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</si>
  <si>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</si>
  <si>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</si>
  <si>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</si>
  <si>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</si>
  <si>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</si>
  <si>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</si>
  <si>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</si>
  <si>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</si>
  <si>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</si>
  <si>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</si>
  <si>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</si>
  <si>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</si>
  <si>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</si>
  <si>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</si>
  <si>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</si>
  <si>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</si>
  <si>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</si>
  <si>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</si>
  <si>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</si>
  <si>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</si>
  <si>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</si>
  <si>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</si>
  <si>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</si>
  <si>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</si>
  <si>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</si>
  <si>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</si>
  <si>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</si>
  <si>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</si>
  <si>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</si>
  <si>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</si>
  <si>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</si>
  <si>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</si>
  <si>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</si>
  <si>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</si>
  <si>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</si>
  <si>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</si>
  <si>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</si>
  <si>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</si>
  <si>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</si>
  <si>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</si>
  <si>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</si>
  <si>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</si>
  <si>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</si>
  <si>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</si>
  <si>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</si>
  <si>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</si>
  <si>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</si>
  <si>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</si>
  <si>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</si>
  <si>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</si>
  <si>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</si>
  <si>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</si>
  <si>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</si>
  <si>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</si>
  <si>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</si>
  <si>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</si>
  <si>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</si>
  <si>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</si>
  <si>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</si>
  <si>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</si>
  <si>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</si>
  <si>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</si>
  <si>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</si>
  <si>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</si>
  <si>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</si>
  <si>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</si>
  <si>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</si>
  <si>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</si>
  <si>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</si>
  <si>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</si>
  <si>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</si>
  <si>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</si>
  <si>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</si>
  <si>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</si>
  <si>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</si>
  <si>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</si>
  <si>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</si>
  <si>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</si>
  <si>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</si>
  <si>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</si>
  <si>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</si>
  <si>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</si>
  <si>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</si>
  <si>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</si>
  <si>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</si>
  <si>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</si>
  <si>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</si>
  <si>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</si>
  <si>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</si>
  <si>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</si>
  <si>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</si>
  <si>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</si>
  <si>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</si>
  <si>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</si>
  <si>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</si>
  <si>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</si>
  <si>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</si>
  <si>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</si>
  <si>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</si>
  <si>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</si>
  <si>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</si>
  <si>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</si>
  <si>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</si>
  <si>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</si>
  <si>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</si>
  <si>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</si>
  <si>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</si>
  <si>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</si>
  <si>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</si>
  <si>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</si>
  <si>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</si>
  <si>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</si>
  <si>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</si>
  <si>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</si>
  <si>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</si>
  <si>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</si>
  <si>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</si>
  <si>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</si>
  <si>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</si>
  <si>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</si>
  <si>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</si>
  <si>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</si>
  <si>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</si>
  <si>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</si>
  <si>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</si>
  <si>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</si>
  <si>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</si>
  <si>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</si>
  <si>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</si>
  <si>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</si>
  <si>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</si>
  <si>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</si>
  <si>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</si>
  <si>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</si>
  <si>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</si>
  <si>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</si>
  <si>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</si>
  <si>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</si>
  <si>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</si>
  <si>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</si>
  <si>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</si>
  <si>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</si>
  <si>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</si>
  <si>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</si>
  <si>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</si>
  <si>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</si>
  <si>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</si>
  <si>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</si>
  <si>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</si>
  <si>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</si>
  <si>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</si>
  <si>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</si>
  <si>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</si>
  <si>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</si>
  <si>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</si>
  <si>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</si>
  <si>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</si>
  <si>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</si>
  <si>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</si>
  <si>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</si>
  <si>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</si>
  <si>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</si>
  <si>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</si>
  <si>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</si>
  <si>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</si>
  <si>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</si>
  <si>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</si>
  <si>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</si>
  <si>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</si>
  <si>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</si>
  <si>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</si>
  <si>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</si>
  <si>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</si>
  <si>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</si>
  <si>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</si>
  <si>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</si>
  <si>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</si>
  <si>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</si>
  <si>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</si>
  <si>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国土技術政策総合研究所</t>
    <rPh sb="0" eb="11">
      <t>コクソウケン</t>
    </rPh>
    <phoneticPr fontId="5"/>
  </si>
  <si>
    <t>○</t>
  </si>
  <si>
    <t>-</t>
  </si>
  <si>
    <t>試験研究費</t>
    <rPh sb="0" eb="2">
      <t>シケン</t>
    </rPh>
    <rPh sb="2" eb="5">
      <t>ケンキュウヒ</t>
    </rPh>
    <phoneticPr fontId="6"/>
  </si>
  <si>
    <t>職員旅費</t>
    <rPh sb="0" eb="2">
      <t>ショクイン</t>
    </rPh>
    <rPh sb="2" eb="4">
      <t>リョヒ</t>
    </rPh>
    <phoneticPr fontId="6"/>
  </si>
  <si>
    <t>本</t>
    <rPh sb="0" eb="1">
      <t>ホン</t>
    </rPh>
    <phoneticPr fontId="6"/>
  </si>
  <si>
    <t>11 ICTの利活用及び技術研究開発の推進</t>
    <rPh sb="7" eb="10">
      <t>リカツヨウ</t>
    </rPh>
    <rPh sb="10" eb="11">
      <t>オヨ</t>
    </rPh>
    <rPh sb="12" eb="14">
      <t>ギジュツ</t>
    </rPh>
    <rPh sb="14" eb="16">
      <t>ケンキュウ</t>
    </rPh>
    <rPh sb="16" eb="18">
      <t>カイハツ</t>
    </rPh>
    <rPh sb="19" eb="21">
      <t>スイシン</t>
    </rPh>
    <phoneticPr fontId="6"/>
  </si>
  <si>
    <t>41 技術研究開発を推進する</t>
    <rPh sb="3" eb="5">
      <t>ギジュツ</t>
    </rPh>
    <rPh sb="5" eb="7">
      <t>ケンキュウ</t>
    </rPh>
    <rPh sb="7" eb="9">
      <t>カイハツ</t>
    </rPh>
    <rPh sb="10" eb="12">
      <t>スイシン</t>
    </rPh>
    <phoneticPr fontId="6"/>
  </si>
  <si>
    <t>目標を達成した技術研究開発の割合</t>
  </si>
  <si>
    <t>%</t>
  </si>
  <si>
    <t>国土交通省が実施している技術研究開発課題を効果的・効率的に推進することに資する。</t>
  </si>
  <si>
    <t>-</t>
    <phoneticPr fontId="5"/>
  </si>
  <si>
    <t>-</t>
    <phoneticPr fontId="5"/>
  </si>
  <si>
    <t>-</t>
    <phoneticPr fontId="6"/>
  </si>
  <si>
    <t>-</t>
    <phoneticPr fontId="5"/>
  </si>
  <si>
    <t>-</t>
    <phoneticPr fontId="5"/>
  </si>
  <si>
    <t>国土技術政策総合研究所調べ</t>
  </si>
  <si>
    <t>-</t>
    <phoneticPr fontId="5"/>
  </si>
  <si>
    <t>-</t>
    <phoneticPr fontId="5"/>
  </si>
  <si>
    <t>‐</t>
  </si>
  <si>
    <t>建築研究部　材料・部材基準研究室</t>
    <rPh sb="0" eb="2">
      <t>ケンチク</t>
    </rPh>
    <rPh sb="6" eb="8">
      <t>ザイリョウ</t>
    </rPh>
    <rPh sb="9" eb="11">
      <t>ブザイ</t>
    </rPh>
    <rPh sb="11" eb="13">
      <t>キジュン</t>
    </rPh>
    <phoneticPr fontId="5"/>
  </si>
  <si>
    <t>室長　脇山　善夫</t>
    <phoneticPr fontId="5"/>
  </si>
  <si>
    <t xml:space="preserve">外装・防水層の改修工事における既存部材の評価方法・基準の整備及び、改修工事仕様の決定に必要な建築物の調査技術の整備を行い、外装・防水層の改修における耐久性等の要求性能の確保、改修部分の長寿命化による改修サイクルの長期化、建築物のﾗｲﾌｻｲｸﾙｺｽﾄの低減を推進することを目的とする。
</t>
  </si>
  <si>
    <t>建築物の維持管理の主たる実施項目である外装・防水層の補修・改修における品質確保及び補修・改修層の耐久性の向上、さらには建築物の長寿命化のため、外装・防水層の補修・改修工事において下地となる既存部材（コンクリート、モルタル、既存仕上げ等）について補修・改修時の要求性能の明確化及び診断基準の整備を行い、補修・改修層の品質確保及び耐久性の向上を図る。また、改修工事の際に散逸している場合の多い新築及び過去の改修工事の記録を効率よく補足し、改修仕様の決定に必要な建物の調査技術について検討・整備する。</t>
  </si>
  <si>
    <t>外装・防水層の改修工事における既存部材の調査・評価方法に関する技術資料等の策定数</t>
    <rPh sb="35" eb="36">
      <t>トウ</t>
    </rPh>
    <rPh sb="37" eb="39">
      <t>サクテイ</t>
    </rPh>
    <rPh sb="39" eb="40">
      <t>カズ</t>
    </rPh>
    <phoneticPr fontId="5"/>
  </si>
  <si>
    <t>外装・防水層の改修工事における既存部材の調査・評価方法に関する研究項目の終了件数</t>
  </si>
  <si>
    <t>執行額（百万円）／　外装・防水層の改修工事における既存部材の調査・評価方法に関する研究項目　　　　　　　　　　　　　　　　</t>
  </si>
  <si>
    <t>外部有識者による評価委員会においてストック重視の住宅政策の下、建築物の外装・防水層の長寿命化に向けて、改修工事における既存部材の評価方法・基準の整備を図る重要な研究であり、国土技術政策総合研究所において実施すべきとの評価を受けている。</t>
    <rPh sb="108" eb="110">
      <t>ヒョウカ</t>
    </rPh>
    <rPh sb="111" eb="112">
      <t>ウ</t>
    </rPh>
    <phoneticPr fontId="5"/>
  </si>
  <si>
    <t>補修・改修工事は小規模の会社が請け負う事が多く、建築物の劣化状態等の診断や補修・改修工法の適切な決定等においてのノウハウの蓄積が困難であることから、国総研が診断手法や診断基準を確立し、技術水準の確保のための支援を行うことが必要である。</t>
  </si>
  <si>
    <t>「インフラ長寿命化基本計画」が平成25年に策定され、老朽化した建築物ストックに対し適切に補修・改修を行っていくことが求められている。建設から30年以上が経過した建築物ストックが近年増加しており、これまでの築年数の浅い建築物ストックへの対応と比較して劣化が進行したストックへの対応が喫緊の課題である。</t>
  </si>
  <si>
    <t>・本事業は、外部有識者による評価委員会において「事前評価」を受け、ストック重視の住宅政策の下、建築物の外装・防水層の長寿命化に向けて、改修工事における既存部材の評価方法・基準の整備を図る重要な研究であり国土技術政策総合研究所において実施すべきと評価された。
・発注にあたっては、価格競争や企画競争により競争性の確保に努める。</t>
  </si>
  <si>
    <t>-</t>
    <phoneticPr fontId="5"/>
  </si>
  <si>
    <t>11百万円/2</t>
    <rPh sb="2" eb="3">
      <t>ヒャク</t>
    </rPh>
    <rPh sb="3" eb="5">
      <t>マンエン</t>
    </rPh>
    <phoneticPr fontId="5"/>
  </si>
  <si>
    <t>-</t>
    <phoneticPr fontId="5"/>
  </si>
  <si>
    <t>-</t>
    <phoneticPr fontId="5"/>
  </si>
  <si>
    <t>建築物の外装・防水層の長寿命化改修に資する既存RC部材の評価技術の開発</t>
    <phoneticPr fontId="5"/>
  </si>
  <si>
    <t>平成32年度までに、外装・防水層の改修工事における既存部材の調査・評価方法に関する技術資料を1本策定する</t>
    <rPh sb="0" eb="2">
      <t>ヘイセイ</t>
    </rPh>
    <rPh sb="4" eb="6">
      <t>ネンド</t>
    </rPh>
    <rPh sb="10" eb="12">
      <t>ガイソウ</t>
    </rPh>
    <rPh sb="13" eb="15">
      <t>ボウスイ</t>
    </rPh>
    <rPh sb="15" eb="16">
      <t>ソウ</t>
    </rPh>
    <rPh sb="17" eb="19">
      <t>カイシュウ</t>
    </rPh>
    <rPh sb="19" eb="21">
      <t>コウジ</t>
    </rPh>
    <rPh sb="25" eb="27">
      <t>キソン</t>
    </rPh>
    <rPh sb="27" eb="29">
      <t>ブザイ</t>
    </rPh>
    <rPh sb="30" eb="32">
      <t>チョウサ</t>
    </rPh>
    <rPh sb="33" eb="35">
      <t>ヒョウカ</t>
    </rPh>
    <rPh sb="35" eb="37">
      <t>ホウホウ</t>
    </rPh>
    <rPh sb="38" eb="39">
      <t>カン</t>
    </rPh>
    <rPh sb="41" eb="43">
      <t>ギジュツ</t>
    </rPh>
    <rPh sb="43" eb="45">
      <t>シリョウ</t>
    </rPh>
    <rPh sb="47" eb="48">
      <t>ホン</t>
    </rPh>
    <rPh sb="48" eb="50">
      <t>サクテイ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</si>
</sst>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117898</xdr:colOff>
      <xdr:row>741</xdr:row>
      <xdr:rowOff>107157</xdr:rowOff>
    </xdr:from>
    <xdr:to>
      <xdr:col>25</xdr:col>
      <xdr:colOff>7715</xdr:colOff>
      <xdr:row>743</xdr:row>
      <xdr:rowOff>109254</xdr:rowOff>
    </xdr:to>
    <xdr:sp macro="" textlink="">
      <xdr:nvSpPr>
        <xdr:cNvPr id="31" name="テキスト ボックス 30"/>
        <xdr:cNvSpPr txBox="1"/>
      </xdr:nvSpPr>
      <xdr:spPr>
        <a:xfrm>
          <a:off x="1743498" y="42106057"/>
          <a:ext cx="3344217" cy="71329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国土技術政策総合研究所</a:t>
          </a:r>
          <a:endParaRPr kumimoji="1" lang="en-US" altLang="ja-JP" sz="1100"/>
        </a:p>
        <a:p>
          <a:pPr algn="ctr"/>
          <a:r>
            <a:rPr kumimoji="1" lang="en-US" altLang="ja-JP" sz="1100"/>
            <a:t>11</a:t>
          </a:r>
          <a:r>
            <a:rPr kumimoji="1" lang="ja-JP" altLang="en-US" sz="1100"/>
            <a:t>百万円</a:t>
          </a:r>
        </a:p>
      </xdr:txBody>
    </xdr:sp>
    <xdr:clientData/>
  </xdr:twoCellAnchor>
  <xdr:twoCellAnchor>
    <xdr:from>
      <xdr:col>8</xdr:col>
      <xdr:colOff>183833</xdr:colOff>
      <xdr:row>743</xdr:row>
      <xdr:rowOff>266222</xdr:rowOff>
    </xdr:from>
    <xdr:to>
      <xdr:col>24</xdr:col>
      <xdr:colOff>190500</xdr:colOff>
      <xdr:row>748</xdr:row>
      <xdr:rowOff>177800</xdr:rowOff>
    </xdr:to>
    <xdr:sp macro="" textlink="">
      <xdr:nvSpPr>
        <xdr:cNvPr id="32" name="正方形/長方形 31"/>
        <xdr:cNvSpPr/>
      </xdr:nvSpPr>
      <xdr:spPr>
        <a:xfrm>
          <a:off x="1809433" y="42976322"/>
          <a:ext cx="3257867" cy="1689578"/>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fontAlgn="base"/>
          <a:r>
            <a:rPr kumimoji="1" lang="ja-JP" altLang="ja-JP" sz="1100" b="0">
              <a:solidFill>
                <a:sysClr val="windowText" lastClr="000000"/>
              </a:solidFill>
              <a:latin typeface="+mn-lt"/>
              <a:ea typeface="+mn-ea"/>
              <a:cs typeface="+mn-cs"/>
            </a:rPr>
            <a:t>躯体保護効果が期待される外装・防水層は構造躯体と比して耐久性が低く、建築物の長寿命化において重要であるため、改修後の品質確保・耐久性向上に資する改修下地となる既存部材の評価技術の開発及び改修仕様の決定に必要な建物の調査技術について検討・整備する。</a:t>
          </a:r>
          <a:endParaRPr kumimoji="1" lang="en-US" altLang="ja-JP" sz="1100" b="0">
            <a:solidFill>
              <a:sysClr val="windowText" lastClr="000000"/>
            </a:solidFill>
            <a:latin typeface="+mn-lt"/>
            <a:ea typeface="+mn-ea"/>
            <a:cs typeface="+mn-cs"/>
          </a:endParaRPr>
        </a:p>
      </xdr:txBody>
    </xdr:sp>
    <xdr:clientData/>
  </xdr:twoCellAnchor>
  <xdr:twoCellAnchor>
    <xdr:from>
      <xdr:col>8</xdr:col>
      <xdr:colOff>83344</xdr:colOff>
      <xdr:row>743</xdr:row>
      <xdr:rowOff>255453</xdr:rowOff>
    </xdr:from>
    <xdr:to>
      <xdr:col>24</xdr:col>
      <xdr:colOff>120217</xdr:colOff>
      <xdr:row>747</xdr:row>
      <xdr:rowOff>330200</xdr:rowOff>
    </xdr:to>
    <xdr:sp macro="" textlink="">
      <xdr:nvSpPr>
        <xdr:cNvPr id="33" name="大かっこ 32"/>
        <xdr:cNvSpPr/>
      </xdr:nvSpPr>
      <xdr:spPr>
        <a:xfrm>
          <a:off x="1708944" y="42965553"/>
          <a:ext cx="3288073" cy="149714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37831</xdr:colOff>
      <xdr:row>744</xdr:row>
      <xdr:rowOff>74182</xdr:rowOff>
    </xdr:from>
    <xdr:to>
      <xdr:col>46</xdr:col>
      <xdr:colOff>191632</xdr:colOff>
      <xdr:row>748</xdr:row>
      <xdr:rowOff>51998</xdr:rowOff>
    </xdr:to>
    <xdr:sp macro="" textlink="">
      <xdr:nvSpPr>
        <xdr:cNvPr id="34" name="大かっこ 33"/>
        <xdr:cNvSpPr/>
      </xdr:nvSpPr>
      <xdr:spPr>
        <a:xfrm>
          <a:off x="6743431" y="43139882"/>
          <a:ext cx="2795401" cy="140021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26899</xdr:colOff>
      <xdr:row>745</xdr:row>
      <xdr:rowOff>492</xdr:rowOff>
    </xdr:from>
    <xdr:to>
      <xdr:col>49</xdr:col>
      <xdr:colOff>95412</xdr:colOff>
      <xdr:row>749</xdr:row>
      <xdr:rowOff>27027</xdr:rowOff>
    </xdr:to>
    <xdr:sp macro="" textlink="">
      <xdr:nvSpPr>
        <xdr:cNvPr id="35" name="正方形/長方形 34"/>
        <xdr:cNvSpPr/>
      </xdr:nvSpPr>
      <xdr:spPr>
        <a:xfrm>
          <a:off x="7342099" y="43421792"/>
          <a:ext cx="2710113" cy="1448935"/>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事務費　　</a:t>
          </a:r>
          <a:r>
            <a:rPr kumimoji="1" lang="en-US" altLang="ja-JP" sz="1100">
              <a:solidFill>
                <a:schemeClr val="tx1"/>
              </a:solidFill>
            </a:rPr>
            <a:t>4</a:t>
          </a:r>
          <a:r>
            <a:rPr kumimoji="1" lang="ja-JP" altLang="en-US" sz="1100">
              <a:solidFill>
                <a:schemeClr val="tx1"/>
              </a:solidFill>
            </a:rPr>
            <a:t>百万円</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a:solidFill>
                <a:schemeClr val="tx1"/>
              </a:solidFill>
            </a:rPr>
            <a:t>①試験研究費　</a:t>
          </a:r>
          <a:r>
            <a:rPr kumimoji="1" lang="en-US" altLang="ja-JP" sz="1100">
              <a:solidFill>
                <a:schemeClr val="tx1"/>
              </a:solidFill>
            </a:rPr>
            <a:t>3</a:t>
          </a:r>
          <a:r>
            <a:rPr kumimoji="1" lang="ja-JP" altLang="en-US" sz="1100">
              <a:solidFill>
                <a:schemeClr val="tx1"/>
              </a:solidFill>
            </a:rPr>
            <a:t>百万円</a:t>
          </a:r>
          <a:endParaRPr kumimoji="1" lang="en-US" altLang="ja-JP" sz="1100">
            <a:solidFill>
              <a:schemeClr val="tx1"/>
            </a:solidFill>
          </a:endParaRPr>
        </a:p>
        <a:p>
          <a:pPr algn="l"/>
          <a:r>
            <a:rPr kumimoji="1" lang="ja-JP" altLang="en-US" sz="1100">
              <a:solidFill>
                <a:schemeClr val="tx1"/>
              </a:solidFill>
            </a:rPr>
            <a:t>②職員旅費　　</a:t>
          </a:r>
          <a:r>
            <a:rPr kumimoji="1" lang="ja-JP" altLang="en-US" sz="1100" baseline="0">
              <a:solidFill>
                <a:schemeClr val="tx1"/>
              </a:solidFill>
            </a:rPr>
            <a:t> </a:t>
          </a:r>
          <a:r>
            <a:rPr kumimoji="1" lang="en-US" altLang="ja-JP" sz="1100" baseline="0">
              <a:solidFill>
                <a:schemeClr val="tx1"/>
              </a:solidFill>
            </a:rPr>
            <a:t>1</a:t>
          </a:r>
          <a:r>
            <a:rPr kumimoji="1" lang="ja-JP" altLang="en-US" sz="1100">
              <a:solidFill>
                <a:schemeClr val="tx1"/>
              </a:solidFill>
            </a:rPr>
            <a:t>百万円</a:t>
          </a:r>
        </a:p>
      </xdr:txBody>
    </xdr:sp>
    <xdr:clientData/>
  </xdr:twoCellAnchor>
  <xdr:twoCellAnchor>
    <xdr:from>
      <xdr:col>13</xdr:col>
      <xdr:colOff>173384</xdr:colOff>
      <xdr:row>747</xdr:row>
      <xdr:rowOff>346414</xdr:rowOff>
    </xdr:from>
    <xdr:to>
      <xdr:col>40</xdr:col>
      <xdr:colOff>139838</xdr:colOff>
      <xdr:row>756</xdr:row>
      <xdr:rowOff>34532</xdr:rowOff>
    </xdr:to>
    <xdr:grpSp>
      <xdr:nvGrpSpPr>
        <xdr:cNvPr id="2" name="グループ化 1"/>
        <xdr:cNvGrpSpPr/>
      </xdr:nvGrpSpPr>
      <xdr:grpSpPr>
        <a:xfrm>
          <a:off x="2814984" y="44478914"/>
          <a:ext cx="5452854" cy="2888518"/>
          <a:chOff x="2814984" y="44301114"/>
          <a:chExt cx="5452854" cy="2888518"/>
        </a:xfrm>
      </xdr:grpSpPr>
      <xdr:cxnSp macro="">
        <xdr:nvCxnSpPr>
          <xdr:cNvPr id="36" name="直線コネクタ 35"/>
          <xdr:cNvCxnSpPr/>
        </xdr:nvCxnSpPr>
        <xdr:spPr>
          <a:xfrm>
            <a:off x="2823926" y="44301114"/>
            <a:ext cx="0" cy="1286722"/>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7" name="直線矢印コネクタ 36"/>
          <xdr:cNvCxnSpPr/>
        </xdr:nvCxnSpPr>
        <xdr:spPr>
          <a:xfrm flipV="1">
            <a:off x="2814984" y="45555396"/>
            <a:ext cx="2475617" cy="14902"/>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38" name="テキスト ボックス 37"/>
          <xdr:cNvSpPr txBox="1"/>
        </xdr:nvSpPr>
        <xdr:spPr>
          <a:xfrm>
            <a:off x="5309727" y="45166292"/>
            <a:ext cx="2642415" cy="756983"/>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Ａ．　　　        　民間企業（２社）</a:t>
            </a:r>
            <a:endParaRPr kumimoji="1" lang="en-US" altLang="ja-JP" sz="1100"/>
          </a:p>
          <a:p>
            <a:pPr algn="l"/>
            <a:r>
              <a:rPr kumimoji="1" lang="ja-JP" altLang="en-US" sz="1100"/>
              <a:t>　　　　　　      　　</a:t>
            </a:r>
            <a:r>
              <a:rPr kumimoji="1" lang="ja-JP" altLang="en-US" sz="1100">
                <a:solidFill>
                  <a:sysClr val="windowText" lastClr="000000"/>
                </a:solidFill>
              </a:rPr>
              <a:t>　</a:t>
            </a:r>
            <a:r>
              <a:rPr kumimoji="1" lang="en-US" altLang="ja-JP" sz="1100">
                <a:solidFill>
                  <a:sysClr val="windowText" lastClr="000000"/>
                </a:solidFill>
              </a:rPr>
              <a:t>7</a:t>
            </a:r>
            <a:r>
              <a:rPr kumimoji="1" lang="ja-JP" altLang="en-US" sz="1100"/>
              <a:t>百万円</a:t>
            </a:r>
          </a:p>
        </xdr:txBody>
      </xdr:sp>
      <xdr:sp macro="" textlink="">
        <xdr:nvSpPr>
          <xdr:cNvPr id="39" name="正方形/長方形 38"/>
          <xdr:cNvSpPr/>
        </xdr:nvSpPr>
        <xdr:spPr>
          <a:xfrm>
            <a:off x="5332930" y="45965419"/>
            <a:ext cx="2891408" cy="1224213"/>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ysClr val="windowText" lastClr="000000"/>
                </a:solidFill>
                <a:effectLst/>
                <a:latin typeface="+mn-lt"/>
                <a:ea typeface="+mn-ea"/>
                <a:cs typeface="+mn-cs"/>
              </a:rPr>
              <a:t>経年後の既存部材の保有性能に関する実態調査業務および既存部材の状態による外装・防水層の性能への影響の検証のための試験体の試設計及び製作業務を実施する。</a:t>
            </a:r>
            <a:endParaRPr kumimoji="1" lang="en-US" altLang="ja-JP" sz="1100">
              <a:solidFill>
                <a:sysClr val="windowText" lastClr="000000"/>
              </a:solidFill>
              <a:effectLst/>
              <a:latin typeface="+mn-lt"/>
              <a:ea typeface="+mn-ea"/>
              <a:cs typeface="+mn-cs"/>
            </a:endParaRPr>
          </a:p>
          <a:p>
            <a:endParaRPr lang="ja-JP" altLang="ja-JP">
              <a:solidFill>
                <a:srgbClr val="FF0000"/>
              </a:solidFill>
              <a:effectLst/>
            </a:endParaRPr>
          </a:p>
        </xdr:txBody>
      </xdr:sp>
      <xdr:sp macro="" textlink="">
        <xdr:nvSpPr>
          <xdr:cNvPr id="40" name="大かっこ 39"/>
          <xdr:cNvSpPr/>
        </xdr:nvSpPr>
        <xdr:spPr>
          <a:xfrm>
            <a:off x="5230974" y="45965419"/>
            <a:ext cx="3036864" cy="109218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I1" zoomScale="75" zoomScaleNormal="75" zoomScaleSheetLayoutView="75" zoomScalePageLayoutView="85"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t="s">
        <v>470</v>
      </c>
      <c r="AP2" s="937"/>
      <c r="AQ2" s="937"/>
      <c r="AR2" s="79" t="str">
        <f>IF(OR(AO2="　", AO2=""), "", "-")</f>
        <v>-</v>
      </c>
      <c r="AS2" s="938">
        <v>51</v>
      </c>
      <c r="AT2" s="938"/>
      <c r="AU2" s="938"/>
      <c r="AV2" s="52" t="str">
        <f>IF(AW2="", "", "-")</f>
        <v/>
      </c>
      <c r="AW2" s="909"/>
      <c r="AX2" s="909"/>
    </row>
    <row r="3" spans="1:50" ht="21" customHeight="1" thickBot="1" x14ac:dyDescent="0.2">
      <c r="A3" s="866" t="s">
        <v>535</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550</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586</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551</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471</v>
      </c>
      <c r="H5" s="839"/>
      <c r="I5" s="839"/>
      <c r="J5" s="839"/>
      <c r="K5" s="839"/>
      <c r="L5" s="839"/>
      <c r="M5" s="840" t="s">
        <v>66</v>
      </c>
      <c r="N5" s="841"/>
      <c r="O5" s="841"/>
      <c r="P5" s="841"/>
      <c r="Q5" s="841"/>
      <c r="R5" s="842"/>
      <c r="S5" s="843" t="s">
        <v>83</v>
      </c>
      <c r="T5" s="839"/>
      <c r="U5" s="839"/>
      <c r="V5" s="839"/>
      <c r="W5" s="839"/>
      <c r="X5" s="844"/>
      <c r="Y5" s="697" t="s">
        <v>3</v>
      </c>
      <c r="Z5" s="539"/>
      <c r="AA5" s="539"/>
      <c r="AB5" s="539"/>
      <c r="AC5" s="539"/>
      <c r="AD5" s="540"/>
      <c r="AE5" s="698" t="s">
        <v>571</v>
      </c>
      <c r="AF5" s="698"/>
      <c r="AG5" s="698"/>
      <c r="AH5" s="698"/>
      <c r="AI5" s="698"/>
      <c r="AJ5" s="698"/>
      <c r="AK5" s="698"/>
      <c r="AL5" s="698"/>
      <c r="AM5" s="698"/>
      <c r="AN5" s="698"/>
      <c r="AO5" s="698"/>
      <c r="AP5" s="699"/>
      <c r="AQ5" s="700" t="s">
        <v>572</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553</v>
      </c>
      <c r="H7" s="495"/>
      <c r="I7" s="495"/>
      <c r="J7" s="495"/>
      <c r="K7" s="495"/>
      <c r="L7" s="495"/>
      <c r="M7" s="495"/>
      <c r="N7" s="495"/>
      <c r="O7" s="495"/>
      <c r="P7" s="495"/>
      <c r="Q7" s="495"/>
      <c r="R7" s="495"/>
      <c r="S7" s="495"/>
      <c r="T7" s="495"/>
      <c r="U7" s="495"/>
      <c r="V7" s="495"/>
      <c r="W7" s="495"/>
      <c r="X7" s="496"/>
      <c r="Y7" s="920" t="s">
        <v>548</v>
      </c>
      <c r="Z7" s="439"/>
      <c r="AA7" s="439"/>
      <c r="AB7" s="439"/>
      <c r="AC7" s="439"/>
      <c r="AD7" s="921"/>
      <c r="AE7" s="910" t="s">
        <v>553</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1" t="s">
        <v>389</v>
      </c>
      <c r="B8" s="492"/>
      <c r="C8" s="492"/>
      <c r="D8" s="492"/>
      <c r="E8" s="492"/>
      <c r="F8" s="493"/>
      <c r="G8" s="939" t="str">
        <f>入力規則等!A26</f>
        <v>科学技術・イノベーション、国土強靱化施策</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文教及び科学振興</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573</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75.75" customHeight="1" x14ac:dyDescent="0.15">
      <c r="A10" s="659" t="s">
        <v>30</v>
      </c>
      <c r="B10" s="660"/>
      <c r="C10" s="660"/>
      <c r="D10" s="660"/>
      <c r="E10" s="660"/>
      <c r="F10" s="660"/>
      <c r="G10" s="753" t="s">
        <v>574</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直接実施、委託・請負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t="s">
        <v>569</v>
      </c>
      <c r="Q13" s="657"/>
      <c r="R13" s="657"/>
      <c r="S13" s="657"/>
      <c r="T13" s="657"/>
      <c r="U13" s="657"/>
      <c r="V13" s="658"/>
      <c r="W13" s="656" t="s">
        <v>569</v>
      </c>
      <c r="X13" s="657"/>
      <c r="Y13" s="657"/>
      <c r="Z13" s="657"/>
      <c r="AA13" s="657"/>
      <c r="AB13" s="657"/>
      <c r="AC13" s="658"/>
      <c r="AD13" s="656" t="s">
        <v>569</v>
      </c>
      <c r="AE13" s="657"/>
      <c r="AF13" s="657"/>
      <c r="AG13" s="657"/>
      <c r="AH13" s="657"/>
      <c r="AI13" s="657"/>
      <c r="AJ13" s="658"/>
      <c r="AK13" s="656">
        <v>11</v>
      </c>
      <c r="AL13" s="657"/>
      <c r="AM13" s="657"/>
      <c r="AN13" s="657"/>
      <c r="AO13" s="657"/>
      <c r="AP13" s="657"/>
      <c r="AQ13" s="658"/>
      <c r="AR13" s="917"/>
      <c r="AS13" s="918"/>
      <c r="AT13" s="918"/>
      <c r="AU13" s="918"/>
      <c r="AV13" s="918"/>
      <c r="AW13" s="918"/>
      <c r="AX13" s="919"/>
    </row>
    <row r="14" spans="1:50" ht="21" customHeight="1" x14ac:dyDescent="0.15">
      <c r="A14" s="613"/>
      <c r="B14" s="614"/>
      <c r="C14" s="614"/>
      <c r="D14" s="614"/>
      <c r="E14" s="614"/>
      <c r="F14" s="615"/>
      <c r="G14" s="724"/>
      <c r="H14" s="725"/>
      <c r="I14" s="710" t="s">
        <v>8</v>
      </c>
      <c r="J14" s="761"/>
      <c r="K14" s="761"/>
      <c r="L14" s="761"/>
      <c r="M14" s="761"/>
      <c r="N14" s="761"/>
      <c r="O14" s="762"/>
      <c r="P14" s="656" t="s">
        <v>553</v>
      </c>
      <c r="Q14" s="657"/>
      <c r="R14" s="657"/>
      <c r="S14" s="657"/>
      <c r="T14" s="657"/>
      <c r="U14" s="657"/>
      <c r="V14" s="658"/>
      <c r="W14" s="656" t="s">
        <v>553</v>
      </c>
      <c r="X14" s="657"/>
      <c r="Y14" s="657"/>
      <c r="Z14" s="657"/>
      <c r="AA14" s="657"/>
      <c r="AB14" s="657"/>
      <c r="AC14" s="658"/>
      <c r="AD14" s="656" t="s">
        <v>553</v>
      </c>
      <c r="AE14" s="657"/>
      <c r="AF14" s="657"/>
      <c r="AG14" s="657"/>
      <c r="AH14" s="657"/>
      <c r="AI14" s="657"/>
      <c r="AJ14" s="658"/>
      <c r="AK14" s="656" t="s">
        <v>568</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553</v>
      </c>
      <c r="Q15" s="657"/>
      <c r="R15" s="657"/>
      <c r="S15" s="657"/>
      <c r="T15" s="657"/>
      <c r="U15" s="657"/>
      <c r="V15" s="658"/>
      <c r="W15" s="656" t="s">
        <v>553</v>
      </c>
      <c r="X15" s="657"/>
      <c r="Y15" s="657"/>
      <c r="Z15" s="657"/>
      <c r="AA15" s="657"/>
      <c r="AB15" s="657"/>
      <c r="AC15" s="658"/>
      <c r="AD15" s="656" t="s">
        <v>553</v>
      </c>
      <c r="AE15" s="657"/>
      <c r="AF15" s="657"/>
      <c r="AG15" s="657"/>
      <c r="AH15" s="657"/>
      <c r="AI15" s="657"/>
      <c r="AJ15" s="658"/>
      <c r="AK15" s="656" t="s">
        <v>553</v>
      </c>
      <c r="AL15" s="657"/>
      <c r="AM15" s="657"/>
      <c r="AN15" s="657"/>
      <c r="AO15" s="657"/>
      <c r="AP15" s="657"/>
      <c r="AQ15" s="658"/>
      <c r="AR15" s="656"/>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553</v>
      </c>
      <c r="Q16" s="657"/>
      <c r="R16" s="657"/>
      <c r="S16" s="657"/>
      <c r="T16" s="657"/>
      <c r="U16" s="657"/>
      <c r="V16" s="658"/>
      <c r="W16" s="656" t="s">
        <v>553</v>
      </c>
      <c r="X16" s="657"/>
      <c r="Y16" s="657"/>
      <c r="Z16" s="657"/>
      <c r="AA16" s="657"/>
      <c r="AB16" s="657"/>
      <c r="AC16" s="658"/>
      <c r="AD16" s="656" t="s">
        <v>553</v>
      </c>
      <c r="AE16" s="657"/>
      <c r="AF16" s="657"/>
      <c r="AG16" s="657"/>
      <c r="AH16" s="657"/>
      <c r="AI16" s="657"/>
      <c r="AJ16" s="658"/>
      <c r="AK16" s="656" t="s">
        <v>568</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553</v>
      </c>
      <c r="Q17" s="657"/>
      <c r="R17" s="657"/>
      <c r="S17" s="657"/>
      <c r="T17" s="657"/>
      <c r="U17" s="657"/>
      <c r="V17" s="658"/>
      <c r="W17" s="656" t="s">
        <v>553</v>
      </c>
      <c r="X17" s="657"/>
      <c r="Y17" s="657"/>
      <c r="Z17" s="657"/>
      <c r="AA17" s="657"/>
      <c r="AB17" s="657"/>
      <c r="AC17" s="658"/>
      <c r="AD17" s="656" t="s">
        <v>553</v>
      </c>
      <c r="AE17" s="657"/>
      <c r="AF17" s="657"/>
      <c r="AG17" s="657"/>
      <c r="AH17" s="657"/>
      <c r="AI17" s="657"/>
      <c r="AJ17" s="658"/>
      <c r="AK17" s="656" t="s">
        <v>568</v>
      </c>
      <c r="AL17" s="657"/>
      <c r="AM17" s="657"/>
      <c r="AN17" s="657"/>
      <c r="AO17" s="657"/>
      <c r="AP17" s="657"/>
      <c r="AQ17" s="658"/>
      <c r="AR17" s="915"/>
      <c r="AS17" s="915"/>
      <c r="AT17" s="915"/>
      <c r="AU17" s="915"/>
      <c r="AV17" s="915"/>
      <c r="AW17" s="915"/>
      <c r="AX17" s="916"/>
    </row>
    <row r="18" spans="1:50" ht="24.75" customHeight="1" x14ac:dyDescent="0.15">
      <c r="A18" s="613"/>
      <c r="B18" s="614"/>
      <c r="C18" s="614"/>
      <c r="D18" s="614"/>
      <c r="E18" s="614"/>
      <c r="F18" s="615"/>
      <c r="G18" s="726"/>
      <c r="H18" s="727"/>
      <c r="I18" s="715" t="s">
        <v>20</v>
      </c>
      <c r="J18" s="716"/>
      <c r="K18" s="716"/>
      <c r="L18" s="716"/>
      <c r="M18" s="716"/>
      <c r="N18" s="716"/>
      <c r="O18" s="717"/>
      <c r="P18" s="877">
        <f>SUM(P13:V17)</f>
        <v>0</v>
      </c>
      <c r="Q18" s="878"/>
      <c r="R18" s="878"/>
      <c r="S18" s="878"/>
      <c r="T18" s="878"/>
      <c r="U18" s="878"/>
      <c r="V18" s="879"/>
      <c r="W18" s="877">
        <f>SUM(W13:AC17)</f>
        <v>0</v>
      </c>
      <c r="X18" s="878"/>
      <c r="Y18" s="878"/>
      <c r="Z18" s="878"/>
      <c r="AA18" s="878"/>
      <c r="AB18" s="878"/>
      <c r="AC18" s="879"/>
      <c r="AD18" s="877">
        <f>SUM(AD13:AJ17)</f>
        <v>0</v>
      </c>
      <c r="AE18" s="878"/>
      <c r="AF18" s="878"/>
      <c r="AG18" s="878"/>
      <c r="AH18" s="878"/>
      <c r="AI18" s="878"/>
      <c r="AJ18" s="879"/>
      <c r="AK18" s="877">
        <f>SUM(AK13:AQ17)</f>
        <v>11</v>
      </c>
      <c r="AL18" s="878"/>
      <c r="AM18" s="878"/>
      <c r="AN18" s="878"/>
      <c r="AO18" s="878"/>
      <c r="AP18" s="878"/>
      <c r="AQ18" s="879"/>
      <c r="AR18" s="877">
        <f>SUM(AR13:AX17)</f>
        <v>0</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v>0</v>
      </c>
      <c r="Q19" s="657"/>
      <c r="R19" s="657"/>
      <c r="S19" s="657"/>
      <c r="T19" s="657"/>
      <c r="U19" s="657"/>
      <c r="V19" s="658"/>
      <c r="W19" s="656">
        <v>0</v>
      </c>
      <c r="X19" s="657"/>
      <c r="Y19" s="657"/>
      <c r="Z19" s="657"/>
      <c r="AA19" s="657"/>
      <c r="AB19" s="657"/>
      <c r="AC19" s="658"/>
      <c r="AD19" s="656">
        <v>0</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5" t="s">
        <v>10</v>
      </c>
      <c r="H20" s="876"/>
      <c r="I20" s="876"/>
      <c r="J20" s="876"/>
      <c r="K20" s="876"/>
      <c r="L20" s="876"/>
      <c r="M20" s="876"/>
      <c r="N20" s="876"/>
      <c r="O20" s="876"/>
      <c r="P20" s="311" t="str">
        <f>IF(P18=0, "-", SUM(P19)/P18)</f>
        <v>-</v>
      </c>
      <c r="Q20" s="311"/>
      <c r="R20" s="311"/>
      <c r="S20" s="311"/>
      <c r="T20" s="311"/>
      <c r="U20" s="311"/>
      <c r="V20" s="311"/>
      <c r="W20" s="311" t="str">
        <f t="shared" ref="W20" si="0">IF(W18=0, "-", SUM(W19)/W18)</f>
        <v>-</v>
      </c>
      <c r="X20" s="311"/>
      <c r="Y20" s="311"/>
      <c r="Z20" s="311"/>
      <c r="AA20" s="311"/>
      <c r="AB20" s="311"/>
      <c r="AC20" s="311"/>
      <c r="AD20" s="311" t="str">
        <f t="shared" ref="AD20" si="1">IF(AD18=0, "-", SUM(AD19)/AD18)</f>
        <v>-</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4"/>
      <c r="G21" s="309" t="s">
        <v>497</v>
      </c>
      <c r="H21" s="310"/>
      <c r="I21" s="310"/>
      <c r="J21" s="310"/>
      <c r="K21" s="310"/>
      <c r="L21" s="310"/>
      <c r="M21" s="310"/>
      <c r="N21" s="310"/>
      <c r="O21" s="310"/>
      <c r="P21" s="311" t="str">
        <f>IF(P19=0, "-", SUM(P19)/SUM(P13,P14))</f>
        <v>-</v>
      </c>
      <c r="Q21" s="311"/>
      <c r="R21" s="311"/>
      <c r="S21" s="311"/>
      <c r="T21" s="311"/>
      <c r="U21" s="311"/>
      <c r="V21" s="311"/>
      <c r="W21" s="311" t="str">
        <f t="shared" ref="W21" si="2">IF(W19=0, "-", SUM(W19)/SUM(W13,W14))</f>
        <v>-</v>
      </c>
      <c r="X21" s="311"/>
      <c r="Y21" s="311"/>
      <c r="Z21" s="311"/>
      <c r="AA21" s="311"/>
      <c r="AB21" s="311"/>
      <c r="AC21" s="311"/>
      <c r="AD21" s="311" t="str">
        <f t="shared" ref="AD21" si="3">IF(AD19=0, "-", SUM(AD19)/SUM(AD13,AD14))</f>
        <v>-</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2" t="s">
        <v>540</v>
      </c>
      <c r="B22" s="963"/>
      <c r="C22" s="963"/>
      <c r="D22" s="963"/>
      <c r="E22" s="963"/>
      <c r="F22" s="964"/>
      <c r="G22" s="949" t="s">
        <v>474</v>
      </c>
      <c r="H22" s="215"/>
      <c r="I22" s="215"/>
      <c r="J22" s="215"/>
      <c r="K22" s="215"/>
      <c r="L22" s="215"/>
      <c r="M22" s="215"/>
      <c r="N22" s="215"/>
      <c r="O22" s="216"/>
      <c r="P22" s="934" t="s">
        <v>538</v>
      </c>
      <c r="Q22" s="215"/>
      <c r="R22" s="215"/>
      <c r="S22" s="215"/>
      <c r="T22" s="215"/>
      <c r="U22" s="215"/>
      <c r="V22" s="216"/>
      <c r="W22" s="934" t="s">
        <v>539</v>
      </c>
      <c r="X22" s="215"/>
      <c r="Y22" s="215"/>
      <c r="Z22" s="215"/>
      <c r="AA22" s="215"/>
      <c r="AB22" s="215"/>
      <c r="AC22" s="216"/>
      <c r="AD22" s="934" t="s">
        <v>473</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x14ac:dyDescent="0.15">
      <c r="A23" s="965"/>
      <c r="B23" s="966"/>
      <c r="C23" s="966"/>
      <c r="D23" s="966"/>
      <c r="E23" s="966"/>
      <c r="F23" s="967"/>
      <c r="G23" s="950" t="s">
        <v>554</v>
      </c>
      <c r="H23" s="951"/>
      <c r="I23" s="951"/>
      <c r="J23" s="951"/>
      <c r="K23" s="951"/>
      <c r="L23" s="951"/>
      <c r="M23" s="951"/>
      <c r="N23" s="951"/>
      <c r="O23" s="952"/>
      <c r="P23" s="917">
        <v>10</v>
      </c>
      <c r="Q23" s="918"/>
      <c r="R23" s="918"/>
      <c r="S23" s="918"/>
      <c r="T23" s="918"/>
      <c r="U23" s="918"/>
      <c r="V23" s="935"/>
      <c r="W23" s="917"/>
      <c r="X23" s="918"/>
      <c r="Y23" s="918"/>
      <c r="Z23" s="918"/>
      <c r="AA23" s="918"/>
      <c r="AB23" s="918"/>
      <c r="AC23" s="935"/>
      <c r="AD23" s="972" t="s">
        <v>568</v>
      </c>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15">
      <c r="A24" s="965"/>
      <c r="B24" s="966"/>
      <c r="C24" s="966"/>
      <c r="D24" s="966"/>
      <c r="E24" s="966"/>
      <c r="F24" s="967"/>
      <c r="G24" s="953" t="s">
        <v>555</v>
      </c>
      <c r="H24" s="954"/>
      <c r="I24" s="954"/>
      <c r="J24" s="954"/>
      <c r="K24" s="954"/>
      <c r="L24" s="954"/>
      <c r="M24" s="954"/>
      <c r="N24" s="954"/>
      <c r="O24" s="955"/>
      <c r="P24" s="656">
        <v>1</v>
      </c>
      <c r="Q24" s="657"/>
      <c r="R24" s="657"/>
      <c r="S24" s="657"/>
      <c r="T24" s="657"/>
      <c r="U24" s="657"/>
      <c r="V24" s="658"/>
      <c r="W24" s="656"/>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hidden="1" customHeight="1" x14ac:dyDescent="0.15">
      <c r="A25" s="965"/>
      <c r="B25" s="966"/>
      <c r="C25" s="966"/>
      <c r="D25" s="966"/>
      <c r="E25" s="966"/>
      <c r="F25" s="967"/>
      <c r="G25" s="953"/>
      <c r="H25" s="954"/>
      <c r="I25" s="954"/>
      <c r="J25" s="954"/>
      <c r="K25" s="954"/>
      <c r="L25" s="954"/>
      <c r="M25" s="954"/>
      <c r="N25" s="954"/>
      <c r="O25" s="955"/>
      <c r="P25" s="656"/>
      <c r="Q25" s="657"/>
      <c r="R25" s="657"/>
      <c r="S25" s="657"/>
      <c r="T25" s="657"/>
      <c r="U25" s="657"/>
      <c r="V25" s="658"/>
      <c r="W25" s="656"/>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hidden="1" customHeight="1" x14ac:dyDescent="0.15">
      <c r="A26" s="965"/>
      <c r="B26" s="966"/>
      <c r="C26" s="966"/>
      <c r="D26" s="966"/>
      <c r="E26" s="966"/>
      <c r="F26" s="967"/>
      <c r="G26" s="953"/>
      <c r="H26" s="954"/>
      <c r="I26" s="954"/>
      <c r="J26" s="954"/>
      <c r="K26" s="954"/>
      <c r="L26" s="954"/>
      <c r="M26" s="954"/>
      <c r="N26" s="954"/>
      <c r="O26" s="955"/>
      <c r="P26" s="656"/>
      <c r="Q26" s="657"/>
      <c r="R26" s="657"/>
      <c r="S26" s="657"/>
      <c r="T26" s="657"/>
      <c r="U26" s="657"/>
      <c r="V26" s="658"/>
      <c r="W26" s="656"/>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hidden="1" customHeight="1" x14ac:dyDescent="0.15">
      <c r="A27" s="965"/>
      <c r="B27" s="966"/>
      <c r="C27" s="966"/>
      <c r="D27" s="966"/>
      <c r="E27" s="966"/>
      <c r="F27" s="967"/>
      <c r="G27" s="953"/>
      <c r="H27" s="954"/>
      <c r="I27" s="954"/>
      <c r="J27" s="954"/>
      <c r="K27" s="954"/>
      <c r="L27" s="954"/>
      <c r="M27" s="954"/>
      <c r="N27" s="954"/>
      <c r="O27" s="955"/>
      <c r="P27" s="656"/>
      <c r="Q27" s="657"/>
      <c r="R27" s="657"/>
      <c r="S27" s="657"/>
      <c r="T27" s="657"/>
      <c r="U27" s="657"/>
      <c r="V27" s="658"/>
      <c r="W27" s="656"/>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customHeight="1" x14ac:dyDescent="0.15">
      <c r="A28" s="965"/>
      <c r="B28" s="966"/>
      <c r="C28" s="966"/>
      <c r="D28" s="966"/>
      <c r="E28" s="966"/>
      <c r="F28" s="967"/>
      <c r="G28" s="956" t="s">
        <v>478</v>
      </c>
      <c r="H28" s="957"/>
      <c r="I28" s="957"/>
      <c r="J28" s="957"/>
      <c r="K28" s="957"/>
      <c r="L28" s="957"/>
      <c r="M28" s="957"/>
      <c r="N28" s="957"/>
      <c r="O28" s="958"/>
      <c r="P28" s="877">
        <f>P29-SUM(P23:P27)</f>
        <v>0</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475</v>
      </c>
      <c r="H29" s="960"/>
      <c r="I29" s="960"/>
      <c r="J29" s="960"/>
      <c r="K29" s="960"/>
      <c r="L29" s="960"/>
      <c r="M29" s="960"/>
      <c r="N29" s="960"/>
      <c r="O29" s="961"/>
      <c r="P29" s="931">
        <f>AK13</f>
        <v>11</v>
      </c>
      <c r="Q29" s="932"/>
      <c r="R29" s="932"/>
      <c r="S29" s="932"/>
      <c r="T29" s="932"/>
      <c r="U29" s="932"/>
      <c r="V29" s="933"/>
      <c r="W29" s="931">
        <f>AR13</f>
        <v>0</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0" t="s">
        <v>491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6" t="s">
        <v>355</v>
      </c>
      <c r="AR30" s="767"/>
      <c r="AS30" s="767"/>
      <c r="AT30" s="768"/>
      <c r="AU30" s="773" t="s">
        <v>253</v>
      </c>
      <c r="AV30" s="773"/>
      <c r="AW30" s="773"/>
      <c r="AX30" s="914"/>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553</v>
      </c>
      <c r="AR31" s="193"/>
      <c r="AS31" s="126" t="s">
        <v>356</v>
      </c>
      <c r="AT31" s="127"/>
      <c r="AU31" s="192">
        <v>32</v>
      </c>
      <c r="AV31" s="192"/>
      <c r="AW31" s="394" t="s">
        <v>300</v>
      </c>
      <c r="AX31" s="395"/>
    </row>
    <row r="32" spans="1:50" ht="32.25" customHeight="1" x14ac:dyDescent="0.15">
      <c r="A32" s="399"/>
      <c r="B32" s="397"/>
      <c r="C32" s="397"/>
      <c r="D32" s="397"/>
      <c r="E32" s="397"/>
      <c r="F32" s="398"/>
      <c r="G32" s="560" t="s">
        <v>587</v>
      </c>
      <c r="H32" s="561"/>
      <c r="I32" s="561"/>
      <c r="J32" s="561"/>
      <c r="K32" s="561"/>
      <c r="L32" s="561"/>
      <c r="M32" s="561"/>
      <c r="N32" s="561"/>
      <c r="O32" s="562"/>
      <c r="P32" s="98" t="s">
        <v>575</v>
      </c>
      <c r="Q32" s="98"/>
      <c r="R32" s="98"/>
      <c r="S32" s="98"/>
      <c r="T32" s="98"/>
      <c r="U32" s="98"/>
      <c r="V32" s="98"/>
      <c r="W32" s="98"/>
      <c r="X32" s="99"/>
      <c r="Y32" s="467" t="s">
        <v>12</v>
      </c>
      <c r="Z32" s="527"/>
      <c r="AA32" s="528"/>
      <c r="AB32" s="457" t="s">
        <v>556</v>
      </c>
      <c r="AC32" s="457"/>
      <c r="AD32" s="457"/>
      <c r="AE32" s="211" t="s">
        <v>569</v>
      </c>
      <c r="AF32" s="212"/>
      <c r="AG32" s="212"/>
      <c r="AH32" s="212"/>
      <c r="AI32" s="211" t="s">
        <v>569</v>
      </c>
      <c r="AJ32" s="212"/>
      <c r="AK32" s="212"/>
      <c r="AL32" s="212"/>
      <c r="AM32" s="211" t="s">
        <v>569</v>
      </c>
      <c r="AN32" s="212"/>
      <c r="AO32" s="212"/>
      <c r="AP32" s="212"/>
      <c r="AQ32" s="333" t="s">
        <v>553</v>
      </c>
      <c r="AR32" s="200"/>
      <c r="AS32" s="200"/>
      <c r="AT32" s="334"/>
      <c r="AU32" s="212" t="s">
        <v>584</v>
      </c>
      <c r="AV32" s="212"/>
      <c r="AW32" s="212"/>
      <c r="AX32" s="214"/>
    </row>
    <row r="33" spans="1:50" ht="32.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556</v>
      </c>
      <c r="AC33" s="519"/>
      <c r="AD33" s="519"/>
      <c r="AE33" s="211" t="s">
        <v>569</v>
      </c>
      <c r="AF33" s="212"/>
      <c r="AG33" s="212"/>
      <c r="AH33" s="212"/>
      <c r="AI33" s="211" t="s">
        <v>569</v>
      </c>
      <c r="AJ33" s="212"/>
      <c r="AK33" s="212"/>
      <c r="AL33" s="212"/>
      <c r="AM33" s="211" t="s">
        <v>569</v>
      </c>
      <c r="AN33" s="212"/>
      <c r="AO33" s="212"/>
      <c r="AP33" s="212"/>
      <c r="AQ33" s="333" t="s">
        <v>553</v>
      </c>
      <c r="AR33" s="200"/>
      <c r="AS33" s="200"/>
      <c r="AT33" s="334"/>
      <c r="AU33" s="212">
        <v>1</v>
      </c>
      <c r="AV33" s="212"/>
      <c r="AW33" s="212"/>
      <c r="AX33" s="214"/>
    </row>
    <row r="34" spans="1:50" ht="32.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t="s">
        <v>563</v>
      </c>
      <c r="AF34" s="212"/>
      <c r="AG34" s="212"/>
      <c r="AH34" s="212"/>
      <c r="AI34" s="211" t="s">
        <v>566</v>
      </c>
      <c r="AJ34" s="212"/>
      <c r="AK34" s="212"/>
      <c r="AL34" s="212"/>
      <c r="AM34" s="211" t="s">
        <v>569</v>
      </c>
      <c r="AN34" s="212"/>
      <c r="AO34" s="212"/>
      <c r="AP34" s="212"/>
      <c r="AQ34" s="333" t="s">
        <v>563</v>
      </c>
      <c r="AR34" s="200"/>
      <c r="AS34" s="200"/>
      <c r="AT34" s="334"/>
      <c r="AU34" s="212" t="s">
        <v>584</v>
      </c>
      <c r="AV34" s="212"/>
      <c r="AW34" s="212"/>
      <c r="AX34" s="214"/>
    </row>
    <row r="35" spans="1:50" ht="23.25" customHeight="1" x14ac:dyDescent="0.15">
      <c r="A35" s="219" t="s">
        <v>528</v>
      </c>
      <c r="B35" s="220"/>
      <c r="C35" s="220"/>
      <c r="D35" s="220"/>
      <c r="E35" s="220"/>
      <c r="F35" s="221"/>
      <c r="G35" s="225" t="s">
        <v>567</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t="s">
        <v>562</v>
      </c>
      <c r="I70" s="300"/>
      <c r="J70" s="300"/>
      <c r="K70" s="300"/>
      <c r="L70" s="300"/>
      <c r="M70" s="300"/>
      <c r="N70" s="300"/>
      <c r="O70" s="300"/>
      <c r="P70" s="300" t="s">
        <v>562</v>
      </c>
      <c r="Q70" s="300"/>
      <c r="R70" s="300"/>
      <c r="S70" s="300"/>
      <c r="T70" s="300"/>
      <c r="U70" s="300"/>
      <c r="V70" s="300"/>
      <c r="W70" s="303" t="s">
        <v>517</v>
      </c>
      <c r="X70" s="304"/>
      <c r="Y70" s="263" t="s">
        <v>12</v>
      </c>
      <c r="Z70" s="263"/>
      <c r="AA70" s="264"/>
      <c r="AB70" s="265" t="s">
        <v>518</v>
      </c>
      <c r="AC70" s="265"/>
      <c r="AD70" s="265"/>
      <c r="AE70" s="211" t="s">
        <v>562</v>
      </c>
      <c r="AF70" s="212"/>
      <c r="AG70" s="212"/>
      <c r="AH70" s="212"/>
      <c r="AI70" s="211" t="s">
        <v>562</v>
      </c>
      <c r="AJ70" s="212"/>
      <c r="AK70" s="212"/>
      <c r="AL70" s="212"/>
      <c r="AM70" s="211" t="s">
        <v>562</v>
      </c>
      <c r="AN70" s="212"/>
      <c r="AO70" s="212"/>
      <c r="AP70" s="212"/>
      <c r="AQ70" s="211" t="s">
        <v>562</v>
      </c>
      <c r="AR70" s="212"/>
      <c r="AS70" s="212"/>
      <c r="AT70" s="213"/>
      <c r="AU70" s="212" t="s">
        <v>562</v>
      </c>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t="s">
        <v>562</v>
      </c>
      <c r="AF71" s="212"/>
      <c r="AG71" s="212"/>
      <c r="AH71" s="212"/>
      <c r="AI71" s="211" t="s">
        <v>562</v>
      </c>
      <c r="AJ71" s="212"/>
      <c r="AK71" s="212"/>
      <c r="AL71" s="212"/>
      <c r="AM71" s="211" t="s">
        <v>562</v>
      </c>
      <c r="AN71" s="212"/>
      <c r="AO71" s="212"/>
      <c r="AP71" s="212"/>
      <c r="AQ71" s="211" t="s">
        <v>562</v>
      </c>
      <c r="AR71" s="212"/>
      <c r="AS71" s="212"/>
      <c r="AT71" s="213"/>
      <c r="AU71" s="212" t="s">
        <v>562</v>
      </c>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t="s">
        <v>562</v>
      </c>
      <c r="AF72" s="212"/>
      <c r="AG72" s="212"/>
      <c r="AH72" s="212"/>
      <c r="AI72" s="211" t="s">
        <v>562</v>
      </c>
      <c r="AJ72" s="212"/>
      <c r="AK72" s="212"/>
      <c r="AL72" s="212"/>
      <c r="AM72" s="211" t="s">
        <v>562</v>
      </c>
      <c r="AN72" s="212"/>
      <c r="AO72" s="212"/>
      <c r="AP72" s="213"/>
      <c r="AQ72" s="211" t="s">
        <v>562</v>
      </c>
      <c r="AR72" s="212"/>
      <c r="AS72" s="212"/>
      <c r="AT72" s="213"/>
      <c r="AU72" s="212" t="s">
        <v>562</v>
      </c>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customHeight="1" thickBot="1" x14ac:dyDescent="0.2">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5"/>
    </row>
    <row r="80" spans="1:50" ht="18.75" hidden="1" customHeight="1" x14ac:dyDescent="0.15">
      <c r="A80" s="86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15">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15">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15">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33" customHeight="1" x14ac:dyDescent="0.15">
      <c r="A101" s="418"/>
      <c r="B101" s="419"/>
      <c r="C101" s="419"/>
      <c r="D101" s="419"/>
      <c r="E101" s="419"/>
      <c r="F101" s="420"/>
      <c r="G101" s="98" t="s">
        <v>576</v>
      </c>
      <c r="H101" s="98"/>
      <c r="I101" s="98"/>
      <c r="J101" s="98"/>
      <c r="K101" s="98"/>
      <c r="L101" s="98"/>
      <c r="M101" s="98"/>
      <c r="N101" s="98"/>
      <c r="O101" s="98"/>
      <c r="P101" s="98"/>
      <c r="Q101" s="98"/>
      <c r="R101" s="98"/>
      <c r="S101" s="98"/>
      <c r="T101" s="98"/>
      <c r="U101" s="98"/>
      <c r="V101" s="98"/>
      <c r="W101" s="98"/>
      <c r="X101" s="99"/>
      <c r="Y101" s="538" t="s">
        <v>55</v>
      </c>
      <c r="Z101" s="539"/>
      <c r="AA101" s="540"/>
      <c r="AB101" s="457" t="s">
        <v>553</v>
      </c>
      <c r="AC101" s="457"/>
      <c r="AD101" s="457"/>
      <c r="AE101" s="211" t="s">
        <v>569</v>
      </c>
      <c r="AF101" s="212"/>
      <c r="AG101" s="212"/>
      <c r="AH101" s="213"/>
      <c r="AI101" s="211" t="s">
        <v>569</v>
      </c>
      <c r="AJ101" s="212"/>
      <c r="AK101" s="212"/>
      <c r="AL101" s="213"/>
      <c r="AM101" s="211" t="s">
        <v>569</v>
      </c>
      <c r="AN101" s="212"/>
      <c r="AO101" s="212"/>
      <c r="AP101" s="213"/>
      <c r="AQ101" s="211" t="s">
        <v>582</v>
      </c>
      <c r="AR101" s="212"/>
      <c r="AS101" s="212"/>
      <c r="AT101" s="213"/>
      <c r="AU101" s="211" t="s">
        <v>582</v>
      </c>
      <c r="AV101" s="212"/>
      <c r="AW101" s="212"/>
      <c r="AX101" s="213"/>
    </row>
    <row r="102" spans="1:60" ht="33"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564</v>
      </c>
      <c r="AC102" s="457"/>
      <c r="AD102" s="457"/>
      <c r="AE102" s="414" t="s">
        <v>569</v>
      </c>
      <c r="AF102" s="414"/>
      <c r="AG102" s="414"/>
      <c r="AH102" s="414"/>
      <c r="AI102" s="414" t="s">
        <v>569</v>
      </c>
      <c r="AJ102" s="414"/>
      <c r="AK102" s="414"/>
      <c r="AL102" s="414"/>
      <c r="AM102" s="414" t="s">
        <v>569</v>
      </c>
      <c r="AN102" s="414"/>
      <c r="AO102" s="414"/>
      <c r="AP102" s="414"/>
      <c r="AQ102" s="266">
        <v>2</v>
      </c>
      <c r="AR102" s="267"/>
      <c r="AS102" s="267"/>
      <c r="AT102" s="312"/>
      <c r="AU102" s="266"/>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542</v>
      </c>
      <c r="AR115" s="591"/>
      <c r="AS115" s="591"/>
      <c r="AT115" s="591"/>
      <c r="AU115" s="591"/>
      <c r="AV115" s="591"/>
      <c r="AW115" s="591"/>
      <c r="AX115" s="592"/>
    </row>
    <row r="116" spans="1:50" ht="23.25" customHeight="1" x14ac:dyDescent="0.15">
      <c r="A116" s="435"/>
      <c r="B116" s="436"/>
      <c r="C116" s="436"/>
      <c r="D116" s="436"/>
      <c r="E116" s="436"/>
      <c r="F116" s="437"/>
      <c r="G116" s="389" t="s">
        <v>577</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c r="AC116" s="459"/>
      <c r="AD116" s="460"/>
      <c r="AE116" s="414" t="s">
        <v>569</v>
      </c>
      <c r="AF116" s="414"/>
      <c r="AG116" s="414"/>
      <c r="AH116" s="414"/>
      <c r="AI116" s="414" t="s">
        <v>569</v>
      </c>
      <c r="AJ116" s="414"/>
      <c r="AK116" s="414"/>
      <c r="AL116" s="414"/>
      <c r="AM116" s="414" t="s">
        <v>569</v>
      </c>
      <c r="AN116" s="414"/>
      <c r="AO116" s="414"/>
      <c r="AP116" s="414"/>
      <c r="AQ116" s="211">
        <v>5.5</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502</v>
      </c>
      <c r="AC117" s="469"/>
      <c r="AD117" s="470"/>
      <c r="AE117" s="547" t="s">
        <v>569</v>
      </c>
      <c r="AF117" s="547"/>
      <c r="AG117" s="547"/>
      <c r="AH117" s="547"/>
      <c r="AI117" s="547" t="s">
        <v>569</v>
      </c>
      <c r="AJ117" s="547"/>
      <c r="AK117" s="547"/>
      <c r="AL117" s="547"/>
      <c r="AM117" s="547" t="s">
        <v>569</v>
      </c>
      <c r="AN117" s="547"/>
      <c r="AO117" s="547"/>
      <c r="AP117" s="547"/>
      <c r="AQ117" s="547" t="s">
        <v>583</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542</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542</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542</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90" t="s">
        <v>542</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557</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558</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553</v>
      </c>
      <c r="AR133" s="192"/>
      <c r="AS133" s="126" t="s">
        <v>356</v>
      </c>
      <c r="AT133" s="127"/>
      <c r="AU133" s="193" t="s">
        <v>565</v>
      </c>
      <c r="AV133" s="193"/>
      <c r="AW133" s="126" t="s">
        <v>300</v>
      </c>
      <c r="AX133" s="188"/>
    </row>
    <row r="134" spans="1:50" ht="39.75" customHeight="1" x14ac:dyDescent="0.15">
      <c r="A134" s="182"/>
      <c r="B134" s="179"/>
      <c r="C134" s="173"/>
      <c r="D134" s="179"/>
      <c r="E134" s="173"/>
      <c r="F134" s="174"/>
      <c r="G134" s="97" t="s">
        <v>559</v>
      </c>
      <c r="H134" s="98"/>
      <c r="I134" s="98"/>
      <c r="J134" s="98"/>
      <c r="K134" s="98"/>
      <c r="L134" s="98"/>
      <c r="M134" s="98"/>
      <c r="N134" s="98"/>
      <c r="O134" s="98"/>
      <c r="P134" s="98"/>
      <c r="Q134" s="98"/>
      <c r="R134" s="98"/>
      <c r="S134" s="98"/>
      <c r="T134" s="98"/>
      <c r="U134" s="98"/>
      <c r="V134" s="98"/>
      <c r="W134" s="98"/>
      <c r="X134" s="99"/>
      <c r="Y134" s="194" t="s">
        <v>379</v>
      </c>
      <c r="Z134" s="195"/>
      <c r="AA134" s="196"/>
      <c r="AB134" s="197" t="s">
        <v>560</v>
      </c>
      <c r="AC134" s="198"/>
      <c r="AD134" s="198"/>
      <c r="AE134" s="199" t="s">
        <v>569</v>
      </c>
      <c r="AF134" s="200"/>
      <c r="AG134" s="200"/>
      <c r="AH134" s="200"/>
      <c r="AI134" s="199" t="s">
        <v>569</v>
      </c>
      <c r="AJ134" s="200"/>
      <c r="AK134" s="200"/>
      <c r="AL134" s="200"/>
      <c r="AM134" s="199" t="s">
        <v>569</v>
      </c>
      <c r="AN134" s="200"/>
      <c r="AO134" s="200"/>
      <c r="AP134" s="200"/>
      <c r="AQ134" s="199" t="s">
        <v>553</v>
      </c>
      <c r="AR134" s="200"/>
      <c r="AS134" s="200"/>
      <c r="AT134" s="200"/>
      <c r="AU134" s="199" t="s">
        <v>563</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560</v>
      </c>
      <c r="AC135" s="206"/>
      <c r="AD135" s="206"/>
      <c r="AE135" s="199" t="s">
        <v>569</v>
      </c>
      <c r="AF135" s="200"/>
      <c r="AG135" s="200"/>
      <c r="AH135" s="200"/>
      <c r="AI135" s="199" t="s">
        <v>569</v>
      </c>
      <c r="AJ135" s="200"/>
      <c r="AK135" s="200"/>
      <c r="AL135" s="200"/>
      <c r="AM135" s="199" t="s">
        <v>569</v>
      </c>
      <c r="AN135" s="200"/>
      <c r="AO135" s="200"/>
      <c r="AP135" s="200"/>
      <c r="AQ135" s="199" t="s">
        <v>553</v>
      </c>
      <c r="AR135" s="200"/>
      <c r="AS135" s="200"/>
      <c r="AT135" s="200"/>
      <c r="AU135" s="199">
        <v>90</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561</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29"/>
      <c r="E430" s="167" t="s">
        <v>388</v>
      </c>
      <c r="F430" s="168"/>
      <c r="G430" s="897" t="s">
        <v>384</v>
      </c>
      <c r="H430" s="116"/>
      <c r="I430" s="116"/>
      <c r="J430" s="898" t="s">
        <v>553</v>
      </c>
      <c r="K430" s="899"/>
      <c r="L430" s="899"/>
      <c r="M430" s="899"/>
      <c r="N430" s="899"/>
      <c r="O430" s="899"/>
      <c r="P430" s="899"/>
      <c r="Q430" s="899"/>
      <c r="R430" s="899"/>
      <c r="S430" s="899"/>
      <c r="T430" s="900"/>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562</v>
      </c>
      <c r="AF432" s="193"/>
      <c r="AG432" s="126" t="s">
        <v>356</v>
      </c>
      <c r="AH432" s="127"/>
      <c r="AI432" s="149"/>
      <c r="AJ432" s="149"/>
      <c r="AK432" s="149"/>
      <c r="AL432" s="147"/>
      <c r="AM432" s="149"/>
      <c r="AN432" s="149"/>
      <c r="AO432" s="149"/>
      <c r="AP432" s="147"/>
      <c r="AQ432" s="589" t="s">
        <v>562</v>
      </c>
      <c r="AR432" s="193"/>
      <c r="AS432" s="126" t="s">
        <v>356</v>
      </c>
      <c r="AT432" s="127"/>
      <c r="AU432" s="193" t="s">
        <v>562</v>
      </c>
      <c r="AV432" s="193"/>
      <c r="AW432" s="126" t="s">
        <v>300</v>
      </c>
      <c r="AX432" s="188"/>
    </row>
    <row r="433" spans="1:50" ht="23.25" customHeight="1" x14ac:dyDescent="0.15">
      <c r="A433" s="182"/>
      <c r="B433" s="179"/>
      <c r="C433" s="173"/>
      <c r="D433" s="179"/>
      <c r="E433" s="335"/>
      <c r="F433" s="336"/>
      <c r="G433" s="97" t="s">
        <v>562</v>
      </c>
      <c r="H433" s="98"/>
      <c r="I433" s="98"/>
      <c r="J433" s="98"/>
      <c r="K433" s="98"/>
      <c r="L433" s="98"/>
      <c r="M433" s="98"/>
      <c r="N433" s="98"/>
      <c r="O433" s="98"/>
      <c r="P433" s="98"/>
      <c r="Q433" s="98"/>
      <c r="R433" s="98"/>
      <c r="S433" s="98"/>
      <c r="T433" s="98"/>
      <c r="U433" s="98"/>
      <c r="V433" s="98"/>
      <c r="W433" s="98"/>
      <c r="X433" s="99"/>
      <c r="Y433" s="194" t="s">
        <v>12</v>
      </c>
      <c r="Z433" s="195"/>
      <c r="AA433" s="196"/>
      <c r="AB433" s="206" t="s">
        <v>562</v>
      </c>
      <c r="AC433" s="206"/>
      <c r="AD433" s="206"/>
      <c r="AE433" s="333" t="s">
        <v>562</v>
      </c>
      <c r="AF433" s="200"/>
      <c r="AG433" s="200"/>
      <c r="AH433" s="200"/>
      <c r="AI433" s="333" t="s">
        <v>562</v>
      </c>
      <c r="AJ433" s="200"/>
      <c r="AK433" s="200"/>
      <c r="AL433" s="200"/>
      <c r="AM433" s="333" t="s">
        <v>562</v>
      </c>
      <c r="AN433" s="200"/>
      <c r="AO433" s="200"/>
      <c r="AP433" s="334"/>
      <c r="AQ433" s="333" t="s">
        <v>562</v>
      </c>
      <c r="AR433" s="200"/>
      <c r="AS433" s="200"/>
      <c r="AT433" s="334"/>
      <c r="AU433" s="200" t="s">
        <v>562</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206" t="s">
        <v>562</v>
      </c>
      <c r="AC434" s="206"/>
      <c r="AD434" s="206"/>
      <c r="AE434" s="333" t="s">
        <v>562</v>
      </c>
      <c r="AF434" s="200"/>
      <c r="AG434" s="200"/>
      <c r="AH434" s="334"/>
      <c r="AI434" s="333" t="s">
        <v>562</v>
      </c>
      <c r="AJ434" s="200"/>
      <c r="AK434" s="200"/>
      <c r="AL434" s="200"/>
      <c r="AM434" s="333" t="s">
        <v>562</v>
      </c>
      <c r="AN434" s="200"/>
      <c r="AO434" s="200"/>
      <c r="AP434" s="334"/>
      <c r="AQ434" s="333" t="s">
        <v>562</v>
      </c>
      <c r="AR434" s="200"/>
      <c r="AS434" s="200"/>
      <c r="AT434" s="334"/>
      <c r="AU434" s="200" t="s">
        <v>562</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562</v>
      </c>
      <c r="AF435" s="200"/>
      <c r="AG435" s="200"/>
      <c r="AH435" s="334"/>
      <c r="AI435" s="333" t="s">
        <v>562</v>
      </c>
      <c r="AJ435" s="200"/>
      <c r="AK435" s="200"/>
      <c r="AL435" s="200"/>
      <c r="AM435" s="333" t="s">
        <v>562</v>
      </c>
      <c r="AN435" s="200"/>
      <c r="AO435" s="200"/>
      <c r="AP435" s="334"/>
      <c r="AQ435" s="333" t="s">
        <v>562</v>
      </c>
      <c r="AR435" s="200"/>
      <c r="AS435" s="200"/>
      <c r="AT435" s="334"/>
      <c r="AU435" s="200" t="s">
        <v>562</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562</v>
      </c>
      <c r="AF457" s="193"/>
      <c r="AG457" s="126" t="s">
        <v>356</v>
      </c>
      <c r="AH457" s="127"/>
      <c r="AI457" s="149"/>
      <c r="AJ457" s="149"/>
      <c r="AK457" s="149"/>
      <c r="AL457" s="147"/>
      <c r="AM457" s="149"/>
      <c r="AN457" s="149"/>
      <c r="AO457" s="149"/>
      <c r="AP457" s="147"/>
      <c r="AQ457" s="589" t="s">
        <v>562</v>
      </c>
      <c r="AR457" s="193"/>
      <c r="AS457" s="126" t="s">
        <v>356</v>
      </c>
      <c r="AT457" s="127"/>
      <c r="AU457" s="193" t="s">
        <v>562</v>
      </c>
      <c r="AV457" s="193"/>
      <c r="AW457" s="126" t="s">
        <v>300</v>
      </c>
      <c r="AX457" s="188"/>
    </row>
    <row r="458" spans="1:50" ht="23.25" customHeight="1" x14ac:dyDescent="0.15">
      <c r="A458" s="182"/>
      <c r="B458" s="179"/>
      <c r="C458" s="173"/>
      <c r="D458" s="179"/>
      <c r="E458" s="335"/>
      <c r="F458" s="336"/>
      <c r="G458" s="97" t="s">
        <v>562</v>
      </c>
      <c r="H458" s="98"/>
      <c r="I458" s="98"/>
      <c r="J458" s="98"/>
      <c r="K458" s="98"/>
      <c r="L458" s="98"/>
      <c r="M458" s="98"/>
      <c r="N458" s="98"/>
      <c r="O458" s="98"/>
      <c r="P458" s="98"/>
      <c r="Q458" s="98"/>
      <c r="R458" s="98"/>
      <c r="S458" s="98"/>
      <c r="T458" s="98"/>
      <c r="U458" s="98"/>
      <c r="V458" s="98"/>
      <c r="W458" s="98"/>
      <c r="X458" s="99"/>
      <c r="Y458" s="194" t="s">
        <v>12</v>
      </c>
      <c r="Z458" s="195"/>
      <c r="AA458" s="196"/>
      <c r="AB458" s="206" t="s">
        <v>562</v>
      </c>
      <c r="AC458" s="206"/>
      <c r="AD458" s="206"/>
      <c r="AE458" s="333" t="s">
        <v>562</v>
      </c>
      <c r="AF458" s="200"/>
      <c r="AG458" s="200"/>
      <c r="AH458" s="200"/>
      <c r="AI458" s="333" t="s">
        <v>562</v>
      </c>
      <c r="AJ458" s="200"/>
      <c r="AK458" s="200"/>
      <c r="AL458" s="200"/>
      <c r="AM458" s="333" t="s">
        <v>562</v>
      </c>
      <c r="AN458" s="200"/>
      <c r="AO458" s="200"/>
      <c r="AP458" s="334"/>
      <c r="AQ458" s="333" t="s">
        <v>562</v>
      </c>
      <c r="AR458" s="200"/>
      <c r="AS458" s="200"/>
      <c r="AT458" s="334"/>
      <c r="AU458" s="200" t="s">
        <v>562</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562</v>
      </c>
      <c r="AC459" s="198"/>
      <c r="AD459" s="198"/>
      <c r="AE459" s="333" t="s">
        <v>562</v>
      </c>
      <c r="AF459" s="200"/>
      <c r="AG459" s="200"/>
      <c r="AH459" s="334"/>
      <c r="AI459" s="333" t="s">
        <v>562</v>
      </c>
      <c r="AJ459" s="200"/>
      <c r="AK459" s="200"/>
      <c r="AL459" s="200"/>
      <c r="AM459" s="333" t="s">
        <v>562</v>
      </c>
      <c r="AN459" s="200"/>
      <c r="AO459" s="200"/>
      <c r="AP459" s="334"/>
      <c r="AQ459" s="333" t="s">
        <v>562</v>
      </c>
      <c r="AR459" s="200"/>
      <c r="AS459" s="200"/>
      <c r="AT459" s="334"/>
      <c r="AU459" s="200" t="s">
        <v>562</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562</v>
      </c>
      <c r="AF460" s="200"/>
      <c r="AG460" s="200"/>
      <c r="AH460" s="334"/>
      <c r="AI460" s="333" t="s">
        <v>562</v>
      </c>
      <c r="AJ460" s="200"/>
      <c r="AK460" s="200"/>
      <c r="AL460" s="200"/>
      <c r="AM460" s="333" t="s">
        <v>562</v>
      </c>
      <c r="AN460" s="200"/>
      <c r="AO460" s="200"/>
      <c r="AP460" s="334"/>
      <c r="AQ460" s="333" t="s">
        <v>562</v>
      </c>
      <c r="AR460" s="200"/>
      <c r="AS460" s="200"/>
      <c r="AT460" s="334"/>
      <c r="AU460" s="200" t="s">
        <v>562</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t="s">
        <v>562</v>
      </c>
      <c r="AF477" s="193"/>
      <c r="AG477" s="126" t="s">
        <v>356</v>
      </c>
      <c r="AH477" s="127"/>
      <c r="AI477" s="149"/>
      <c r="AJ477" s="149"/>
      <c r="AK477" s="149"/>
      <c r="AL477" s="147"/>
      <c r="AM477" s="149"/>
      <c r="AN477" s="149"/>
      <c r="AO477" s="149"/>
      <c r="AP477" s="147"/>
      <c r="AQ477" s="589" t="s">
        <v>562</v>
      </c>
      <c r="AR477" s="193"/>
      <c r="AS477" s="126" t="s">
        <v>356</v>
      </c>
      <c r="AT477" s="127"/>
      <c r="AU477" s="193" t="s">
        <v>562</v>
      </c>
      <c r="AV477" s="193"/>
      <c r="AW477" s="126" t="s">
        <v>300</v>
      </c>
      <c r="AX477" s="188"/>
    </row>
    <row r="478" spans="1:50" ht="23.25" hidden="1" customHeight="1" x14ac:dyDescent="0.15">
      <c r="A478" s="182"/>
      <c r="B478" s="179"/>
      <c r="C478" s="173"/>
      <c r="D478" s="179"/>
      <c r="E478" s="335"/>
      <c r="F478" s="336"/>
      <c r="G478" s="97" t="s">
        <v>562</v>
      </c>
      <c r="H478" s="98"/>
      <c r="I478" s="98"/>
      <c r="J478" s="98"/>
      <c r="K478" s="98"/>
      <c r="L478" s="98"/>
      <c r="M478" s="98"/>
      <c r="N478" s="98"/>
      <c r="O478" s="98"/>
      <c r="P478" s="98"/>
      <c r="Q478" s="98"/>
      <c r="R478" s="98"/>
      <c r="S478" s="98"/>
      <c r="T478" s="98"/>
      <c r="U478" s="98"/>
      <c r="V478" s="98"/>
      <c r="W478" s="98"/>
      <c r="X478" s="99"/>
      <c r="Y478" s="194" t="s">
        <v>12</v>
      </c>
      <c r="Z478" s="195"/>
      <c r="AA478" s="196"/>
      <c r="AB478" s="206" t="s">
        <v>562</v>
      </c>
      <c r="AC478" s="206"/>
      <c r="AD478" s="206"/>
      <c r="AE478" s="333" t="s">
        <v>562</v>
      </c>
      <c r="AF478" s="200"/>
      <c r="AG478" s="200"/>
      <c r="AH478" s="200"/>
      <c r="AI478" s="333" t="s">
        <v>562</v>
      </c>
      <c r="AJ478" s="200"/>
      <c r="AK478" s="200"/>
      <c r="AL478" s="200"/>
      <c r="AM478" s="333" t="s">
        <v>562</v>
      </c>
      <c r="AN478" s="200"/>
      <c r="AO478" s="200"/>
      <c r="AP478" s="334"/>
      <c r="AQ478" s="333" t="s">
        <v>562</v>
      </c>
      <c r="AR478" s="200"/>
      <c r="AS478" s="200"/>
      <c r="AT478" s="334"/>
      <c r="AU478" s="200" t="s">
        <v>562</v>
      </c>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t="s">
        <v>562</v>
      </c>
      <c r="AC479" s="198"/>
      <c r="AD479" s="198"/>
      <c r="AE479" s="333" t="s">
        <v>562</v>
      </c>
      <c r="AF479" s="200"/>
      <c r="AG479" s="200"/>
      <c r="AH479" s="334"/>
      <c r="AI479" s="333" t="s">
        <v>562</v>
      </c>
      <c r="AJ479" s="200"/>
      <c r="AK479" s="200"/>
      <c r="AL479" s="200"/>
      <c r="AM479" s="333" t="s">
        <v>562</v>
      </c>
      <c r="AN479" s="200"/>
      <c r="AO479" s="200"/>
      <c r="AP479" s="334"/>
      <c r="AQ479" s="333" t="s">
        <v>562</v>
      </c>
      <c r="AR479" s="200"/>
      <c r="AS479" s="200"/>
      <c r="AT479" s="334"/>
      <c r="AU479" s="200" t="s">
        <v>562</v>
      </c>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t="s">
        <v>562</v>
      </c>
      <c r="AF480" s="200"/>
      <c r="AG480" s="200"/>
      <c r="AH480" s="334"/>
      <c r="AI480" s="333" t="s">
        <v>562</v>
      </c>
      <c r="AJ480" s="200"/>
      <c r="AK480" s="200"/>
      <c r="AL480" s="200"/>
      <c r="AM480" s="333" t="s">
        <v>562</v>
      </c>
      <c r="AN480" s="200"/>
      <c r="AO480" s="200"/>
      <c r="AP480" s="334"/>
      <c r="AQ480" s="333" t="s">
        <v>562</v>
      </c>
      <c r="AR480" s="200"/>
      <c r="AS480" s="200"/>
      <c r="AT480" s="334"/>
      <c r="AU480" s="200" t="s">
        <v>562</v>
      </c>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562</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67.349999999999994"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552</v>
      </c>
      <c r="AE702" s="339"/>
      <c r="AF702" s="339"/>
      <c r="AG702" s="381" t="s">
        <v>578</v>
      </c>
      <c r="AH702" s="382"/>
      <c r="AI702" s="382"/>
      <c r="AJ702" s="382"/>
      <c r="AK702" s="382"/>
      <c r="AL702" s="382"/>
      <c r="AM702" s="382"/>
      <c r="AN702" s="382"/>
      <c r="AO702" s="382"/>
      <c r="AP702" s="382"/>
      <c r="AQ702" s="382"/>
      <c r="AR702" s="382"/>
      <c r="AS702" s="382"/>
      <c r="AT702" s="382"/>
      <c r="AU702" s="382"/>
      <c r="AV702" s="382"/>
      <c r="AW702" s="382"/>
      <c r="AX702" s="383"/>
    </row>
    <row r="703" spans="1:50" ht="83.1"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552</v>
      </c>
      <c r="AE703" s="322"/>
      <c r="AF703" s="322"/>
      <c r="AG703" s="94" t="s">
        <v>579</v>
      </c>
      <c r="AH703" s="95"/>
      <c r="AI703" s="95"/>
      <c r="AJ703" s="95"/>
      <c r="AK703" s="95"/>
      <c r="AL703" s="95"/>
      <c r="AM703" s="95"/>
      <c r="AN703" s="95"/>
      <c r="AO703" s="95"/>
      <c r="AP703" s="95"/>
      <c r="AQ703" s="95"/>
      <c r="AR703" s="95"/>
      <c r="AS703" s="95"/>
      <c r="AT703" s="95"/>
      <c r="AU703" s="95"/>
      <c r="AV703" s="95"/>
      <c r="AW703" s="95"/>
      <c r="AX703" s="96"/>
    </row>
    <row r="704" spans="1:50" ht="83.45"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552</v>
      </c>
      <c r="AE704" s="782"/>
      <c r="AF704" s="782"/>
      <c r="AG704" s="160" t="s">
        <v>580</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570</v>
      </c>
      <c r="AE705" s="714"/>
      <c r="AF705" s="714"/>
      <c r="AG705" s="118"/>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529</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570</v>
      </c>
      <c r="AE708" s="604"/>
      <c r="AF708" s="604"/>
      <c r="AG708" s="741"/>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570</v>
      </c>
      <c r="AE709" s="322"/>
      <c r="AF709" s="322"/>
      <c r="AG709" s="94"/>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570</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570</v>
      </c>
      <c r="AE711" s="322"/>
      <c r="AF711" s="322"/>
      <c r="AG711" s="94"/>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570</v>
      </c>
      <c r="AE712" s="782"/>
      <c r="AF712" s="782"/>
      <c r="AG712" s="809"/>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570</v>
      </c>
      <c r="AE713" s="322"/>
      <c r="AF713" s="662"/>
      <c r="AG713" s="94"/>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570</v>
      </c>
      <c r="AE714" s="807"/>
      <c r="AF714" s="808"/>
      <c r="AG714" s="735"/>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570</v>
      </c>
      <c r="AE715" s="604"/>
      <c r="AF715" s="655"/>
      <c r="AG715" s="741"/>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570</v>
      </c>
      <c r="AE716" s="626"/>
      <c r="AF716" s="626"/>
      <c r="AG716" s="94"/>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570</v>
      </c>
      <c r="AE717" s="322"/>
      <c r="AF717" s="322"/>
      <c r="AG717" s="94"/>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570</v>
      </c>
      <c r="AE718" s="322"/>
      <c r="AF718" s="322"/>
      <c r="AG718" s="120"/>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570</v>
      </c>
      <c r="AE719" s="604"/>
      <c r="AF719" s="604"/>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1"/>
      <c r="C726" s="814" t="s">
        <v>53</v>
      </c>
      <c r="D726" s="836"/>
      <c r="E726" s="836"/>
      <c r="F726" s="837"/>
      <c r="G726" s="573" t="s">
        <v>581</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2"/>
      <c r="B727" s="803"/>
      <c r="C727" s="747" t="s">
        <v>57</v>
      </c>
      <c r="D727" s="748"/>
      <c r="E727" s="748"/>
      <c r="F727" s="749"/>
      <c r="G727" s="571" t="s">
        <v>585</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8"/>
      <c r="B731" s="799"/>
      <c r="C731" s="799"/>
      <c r="D731" s="799"/>
      <c r="E731" s="800"/>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0" t="s">
        <v>431</v>
      </c>
      <c r="B737" s="203"/>
      <c r="C737" s="203"/>
      <c r="D737" s="204"/>
      <c r="E737" s="986" t="s">
        <v>562</v>
      </c>
      <c r="F737" s="986"/>
      <c r="G737" s="986"/>
      <c r="H737" s="986"/>
      <c r="I737" s="986"/>
      <c r="J737" s="986"/>
      <c r="K737" s="986"/>
      <c r="L737" s="986"/>
      <c r="M737" s="986"/>
      <c r="N737" s="358" t="s">
        <v>358</v>
      </c>
      <c r="O737" s="358"/>
      <c r="P737" s="358"/>
      <c r="Q737" s="358"/>
      <c r="R737" s="986" t="s">
        <v>562</v>
      </c>
      <c r="S737" s="986"/>
      <c r="T737" s="986"/>
      <c r="U737" s="986"/>
      <c r="V737" s="986"/>
      <c r="W737" s="986"/>
      <c r="X737" s="986"/>
      <c r="Y737" s="986"/>
      <c r="Z737" s="986"/>
      <c r="AA737" s="358" t="s">
        <v>359</v>
      </c>
      <c r="AB737" s="358"/>
      <c r="AC737" s="358"/>
      <c r="AD737" s="358"/>
      <c r="AE737" s="986" t="s">
        <v>562</v>
      </c>
      <c r="AF737" s="986"/>
      <c r="AG737" s="986"/>
      <c r="AH737" s="986"/>
      <c r="AI737" s="986"/>
      <c r="AJ737" s="986"/>
      <c r="AK737" s="986"/>
      <c r="AL737" s="986"/>
      <c r="AM737" s="986"/>
      <c r="AN737" s="358" t="s">
        <v>360</v>
      </c>
      <c r="AO737" s="358"/>
      <c r="AP737" s="358"/>
      <c r="AQ737" s="358"/>
      <c r="AR737" s="987" t="s">
        <v>562</v>
      </c>
      <c r="AS737" s="988"/>
      <c r="AT737" s="988"/>
      <c r="AU737" s="988"/>
      <c r="AV737" s="988"/>
      <c r="AW737" s="988"/>
      <c r="AX737" s="989"/>
      <c r="AY737" s="89"/>
      <c r="AZ737" s="89"/>
    </row>
    <row r="738" spans="1:52" ht="24.75" customHeight="1" x14ac:dyDescent="0.15">
      <c r="A738" s="990" t="s">
        <v>361</v>
      </c>
      <c r="B738" s="203"/>
      <c r="C738" s="203"/>
      <c r="D738" s="204"/>
      <c r="E738" s="986" t="s">
        <v>562</v>
      </c>
      <c r="F738" s="986"/>
      <c r="G738" s="986"/>
      <c r="H738" s="986"/>
      <c r="I738" s="986"/>
      <c r="J738" s="986"/>
      <c r="K738" s="986"/>
      <c r="L738" s="986"/>
      <c r="M738" s="986"/>
      <c r="N738" s="358" t="s">
        <v>362</v>
      </c>
      <c r="O738" s="358"/>
      <c r="P738" s="358"/>
      <c r="Q738" s="358"/>
      <c r="R738" s="986" t="s">
        <v>562</v>
      </c>
      <c r="S738" s="986"/>
      <c r="T738" s="986"/>
      <c r="U738" s="986"/>
      <c r="V738" s="986"/>
      <c r="W738" s="986"/>
      <c r="X738" s="986"/>
      <c r="Y738" s="986"/>
      <c r="Z738" s="986"/>
      <c r="AA738" s="358" t="s">
        <v>482</v>
      </c>
      <c r="AB738" s="358"/>
      <c r="AC738" s="358"/>
      <c r="AD738" s="358"/>
      <c r="AE738" s="986" t="s">
        <v>562</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543</v>
      </c>
      <c r="B739" s="995"/>
      <c r="C739" s="995"/>
      <c r="D739" s="996"/>
      <c r="E739" s="997" t="s">
        <v>550</v>
      </c>
      <c r="F739" s="998"/>
      <c r="G739" s="998"/>
      <c r="H739" s="91" t="str">
        <f>IF(E739="", "", "(")</f>
        <v>(</v>
      </c>
      <c r="I739" s="981" t="s">
        <v>470</v>
      </c>
      <c r="J739" s="981"/>
      <c r="K739" s="91" t="str">
        <f>IF(OR(I739="　", I739=""), "", "-")</f>
        <v>-</v>
      </c>
      <c r="L739" s="982">
        <v>53</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3" t="s">
        <v>532</v>
      </c>
      <c r="B740" s="614"/>
      <c r="C740" s="614"/>
      <c r="D740" s="614"/>
      <c r="E740" s="614"/>
      <c r="F740" s="61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hidden="1" customHeight="1" x14ac:dyDescent="0.15">
      <c r="A779" s="627" t="s">
        <v>534</v>
      </c>
      <c r="B779" s="628"/>
      <c r="C779" s="628"/>
      <c r="D779" s="628"/>
      <c r="E779" s="628"/>
      <c r="F779" s="629"/>
      <c r="G779" s="594" t="s">
        <v>508</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hidden="1"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hidden="1" customHeight="1" x14ac:dyDescent="0.15">
      <c r="A781" s="630"/>
      <c r="B781" s="631"/>
      <c r="C781" s="631"/>
      <c r="D781" s="631"/>
      <c r="E781" s="631"/>
      <c r="F781" s="632"/>
      <c r="G781" s="669"/>
      <c r="H781" s="670"/>
      <c r="I781" s="670"/>
      <c r="J781" s="670"/>
      <c r="K781" s="671"/>
      <c r="L781" s="663"/>
      <c r="M781" s="664"/>
      <c r="N781" s="664"/>
      <c r="O781" s="664"/>
      <c r="P781" s="664"/>
      <c r="Q781" s="664"/>
      <c r="R781" s="664"/>
      <c r="S781" s="664"/>
      <c r="T781" s="664"/>
      <c r="U781" s="664"/>
      <c r="V781" s="664"/>
      <c r="W781" s="664"/>
      <c r="X781" s="665"/>
      <c r="Y781" s="384"/>
      <c r="Z781" s="385"/>
      <c r="AA781" s="385"/>
      <c r="AB781" s="804"/>
      <c r="AC781" s="669"/>
      <c r="AD781" s="670"/>
      <c r="AE781" s="670"/>
      <c r="AF781" s="670"/>
      <c r="AG781" s="671"/>
      <c r="AH781" s="663"/>
      <c r="AI781" s="664"/>
      <c r="AJ781" s="664"/>
      <c r="AK781" s="664"/>
      <c r="AL781" s="664"/>
      <c r="AM781" s="664"/>
      <c r="AN781" s="664"/>
      <c r="AO781" s="664"/>
      <c r="AP781" s="664"/>
      <c r="AQ781" s="664"/>
      <c r="AR781" s="664"/>
      <c r="AS781" s="664"/>
      <c r="AT781" s="665"/>
      <c r="AU781" s="384"/>
      <c r="AV781" s="385"/>
      <c r="AW781" s="385"/>
      <c r="AX781" s="386"/>
    </row>
    <row r="782" spans="1:50" ht="24.75" hidden="1"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hidden="1"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hidden="1"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hidden="1" customHeight="1" x14ac:dyDescent="0.15">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0</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hidden="1"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hidden="1" customHeight="1" x14ac:dyDescent="0.15">
      <c r="A837" s="372">
        <v>1</v>
      </c>
      <c r="B837" s="372">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56"/>
      <c r="AD837" s="364"/>
      <c r="AE837" s="364"/>
      <c r="AF837" s="364"/>
      <c r="AG837" s="364"/>
      <c r="AH837" s="365"/>
      <c r="AI837" s="366"/>
      <c r="AJ837" s="366"/>
      <c r="AK837" s="366"/>
      <c r="AL837" s="350"/>
      <c r="AM837" s="351"/>
      <c r="AN837" s="351"/>
      <c r="AO837" s="352"/>
      <c r="AP837" s="353"/>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hidden="1"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3:AX13 P15:AX15">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17" max="49" man="1"/>
    <brk id="699" max="49" man="1"/>
    <brk id="731"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7" sqref="B1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c r="M2" s="13" t="str">
        <f>IF(L2="","",K2)</f>
        <v/>
      </c>
      <c r="N2" s="13" t="str">
        <f>IF(M2="","",IF(N1&lt;&gt;"",CONCATENATE(N1,"、",M2),M2))</f>
        <v/>
      </c>
      <c r="O2" s="13"/>
      <c r="P2" s="12" t="s">
        <v>190</v>
      </c>
      <c r="Q2" s="17" t="s">
        <v>552</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552</v>
      </c>
      <c r="M3" s="13" t="str">
        <f t="shared" ref="M3:M11" si="2">IF(L3="","",K3)</f>
        <v>文教及び科学振興</v>
      </c>
      <c r="N3" s="13" t="str">
        <f>IF(M3="",N2,IF(N2&lt;&gt;"",CONCATENATE(N2,"、",M3),M3))</f>
        <v>文教及び科学振興</v>
      </c>
      <c r="O3" s="13"/>
      <c r="P3" s="12" t="s">
        <v>191</v>
      </c>
      <c r="Q3" s="17" t="s">
        <v>552</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t="s">
        <v>552</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科学技術・イノベーション</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科学技術・イノベーション</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t="s">
        <v>552</v>
      </c>
      <c r="C10" s="13" t="str">
        <f t="shared" si="0"/>
        <v>国土強靱化施策</v>
      </c>
      <c r="D10" s="13" t="str">
        <f t="shared" si="8"/>
        <v>科学技術・イノベーション、国土強靱化施策</v>
      </c>
      <c r="F10" s="18" t="s">
        <v>235</v>
      </c>
      <c r="G10" s="17"/>
      <c r="H10" s="13" t="str">
        <f t="shared" si="1"/>
        <v/>
      </c>
      <c r="I10" s="13" t="str">
        <f t="shared" si="5"/>
        <v>一般会計</v>
      </c>
      <c r="K10" s="14" t="s">
        <v>469</v>
      </c>
      <c r="L10" s="15"/>
      <c r="M10" s="13" t="str">
        <f t="shared" si="2"/>
        <v/>
      </c>
      <c r="N10" s="13" t="str">
        <f t="shared" si="6"/>
        <v>文教及び科学振興</v>
      </c>
      <c r="O10" s="13"/>
      <c r="P10" s="13" t="str">
        <f>S8</f>
        <v>直接実施、委託・請負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科学技術・イノベーション、国土強靱化施策</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科学技術・イノベーション、国土強靱化施策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科学技術・イノベーション、国土強靱化施策</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科学技術・イノベーション、国土強靱化施策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科学技術・イノベーション、国土強靱化施策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科学技術・イノベーション、国土強靱化施策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科学技術・イノベーション、国土強靱化施策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科学技術・イノベーション、国土強靱化施策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科学技術・イノベーション、国土強靱化施策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科学技術・イノベーション、国土強靱化施策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科学技術・イノベーション、国土強靱化施策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科学技術・イノベーション、国土強靱化施策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科学技術・イノベーション、国土強靱化施策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科学技術・イノベーション、国土強靱化施策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科学技術・イノベーション、国土強靱化施策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科学技術・イノベーション、国土強靱化施策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472</v>
      </c>
      <c r="AN2" s="1035"/>
      <c r="AO2" s="1035"/>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472</v>
      </c>
      <c r="AN9" s="1035"/>
      <c r="AO9" s="1035"/>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472</v>
      </c>
      <c r="AN16" s="1035"/>
      <c r="AO16" s="1035"/>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472</v>
      </c>
      <c r="AN23" s="1035"/>
      <c r="AO23" s="1035"/>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472</v>
      </c>
      <c r="AN30" s="1035"/>
      <c r="AO30" s="1035"/>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472</v>
      </c>
      <c r="AN37" s="1035"/>
      <c r="AO37" s="1035"/>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472</v>
      </c>
      <c r="AN44" s="1035"/>
      <c r="AO44" s="1035"/>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472</v>
      </c>
      <c r="AN51" s="1035"/>
      <c r="AO51" s="1035"/>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472</v>
      </c>
      <c r="AN58" s="1035"/>
      <c r="AO58" s="1035"/>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472</v>
      </c>
      <c r="AN65" s="1035"/>
      <c r="AO65" s="1035"/>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4" t="s">
        <v>514</v>
      </c>
      <c r="H2" s="595"/>
      <c r="I2" s="595"/>
      <c r="J2" s="595"/>
      <c r="K2" s="595"/>
      <c r="L2" s="595"/>
      <c r="M2" s="595"/>
      <c r="N2" s="595"/>
      <c r="O2" s="595"/>
      <c r="P2" s="595"/>
      <c r="Q2" s="595"/>
      <c r="R2" s="595"/>
      <c r="S2" s="595"/>
      <c r="T2" s="595"/>
      <c r="U2" s="595"/>
      <c r="V2" s="595"/>
      <c r="W2" s="595"/>
      <c r="X2" s="595"/>
      <c r="Y2" s="595"/>
      <c r="Z2" s="595"/>
      <c r="AA2" s="595"/>
      <c r="AB2" s="596"/>
      <c r="AC2" s="594" t="s">
        <v>516</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2018-05-30T04:56:25Z</cp:lastPrinted>
  <dcterms:created xsi:type="dcterms:W3CDTF">2012-03-13T00:50:25Z</dcterms:created>
  <dcterms:modified xsi:type="dcterms:W3CDTF">2018-07-10T01:29:59Z</dcterms:modified>
</cp:coreProperties>
</file>