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1-1(軽)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'1-1(軽)'!$A$1:$X$43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1" l="1"/>
  <c r="AF42" i="1" s="1"/>
  <c r="AG42" i="1" s="1"/>
  <c r="AB42" i="1"/>
  <c r="AC42" i="1" s="1"/>
  <c r="X42" i="1" s="1"/>
  <c r="W42" i="1"/>
  <c r="N42" i="1"/>
  <c r="V42" i="1" s="1"/>
  <c r="M42" i="1"/>
  <c r="U42" i="1" s="1"/>
  <c r="L42" i="1"/>
  <c r="I42" i="1"/>
  <c r="AG41" i="1"/>
  <c r="AF41" i="1"/>
  <c r="AE41" i="1"/>
  <c r="AC41" i="1"/>
  <c r="AB41" i="1"/>
  <c r="O41" i="1" s="1"/>
  <c r="V41" i="1"/>
  <c r="N41" i="1"/>
  <c r="M41" i="1"/>
  <c r="U41" i="1" s="1"/>
  <c r="L41" i="1"/>
  <c r="I41" i="1"/>
  <c r="AF40" i="1"/>
  <c r="AG40" i="1" s="1"/>
  <c r="AE40" i="1"/>
  <c r="AB40" i="1"/>
  <c r="V40" i="1"/>
  <c r="U40" i="1"/>
  <c r="N40" i="1"/>
  <c r="M40" i="1"/>
  <c r="L40" i="1"/>
  <c r="I40" i="1"/>
  <c r="AE39" i="1"/>
  <c r="AF39" i="1" s="1"/>
  <c r="AG39" i="1" s="1"/>
  <c r="AB39" i="1"/>
  <c r="AC39" i="1" s="1"/>
  <c r="X39" i="1"/>
  <c r="U39" i="1"/>
  <c r="O39" i="1"/>
  <c r="N39" i="1"/>
  <c r="V39" i="1" s="1"/>
  <c r="M39" i="1"/>
  <c r="L39" i="1"/>
  <c r="I39" i="1"/>
  <c r="AE38" i="1"/>
  <c r="AF38" i="1" s="1"/>
  <c r="AG38" i="1" s="1"/>
  <c r="AD38" i="1"/>
  <c r="AC38" i="1"/>
  <c r="X38" i="1" s="1"/>
  <c r="AB38" i="1"/>
  <c r="W38" i="1"/>
  <c r="O38" i="1"/>
  <c r="N38" i="1"/>
  <c r="V38" i="1" s="1"/>
  <c r="M38" i="1"/>
  <c r="U38" i="1" s="1"/>
  <c r="L38" i="1"/>
  <c r="I38" i="1"/>
  <c r="AG37" i="1"/>
  <c r="AF37" i="1"/>
  <c r="AE37" i="1"/>
  <c r="AC37" i="1"/>
  <c r="AB37" i="1"/>
  <c r="O37" i="1" s="1"/>
  <c r="V37" i="1"/>
  <c r="N37" i="1"/>
  <c r="M37" i="1"/>
  <c r="U37" i="1" s="1"/>
  <c r="L37" i="1"/>
  <c r="I37" i="1"/>
  <c r="AF36" i="1"/>
  <c r="AG36" i="1" s="1"/>
  <c r="AE36" i="1"/>
  <c r="AB36" i="1"/>
  <c r="V36" i="1"/>
  <c r="U36" i="1"/>
  <c r="N36" i="1"/>
  <c r="M36" i="1"/>
  <c r="L36" i="1"/>
  <c r="I36" i="1"/>
  <c r="AE35" i="1"/>
  <c r="AF35" i="1" s="1"/>
  <c r="AG35" i="1" s="1"/>
  <c r="AB35" i="1"/>
  <c r="AC35" i="1" s="1"/>
  <c r="U35" i="1"/>
  <c r="O35" i="1"/>
  <c r="N35" i="1"/>
  <c r="V35" i="1" s="1"/>
  <c r="M35" i="1"/>
  <c r="L35" i="1"/>
  <c r="I35" i="1"/>
  <c r="AE34" i="1"/>
  <c r="AF34" i="1" s="1"/>
  <c r="AG34" i="1" s="1"/>
  <c r="AD34" i="1"/>
  <c r="X34" i="1" s="1"/>
  <c r="AC34" i="1"/>
  <c r="AB34" i="1"/>
  <c r="W34" i="1"/>
  <c r="O34" i="1"/>
  <c r="N34" i="1"/>
  <c r="V34" i="1" s="1"/>
  <c r="M34" i="1"/>
  <c r="U34" i="1" s="1"/>
  <c r="L34" i="1"/>
  <c r="I34" i="1"/>
  <c r="AG33" i="1"/>
  <c r="AF33" i="1"/>
  <c r="AE33" i="1"/>
  <c r="AC33" i="1"/>
  <c r="AB33" i="1"/>
  <c r="O33" i="1" s="1"/>
  <c r="V33" i="1"/>
  <c r="N33" i="1"/>
  <c r="M33" i="1"/>
  <c r="U33" i="1" s="1"/>
  <c r="L33" i="1"/>
  <c r="I33" i="1"/>
  <c r="AF32" i="1"/>
  <c r="AG32" i="1" s="1"/>
  <c r="AE32" i="1"/>
  <c r="AB32" i="1"/>
  <c r="V32" i="1"/>
  <c r="U32" i="1"/>
  <c r="N32" i="1"/>
  <c r="M32" i="1"/>
  <c r="L32" i="1"/>
  <c r="I32" i="1"/>
  <c r="AE31" i="1"/>
  <c r="AF31" i="1" s="1"/>
  <c r="AG31" i="1" s="1"/>
  <c r="AB31" i="1"/>
  <c r="AC31" i="1" s="1"/>
  <c r="U31" i="1"/>
  <c r="N31" i="1"/>
  <c r="V31" i="1" s="1"/>
  <c r="M31" i="1"/>
  <c r="L31" i="1"/>
  <c r="I31" i="1"/>
  <c r="AE30" i="1"/>
  <c r="AF30" i="1" s="1"/>
  <c r="AG30" i="1" s="1"/>
  <c r="AD30" i="1"/>
  <c r="X30" i="1" s="1"/>
  <c r="AC30" i="1"/>
  <c r="AB30" i="1"/>
  <c r="W30" i="1"/>
  <c r="O30" i="1"/>
  <c r="N30" i="1"/>
  <c r="V30" i="1" s="1"/>
  <c r="M30" i="1"/>
  <c r="U30" i="1" s="1"/>
  <c r="L30" i="1"/>
  <c r="I30" i="1"/>
  <c r="AG29" i="1"/>
  <c r="AF29" i="1"/>
  <c r="AE29" i="1"/>
  <c r="AC29" i="1"/>
  <c r="AB29" i="1"/>
  <c r="O29" i="1" s="1"/>
  <c r="V29" i="1"/>
  <c r="N29" i="1"/>
  <c r="M29" i="1"/>
  <c r="U29" i="1" s="1"/>
  <c r="L29" i="1"/>
  <c r="I29" i="1"/>
  <c r="AF28" i="1"/>
  <c r="AG28" i="1" s="1"/>
  <c r="AE28" i="1"/>
  <c r="AB28" i="1"/>
  <c r="V28" i="1"/>
  <c r="U28" i="1"/>
  <c r="N28" i="1"/>
  <c r="M28" i="1"/>
  <c r="L28" i="1"/>
  <c r="I28" i="1"/>
  <c r="AE27" i="1"/>
  <c r="AF27" i="1" s="1"/>
  <c r="AG27" i="1" s="1"/>
  <c r="AB27" i="1"/>
  <c r="AC27" i="1" s="1"/>
  <c r="U27" i="1"/>
  <c r="O27" i="1"/>
  <c r="N27" i="1"/>
  <c r="V27" i="1" s="1"/>
  <c r="M27" i="1"/>
  <c r="L27" i="1"/>
  <c r="I27" i="1"/>
  <c r="AE26" i="1"/>
  <c r="AF26" i="1" s="1"/>
  <c r="AG26" i="1" s="1"/>
  <c r="AD26" i="1"/>
  <c r="X26" i="1" s="1"/>
  <c r="AC26" i="1"/>
  <c r="AB26" i="1"/>
  <c r="W26" i="1"/>
  <c r="O26" i="1"/>
  <c r="N26" i="1"/>
  <c r="V26" i="1" s="1"/>
  <c r="M26" i="1"/>
  <c r="U26" i="1" s="1"/>
  <c r="L26" i="1"/>
  <c r="I26" i="1"/>
  <c r="AG25" i="1"/>
  <c r="AF25" i="1"/>
  <c r="AE25" i="1"/>
  <c r="AC25" i="1"/>
  <c r="AB25" i="1"/>
  <c r="O25" i="1" s="1"/>
  <c r="V25" i="1"/>
  <c r="N25" i="1"/>
  <c r="M25" i="1"/>
  <c r="U25" i="1" s="1"/>
  <c r="L25" i="1"/>
  <c r="I25" i="1"/>
  <c r="AF24" i="1"/>
  <c r="AG24" i="1" s="1"/>
  <c r="AE24" i="1"/>
  <c r="AB24" i="1"/>
  <c r="V24" i="1"/>
  <c r="U24" i="1"/>
  <c r="N24" i="1"/>
  <c r="M24" i="1"/>
  <c r="L24" i="1"/>
  <c r="I24" i="1"/>
  <c r="AE23" i="1"/>
  <c r="AF23" i="1" s="1"/>
  <c r="AG23" i="1" s="1"/>
  <c r="AB23" i="1"/>
  <c r="AC23" i="1" s="1"/>
  <c r="U23" i="1"/>
  <c r="O23" i="1"/>
  <c r="N23" i="1"/>
  <c r="V23" i="1" s="1"/>
  <c r="M23" i="1"/>
  <c r="L23" i="1"/>
  <c r="I23" i="1"/>
  <c r="AE22" i="1"/>
  <c r="AF22" i="1" s="1"/>
  <c r="AG22" i="1" s="1"/>
  <c r="AD22" i="1"/>
  <c r="X22" i="1" s="1"/>
  <c r="AC22" i="1"/>
  <c r="AB22" i="1"/>
  <c r="W22" i="1"/>
  <c r="O22" i="1"/>
  <c r="N22" i="1"/>
  <c r="V22" i="1" s="1"/>
  <c r="M22" i="1"/>
  <c r="U22" i="1" s="1"/>
  <c r="L22" i="1"/>
  <c r="I22" i="1"/>
  <c r="AG21" i="1"/>
  <c r="AF21" i="1"/>
  <c r="AE21" i="1"/>
  <c r="AC21" i="1"/>
  <c r="AB21" i="1"/>
  <c r="O21" i="1" s="1"/>
  <c r="V21" i="1"/>
  <c r="N21" i="1"/>
  <c r="M21" i="1"/>
  <c r="U21" i="1" s="1"/>
  <c r="L21" i="1"/>
  <c r="I21" i="1"/>
  <c r="AF20" i="1"/>
  <c r="AG20" i="1" s="1"/>
  <c r="AE20" i="1"/>
  <c r="AB20" i="1"/>
  <c r="V20" i="1"/>
  <c r="U20" i="1"/>
  <c r="N20" i="1"/>
  <c r="M20" i="1"/>
  <c r="L20" i="1"/>
  <c r="I20" i="1"/>
  <c r="AE19" i="1"/>
  <c r="AF19" i="1" s="1"/>
  <c r="AG19" i="1" s="1"/>
  <c r="AB19" i="1"/>
  <c r="AC19" i="1" s="1"/>
  <c r="U19" i="1"/>
  <c r="O19" i="1"/>
  <c r="N19" i="1"/>
  <c r="V19" i="1" s="1"/>
  <c r="M19" i="1"/>
  <c r="L19" i="1"/>
  <c r="I19" i="1"/>
  <c r="AE18" i="1"/>
  <c r="AF18" i="1" s="1"/>
  <c r="AG18" i="1" s="1"/>
  <c r="AD18" i="1"/>
  <c r="X18" i="1" s="1"/>
  <c r="AC18" i="1"/>
  <c r="AB18" i="1"/>
  <c r="W18" i="1"/>
  <c r="O18" i="1"/>
  <c r="N18" i="1"/>
  <c r="V18" i="1" s="1"/>
  <c r="M18" i="1"/>
  <c r="U18" i="1" s="1"/>
  <c r="L18" i="1"/>
  <c r="I18" i="1"/>
  <c r="AG17" i="1"/>
  <c r="AF17" i="1"/>
  <c r="AE17" i="1"/>
  <c r="AC17" i="1"/>
  <c r="AB17" i="1"/>
  <c r="O17" i="1" s="1"/>
  <c r="V17" i="1"/>
  <c r="N17" i="1"/>
  <c r="M17" i="1"/>
  <c r="U17" i="1" s="1"/>
  <c r="L17" i="1"/>
  <c r="I17" i="1"/>
  <c r="AF16" i="1"/>
  <c r="AG16" i="1" s="1"/>
  <c r="AE16" i="1"/>
  <c r="AB16" i="1"/>
  <c r="V16" i="1"/>
  <c r="U16" i="1"/>
  <c r="N16" i="1"/>
  <c r="M16" i="1"/>
  <c r="L16" i="1"/>
  <c r="I16" i="1"/>
  <c r="AE15" i="1"/>
  <c r="AF15" i="1" s="1"/>
  <c r="AG15" i="1" s="1"/>
  <c r="AB15" i="1"/>
  <c r="AC15" i="1" s="1"/>
  <c r="U15" i="1"/>
  <c r="O15" i="1"/>
  <c r="N15" i="1"/>
  <c r="V15" i="1" s="1"/>
  <c r="M15" i="1"/>
  <c r="L15" i="1"/>
  <c r="I15" i="1"/>
  <c r="AE14" i="1"/>
  <c r="AF14" i="1" s="1"/>
  <c r="AG14" i="1" s="1"/>
  <c r="AD14" i="1"/>
  <c r="X14" i="1" s="1"/>
  <c r="AC14" i="1"/>
  <c r="AB14" i="1"/>
  <c r="W14" i="1"/>
  <c r="O14" i="1"/>
  <c r="N14" i="1"/>
  <c r="V14" i="1" s="1"/>
  <c r="M14" i="1"/>
  <c r="U14" i="1" s="1"/>
  <c r="L14" i="1"/>
  <c r="I14" i="1"/>
  <c r="AG13" i="1"/>
  <c r="AF13" i="1"/>
  <c r="AE13" i="1"/>
  <c r="AC13" i="1"/>
  <c r="AB13" i="1"/>
  <c r="O13" i="1" s="1"/>
  <c r="W13" i="1"/>
  <c r="N13" i="1"/>
  <c r="V13" i="1" s="1"/>
  <c r="M13" i="1"/>
  <c r="U13" i="1" s="1"/>
  <c r="L13" i="1"/>
  <c r="I13" i="1"/>
  <c r="AF12" i="1"/>
  <c r="AG12" i="1" s="1"/>
  <c r="AE12" i="1"/>
  <c r="AB12" i="1"/>
  <c r="O12" i="1" s="1"/>
  <c r="V12" i="1"/>
  <c r="U12" i="1"/>
  <c r="N12" i="1"/>
  <c r="M12" i="1"/>
  <c r="L12" i="1"/>
  <c r="I12" i="1"/>
  <c r="AE11" i="1"/>
  <c r="AF11" i="1" s="1"/>
  <c r="AG11" i="1" s="1"/>
  <c r="AB11" i="1"/>
  <c r="AC11" i="1" s="1"/>
  <c r="U11" i="1"/>
  <c r="N11" i="1"/>
  <c r="V11" i="1" s="1"/>
  <c r="M11" i="1"/>
  <c r="L11" i="1"/>
  <c r="I11" i="1"/>
  <c r="AE10" i="1"/>
  <c r="AF10" i="1" s="1"/>
  <c r="AG10" i="1" s="1"/>
  <c r="AC10" i="1"/>
  <c r="AD10" i="1" s="1"/>
  <c r="X10" i="1" s="1"/>
  <c r="AB10" i="1"/>
  <c r="N10" i="1"/>
  <c r="V10" i="1" s="1"/>
  <c r="M10" i="1"/>
  <c r="U10" i="1" s="1"/>
  <c r="L10" i="1"/>
  <c r="I10" i="1"/>
  <c r="AG9" i="1"/>
  <c r="AF9" i="1"/>
  <c r="AE9" i="1"/>
  <c r="AC9" i="1"/>
  <c r="AB9" i="1"/>
  <c r="O9" i="1" s="1"/>
  <c r="V9" i="1"/>
  <c r="U9" i="1"/>
  <c r="N9" i="1"/>
  <c r="M9" i="1"/>
  <c r="L9" i="1"/>
  <c r="I9" i="1"/>
  <c r="AD25" i="1" l="1"/>
  <c r="X25" i="1" s="1"/>
  <c r="W25" i="1"/>
  <c r="AD33" i="1"/>
  <c r="X33" i="1" s="1"/>
  <c r="W33" i="1"/>
  <c r="AD11" i="1"/>
  <c r="X11" i="1" s="1"/>
  <c r="W11" i="1"/>
  <c r="AD35" i="1"/>
  <c r="X35" i="1" s="1"/>
  <c r="W35" i="1"/>
  <c r="O36" i="1"/>
  <c r="AC36" i="1"/>
  <c r="AD41" i="1"/>
  <c r="X41" i="1" s="1"/>
  <c r="W41" i="1"/>
  <c r="AD9" i="1"/>
  <c r="X9" i="1" s="1"/>
  <c r="O10" i="1"/>
  <c r="AD27" i="1"/>
  <c r="X27" i="1" s="1"/>
  <c r="W27" i="1"/>
  <c r="O28" i="1"/>
  <c r="AC28" i="1"/>
  <c r="W9" i="1"/>
  <c r="X21" i="1"/>
  <c r="AD21" i="1"/>
  <c r="W21" i="1"/>
  <c r="AD29" i="1"/>
  <c r="X29" i="1" s="1"/>
  <c r="W29" i="1"/>
  <c r="X37" i="1"/>
  <c r="AD37" i="1"/>
  <c r="W37" i="1"/>
  <c r="AD42" i="1"/>
  <c r="X17" i="1"/>
  <c r="AD17" i="1"/>
  <c r="W17" i="1"/>
  <c r="O31" i="1"/>
  <c r="AD19" i="1"/>
  <c r="X19" i="1" s="1"/>
  <c r="W19" i="1"/>
  <c r="O20" i="1"/>
  <c r="AC20" i="1"/>
  <c r="O11" i="1"/>
  <c r="AD13" i="1"/>
  <c r="X13" i="1" s="1"/>
  <c r="W10" i="1"/>
  <c r="AC12" i="1"/>
  <c r="AD15" i="1"/>
  <c r="X15" i="1" s="1"/>
  <c r="W15" i="1"/>
  <c r="O16" i="1"/>
  <c r="AC16" i="1"/>
  <c r="AD23" i="1"/>
  <c r="X23" i="1" s="1"/>
  <c r="W23" i="1"/>
  <c r="O24" i="1"/>
  <c r="AC24" i="1"/>
  <c r="AD31" i="1"/>
  <c r="X31" i="1" s="1"/>
  <c r="W31" i="1"/>
  <c r="O32" i="1"/>
  <c r="AC32" i="1"/>
  <c r="AD39" i="1"/>
  <c r="W39" i="1"/>
  <c r="O40" i="1"/>
  <c r="AC40" i="1"/>
  <c r="O42" i="1"/>
  <c r="X40" i="1" l="1"/>
  <c r="AD40" i="1"/>
  <c r="W40" i="1"/>
  <c r="X32" i="1"/>
  <c r="AD32" i="1"/>
  <c r="W32" i="1"/>
  <c r="AD24" i="1"/>
  <c r="X24" i="1" s="1"/>
  <c r="W24" i="1"/>
  <c r="AD16" i="1"/>
  <c r="X16" i="1" s="1"/>
  <c r="W16" i="1"/>
  <c r="AD12" i="1"/>
  <c r="X12" i="1" s="1"/>
  <c r="W12" i="1"/>
  <c r="X28" i="1"/>
  <c r="AD28" i="1"/>
  <c r="W28" i="1"/>
  <c r="AD20" i="1"/>
  <c r="X20" i="1" s="1"/>
  <c r="W20" i="1"/>
  <c r="AD36" i="1"/>
  <c r="X36" i="1" s="1"/>
  <c r="W36" i="1"/>
</calcChain>
</file>

<file path=xl/sharedStrings.xml><?xml version="1.0" encoding="utf-8"?>
<sst xmlns="http://schemas.openxmlformats.org/spreadsheetml/2006/main" count="337" uniqueCount="118">
  <si>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2"/>
  </si>
  <si>
    <r>
      <rPr>
        <sz val="8"/>
        <rFont val="ＭＳ Ｐゴシック"/>
        <family val="3"/>
        <charset val="128"/>
      </rPr>
      <t>スズキ株式会社</t>
    </r>
    <phoneticPr fontId="2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</si>
  <si>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</si>
  <si>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</si>
  <si>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</si>
  <si>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</si>
  <si>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</si>
  <si>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</si>
  <si>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</si>
  <si>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</si>
  <si>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</si>
  <si>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</si>
  <si>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</si>
  <si>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</si>
  <si>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</si>
  <si>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</si>
  <si>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</si>
  <si>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</si>
  <si>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</si>
  <si>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</si>
  <si>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</si>
  <si>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</si>
  <si>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</si>
  <si>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</si>
  <si>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</si>
  <si>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</si>
  <si>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</si>
  <si>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</si>
  <si>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</si>
  <si>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</si>
  <si>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</si>
  <si>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</si>
  <si>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</si>
  <si>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</si>
  <si>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</si>
  <si>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</si>
  <si>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</si>
  <si>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r>
      <rPr>
        <sz val="8"/>
        <rFont val="Yu Gothic"/>
        <family val="2"/>
        <charset val="128"/>
      </rPr>
      <t>スズキ</t>
    </r>
    <phoneticPr fontId="2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</si>
  <si>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</si>
  <si>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</si>
  <si>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</si>
  <si>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</si>
  <si>
    <t>CVT
(E･LTC)</t>
  </si>
  <si>
    <t>H,I,V,EP,B,C</t>
    <phoneticPr fontId="2"/>
  </si>
  <si>
    <t>3W,EGR</t>
    <phoneticPr fontId="2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</si>
  <si>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</si>
  <si>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</si>
  <si>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</si>
  <si>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H,I,V,EP,B,C</t>
  </si>
  <si>
    <t>A</t>
  </si>
  <si>
    <t>3BA-HA37S</t>
  </si>
  <si>
    <t>R06A</t>
  </si>
  <si>
    <t>I,EP,B,C</t>
  </si>
  <si>
    <t>3W</t>
  </si>
  <si>
    <t>アルト　ラパン</t>
  </si>
  <si>
    <t>5BA-HE33S</t>
  </si>
  <si>
    <t>0002,0003</t>
  </si>
  <si>
    <t>I,V,EP,B,C</t>
  </si>
  <si>
    <t>0602,0603</t>
  </si>
  <si>
    <t>ワゴンＲ</t>
  </si>
  <si>
    <t>5AA-MH95S</t>
  </si>
  <si>
    <t>0004,0005</t>
  </si>
  <si>
    <t>0604,0605</t>
  </si>
  <si>
    <t>5BA-MH85S</t>
  </si>
  <si>
    <t>0003</t>
  </si>
  <si>
    <t>R06D</t>
  </si>
  <si>
    <t>5MT</t>
  </si>
  <si>
    <t>V,EP</t>
  </si>
  <si>
    <t>0004</t>
  </si>
  <si>
    <t>V,EP,C</t>
  </si>
  <si>
    <t>0603</t>
  </si>
  <si>
    <t>0604</t>
  </si>
  <si>
    <t>4AA-MH55S</t>
  </si>
  <si>
    <t>R06A
-WA05A</t>
  </si>
  <si>
    <t>ﾀｰﾎﾞﾁｬｰｼﾞｬ付</t>
  </si>
  <si>
    <r>
      <rPr>
        <u/>
        <sz val="8"/>
        <rFont val="ＭＳ Ｐゴシック"/>
        <family val="3"/>
        <charset val="128"/>
      </rPr>
      <t>☆☆☆</t>
    </r>
  </si>
  <si>
    <t>ワゴンＲ　スマイル</t>
  </si>
  <si>
    <t>5AA-MX91S</t>
  </si>
  <si>
    <t>5BA-MX81S</t>
  </si>
  <si>
    <t>0001</t>
  </si>
  <si>
    <t>0002</t>
  </si>
  <si>
    <t>ハスラー</t>
  </si>
  <si>
    <t>5AA-MR92S</t>
  </si>
  <si>
    <t>0004～0006</t>
  </si>
  <si>
    <t>0604～0606</t>
  </si>
  <si>
    <t>4AA-MR52S</t>
  </si>
  <si>
    <t>0007</t>
  </si>
  <si>
    <t>0008,0009</t>
  </si>
  <si>
    <t>0607～0609</t>
  </si>
  <si>
    <t>スペーシア</t>
  </si>
  <si>
    <t>5AA-MK53S</t>
  </si>
  <si>
    <t>0013</t>
  </si>
  <si>
    <t>0014～0024</t>
  </si>
  <si>
    <t>0613～0624</t>
  </si>
  <si>
    <t>4AA-MK53S</t>
  </si>
  <si>
    <t>0013～0024</t>
  </si>
  <si>
    <t>エブリイ</t>
  </si>
  <si>
    <t>3BA-DA17W</t>
  </si>
  <si>
    <t>0025～0029,
0031～0035</t>
  </si>
  <si>
    <t>4AT
(E)</t>
  </si>
  <si>
    <t>I,V,EP</t>
  </si>
  <si>
    <t>R</t>
  </si>
  <si>
    <t>0030,0036</t>
  </si>
  <si>
    <t>0625～0636</t>
  </si>
  <si>
    <t>ジムニー</t>
  </si>
  <si>
    <t>3BA-JB64W</t>
  </si>
  <si>
    <t>0005</t>
  </si>
  <si>
    <t>5MT×2</t>
  </si>
  <si>
    <t>0006</t>
  </si>
  <si>
    <t>4AT×2
(E･LTC)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</si>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</sst>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20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/>
    <xf numFmtId="0" fontId="11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76" fontId="15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0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178" fontId="3" fillId="0" borderId="32" xfId="0" applyNumberFormat="1" applyFont="1" applyFill="1" applyBorder="1" applyAlignment="1" applyProtection="1">
      <alignment horizontal="center" vertical="center"/>
      <protection locked="0"/>
    </xf>
    <xf numFmtId="178" fontId="3" fillId="0" borderId="28" xfId="0" applyNumberFormat="1" applyFont="1" applyFill="1" applyBorder="1" applyAlignment="1" applyProtection="1">
      <alignment horizontal="center" vertical="center"/>
      <protection locked="0"/>
    </xf>
    <xf numFmtId="178" fontId="3" fillId="0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9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176" fontId="15" fillId="0" borderId="34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1"/>
  <sheetViews>
    <sheetView tabSelected="1" view="pageBreakPreview" zoomScale="55" zoomScaleNormal="100" zoomScaleSheetLayoutView="55" workbookViewId="0">
      <selection activeCell="F29" sqref="F29"/>
    </sheetView>
  </sheetViews>
  <sheetFormatPr defaultColWidth="9" defaultRowHeight="11.25"/>
  <cols>
    <col min="1" max="1" width="15.875" style="10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10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>
      <c r="A1" s="1"/>
      <c r="B1" s="1"/>
      <c r="E1" s="3"/>
      <c r="R1" s="4"/>
    </row>
    <row r="2" spans="1:35" s="5" customFormat="1" ht="15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9"/>
      <c r="T2" s="9"/>
      <c r="U2" s="9"/>
      <c r="V2" s="9"/>
    </row>
    <row r="3" spans="1:35" s="5" customFormat="1" ht="15.75" customHeight="1">
      <c r="A3" s="10" t="s">
        <v>2</v>
      </c>
      <c r="B3" s="10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1"/>
      <c r="S3" s="12" t="s">
        <v>3</v>
      </c>
      <c r="T3" s="12"/>
      <c r="U3" s="12"/>
      <c r="V3" s="12"/>
      <c r="W3" s="12"/>
      <c r="X3" s="12"/>
      <c r="Z3" s="13" t="s">
        <v>4</v>
      </c>
      <c r="AA3" s="14"/>
      <c r="AB3" s="15" t="s">
        <v>5</v>
      </c>
      <c r="AC3" s="16"/>
      <c r="AD3" s="16"/>
      <c r="AE3" s="17" t="s">
        <v>6</v>
      </c>
      <c r="AF3" s="16"/>
      <c r="AG3" s="18"/>
    </row>
    <row r="4" spans="1:35" s="5" customFormat="1" ht="14.25" customHeight="1" thickBot="1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5" t="s">
        <v>11</v>
      </c>
      <c r="J4" s="26" t="s">
        <v>12</v>
      </c>
      <c r="K4" s="27" t="s">
        <v>13</v>
      </c>
      <c r="L4" s="28"/>
      <c r="M4" s="28"/>
      <c r="N4" s="28"/>
      <c r="O4" s="29"/>
      <c r="P4" s="25" t="s">
        <v>14</v>
      </c>
      <c r="Q4" s="30" t="s">
        <v>15</v>
      </c>
      <c r="R4" s="31"/>
      <c r="S4" s="32"/>
      <c r="T4" s="33" t="s">
        <v>16</v>
      </c>
      <c r="U4" s="34" t="s">
        <v>17</v>
      </c>
      <c r="V4" s="25" t="s">
        <v>18</v>
      </c>
      <c r="W4" s="35" t="s">
        <v>19</v>
      </c>
      <c r="X4" s="36"/>
      <c r="Z4" s="37" t="s">
        <v>20</v>
      </c>
      <c r="AA4" s="37" t="s">
        <v>21</v>
      </c>
      <c r="AB4" s="25" t="s">
        <v>22</v>
      </c>
      <c r="AC4" s="25" t="s">
        <v>23</v>
      </c>
      <c r="AD4" s="25" t="s">
        <v>24</v>
      </c>
      <c r="AE4" s="25" t="s">
        <v>22</v>
      </c>
      <c r="AF4" s="25" t="s">
        <v>23</v>
      </c>
      <c r="AG4" s="25" t="s">
        <v>25</v>
      </c>
      <c r="AH4" s="38"/>
    </row>
    <row r="5" spans="1:35" s="5" customFormat="1" ht="11.25" customHeight="1">
      <c r="A5" s="39"/>
      <c r="B5" s="40"/>
      <c r="C5" s="41"/>
      <c r="D5" s="42"/>
      <c r="E5" s="43"/>
      <c r="F5" s="44"/>
      <c r="G5" s="45"/>
      <c r="H5" s="39"/>
      <c r="I5" s="46"/>
      <c r="J5" s="47"/>
      <c r="K5" s="48" t="s">
        <v>26</v>
      </c>
      <c r="L5" s="49" t="s">
        <v>27</v>
      </c>
      <c r="M5" s="50" t="s">
        <v>28</v>
      </c>
      <c r="N5" s="51" t="s">
        <v>29</v>
      </c>
      <c r="O5" s="51" t="s">
        <v>22</v>
      </c>
      <c r="P5" s="39"/>
      <c r="Q5" s="52"/>
      <c r="R5" s="53"/>
      <c r="S5" s="54"/>
      <c r="T5" s="55"/>
      <c r="U5" s="56"/>
      <c r="V5" s="39"/>
      <c r="W5" s="25" t="s">
        <v>23</v>
      </c>
      <c r="X5" s="25" t="s">
        <v>24</v>
      </c>
      <c r="Z5" s="37"/>
      <c r="AA5" s="37"/>
      <c r="AB5" s="46"/>
      <c r="AC5" s="46"/>
      <c r="AD5" s="46"/>
      <c r="AE5" s="46"/>
      <c r="AF5" s="46"/>
      <c r="AG5" s="46"/>
      <c r="AH5" s="57"/>
      <c r="AI5" s="2"/>
    </row>
    <row r="6" spans="1:35" s="5" customFormat="1">
      <c r="A6" s="39"/>
      <c r="B6" s="40"/>
      <c r="C6" s="41"/>
      <c r="D6" s="19" t="s">
        <v>30</v>
      </c>
      <c r="E6" s="19" t="s">
        <v>31</v>
      </c>
      <c r="F6" s="19" t="s">
        <v>30</v>
      </c>
      <c r="G6" s="25" t="s">
        <v>32</v>
      </c>
      <c r="H6" s="39"/>
      <c r="I6" s="46"/>
      <c r="J6" s="47"/>
      <c r="K6" s="58"/>
      <c r="L6" s="59"/>
      <c r="M6" s="58"/>
      <c r="N6" s="60"/>
      <c r="O6" s="60"/>
      <c r="P6" s="39"/>
      <c r="Q6" s="25" t="s">
        <v>33</v>
      </c>
      <c r="R6" s="25" t="s">
        <v>34</v>
      </c>
      <c r="S6" s="19" t="s">
        <v>35</v>
      </c>
      <c r="T6" s="61" t="s">
        <v>36</v>
      </c>
      <c r="U6" s="56"/>
      <c r="V6" s="39"/>
      <c r="W6" s="46"/>
      <c r="X6" s="46"/>
      <c r="Z6" s="37"/>
      <c r="AA6" s="37"/>
      <c r="AB6" s="46"/>
      <c r="AC6" s="46"/>
      <c r="AD6" s="46"/>
      <c r="AE6" s="46"/>
      <c r="AF6" s="46"/>
      <c r="AG6" s="46"/>
      <c r="AH6" s="57"/>
    </row>
    <row r="7" spans="1:35" s="5" customFormat="1">
      <c r="A7" s="39"/>
      <c r="B7" s="40"/>
      <c r="C7" s="41"/>
      <c r="D7" s="39"/>
      <c r="E7" s="39"/>
      <c r="F7" s="39"/>
      <c r="G7" s="39"/>
      <c r="H7" s="39"/>
      <c r="I7" s="46"/>
      <c r="J7" s="47"/>
      <c r="K7" s="58"/>
      <c r="L7" s="59"/>
      <c r="M7" s="58"/>
      <c r="N7" s="60"/>
      <c r="O7" s="60"/>
      <c r="P7" s="39"/>
      <c r="Q7" s="39"/>
      <c r="R7" s="39"/>
      <c r="S7" s="39"/>
      <c r="T7" s="62"/>
      <c r="U7" s="56"/>
      <c r="V7" s="39"/>
      <c r="W7" s="46"/>
      <c r="X7" s="46"/>
      <c r="Z7" s="37"/>
      <c r="AA7" s="37"/>
      <c r="AB7" s="46"/>
      <c r="AC7" s="46"/>
      <c r="AD7" s="46"/>
      <c r="AE7" s="46"/>
      <c r="AF7" s="46"/>
      <c r="AG7" s="46"/>
      <c r="AH7" s="57"/>
    </row>
    <row r="8" spans="1:35" s="5" customFormat="1">
      <c r="A8" s="39"/>
      <c r="B8" s="40"/>
      <c r="C8" s="63"/>
      <c r="D8" s="64"/>
      <c r="E8" s="64"/>
      <c r="F8" s="64"/>
      <c r="G8" s="64"/>
      <c r="H8" s="64"/>
      <c r="I8" s="65"/>
      <c r="J8" s="44"/>
      <c r="K8" s="66"/>
      <c r="L8" s="67"/>
      <c r="M8" s="66"/>
      <c r="N8" s="45"/>
      <c r="O8" s="45"/>
      <c r="P8" s="64"/>
      <c r="Q8" s="64"/>
      <c r="R8" s="64"/>
      <c r="S8" s="64"/>
      <c r="T8" s="68"/>
      <c r="U8" s="69"/>
      <c r="V8" s="64"/>
      <c r="W8" s="65"/>
      <c r="X8" s="65"/>
      <c r="Z8" s="70"/>
      <c r="AA8" s="70"/>
      <c r="AB8" s="65"/>
      <c r="AC8" s="65"/>
      <c r="AD8" s="65"/>
      <c r="AE8" s="65"/>
      <c r="AF8" s="65"/>
      <c r="AG8" s="65"/>
      <c r="AH8" s="57"/>
    </row>
    <row r="9" spans="1:35" s="5" customFormat="1" ht="24" customHeight="1">
      <c r="A9" s="71" t="s">
        <v>37</v>
      </c>
      <c r="B9" s="71"/>
      <c r="C9" s="72" t="s">
        <v>38</v>
      </c>
      <c r="D9" s="73" t="s">
        <v>39</v>
      </c>
      <c r="E9" s="74" t="s">
        <v>40</v>
      </c>
      <c r="F9" s="75" t="s">
        <v>41</v>
      </c>
      <c r="G9" s="76">
        <v>0.65700000000000003</v>
      </c>
      <c r="H9" s="75" t="s">
        <v>42</v>
      </c>
      <c r="I9" s="75" t="str">
        <f t="shared" ref="I9:I42" si="0">IF(Z9="","",(IF(AA9-Z9&gt;0,CONCATENATE(TEXT(Z9,"#,##0"),"~",TEXT(AA9,"#,##0")),TEXT(Z9,"#,##0"))))</f>
        <v>700~710</v>
      </c>
      <c r="J9" s="77">
        <v>4</v>
      </c>
      <c r="K9" s="78">
        <v>27.7</v>
      </c>
      <c r="L9" s="79">
        <f t="shared" ref="L9:L42" si="1">IF(K9&gt;0,1/K9*34.6*67.1,"")</f>
        <v>83.814440433212994</v>
      </c>
      <c r="M9" s="80">
        <f t="shared" ref="M9:M42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81">
        <f t="shared" ref="N9:N42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82" t="str">
        <f t="shared" ref="O9:O42" si="4">IF(Z9="","",IF(AE9="",TEXT(AB9,"#,##0.0"),IF(AB9-AE9&gt;0,CONCATENATE(TEXT(AE9,"#,##0.0"),"~",TEXT(AB9,"#,##0.0")),TEXT(AB9,"#,##0.0"))))</f>
        <v>28.8</v>
      </c>
      <c r="P9" s="83" t="s">
        <v>43</v>
      </c>
      <c r="Q9" s="75" t="s">
        <v>44</v>
      </c>
      <c r="R9" s="83" t="s">
        <v>45</v>
      </c>
      <c r="S9" s="84"/>
      <c r="T9" s="85" t="s">
        <v>46</v>
      </c>
      <c r="U9" s="86">
        <f t="shared" ref="U9:U42" si="5">IFERROR(IF(K9&lt;M9,"",(ROUNDDOWN(K9/M9*100,0))),"")</f>
        <v>127</v>
      </c>
      <c r="V9" s="87">
        <f t="shared" ref="V9:V42" si="6">IFERROR(IF(K9&lt;N9,"",(ROUNDDOWN(K9/N9*100,0))),"")</f>
        <v>112</v>
      </c>
      <c r="W9" s="87">
        <f t="shared" ref="W9:W42" si="7">IF(AC9&lt;55,"",IF(AA9="",AC9,IF(AF9-AC9&gt;0,CONCATENATE(AC9,"~",AF9),AC9)))</f>
        <v>96</v>
      </c>
      <c r="X9" s="88" t="str">
        <f t="shared" ref="X9:X42" si="8">IF(AC9&lt;55,"",AD9)</f>
        <v>★4.5</v>
      </c>
      <c r="Z9" s="89">
        <v>700</v>
      </c>
      <c r="AA9" s="89">
        <v>710</v>
      </c>
      <c r="AB9" s="90">
        <f t="shared" ref="AB9:AB42" si="9">IF(Z9="","",(ROUND(IF(Z9&gt;=2759,9.5,IF(Z9&lt;2759,(-2.47/1000000*Z9*Z9)-(8.52/10000*Z9)+30.65)),1)))</f>
        <v>28.8</v>
      </c>
      <c r="AC9" s="91">
        <f t="shared" ref="AC9:AC42" si="10">IF(K9="","",ROUNDDOWN(K9/AB9*100,0))</f>
        <v>96</v>
      </c>
      <c r="AD9" s="91" t="str">
        <f t="shared" ref="AD9:AD42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90">
        <f t="shared" ref="AE9:AE42" si="12">IF(AA9="","",(ROUND(IF(AA9&gt;=2759,9.5,IF(AA9&lt;2759,(-2.47/1000000*AA9*AA9)-(8.52/10000*AA9)+30.65)),1)))</f>
        <v>28.8</v>
      </c>
      <c r="AF9" s="91">
        <f t="shared" ref="AF9:AF42" si="13">IF(AE9="","",IF(K9="","",ROUNDDOWN(K9/AE9*100,0)))</f>
        <v>96</v>
      </c>
      <c r="AG9" s="91" t="str">
        <f t="shared" ref="AG9:AG42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92"/>
    </row>
    <row r="10" spans="1:35" s="5" customFormat="1" ht="24" customHeight="1">
      <c r="A10" s="93"/>
      <c r="B10" s="93"/>
      <c r="C10" s="94"/>
      <c r="D10" s="73" t="s">
        <v>39</v>
      </c>
      <c r="E10" s="74" t="s">
        <v>47</v>
      </c>
      <c r="F10" s="75" t="s">
        <v>41</v>
      </c>
      <c r="G10" s="76">
        <v>0.65700000000000003</v>
      </c>
      <c r="H10" s="75" t="s">
        <v>42</v>
      </c>
      <c r="I10" s="75" t="str">
        <f t="shared" si="0"/>
        <v>750~760</v>
      </c>
      <c r="J10" s="77">
        <v>4</v>
      </c>
      <c r="K10" s="78">
        <v>25.7</v>
      </c>
      <c r="L10" s="79">
        <f t="shared" si="1"/>
        <v>90.336964980544749</v>
      </c>
      <c r="M10" s="80">
        <f t="shared" si="2"/>
        <v>21</v>
      </c>
      <c r="N10" s="81">
        <f t="shared" si="3"/>
        <v>24.5</v>
      </c>
      <c r="O10" s="82" t="str">
        <f t="shared" si="4"/>
        <v>28.6</v>
      </c>
      <c r="P10" s="83" t="s">
        <v>48</v>
      </c>
      <c r="Q10" s="75" t="s">
        <v>44</v>
      </c>
      <c r="R10" s="83" t="s">
        <v>49</v>
      </c>
      <c r="S10" s="84"/>
      <c r="T10" s="85" t="s">
        <v>46</v>
      </c>
      <c r="U10" s="86">
        <f t="shared" si="5"/>
        <v>122</v>
      </c>
      <c r="V10" s="87">
        <f t="shared" si="6"/>
        <v>104</v>
      </c>
      <c r="W10" s="87">
        <f t="shared" si="7"/>
        <v>89</v>
      </c>
      <c r="X10" s="88" t="str">
        <f t="shared" si="8"/>
        <v>★3.5</v>
      </c>
      <c r="Z10" s="89">
        <v>750</v>
      </c>
      <c r="AA10" s="89">
        <v>760</v>
      </c>
      <c r="AB10" s="90">
        <f t="shared" si="9"/>
        <v>28.6</v>
      </c>
      <c r="AC10" s="91">
        <f t="shared" si="10"/>
        <v>89</v>
      </c>
      <c r="AD10" s="91" t="str">
        <f t="shared" si="11"/>
        <v>★3.5</v>
      </c>
      <c r="AE10" s="90">
        <f t="shared" si="12"/>
        <v>28.6</v>
      </c>
      <c r="AF10" s="91">
        <f t="shared" si="13"/>
        <v>89</v>
      </c>
      <c r="AG10" s="91" t="str">
        <f t="shared" si="14"/>
        <v>★3.5</v>
      </c>
      <c r="AH10" s="92"/>
    </row>
    <row r="11" spans="1:35" s="5" customFormat="1" ht="24" customHeight="1">
      <c r="A11" s="93"/>
      <c r="B11" s="93"/>
      <c r="C11" s="94"/>
      <c r="D11" s="73" t="s">
        <v>50</v>
      </c>
      <c r="E11" s="74" t="s">
        <v>40</v>
      </c>
      <c r="F11" s="75" t="s">
        <v>51</v>
      </c>
      <c r="G11" s="76">
        <v>0.65800000000000003</v>
      </c>
      <c r="H11" s="75" t="s">
        <v>42</v>
      </c>
      <c r="I11" s="75" t="str">
        <f t="shared" si="0"/>
        <v>680~690</v>
      </c>
      <c r="J11" s="77">
        <v>4</v>
      </c>
      <c r="K11" s="78">
        <v>25.2</v>
      </c>
      <c r="L11" s="79">
        <f t="shared" si="1"/>
        <v>92.129365079365073</v>
      </c>
      <c r="M11" s="80">
        <f t="shared" si="2"/>
        <v>21.8</v>
      </c>
      <c r="N11" s="81">
        <f t="shared" si="3"/>
        <v>24.6</v>
      </c>
      <c r="O11" s="82" t="str">
        <f t="shared" si="4"/>
        <v>28.9</v>
      </c>
      <c r="P11" s="83" t="s">
        <v>52</v>
      </c>
      <c r="Q11" s="75" t="s">
        <v>53</v>
      </c>
      <c r="R11" s="83" t="s">
        <v>45</v>
      </c>
      <c r="S11" s="84"/>
      <c r="T11" s="85"/>
      <c r="U11" s="86">
        <f t="shared" si="5"/>
        <v>115</v>
      </c>
      <c r="V11" s="87">
        <f t="shared" si="6"/>
        <v>102</v>
      </c>
      <c r="W11" s="87">
        <f t="shared" si="7"/>
        <v>87</v>
      </c>
      <c r="X11" s="88" t="str">
        <f t="shared" si="8"/>
        <v>★3.5</v>
      </c>
      <c r="Z11" s="89">
        <v>680</v>
      </c>
      <c r="AA11" s="89">
        <v>690</v>
      </c>
      <c r="AB11" s="90">
        <f t="shared" si="9"/>
        <v>28.9</v>
      </c>
      <c r="AC11" s="91">
        <f t="shared" si="10"/>
        <v>87</v>
      </c>
      <c r="AD11" s="91" t="str">
        <f t="shared" si="11"/>
        <v>★3.5</v>
      </c>
      <c r="AE11" s="90">
        <f t="shared" si="12"/>
        <v>28.9</v>
      </c>
      <c r="AF11" s="91">
        <f t="shared" si="13"/>
        <v>87</v>
      </c>
      <c r="AG11" s="91" t="str">
        <f t="shared" si="14"/>
        <v>★3.5</v>
      </c>
      <c r="AH11" s="92"/>
    </row>
    <row r="12" spans="1:35" s="5" customFormat="1" ht="24" customHeight="1">
      <c r="A12" s="93"/>
      <c r="B12" s="93"/>
      <c r="C12" s="94"/>
      <c r="D12" s="73" t="s">
        <v>50</v>
      </c>
      <c r="E12" s="74" t="s">
        <v>47</v>
      </c>
      <c r="F12" s="75" t="s">
        <v>51</v>
      </c>
      <c r="G12" s="76">
        <v>0.65800000000000003</v>
      </c>
      <c r="H12" s="75" t="s">
        <v>42</v>
      </c>
      <c r="I12" s="75" t="str">
        <f t="shared" si="0"/>
        <v>730~740</v>
      </c>
      <c r="J12" s="77">
        <v>4</v>
      </c>
      <c r="K12" s="78">
        <v>23.5</v>
      </c>
      <c r="L12" s="79">
        <f t="shared" si="1"/>
        <v>98.794042553191488</v>
      </c>
      <c r="M12" s="80">
        <f t="shared" si="2"/>
        <v>21.8</v>
      </c>
      <c r="N12" s="81">
        <f t="shared" si="3"/>
        <v>24.6</v>
      </c>
      <c r="O12" s="82" t="str">
        <f t="shared" si="4"/>
        <v>28.7</v>
      </c>
      <c r="P12" s="83" t="s">
        <v>52</v>
      </c>
      <c r="Q12" s="75" t="s">
        <v>53</v>
      </c>
      <c r="R12" s="83" t="s">
        <v>49</v>
      </c>
      <c r="S12" s="84"/>
      <c r="T12" s="85"/>
      <c r="U12" s="86">
        <f t="shared" si="5"/>
        <v>107</v>
      </c>
      <c r="V12" s="87" t="str">
        <f t="shared" si="6"/>
        <v/>
      </c>
      <c r="W12" s="87">
        <f t="shared" si="7"/>
        <v>81</v>
      </c>
      <c r="X12" s="88" t="str">
        <f t="shared" si="8"/>
        <v>★3.0</v>
      </c>
      <c r="Z12" s="89">
        <v>730</v>
      </c>
      <c r="AA12" s="89">
        <v>740</v>
      </c>
      <c r="AB12" s="90">
        <f t="shared" si="9"/>
        <v>28.7</v>
      </c>
      <c r="AC12" s="91">
        <f t="shared" si="10"/>
        <v>81</v>
      </c>
      <c r="AD12" s="91" t="str">
        <f t="shared" si="11"/>
        <v>★3.0</v>
      </c>
      <c r="AE12" s="90">
        <f t="shared" si="12"/>
        <v>28.7</v>
      </c>
      <c r="AF12" s="91">
        <f t="shared" si="13"/>
        <v>81</v>
      </c>
      <c r="AG12" s="91" t="str">
        <f t="shared" si="14"/>
        <v>★3.0</v>
      </c>
      <c r="AH12" s="92"/>
    </row>
    <row r="13" spans="1:35" s="5" customFormat="1" ht="24" customHeight="1">
      <c r="A13" s="93"/>
      <c r="B13" s="71"/>
      <c r="C13" s="72" t="s">
        <v>54</v>
      </c>
      <c r="D13" s="73" t="s">
        <v>55</v>
      </c>
      <c r="E13" s="74" t="s">
        <v>56</v>
      </c>
      <c r="F13" s="75" t="s">
        <v>51</v>
      </c>
      <c r="G13" s="76">
        <v>0.65800000000000003</v>
      </c>
      <c r="H13" s="75" t="s">
        <v>42</v>
      </c>
      <c r="I13" s="75" t="str">
        <f t="shared" si="0"/>
        <v>680</v>
      </c>
      <c r="J13" s="95">
        <v>4</v>
      </c>
      <c r="K13" s="78">
        <v>26.2</v>
      </c>
      <c r="L13" s="79">
        <f t="shared" si="1"/>
        <v>88.612977099236645</v>
      </c>
      <c r="M13" s="80">
        <f t="shared" si="2"/>
        <v>21.8</v>
      </c>
      <c r="N13" s="81">
        <f t="shared" si="3"/>
        <v>24.6</v>
      </c>
      <c r="O13" s="82" t="str">
        <f t="shared" si="4"/>
        <v>28.9</v>
      </c>
      <c r="P13" s="83" t="s">
        <v>57</v>
      </c>
      <c r="Q13" s="75" t="s">
        <v>44</v>
      </c>
      <c r="R13" s="83" t="s">
        <v>45</v>
      </c>
      <c r="S13" s="84"/>
      <c r="T13" s="85" t="s">
        <v>46</v>
      </c>
      <c r="U13" s="86">
        <f t="shared" si="5"/>
        <v>120</v>
      </c>
      <c r="V13" s="87">
        <f t="shared" si="6"/>
        <v>106</v>
      </c>
      <c r="W13" s="87">
        <f t="shared" si="7"/>
        <v>90</v>
      </c>
      <c r="X13" s="88" t="str">
        <f t="shared" si="8"/>
        <v>★4.0</v>
      </c>
      <c r="Z13" s="89">
        <v>680</v>
      </c>
      <c r="AA13" s="89"/>
      <c r="AB13" s="90">
        <f t="shared" si="9"/>
        <v>28.9</v>
      </c>
      <c r="AC13" s="91">
        <f t="shared" si="10"/>
        <v>90</v>
      </c>
      <c r="AD13" s="91" t="str">
        <f t="shared" si="11"/>
        <v>★4.0</v>
      </c>
      <c r="AE13" s="90" t="str">
        <f t="shared" si="12"/>
        <v/>
      </c>
      <c r="AF13" s="91" t="str">
        <f t="shared" si="13"/>
        <v/>
      </c>
      <c r="AG13" s="91" t="str">
        <f t="shared" si="14"/>
        <v/>
      </c>
      <c r="AH13" s="92"/>
    </row>
    <row r="14" spans="1:35" s="5" customFormat="1" ht="24" customHeight="1">
      <c r="A14" s="93"/>
      <c r="B14" s="93"/>
      <c r="C14" s="94"/>
      <c r="D14" s="73" t="s">
        <v>55</v>
      </c>
      <c r="E14" s="74" t="s">
        <v>58</v>
      </c>
      <c r="F14" s="75" t="s">
        <v>51</v>
      </c>
      <c r="G14" s="76">
        <v>0.65800000000000003</v>
      </c>
      <c r="H14" s="75" t="s">
        <v>42</v>
      </c>
      <c r="I14" s="96" t="str">
        <f t="shared" si="0"/>
        <v>730</v>
      </c>
      <c r="J14" s="97">
        <v>4</v>
      </c>
      <c r="K14" s="78">
        <v>24.6</v>
      </c>
      <c r="L14" s="79">
        <f t="shared" si="1"/>
        <v>94.376422764227627</v>
      </c>
      <c r="M14" s="80">
        <f t="shared" si="2"/>
        <v>21.8</v>
      </c>
      <c r="N14" s="81">
        <f t="shared" si="3"/>
        <v>24.6</v>
      </c>
      <c r="O14" s="82" t="str">
        <f t="shared" si="4"/>
        <v>28.7</v>
      </c>
      <c r="P14" s="83" t="s">
        <v>57</v>
      </c>
      <c r="Q14" s="75" t="s">
        <v>44</v>
      </c>
      <c r="R14" s="83" t="s">
        <v>49</v>
      </c>
      <c r="S14" s="84"/>
      <c r="T14" s="85" t="s">
        <v>46</v>
      </c>
      <c r="U14" s="86">
        <f t="shared" si="5"/>
        <v>112</v>
      </c>
      <c r="V14" s="87">
        <f t="shared" si="6"/>
        <v>100</v>
      </c>
      <c r="W14" s="87">
        <f t="shared" si="7"/>
        <v>85</v>
      </c>
      <c r="X14" s="88" t="str">
        <f t="shared" si="8"/>
        <v>★3.5</v>
      </c>
      <c r="Z14" s="89">
        <v>730</v>
      </c>
      <c r="AA14" s="89"/>
      <c r="AB14" s="90">
        <f t="shared" si="9"/>
        <v>28.7</v>
      </c>
      <c r="AC14" s="91">
        <f t="shared" si="10"/>
        <v>85</v>
      </c>
      <c r="AD14" s="91" t="str">
        <f t="shared" si="11"/>
        <v>★3.5</v>
      </c>
      <c r="AE14" s="90" t="str">
        <f t="shared" si="12"/>
        <v/>
      </c>
      <c r="AF14" s="91" t="str">
        <f t="shared" si="13"/>
        <v/>
      </c>
      <c r="AG14" s="91" t="str">
        <f t="shared" si="14"/>
        <v/>
      </c>
      <c r="AH14" s="92"/>
    </row>
    <row r="15" spans="1:35" s="5" customFormat="1" ht="24" customHeight="1">
      <c r="A15" s="93"/>
      <c r="B15" s="71"/>
      <c r="C15" s="72" t="s">
        <v>59</v>
      </c>
      <c r="D15" s="73" t="s">
        <v>60</v>
      </c>
      <c r="E15" s="74" t="s">
        <v>61</v>
      </c>
      <c r="F15" s="75" t="s">
        <v>41</v>
      </c>
      <c r="G15" s="76">
        <v>0.65700000000000003</v>
      </c>
      <c r="H15" s="75" t="s">
        <v>42</v>
      </c>
      <c r="I15" s="96" t="str">
        <f t="shared" si="0"/>
        <v>770~790</v>
      </c>
      <c r="J15" s="97">
        <v>4</v>
      </c>
      <c r="K15" s="78">
        <v>25.2</v>
      </c>
      <c r="L15" s="79">
        <f t="shared" si="1"/>
        <v>92.129365079365073</v>
      </c>
      <c r="M15" s="80">
        <f t="shared" si="2"/>
        <v>21</v>
      </c>
      <c r="N15" s="81">
        <f t="shared" si="3"/>
        <v>24.5</v>
      </c>
      <c r="O15" s="82" t="str">
        <f t="shared" si="4"/>
        <v>28.4~28.5</v>
      </c>
      <c r="P15" s="83" t="s">
        <v>48</v>
      </c>
      <c r="Q15" s="75" t="s">
        <v>44</v>
      </c>
      <c r="R15" s="83" t="s">
        <v>45</v>
      </c>
      <c r="S15" s="84"/>
      <c r="T15" s="85" t="s">
        <v>46</v>
      </c>
      <c r="U15" s="86">
        <f t="shared" si="5"/>
        <v>120</v>
      </c>
      <c r="V15" s="87">
        <f t="shared" si="6"/>
        <v>102</v>
      </c>
      <c r="W15" s="87">
        <f t="shared" si="7"/>
        <v>88</v>
      </c>
      <c r="X15" s="88" t="str">
        <f t="shared" si="8"/>
        <v>★3.5</v>
      </c>
      <c r="Z15" s="89">
        <v>770</v>
      </c>
      <c r="AA15" s="89">
        <v>790</v>
      </c>
      <c r="AB15" s="90">
        <f t="shared" si="9"/>
        <v>28.5</v>
      </c>
      <c r="AC15" s="91">
        <f t="shared" si="10"/>
        <v>88</v>
      </c>
      <c r="AD15" s="91" t="str">
        <f t="shared" si="11"/>
        <v>★3.5</v>
      </c>
      <c r="AE15" s="90">
        <f t="shared" si="12"/>
        <v>28.4</v>
      </c>
      <c r="AF15" s="91">
        <f t="shared" si="13"/>
        <v>88</v>
      </c>
      <c r="AG15" s="91" t="str">
        <f t="shared" si="14"/>
        <v>★3.5</v>
      </c>
      <c r="AH15" s="92"/>
    </row>
    <row r="16" spans="1:35" s="5" customFormat="1" ht="24" customHeight="1">
      <c r="A16" s="93"/>
      <c r="B16" s="93"/>
      <c r="C16" s="94"/>
      <c r="D16" s="73" t="s">
        <v>60</v>
      </c>
      <c r="E16" s="74" t="s">
        <v>62</v>
      </c>
      <c r="F16" s="75" t="s">
        <v>41</v>
      </c>
      <c r="G16" s="76">
        <v>0.65700000000000003</v>
      </c>
      <c r="H16" s="75" t="s">
        <v>42</v>
      </c>
      <c r="I16" s="96" t="str">
        <f t="shared" si="0"/>
        <v>820~840</v>
      </c>
      <c r="J16" s="97">
        <v>4</v>
      </c>
      <c r="K16" s="78">
        <v>24.2</v>
      </c>
      <c r="L16" s="79">
        <f t="shared" si="1"/>
        <v>95.936363636363637</v>
      </c>
      <c r="M16" s="80">
        <f t="shared" si="2"/>
        <v>21</v>
      </c>
      <c r="N16" s="81">
        <f t="shared" si="3"/>
        <v>24.5</v>
      </c>
      <c r="O16" s="82" t="str">
        <f t="shared" si="4"/>
        <v>28.2~28.3</v>
      </c>
      <c r="P16" s="83" t="s">
        <v>48</v>
      </c>
      <c r="Q16" s="75" t="s">
        <v>44</v>
      </c>
      <c r="R16" s="83" t="s">
        <v>49</v>
      </c>
      <c r="S16" s="84"/>
      <c r="T16" s="85" t="s">
        <v>46</v>
      </c>
      <c r="U16" s="86">
        <f t="shared" si="5"/>
        <v>115</v>
      </c>
      <c r="V16" s="87" t="str">
        <f t="shared" si="6"/>
        <v/>
      </c>
      <c r="W16" s="87">
        <f t="shared" si="7"/>
        <v>85</v>
      </c>
      <c r="X16" s="88" t="str">
        <f t="shared" si="8"/>
        <v>★3.5</v>
      </c>
      <c r="Z16" s="89">
        <v>820</v>
      </c>
      <c r="AA16" s="89">
        <v>840</v>
      </c>
      <c r="AB16" s="90">
        <f t="shared" si="9"/>
        <v>28.3</v>
      </c>
      <c r="AC16" s="91">
        <f t="shared" si="10"/>
        <v>85</v>
      </c>
      <c r="AD16" s="91" t="str">
        <f t="shared" si="11"/>
        <v>★3.5</v>
      </c>
      <c r="AE16" s="90">
        <f t="shared" si="12"/>
        <v>28.2</v>
      </c>
      <c r="AF16" s="91">
        <f t="shared" si="13"/>
        <v>85</v>
      </c>
      <c r="AG16" s="91" t="str">
        <f t="shared" si="14"/>
        <v>★3.5</v>
      </c>
      <c r="AH16" s="92"/>
    </row>
    <row r="17" spans="1:34" s="5" customFormat="1" ht="24" customHeight="1">
      <c r="A17" s="93"/>
      <c r="B17" s="93"/>
      <c r="C17" s="94"/>
      <c r="D17" s="73" t="s">
        <v>63</v>
      </c>
      <c r="E17" s="74" t="s">
        <v>64</v>
      </c>
      <c r="F17" s="75" t="s">
        <v>65</v>
      </c>
      <c r="G17" s="76">
        <v>0.65700000000000003</v>
      </c>
      <c r="H17" s="75" t="s">
        <v>66</v>
      </c>
      <c r="I17" s="96" t="str">
        <f t="shared" si="0"/>
        <v>730</v>
      </c>
      <c r="J17" s="97">
        <v>4</v>
      </c>
      <c r="K17" s="78">
        <v>24.8</v>
      </c>
      <c r="L17" s="79">
        <f t="shared" si="1"/>
        <v>93.615322580645156</v>
      </c>
      <c r="M17" s="80">
        <f t="shared" si="2"/>
        <v>21.8</v>
      </c>
      <c r="N17" s="81">
        <f t="shared" si="3"/>
        <v>24.6</v>
      </c>
      <c r="O17" s="82" t="str">
        <f t="shared" si="4"/>
        <v>28.7</v>
      </c>
      <c r="P17" s="83" t="s">
        <v>67</v>
      </c>
      <c r="Q17" s="75" t="s">
        <v>44</v>
      </c>
      <c r="R17" s="83" t="s">
        <v>45</v>
      </c>
      <c r="S17" s="84"/>
      <c r="T17" s="85" t="s">
        <v>46</v>
      </c>
      <c r="U17" s="86">
        <f t="shared" si="5"/>
        <v>113</v>
      </c>
      <c r="V17" s="87">
        <f t="shared" si="6"/>
        <v>100</v>
      </c>
      <c r="W17" s="87">
        <f t="shared" si="7"/>
        <v>86</v>
      </c>
      <c r="X17" s="88" t="str">
        <f t="shared" si="8"/>
        <v>★3.5</v>
      </c>
      <c r="Z17" s="89">
        <v>730</v>
      </c>
      <c r="AA17" s="89"/>
      <c r="AB17" s="90">
        <f t="shared" si="9"/>
        <v>28.7</v>
      </c>
      <c r="AC17" s="91">
        <f t="shared" si="10"/>
        <v>86</v>
      </c>
      <c r="AD17" s="91" t="str">
        <f t="shared" si="11"/>
        <v>★3.5</v>
      </c>
      <c r="AE17" s="90" t="str">
        <f t="shared" si="12"/>
        <v/>
      </c>
      <c r="AF17" s="91" t="str">
        <f t="shared" si="13"/>
        <v/>
      </c>
      <c r="AG17" s="91" t="str">
        <f t="shared" si="14"/>
        <v/>
      </c>
      <c r="AH17" s="92"/>
    </row>
    <row r="18" spans="1:34" s="5" customFormat="1" ht="24" customHeight="1">
      <c r="A18" s="93"/>
      <c r="B18" s="93"/>
      <c r="C18" s="94"/>
      <c r="D18" s="73" t="s">
        <v>63</v>
      </c>
      <c r="E18" s="74" t="s">
        <v>68</v>
      </c>
      <c r="F18" s="75" t="s">
        <v>65</v>
      </c>
      <c r="G18" s="76">
        <v>0.65700000000000003</v>
      </c>
      <c r="H18" s="75" t="s">
        <v>42</v>
      </c>
      <c r="I18" s="96" t="str">
        <f t="shared" si="0"/>
        <v>750</v>
      </c>
      <c r="J18" s="97">
        <v>4</v>
      </c>
      <c r="K18" s="78">
        <v>24.4</v>
      </c>
      <c r="L18" s="79">
        <f t="shared" si="1"/>
        <v>95.15</v>
      </c>
      <c r="M18" s="80">
        <f t="shared" si="2"/>
        <v>21</v>
      </c>
      <c r="N18" s="81">
        <f t="shared" si="3"/>
        <v>24.5</v>
      </c>
      <c r="O18" s="82" t="str">
        <f t="shared" si="4"/>
        <v>28.6</v>
      </c>
      <c r="P18" s="83" t="s">
        <v>69</v>
      </c>
      <c r="Q18" s="75" t="s">
        <v>44</v>
      </c>
      <c r="R18" s="83" t="s">
        <v>45</v>
      </c>
      <c r="S18" s="84"/>
      <c r="T18" s="85" t="s">
        <v>46</v>
      </c>
      <c r="U18" s="86">
        <f t="shared" si="5"/>
        <v>116</v>
      </c>
      <c r="V18" s="87" t="str">
        <f t="shared" si="6"/>
        <v/>
      </c>
      <c r="W18" s="87">
        <f t="shared" si="7"/>
        <v>85</v>
      </c>
      <c r="X18" s="88" t="str">
        <f t="shared" si="8"/>
        <v>★3.5</v>
      </c>
      <c r="Z18" s="89">
        <v>750</v>
      </c>
      <c r="AA18" s="89"/>
      <c r="AB18" s="90">
        <f t="shared" si="9"/>
        <v>28.6</v>
      </c>
      <c r="AC18" s="91">
        <f t="shared" si="10"/>
        <v>85</v>
      </c>
      <c r="AD18" s="91" t="str">
        <f t="shared" si="11"/>
        <v>★3.5</v>
      </c>
      <c r="AE18" s="90" t="str">
        <f t="shared" si="12"/>
        <v/>
      </c>
      <c r="AF18" s="91" t="str">
        <f t="shared" si="13"/>
        <v/>
      </c>
      <c r="AG18" s="91" t="str">
        <f t="shared" si="14"/>
        <v/>
      </c>
      <c r="AH18" s="92"/>
    </row>
    <row r="19" spans="1:34" s="5" customFormat="1" ht="24" customHeight="1">
      <c r="A19" s="93"/>
      <c r="B19" s="93"/>
      <c r="C19" s="94"/>
      <c r="D19" s="73" t="s">
        <v>63</v>
      </c>
      <c r="E19" s="74" t="s">
        <v>70</v>
      </c>
      <c r="F19" s="75" t="s">
        <v>65</v>
      </c>
      <c r="G19" s="76">
        <v>0.65700000000000003</v>
      </c>
      <c r="H19" s="75" t="s">
        <v>66</v>
      </c>
      <c r="I19" s="96" t="str">
        <f t="shared" si="0"/>
        <v>780</v>
      </c>
      <c r="J19" s="97">
        <v>4</v>
      </c>
      <c r="K19" s="78">
        <v>23</v>
      </c>
      <c r="L19" s="79">
        <f t="shared" si="1"/>
        <v>100.94173913043477</v>
      </c>
      <c r="M19" s="80">
        <f t="shared" si="2"/>
        <v>21</v>
      </c>
      <c r="N19" s="81">
        <f t="shared" si="3"/>
        <v>24.5</v>
      </c>
      <c r="O19" s="82" t="str">
        <f t="shared" si="4"/>
        <v>28.5</v>
      </c>
      <c r="P19" s="83" t="s">
        <v>67</v>
      </c>
      <c r="Q19" s="75" t="s">
        <v>44</v>
      </c>
      <c r="R19" s="83" t="s">
        <v>49</v>
      </c>
      <c r="S19" s="84"/>
      <c r="T19" s="85" t="s">
        <v>46</v>
      </c>
      <c r="U19" s="86">
        <f t="shared" si="5"/>
        <v>109</v>
      </c>
      <c r="V19" s="87" t="str">
        <f t="shared" si="6"/>
        <v/>
      </c>
      <c r="W19" s="87">
        <f t="shared" si="7"/>
        <v>80</v>
      </c>
      <c r="X19" s="88" t="str">
        <f t="shared" si="8"/>
        <v>★3.0</v>
      </c>
      <c r="Z19" s="89">
        <v>780</v>
      </c>
      <c r="AA19" s="89"/>
      <c r="AB19" s="90">
        <f t="shared" si="9"/>
        <v>28.5</v>
      </c>
      <c r="AC19" s="91">
        <f t="shared" si="10"/>
        <v>80</v>
      </c>
      <c r="AD19" s="91" t="str">
        <f t="shared" si="11"/>
        <v>★3.0</v>
      </c>
      <c r="AE19" s="90" t="str">
        <f t="shared" si="12"/>
        <v/>
      </c>
      <c r="AF19" s="91" t="str">
        <f t="shared" si="13"/>
        <v/>
      </c>
      <c r="AG19" s="91" t="str">
        <f t="shared" si="14"/>
        <v/>
      </c>
      <c r="AH19" s="92"/>
    </row>
    <row r="20" spans="1:34" s="5" customFormat="1" ht="24" customHeight="1">
      <c r="A20" s="93"/>
      <c r="B20" s="93"/>
      <c r="C20" s="94"/>
      <c r="D20" s="73" t="s">
        <v>63</v>
      </c>
      <c r="E20" s="74" t="s">
        <v>71</v>
      </c>
      <c r="F20" s="75" t="s">
        <v>65</v>
      </c>
      <c r="G20" s="76">
        <v>0.65700000000000003</v>
      </c>
      <c r="H20" s="75" t="s">
        <v>42</v>
      </c>
      <c r="I20" s="96" t="str">
        <f t="shared" si="0"/>
        <v>800</v>
      </c>
      <c r="J20" s="97">
        <v>4</v>
      </c>
      <c r="K20" s="78">
        <v>23.2</v>
      </c>
      <c r="L20" s="79">
        <f t="shared" si="1"/>
        <v>100.07155172413793</v>
      </c>
      <c r="M20" s="80">
        <f t="shared" si="2"/>
        <v>21</v>
      </c>
      <c r="N20" s="81">
        <f t="shared" si="3"/>
        <v>24.5</v>
      </c>
      <c r="O20" s="82" t="str">
        <f t="shared" si="4"/>
        <v>28.4</v>
      </c>
      <c r="P20" s="83" t="s">
        <v>69</v>
      </c>
      <c r="Q20" s="75" t="s">
        <v>44</v>
      </c>
      <c r="R20" s="83" t="s">
        <v>49</v>
      </c>
      <c r="S20" s="84"/>
      <c r="T20" s="85" t="s">
        <v>46</v>
      </c>
      <c r="U20" s="86">
        <f t="shared" si="5"/>
        <v>110</v>
      </c>
      <c r="V20" s="87" t="str">
        <f t="shared" si="6"/>
        <v/>
      </c>
      <c r="W20" s="87">
        <f t="shared" si="7"/>
        <v>81</v>
      </c>
      <c r="X20" s="88" t="str">
        <f t="shared" si="8"/>
        <v>★3.0</v>
      </c>
      <c r="Z20" s="89">
        <v>800</v>
      </c>
      <c r="AA20" s="89"/>
      <c r="AB20" s="90">
        <f t="shared" si="9"/>
        <v>28.4</v>
      </c>
      <c r="AC20" s="91">
        <f t="shared" si="10"/>
        <v>81</v>
      </c>
      <c r="AD20" s="91" t="str">
        <f t="shared" si="11"/>
        <v>★3.0</v>
      </c>
      <c r="AE20" s="90" t="str">
        <f t="shared" si="12"/>
        <v/>
      </c>
      <c r="AF20" s="91" t="str">
        <f t="shared" si="13"/>
        <v/>
      </c>
      <c r="AG20" s="91" t="str">
        <f t="shared" si="14"/>
        <v/>
      </c>
      <c r="AH20" s="92"/>
    </row>
    <row r="21" spans="1:34" s="5" customFormat="1" ht="24" customHeight="1">
      <c r="A21" s="93"/>
      <c r="B21" s="93"/>
      <c r="C21" s="94"/>
      <c r="D21" s="73" t="s">
        <v>72</v>
      </c>
      <c r="E21" s="74" t="s">
        <v>56</v>
      </c>
      <c r="F21" s="75" t="s">
        <v>73</v>
      </c>
      <c r="G21" s="76">
        <v>0.65800000000000003</v>
      </c>
      <c r="H21" s="75" t="s">
        <v>42</v>
      </c>
      <c r="I21" s="96" t="str">
        <f t="shared" si="0"/>
        <v>800</v>
      </c>
      <c r="J21" s="97">
        <v>4</v>
      </c>
      <c r="K21" s="78">
        <v>22.5</v>
      </c>
      <c r="L21" s="79">
        <f t="shared" si="1"/>
        <v>103.18488888888889</v>
      </c>
      <c r="M21" s="80">
        <f t="shared" si="2"/>
        <v>21</v>
      </c>
      <c r="N21" s="81">
        <f t="shared" si="3"/>
        <v>24.5</v>
      </c>
      <c r="O21" s="82" t="str">
        <f t="shared" si="4"/>
        <v>28.4</v>
      </c>
      <c r="P21" s="83" t="s">
        <v>48</v>
      </c>
      <c r="Q21" s="75" t="s">
        <v>53</v>
      </c>
      <c r="R21" s="83" t="s">
        <v>45</v>
      </c>
      <c r="S21" s="84" t="s">
        <v>74</v>
      </c>
      <c r="T21" s="85" t="s">
        <v>75</v>
      </c>
      <c r="U21" s="86">
        <f t="shared" si="5"/>
        <v>107</v>
      </c>
      <c r="V21" s="87" t="str">
        <f t="shared" si="6"/>
        <v/>
      </c>
      <c r="W21" s="87">
        <f t="shared" si="7"/>
        <v>79</v>
      </c>
      <c r="X21" s="88" t="str">
        <f t="shared" si="8"/>
        <v>★2.5</v>
      </c>
      <c r="Z21" s="89">
        <v>800</v>
      </c>
      <c r="AA21" s="89"/>
      <c r="AB21" s="90">
        <f t="shared" si="9"/>
        <v>28.4</v>
      </c>
      <c r="AC21" s="91">
        <f t="shared" si="10"/>
        <v>79</v>
      </c>
      <c r="AD21" s="91" t="str">
        <f t="shared" si="11"/>
        <v>★2.5</v>
      </c>
      <c r="AE21" s="90" t="str">
        <f t="shared" si="12"/>
        <v/>
      </c>
      <c r="AF21" s="91" t="str">
        <f t="shared" si="13"/>
        <v/>
      </c>
      <c r="AG21" s="91" t="str">
        <f t="shared" si="14"/>
        <v/>
      </c>
      <c r="AH21" s="92"/>
    </row>
    <row r="22" spans="1:34" s="5" customFormat="1" ht="24" customHeight="1">
      <c r="A22" s="93"/>
      <c r="B22" s="93"/>
      <c r="C22" s="94"/>
      <c r="D22" s="73" t="s">
        <v>72</v>
      </c>
      <c r="E22" s="74" t="s">
        <v>58</v>
      </c>
      <c r="F22" s="75" t="s">
        <v>73</v>
      </c>
      <c r="G22" s="76">
        <v>0.65800000000000003</v>
      </c>
      <c r="H22" s="75" t="s">
        <v>42</v>
      </c>
      <c r="I22" s="96" t="str">
        <f t="shared" si="0"/>
        <v>850</v>
      </c>
      <c r="J22" s="97">
        <v>4</v>
      </c>
      <c r="K22" s="78">
        <v>20.9</v>
      </c>
      <c r="L22" s="79">
        <f t="shared" si="1"/>
        <v>111.08421052631577</v>
      </c>
      <c r="M22" s="80">
        <f t="shared" si="2"/>
        <v>21</v>
      </c>
      <c r="N22" s="81">
        <f t="shared" si="3"/>
        <v>24.5</v>
      </c>
      <c r="O22" s="82" t="str">
        <f t="shared" si="4"/>
        <v>28.1</v>
      </c>
      <c r="P22" s="83" t="s">
        <v>48</v>
      </c>
      <c r="Q22" s="75" t="s">
        <v>53</v>
      </c>
      <c r="R22" s="83" t="s">
        <v>49</v>
      </c>
      <c r="S22" s="84" t="s">
        <v>74</v>
      </c>
      <c r="T22" s="85" t="s">
        <v>75</v>
      </c>
      <c r="U22" s="86" t="str">
        <f t="shared" si="5"/>
        <v/>
      </c>
      <c r="V22" s="87" t="str">
        <f t="shared" si="6"/>
        <v/>
      </c>
      <c r="W22" s="87">
        <f t="shared" si="7"/>
        <v>74</v>
      </c>
      <c r="X22" s="88" t="str">
        <f t="shared" si="8"/>
        <v>★2.0</v>
      </c>
      <c r="Z22" s="89">
        <v>850</v>
      </c>
      <c r="AA22" s="89"/>
      <c r="AB22" s="90">
        <f t="shared" si="9"/>
        <v>28.1</v>
      </c>
      <c r="AC22" s="91">
        <f t="shared" si="10"/>
        <v>74</v>
      </c>
      <c r="AD22" s="91" t="str">
        <f t="shared" si="11"/>
        <v>★2.0</v>
      </c>
      <c r="AE22" s="90" t="str">
        <f t="shared" si="12"/>
        <v/>
      </c>
      <c r="AF22" s="91" t="str">
        <f t="shared" si="13"/>
        <v/>
      </c>
      <c r="AG22" s="91" t="str">
        <f t="shared" si="14"/>
        <v/>
      </c>
      <c r="AH22" s="92"/>
    </row>
    <row r="23" spans="1:34" s="5" customFormat="1" ht="24" customHeight="1">
      <c r="A23" s="93"/>
      <c r="B23" s="71"/>
      <c r="C23" s="72" t="s">
        <v>76</v>
      </c>
      <c r="D23" s="73" t="s">
        <v>77</v>
      </c>
      <c r="E23" s="74" t="s">
        <v>40</v>
      </c>
      <c r="F23" s="75" t="s">
        <v>41</v>
      </c>
      <c r="G23" s="76">
        <v>0.65700000000000003</v>
      </c>
      <c r="H23" s="75" t="s">
        <v>42</v>
      </c>
      <c r="I23" s="96" t="str">
        <f t="shared" si="0"/>
        <v>860~870</v>
      </c>
      <c r="J23" s="97">
        <v>4</v>
      </c>
      <c r="K23" s="78">
        <v>25.1</v>
      </c>
      <c r="L23" s="79">
        <f t="shared" si="1"/>
        <v>92.496414342629478</v>
      </c>
      <c r="M23" s="80">
        <f t="shared" si="2"/>
        <v>20.8</v>
      </c>
      <c r="N23" s="81">
        <f t="shared" si="3"/>
        <v>23.7</v>
      </c>
      <c r="O23" s="82" t="str">
        <f t="shared" si="4"/>
        <v>28.0~28.1</v>
      </c>
      <c r="P23" s="83" t="s">
        <v>48</v>
      </c>
      <c r="Q23" s="75" t="s">
        <v>44</v>
      </c>
      <c r="R23" s="83" t="s">
        <v>45</v>
      </c>
      <c r="S23" s="84"/>
      <c r="T23" s="85" t="s">
        <v>46</v>
      </c>
      <c r="U23" s="86">
        <f t="shared" si="5"/>
        <v>120</v>
      </c>
      <c r="V23" s="87">
        <f t="shared" si="6"/>
        <v>105</v>
      </c>
      <c r="W23" s="87">
        <f t="shared" si="7"/>
        <v>89</v>
      </c>
      <c r="X23" s="88" t="str">
        <f t="shared" si="8"/>
        <v>★3.5</v>
      </c>
      <c r="Z23" s="89">
        <v>860</v>
      </c>
      <c r="AA23" s="89">
        <v>870</v>
      </c>
      <c r="AB23" s="90">
        <f t="shared" si="9"/>
        <v>28.1</v>
      </c>
      <c r="AC23" s="91">
        <f t="shared" si="10"/>
        <v>89</v>
      </c>
      <c r="AD23" s="91" t="str">
        <f t="shared" si="11"/>
        <v>★3.5</v>
      </c>
      <c r="AE23" s="90">
        <f t="shared" si="12"/>
        <v>28</v>
      </c>
      <c r="AF23" s="91">
        <f t="shared" si="13"/>
        <v>89</v>
      </c>
      <c r="AG23" s="91" t="str">
        <f t="shared" si="14"/>
        <v>★3.5</v>
      </c>
      <c r="AH23" s="92"/>
    </row>
    <row r="24" spans="1:34" s="5" customFormat="1" ht="24" customHeight="1">
      <c r="A24" s="93"/>
      <c r="B24" s="93"/>
      <c r="C24" s="94"/>
      <c r="D24" s="73" t="s">
        <v>77</v>
      </c>
      <c r="E24" s="74" t="s">
        <v>47</v>
      </c>
      <c r="F24" s="75" t="s">
        <v>41</v>
      </c>
      <c r="G24" s="76">
        <v>0.65700000000000003</v>
      </c>
      <c r="H24" s="75" t="s">
        <v>42</v>
      </c>
      <c r="I24" s="96" t="str">
        <f t="shared" si="0"/>
        <v>910~920</v>
      </c>
      <c r="J24" s="97">
        <v>4</v>
      </c>
      <c r="K24" s="78">
        <v>23.6</v>
      </c>
      <c r="L24" s="79">
        <f t="shared" si="1"/>
        <v>98.375423728813558</v>
      </c>
      <c r="M24" s="80">
        <f t="shared" si="2"/>
        <v>20.8</v>
      </c>
      <c r="N24" s="81">
        <f t="shared" si="3"/>
        <v>23.7</v>
      </c>
      <c r="O24" s="82" t="str">
        <f t="shared" si="4"/>
        <v>27.8</v>
      </c>
      <c r="P24" s="83" t="s">
        <v>48</v>
      </c>
      <c r="Q24" s="75" t="s">
        <v>44</v>
      </c>
      <c r="R24" s="83" t="s">
        <v>49</v>
      </c>
      <c r="S24" s="84"/>
      <c r="T24" s="85" t="s">
        <v>46</v>
      </c>
      <c r="U24" s="86">
        <f t="shared" si="5"/>
        <v>113</v>
      </c>
      <c r="V24" s="87" t="str">
        <f t="shared" si="6"/>
        <v/>
      </c>
      <c r="W24" s="87">
        <f t="shared" si="7"/>
        <v>84</v>
      </c>
      <c r="X24" s="88" t="str">
        <f t="shared" si="8"/>
        <v>★3.0</v>
      </c>
      <c r="Z24" s="89">
        <v>910</v>
      </c>
      <c r="AA24" s="89">
        <v>920</v>
      </c>
      <c r="AB24" s="90">
        <f t="shared" si="9"/>
        <v>27.8</v>
      </c>
      <c r="AC24" s="91">
        <f t="shared" si="10"/>
        <v>84</v>
      </c>
      <c r="AD24" s="91" t="str">
        <f t="shared" si="11"/>
        <v>★3.0</v>
      </c>
      <c r="AE24" s="90">
        <f t="shared" si="12"/>
        <v>27.8</v>
      </c>
      <c r="AF24" s="91">
        <f t="shared" si="13"/>
        <v>84</v>
      </c>
      <c r="AG24" s="91" t="str">
        <f t="shared" si="14"/>
        <v>★3.0</v>
      </c>
      <c r="AH24" s="92"/>
    </row>
    <row r="25" spans="1:34" s="5" customFormat="1" ht="24" customHeight="1">
      <c r="A25" s="93"/>
      <c r="B25" s="93"/>
      <c r="C25" s="94"/>
      <c r="D25" s="73" t="s">
        <v>78</v>
      </c>
      <c r="E25" s="74" t="s">
        <v>79</v>
      </c>
      <c r="F25" s="75" t="s">
        <v>65</v>
      </c>
      <c r="G25" s="76">
        <v>0.65700000000000003</v>
      </c>
      <c r="H25" s="75" t="s">
        <v>42</v>
      </c>
      <c r="I25" s="96" t="str">
        <f t="shared" si="0"/>
        <v>840</v>
      </c>
      <c r="J25" s="97">
        <v>4</v>
      </c>
      <c r="K25" s="78">
        <v>23.9</v>
      </c>
      <c r="L25" s="79">
        <f t="shared" si="1"/>
        <v>97.140585774058593</v>
      </c>
      <c r="M25" s="80">
        <f t="shared" si="2"/>
        <v>21</v>
      </c>
      <c r="N25" s="81">
        <f t="shared" si="3"/>
        <v>24.5</v>
      </c>
      <c r="O25" s="82" t="str">
        <f t="shared" si="4"/>
        <v>28.2</v>
      </c>
      <c r="P25" s="83" t="s">
        <v>69</v>
      </c>
      <c r="Q25" s="75" t="s">
        <v>44</v>
      </c>
      <c r="R25" s="83" t="s">
        <v>45</v>
      </c>
      <c r="S25" s="84"/>
      <c r="T25" s="85" t="s">
        <v>46</v>
      </c>
      <c r="U25" s="86">
        <f t="shared" si="5"/>
        <v>113</v>
      </c>
      <c r="V25" s="87" t="str">
        <f t="shared" si="6"/>
        <v/>
      </c>
      <c r="W25" s="87">
        <f t="shared" si="7"/>
        <v>84</v>
      </c>
      <c r="X25" s="88" t="str">
        <f t="shared" si="8"/>
        <v>★3.0</v>
      </c>
      <c r="Z25" s="89">
        <v>840</v>
      </c>
      <c r="AA25" s="89"/>
      <c r="AB25" s="90">
        <f t="shared" si="9"/>
        <v>28.2</v>
      </c>
      <c r="AC25" s="91">
        <f t="shared" si="10"/>
        <v>84</v>
      </c>
      <c r="AD25" s="91" t="str">
        <f t="shared" si="11"/>
        <v>★3.0</v>
      </c>
      <c r="AE25" s="90" t="str">
        <f t="shared" si="12"/>
        <v/>
      </c>
      <c r="AF25" s="91" t="str">
        <f t="shared" si="13"/>
        <v/>
      </c>
      <c r="AG25" s="91" t="str">
        <f t="shared" si="14"/>
        <v/>
      </c>
      <c r="AH25" s="92"/>
    </row>
    <row r="26" spans="1:34" s="5" customFormat="1" ht="24" customHeight="1">
      <c r="A26" s="93"/>
      <c r="B26" s="93"/>
      <c r="C26" s="94"/>
      <c r="D26" s="73" t="s">
        <v>78</v>
      </c>
      <c r="E26" s="74" t="s">
        <v>80</v>
      </c>
      <c r="F26" s="75" t="s">
        <v>65</v>
      </c>
      <c r="G26" s="76">
        <v>0.65700000000000003</v>
      </c>
      <c r="H26" s="75" t="s">
        <v>42</v>
      </c>
      <c r="I26" s="96" t="str">
        <f t="shared" si="0"/>
        <v>850</v>
      </c>
      <c r="J26" s="97">
        <v>4</v>
      </c>
      <c r="K26" s="78">
        <v>23.9</v>
      </c>
      <c r="L26" s="79">
        <f t="shared" si="1"/>
        <v>97.140585774058593</v>
      </c>
      <c r="M26" s="80">
        <f t="shared" si="2"/>
        <v>21</v>
      </c>
      <c r="N26" s="81">
        <f t="shared" si="3"/>
        <v>24.5</v>
      </c>
      <c r="O26" s="82" t="str">
        <f t="shared" si="4"/>
        <v>28.1</v>
      </c>
      <c r="P26" s="83" t="s">
        <v>69</v>
      </c>
      <c r="Q26" s="75" t="s">
        <v>44</v>
      </c>
      <c r="R26" s="83" t="s">
        <v>45</v>
      </c>
      <c r="S26" s="84"/>
      <c r="T26" s="85" t="s">
        <v>46</v>
      </c>
      <c r="U26" s="86">
        <f t="shared" si="5"/>
        <v>113</v>
      </c>
      <c r="V26" s="87" t="str">
        <f t="shared" si="6"/>
        <v/>
      </c>
      <c r="W26" s="87">
        <f t="shared" si="7"/>
        <v>85</v>
      </c>
      <c r="X26" s="88" t="str">
        <f t="shared" si="8"/>
        <v>★3.5</v>
      </c>
      <c r="Z26" s="89">
        <v>850</v>
      </c>
      <c r="AA26" s="89"/>
      <c r="AB26" s="90">
        <f t="shared" si="9"/>
        <v>28.1</v>
      </c>
      <c r="AC26" s="91">
        <f t="shared" si="10"/>
        <v>85</v>
      </c>
      <c r="AD26" s="91" t="str">
        <f t="shared" si="11"/>
        <v>★3.5</v>
      </c>
      <c r="AE26" s="90" t="str">
        <f t="shared" si="12"/>
        <v/>
      </c>
      <c r="AF26" s="91" t="str">
        <f t="shared" si="13"/>
        <v/>
      </c>
      <c r="AG26" s="91" t="str">
        <f t="shared" si="14"/>
        <v/>
      </c>
      <c r="AH26" s="92"/>
    </row>
    <row r="27" spans="1:34" s="5" customFormat="1" ht="24" customHeight="1">
      <c r="A27" s="93"/>
      <c r="B27" s="93"/>
      <c r="C27" s="94"/>
      <c r="D27" s="73" t="s">
        <v>78</v>
      </c>
      <c r="E27" s="74" t="s">
        <v>47</v>
      </c>
      <c r="F27" s="75" t="s">
        <v>65</v>
      </c>
      <c r="G27" s="76">
        <v>0.65700000000000003</v>
      </c>
      <c r="H27" s="75" t="s">
        <v>42</v>
      </c>
      <c r="I27" s="96" t="str">
        <f t="shared" si="0"/>
        <v>890~900</v>
      </c>
      <c r="J27" s="97">
        <v>4</v>
      </c>
      <c r="K27" s="78">
        <v>22.5</v>
      </c>
      <c r="L27" s="79">
        <f t="shared" si="1"/>
        <v>103.18488888888889</v>
      </c>
      <c r="M27" s="80">
        <f t="shared" si="2"/>
        <v>20.8</v>
      </c>
      <c r="N27" s="81">
        <f t="shared" si="3"/>
        <v>23.7</v>
      </c>
      <c r="O27" s="82" t="str">
        <f t="shared" si="4"/>
        <v>27.9</v>
      </c>
      <c r="P27" s="83" t="s">
        <v>69</v>
      </c>
      <c r="Q27" s="75" t="s">
        <v>44</v>
      </c>
      <c r="R27" s="83" t="s">
        <v>49</v>
      </c>
      <c r="S27" s="84"/>
      <c r="T27" s="85" t="s">
        <v>46</v>
      </c>
      <c r="U27" s="86">
        <f t="shared" si="5"/>
        <v>108</v>
      </c>
      <c r="V27" s="87" t="str">
        <f t="shared" si="6"/>
        <v/>
      </c>
      <c r="W27" s="87">
        <f t="shared" si="7"/>
        <v>80</v>
      </c>
      <c r="X27" s="88" t="str">
        <f t="shared" si="8"/>
        <v>★3.0</v>
      </c>
      <c r="Z27" s="89">
        <v>890</v>
      </c>
      <c r="AA27" s="89">
        <v>900</v>
      </c>
      <c r="AB27" s="90">
        <f t="shared" si="9"/>
        <v>27.9</v>
      </c>
      <c r="AC27" s="91">
        <f t="shared" si="10"/>
        <v>80</v>
      </c>
      <c r="AD27" s="91" t="str">
        <f t="shared" si="11"/>
        <v>★3.0</v>
      </c>
      <c r="AE27" s="90">
        <f t="shared" si="12"/>
        <v>27.9</v>
      </c>
      <c r="AF27" s="91">
        <f t="shared" si="13"/>
        <v>80</v>
      </c>
      <c r="AG27" s="91" t="str">
        <f t="shared" si="14"/>
        <v>★3.0</v>
      </c>
      <c r="AH27" s="92"/>
    </row>
    <row r="28" spans="1:34" s="5" customFormat="1" ht="24" customHeight="1">
      <c r="A28" s="93"/>
      <c r="B28" s="71"/>
      <c r="C28" s="72" t="s">
        <v>81</v>
      </c>
      <c r="D28" s="73" t="s">
        <v>82</v>
      </c>
      <c r="E28" s="74" t="s">
        <v>83</v>
      </c>
      <c r="F28" s="75" t="s">
        <v>41</v>
      </c>
      <c r="G28" s="76">
        <v>0.65700000000000003</v>
      </c>
      <c r="H28" s="75" t="s">
        <v>42</v>
      </c>
      <c r="I28" s="96" t="str">
        <f t="shared" si="0"/>
        <v>810~830</v>
      </c>
      <c r="J28" s="97">
        <v>4</v>
      </c>
      <c r="K28" s="78">
        <v>25</v>
      </c>
      <c r="L28" s="79">
        <f t="shared" si="1"/>
        <v>92.866399999999999</v>
      </c>
      <c r="M28" s="80">
        <f t="shared" si="2"/>
        <v>21</v>
      </c>
      <c r="N28" s="81">
        <f t="shared" si="3"/>
        <v>24.5</v>
      </c>
      <c r="O28" s="82" t="str">
        <f t="shared" si="4"/>
        <v>28.2~28.3</v>
      </c>
      <c r="P28" s="83" t="s">
        <v>48</v>
      </c>
      <c r="Q28" s="75" t="s">
        <v>44</v>
      </c>
      <c r="R28" s="83" t="s">
        <v>45</v>
      </c>
      <c r="S28" s="84"/>
      <c r="T28" s="85" t="s">
        <v>46</v>
      </c>
      <c r="U28" s="86">
        <f t="shared" si="5"/>
        <v>119</v>
      </c>
      <c r="V28" s="87">
        <f t="shared" si="6"/>
        <v>102</v>
      </c>
      <c r="W28" s="87">
        <f t="shared" si="7"/>
        <v>88</v>
      </c>
      <c r="X28" s="88" t="str">
        <f t="shared" si="8"/>
        <v>★3.5</v>
      </c>
      <c r="Z28" s="89">
        <v>810</v>
      </c>
      <c r="AA28" s="89">
        <v>830</v>
      </c>
      <c r="AB28" s="90">
        <f t="shared" si="9"/>
        <v>28.3</v>
      </c>
      <c r="AC28" s="91">
        <f t="shared" si="10"/>
        <v>88</v>
      </c>
      <c r="AD28" s="91" t="str">
        <f t="shared" si="11"/>
        <v>★3.5</v>
      </c>
      <c r="AE28" s="90">
        <f t="shared" si="12"/>
        <v>28.2</v>
      </c>
      <c r="AF28" s="91">
        <f t="shared" si="13"/>
        <v>88</v>
      </c>
      <c r="AG28" s="91" t="str">
        <f t="shared" si="14"/>
        <v>★3.5</v>
      </c>
      <c r="AH28" s="92"/>
    </row>
    <row r="29" spans="1:34" s="5" customFormat="1" ht="24" customHeight="1">
      <c r="A29" s="93"/>
      <c r="B29" s="93"/>
      <c r="C29" s="94"/>
      <c r="D29" s="73" t="s">
        <v>82</v>
      </c>
      <c r="E29" s="74" t="s">
        <v>84</v>
      </c>
      <c r="F29" s="75" t="s">
        <v>41</v>
      </c>
      <c r="G29" s="76">
        <v>0.65700000000000003</v>
      </c>
      <c r="H29" s="75" t="s">
        <v>42</v>
      </c>
      <c r="I29" s="96" t="str">
        <f t="shared" si="0"/>
        <v>860~880</v>
      </c>
      <c r="J29" s="97">
        <v>4</v>
      </c>
      <c r="K29" s="78">
        <v>23.4</v>
      </c>
      <c r="L29" s="79">
        <f t="shared" si="1"/>
        <v>99.21623931623931</v>
      </c>
      <c r="M29" s="80">
        <f t="shared" si="2"/>
        <v>20.8</v>
      </c>
      <c r="N29" s="81">
        <f t="shared" si="3"/>
        <v>23.7</v>
      </c>
      <c r="O29" s="82" t="str">
        <f t="shared" si="4"/>
        <v>28.0~28.1</v>
      </c>
      <c r="P29" s="83" t="s">
        <v>48</v>
      </c>
      <c r="Q29" s="75" t="s">
        <v>44</v>
      </c>
      <c r="R29" s="83" t="s">
        <v>49</v>
      </c>
      <c r="S29" s="84"/>
      <c r="T29" s="85" t="s">
        <v>46</v>
      </c>
      <c r="U29" s="86">
        <f t="shared" si="5"/>
        <v>112</v>
      </c>
      <c r="V29" s="87" t="str">
        <f t="shared" si="6"/>
        <v/>
      </c>
      <c r="W29" s="87">
        <f t="shared" si="7"/>
        <v>83</v>
      </c>
      <c r="X29" s="88" t="str">
        <f t="shared" si="8"/>
        <v>★3.0</v>
      </c>
      <c r="Z29" s="89">
        <v>860</v>
      </c>
      <c r="AA29" s="89">
        <v>880</v>
      </c>
      <c r="AB29" s="90">
        <f t="shared" si="9"/>
        <v>28.1</v>
      </c>
      <c r="AC29" s="91">
        <f t="shared" si="10"/>
        <v>83</v>
      </c>
      <c r="AD29" s="91" t="str">
        <f t="shared" si="11"/>
        <v>★3.0</v>
      </c>
      <c r="AE29" s="90">
        <f t="shared" si="12"/>
        <v>28</v>
      </c>
      <c r="AF29" s="91">
        <f t="shared" si="13"/>
        <v>83</v>
      </c>
      <c r="AG29" s="91" t="str">
        <f t="shared" si="14"/>
        <v>★3.0</v>
      </c>
      <c r="AH29" s="92"/>
    </row>
    <row r="30" spans="1:34" s="5" customFormat="1" ht="24" customHeight="1">
      <c r="A30" s="93"/>
      <c r="B30" s="93"/>
      <c r="C30" s="94"/>
      <c r="D30" s="73" t="s">
        <v>85</v>
      </c>
      <c r="E30" s="74" t="s">
        <v>86</v>
      </c>
      <c r="F30" s="75" t="s">
        <v>73</v>
      </c>
      <c r="G30" s="76">
        <v>0.65800000000000003</v>
      </c>
      <c r="H30" s="75" t="s">
        <v>42</v>
      </c>
      <c r="I30" s="96" t="str">
        <f t="shared" si="0"/>
        <v>820</v>
      </c>
      <c r="J30" s="97">
        <v>4</v>
      </c>
      <c r="K30" s="78">
        <v>22.6</v>
      </c>
      <c r="L30" s="79">
        <f t="shared" si="1"/>
        <v>102.72831858407078</v>
      </c>
      <c r="M30" s="80">
        <f t="shared" si="2"/>
        <v>21</v>
      </c>
      <c r="N30" s="81">
        <f t="shared" si="3"/>
        <v>24.5</v>
      </c>
      <c r="O30" s="82" t="str">
        <f t="shared" si="4"/>
        <v>28.3</v>
      </c>
      <c r="P30" s="83" t="s">
        <v>48</v>
      </c>
      <c r="Q30" s="75" t="s">
        <v>53</v>
      </c>
      <c r="R30" s="83" t="s">
        <v>45</v>
      </c>
      <c r="S30" s="84" t="s">
        <v>74</v>
      </c>
      <c r="T30" s="85" t="s">
        <v>75</v>
      </c>
      <c r="U30" s="86">
        <f t="shared" si="5"/>
        <v>107</v>
      </c>
      <c r="V30" s="87" t="str">
        <f t="shared" si="6"/>
        <v/>
      </c>
      <c r="W30" s="87">
        <f t="shared" si="7"/>
        <v>79</v>
      </c>
      <c r="X30" s="88" t="str">
        <f t="shared" si="8"/>
        <v>★2.5</v>
      </c>
      <c r="Z30" s="89">
        <v>820</v>
      </c>
      <c r="AA30" s="89"/>
      <c r="AB30" s="90">
        <f t="shared" si="9"/>
        <v>28.3</v>
      </c>
      <c r="AC30" s="91">
        <f t="shared" si="10"/>
        <v>79</v>
      </c>
      <c r="AD30" s="91" t="str">
        <f t="shared" si="11"/>
        <v>★2.5</v>
      </c>
      <c r="AE30" s="90" t="str">
        <f t="shared" si="12"/>
        <v/>
      </c>
      <c r="AF30" s="91" t="str">
        <f t="shared" si="13"/>
        <v/>
      </c>
      <c r="AG30" s="91" t="str">
        <f t="shared" si="14"/>
        <v/>
      </c>
      <c r="AH30" s="92"/>
    </row>
    <row r="31" spans="1:34" s="5" customFormat="1" ht="24" customHeight="1">
      <c r="A31" s="93"/>
      <c r="B31" s="93"/>
      <c r="C31" s="94"/>
      <c r="D31" s="73" t="s">
        <v>85</v>
      </c>
      <c r="E31" s="74" t="s">
        <v>87</v>
      </c>
      <c r="F31" s="75" t="s">
        <v>73</v>
      </c>
      <c r="G31" s="76">
        <v>0.65800000000000003</v>
      </c>
      <c r="H31" s="75" t="s">
        <v>42</v>
      </c>
      <c r="I31" s="96" t="str">
        <f t="shared" si="0"/>
        <v>830~840</v>
      </c>
      <c r="J31" s="97">
        <v>4</v>
      </c>
      <c r="K31" s="78">
        <v>22.6</v>
      </c>
      <c r="L31" s="79">
        <f t="shared" si="1"/>
        <v>102.72831858407078</v>
      </c>
      <c r="M31" s="80">
        <f t="shared" si="2"/>
        <v>21</v>
      </c>
      <c r="N31" s="81">
        <f t="shared" si="3"/>
        <v>24.5</v>
      </c>
      <c r="O31" s="82" t="str">
        <f t="shared" si="4"/>
        <v>28.2</v>
      </c>
      <c r="P31" s="83" t="s">
        <v>48</v>
      </c>
      <c r="Q31" s="75" t="s">
        <v>53</v>
      </c>
      <c r="R31" s="83" t="s">
        <v>45</v>
      </c>
      <c r="S31" s="84" t="s">
        <v>74</v>
      </c>
      <c r="T31" s="85" t="s">
        <v>75</v>
      </c>
      <c r="U31" s="86">
        <f t="shared" si="5"/>
        <v>107</v>
      </c>
      <c r="V31" s="87" t="str">
        <f t="shared" si="6"/>
        <v/>
      </c>
      <c r="W31" s="87">
        <f t="shared" si="7"/>
        <v>80</v>
      </c>
      <c r="X31" s="88" t="str">
        <f t="shared" si="8"/>
        <v>★3.0</v>
      </c>
      <c r="Z31" s="89">
        <v>830</v>
      </c>
      <c r="AA31" s="89">
        <v>840</v>
      </c>
      <c r="AB31" s="90">
        <f t="shared" si="9"/>
        <v>28.2</v>
      </c>
      <c r="AC31" s="91">
        <f t="shared" si="10"/>
        <v>80</v>
      </c>
      <c r="AD31" s="91" t="str">
        <f t="shared" si="11"/>
        <v>★3.0</v>
      </c>
      <c r="AE31" s="90">
        <f t="shared" si="12"/>
        <v>28.2</v>
      </c>
      <c r="AF31" s="91">
        <f t="shared" si="13"/>
        <v>80</v>
      </c>
      <c r="AG31" s="91" t="str">
        <f t="shared" si="14"/>
        <v>★3.0</v>
      </c>
      <c r="AH31" s="92"/>
    </row>
    <row r="32" spans="1:34" s="5" customFormat="1" ht="24" customHeight="1">
      <c r="A32" s="93"/>
      <c r="B32" s="93"/>
      <c r="C32" s="94"/>
      <c r="D32" s="73" t="s">
        <v>85</v>
      </c>
      <c r="E32" s="74" t="s">
        <v>88</v>
      </c>
      <c r="F32" s="75" t="s">
        <v>73</v>
      </c>
      <c r="G32" s="76">
        <v>0.65800000000000003</v>
      </c>
      <c r="H32" s="75" t="s">
        <v>42</v>
      </c>
      <c r="I32" s="96" t="str">
        <f t="shared" si="0"/>
        <v>870~890</v>
      </c>
      <c r="J32" s="97">
        <v>4</v>
      </c>
      <c r="K32" s="78">
        <v>20.8</v>
      </c>
      <c r="L32" s="79">
        <f t="shared" si="1"/>
        <v>111.61826923076922</v>
      </c>
      <c r="M32" s="80">
        <f t="shared" si="2"/>
        <v>20.8</v>
      </c>
      <c r="N32" s="81">
        <f t="shared" si="3"/>
        <v>23.7</v>
      </c>
      <c r="O32" s="82" t="str">
        <f t="shared" si="4"/>
        <v>27.9~28.0</v>
      </c>
      <c r="P32" s="83" t="s">
        <v>48</v>
      </c>
      <c r="Q32" s="75" t="s">
        <v>53</v>
      </c>
      <c r="R32" s="83" t="s">
        <v>49</v>
      </c>
      <c r="S32" s="84" t="s">
        <v>74</v>
      </c>
      <c r="T32" s="85" t="s">
        <v>75</v>
      </c>
      <c r="U32" s="86">
        <f t="shared" si="5"/>
        <v>100</v>
      </c>
      <c r="V32" s="87" t="str">
        <f t="shared" si="6"/>
        <v/>
      </c>
      <c r="W32" s="87">
        <f t="shared" si="7"/>
        <v>74</v>
      </c>
      <c r="X32" s="88" t="str">
        <f t="shared" si="8"/>
        <v>★2.0</v>
      </c>
      <c r="Z32" s="89">
        <v>870</v>
      </c>
      <c r="AA32" s="89">
        <v>890</v>
      </c>
      <c r="AB32" s="90">
        <f t="shared" si="9"/>
        <v>28</v>
      </c>
      <c r="AC32" s="91">
        <f t="shared" si="10"/>
        <v>74</v>
      </c>
      <c r="AD32" s="91" t="str">
        <f t="shared" si="11"/>
        <v>★2.0</v>
      </c>
      <c r="AE32" s="90">
        <f t="shared" si="12"/>
        <v>27.9</v>
      </c>
      <c r="AF32" s="91">
        <f t="shared" si="13"/>
        <v>74</v>
      </c>
      <c r="AG32" s="91" t="str">
        <f t="shared" si="14"/>
        <v>★2.0</v>
      </c>
      <c r="AH32" s="92"/>
    </row>
    <row r="33" spans="1:34" s="5" customFormat="1" ht="24" customHeight="1">
      <c r="A33" s="93"/>
      <c r="B33" s="71"/>
      <c r="C33" s="72" t="s">
        <v>89</v>
      </c>
      <c r="D33" s="73" t="s">
        <v>90</v>
      </c>
      <c r="E33" s="74" t="s">
        <v>91</v>
      </c>
      <c r="F33" s="75" t="s">
        <v>73</v>
      </c>
      <c r="G33" s="76">
        <v>0.65800000000000003</v>
      </c>
      <c r="H33" s="75" t="s">
        <v>42</v>
      </c>
      <c r="I33" s="96" t="str">
        <f t="shared" si="0"/>
        <v>850</v>
      </c>
      <c r="J33" s="97">
        <v>4</v>
      </c>
      <c r="K33" s="78">
        <v>22.2</v>
      </c>
      <c r="L33" s="79">
        <f t="shared" si="1"/>
        <v>104.57927927927929</v>
      </c>
      <c r="M33" s="80">
        <f t="shared" si="2"/>
        <v>21</v>
      </c>
      <c r="N33" s="81">
        <f t="shared" si="3"/>
        <v>24.5</v>
      </c>
      <c r="O33" s="82" t="str">
        <f t="shared" si="4"/>
        <v>28.1</v>
      </c>
      <c r="P33" s="83" t="s">
        <v>48</v>
      </c>
      <c r="Q33" s="75" t="s">
        <v>44</v>
      </c>
      <c r="R33" s="83" t="s">
        <v>45</v>
      </c>
      <c r="S33" s="84"/>
      <c r="T33" s="85" t="s">
        <v>46</v>
      </c>
      <c r="U33" s="86">
        <f t="shared" si="5"/>
        <v>105</v>
      </c>
      <c r="V33" s="87" t="str">
        <f t="shared" si="6"/>
        <v/>
      </c>
      <c r="W33" s="87">
        <f t="shared" si="7"/>
        <v>79</v>
      </c>
      <c r="X33" s="88" t="str">
        <f t="shared" si="8"/>
        <v>★2.5</v>
      </c>
      <c r="Z33" s="89">
        <v>850</v>
      </c>
      <c r="AA33" s="89"/>
      <c r="AB33" s="90">
        <f t="shared" si="9"/>
        <v>28.1</v>
      </c>
      <c r="AC33" s="91">
        <f t="shared" si="10"/>
        <v>79</v>
      </c>
      <c r="AD33" s="91" t="str">
        <f t="shared" si="11"/>
        <v>★2.5</v>
      </c>
      <c r="AE33" s="90" t="str">
        <f t="shared" si="12"/>
        <v/>
      </c>
      <c r="AF33" s="91" t="str">
        <f t="shared" si="13"/>
        <v/>
      </c>
      <c r="AG33" s="91" t="str">
        <f t="shared" si="14"/>
        <v/>
      </c>
      <c r="AH33" s="92"/>
    </row>
    <row r="34" spans="1:34" s="5" customFormat="1" ht="24" customHeight="1">
      <c r="A34" s="93"/>
      <c r="B34" s="93"/>
      <c r="C34" s="94"/>
      <c r="D34" s="73" t="s">
        <v>90</v>
      </c>
      <c r="E34" s="74" t="s">
        <v>92</v>
      </c>
      <c r="F34" s="75" t="s">
        <v>73</v>
      </c>
      <c r="G34" s="76">
        <v>0.65800000000000003</v>
      </c>
      <c r="H34" s="75" t="s">
        <v>42</v>
      </c>
      <c r="I34" s="96" t="str">
        <f t="shared" si="0"/>
        <v>860~890</v>
      </c>
      <c r="J34" s="97">
        <v>4</v>
      </c>
      <c r="K34" s="78">
        <v>21.2</v>
      </c>
      <c r="L34" s="79">
        <f t="shared" si="1"/>
        <v>109.51226415094339</v>
      </c>
      <c r="M34" s="80">
        <f t="shared" si="2"/>
        <v>20.8</v>
      </c>
      <c r="N34" s="81">
        <f t="shared" si="3"/>
        <v>23.7</v>
      </c>
      <c r="O34" s="82" t="str">
        <f t="shared" si="4"/>
        <v>27.9~28.1</v>
      </c>
      <c r="P34" s="83" t="s">
        <v>48</v>
      </c>
      <c r="Q34" s="75" t="s">
        <v>44</v>
      </c>
      <c r="R34" s="83" t="s">
        <v>45</v>
      </c>
      <c r="S34" s="84"/>
      <c r="T34" s="85" t="s">
        <v>46</v>
      </c>
      <c r="U34" s="86">
        <f t="shared" si="5"/>
        <v>101</v>
      </c>
      <c r="V34" s="87" t="str">
        <f t="shared" si="6"/>
        <v/>
      </c>
      <c r="W34" s="87">
        <f t="shared" si="7"/>
        <v>75</v>
      </c>
      <c r="X34" s="88" t="str">
        <f t="shared" si="8"/>
        <v>★2.5</v>
      </c>
      <c r="Z34" s="89">
        <v>860</v>
      </c>
      <c r="AA34" s="89">
        <v>890</v>
      </c>
      <c r="AB34" s="90">
        <f t="shared" si="9"/>
        <v>28.1</v>
      </c>
      <c r="AC34" s="91">
        <f t="shared" si="10"/>
        <v>75</v>
      </c>
      <c r="AD34" s="91" t="str">
        <f t="shared" si="11"/>
        <v>★2.5</v>
      </c>
      <c r="AE34" s="90">
        <f t="shared" si="12"/>
        <v>27.9</v>
      </c>
      <c r="AF34" s="91">
        <f t="shared" si="13"/>
        <v>75</v>
      </c>
      <c r="AG34" s="91" t="str">
        <f t="shared" si="14"/>
        <v>★2.5</v>
      </c>
      <c r="AH34" s="92"/>
    </row>
    <row r="35" spans="1:34" s="5" customFormat="1" ht="24" customHeight="1">
      <c r="A35" s="93"/>
      <c r="B35" s="93"/>
      <c r="C35" s="94"/>
      <c r="D35" s="73" t="s">
        <v>90</v>
      </c>
      <c r="E35" s="74" t="s">
        <v>93</v>
      </c>
      <c r="F35" s="75" t="s">
        <v>73</v>
      </c>
      <c r="G35" s="76">
        <v>0.65800000000000003</v>
      </c>
      <c r="H35" s="75" t="s">
        <v>42</v>
      </c>
      <c r="I35" s="96" t="str">
        <f t="shared" si="0"/>
        <v>900~940</v>
      </c>
      <c r="J35" s="97">
        <v>4</v>
      </c>
      <c r="K35" s="78">
        <v>20.2</v>
      </c>
      <c r="L35" s="79">
        <f t="shared" si="1"/>
        <v>114.93366336633663</v>
      </c>
      <c r="M35" s="80">
        <f t="shared" si="2"/>
        <v>20.8</v>
      </c>
      <c r="N35" s="81">
        <f t="shared" si="3"/>
        <v>23.7</v>
      </c>
      <c r="O35" s="82" t="str">
        <f t="shared" si="4"/>
        <v>27.7~27.9</v>
      </c>
      <c r="P35" s="83" t="s">
        <v>48</v>
      </c>
      <c r="Q35" s="75" t="s">
        <v>44</v>
      </c>
      <c r="R35" s="83" t="s">
        <v>49</v>
      </c>
      <c r="S35" s="84"/>
      <c r="T35" s="85" t="s">
        <v>46</v>
      </c>
      <c r="U35" s="86" t="str">
        <f t="shared" si="5"/>
        <v/>
      </c>
      <c r="V35" s="87" t="str">
        <f t="shared" si="6"/>
        <v/>
      </c>
      <c r="W35" s="87">
        <f t="shared" si="7"/>
        <v>72</v>
      </c>
      <c r="X35" s="88" t="str">
        <f t="shared" si="8"/>
        <v>★2.0</v>
      </c>
      <c r="Z35" s="89">
        <v>900</v>
      </c>
      <c r="AA35" s="89">
        <v>940</v>
      </c>
      <c r="AB35" s="90">
        <f t="shared" si="9"/>
        <v>27.9</v>
      </c>
      <c r="AC35" s="91">
        <f t="shared" si="10"/>
        <v>72</v>
      </c>
      <c r="AD35" s="91" t="str">
        <f t="shared" si="11"/>
        <v>★2.0</v>
      </c>
      <c r="AE35" s="90">
        <f t="shared" si="12"/>
        <v>27.7</v>
      </c>
      <c r="AF35" s="91">
        <f t="shared" si="13"/>
        <v>72</v>
      </c>
      <c r="AG35" s="91" t="str">
        <f t="shared" si="14"/>
        <v>★2.0</v>
      </c>
      <c r="AH35" s="92"/>
    </row>
    <row r="36" spans="1:34" s="5" customFormat="1" ht="24" customHeight="1">
      <c r="A36" s="93"/>
      <c r="B36" s="93"/>
      <c r="C36" s="94"/>
      <c r="D36" s="73" t="s">
        <v>94</v>
      </c>
      <c r="E36" s="74" t="s">
        <v>95</v>
      </c>
      <c r="F36" s="75" t="s">
        <v>73</v>
      </c>
      <c r="G36" s="76">
        <v>0.65800000000000003</v>
      </c>
      <c r="H36" s="75" t="s">
        <v>42</v>
      </c>
      <c r="I36" s="96" t="str">
        <f t="shared" si="0"/>
        <v>860~900</v>
      </c>
      <c r="J36" s="97">
        <v>4</v>
      </c>
      <c r="K36" s="78">
        <v>19.8</v>
      </c>
      <c r="L36" s="79">
        <f t="shared" si="1"/>
        <v>117.25555555555556</v>
      </c>
      <c r="M36" s="80">
        <f t="shared" si="2"/>
        <v>20.8</v>
      </c>
      <c r="N36" s="81">
        <f t="shared" si="3"/>
        <v>23.7</v>
      </c>
      <c r="O36" s="82" t="str">
        <f t="shared" si="4"/>
        <v>27.9~28.1</v>
      </c>
      <c r="P36" s="83" t="s">
        <v>48</v>
      </c>
      <c r="Q36" s="75" t="s">
        <v>53</v>
      </c>
      <c r="R36" s="83" t="s">
        <v>45</v>
      </c>
      <c r="S36" s="84" t="s">
        <v>74</v>
      </c>
      <c r="T36" s="85" t="s">
        <v>75</v>
      </c>
      <c r="U36" s="86" t="str">
        <f t="shared" si="5"/>
        <v/>
      </c>
      <c r="V36" s="87" t="str">
        <f t="shared" si="6"/>
        <v/>
      </c>
      <c r="W36" s="87">
        <f t="shared" si="7"/>
        <v>70</v>
      </c>
      <c r="X36" s="88" t="str">
        <f t="shared" si="8"/>
        <v>★2.0</v>
      </c>
      <c r="Z36" s="89">
        <v>860</v>
      </c>
      <c r="AA36" s="89">
        <v>900</v>
      </c>
      <c r="AB36" s="90">
        <f t="shared" si="9"/>
        <v>28.1</v>
      </c>
      <c r="AC36" s="91">
        <f t="shared" si="10"/>
        <v>70</v>
      </c>
      <c r="AD36" s="91" t="str">
        <f t="shared" si="11"/>
        <v>★2.0</v>
      </c>
      <c r="AE36" s="90">
        <f t="shared" si="12"/>
        <v>27.9</v>
      </c>
      <c r="AF36" s="91">
        <f t="shared" si="13"/>
        <v>70</v>
      </c>
      <c r="AG36" s="91" t="str">
        <f t="shared" si="14"/>
        <v>★2.0</v>
      </c>
      <c r="AH36" s="92"/>
    </row>
    <row r="37" spans="1:34" s="5" customFormat="1" ht="24" customHeight="1">
      <c r="A37" s="93"/>
      <c r="B37" s="93"/>
      <c r="C37" s="94"/>
      <c r="D37" s="73" t="s">
        <v>94</v>
      </c>
      <c r="E37" s="74" t="s">
        <v>93</v>
      </c>
      <c r="F37" s="75" t="s">
        <v>73</v>
      </c>
      <c r="G37" s="76">
        <v>0.65800000000000003</v>
      </c>
      <c r="H37" s="75" t="s">
        <v>42</v>
      </c>
      <c r="I37" s="96" t="str">
        <f t="shared" si="0"/>
        <v>910~950</v>
      </c>
      <c r="J37" s="97">
        <v>4</v>
      </c>
      <c r="K37" s="78">
        <v>19.2</v>
      </c>
      <c r="L37" s="79">
        <f t="shared" si="1"/>
        <v>120.91979166666667</v>
      </c>
      <c r="M37" s="80">
        <f t="shared" si="2"/>
        <v>20.8</v>
      </c>
      <c r="N37" s="81">
        <f t="shared" si="3"/>
        <v>23.7</v>
      </c>
      <c r="O37" s="82" t="str">
        <f t="shared" si="4"/>
        <v>27.6~27.8</v>
      </c>
      <c r="P37" s="83" t="s">
        <v>48</v>
      </c>
      <c r="Q37" s="75" t="s">
        <v>53</v>
      </c>
      <c r="R37" s="83" t="s">
        <v>49</v>
      </c>
      <c r="S37" s="84" t="s">
        <v>74</v>
      </c>
      <c r="T37" s="85" t="s">
        <v>75</v>
      </c>
      <c r="U37" s="86" t="str">
        <f t="shared" si="5"/>
        <v/>
      </c>
      <c r="V37" s="87" t="str">
        <f t="shared" si="6"/>
        <v/>
      </c>
      <c r="W37" s="87">
        <f t="shared" si="7"/>
        <v>69</v>
      </c>
      <c r="X37" s="88" t="str">
        <f t="shared" si="8"/>
        <v>★1.5</v>
      </c>
      <c r="Z37" s="89">
        <v>910</v>
      </c>
      <c r="AA37" s="89">
        <v>950</v>
      </c>
      <c r="AB37" s="90">
        <f t="shared" si="9"/>
        <v>27.8</v>
      </c>
      <c r="AC37" s="91">
        <f t="shared" si="10"/>
        <v>69</v>
      </c>
      <c r="AD37" s="91" t="str">
        <f t="shared" si="11"/>
        <v>★1.5</v>
      </c>
      <c r="AE37" s="90">
        <f t="shared" si="12"/>
        <v>27.6</v>
      </c>
      <c r="AF37" s="91">
        <f t="shared" si="13"/>
        <v>69</v>
      </c>
      <c r="AG37" s="91" t="str">
        <f t="shared" si="14"/>
        <v>★1.5</v>
      </c>
      <c r="AH37" s="92"/>
    </row>
    <row r="38" spans="1:34" s="5" customFormat="1" ht="24" customHeight="1">
      <c r="A38" s="93"/>
      <c r="B38" s="71"/>
      <c r="C38" s="72" t="s">
        <v>96</v>
      </c>
      <c r="D38" s="73" t="s">
        <v>97</v>
      </c>
      <c r="E38" s="74" t="s">
        <v>98</v>
      </c>
      <c r="F38" s="75" t="s">
        <v>51</v>
      </c>
      <c r="G38" s="76">
        <v>0.65800000000000003</v>
      </c>
      <c r="H38" s="75" t="s">
        <v>99</v>
      </c>
      <c r="I38" s="96" t="str">
        <f t="shared" si="0"/>
        <v>950~970</v>
      </c>
      <c r="J38" s="97">
        <v>4</v>
      </c>
      <c r="K38" s="78">
        <v>13.3</v>
      </c>
      <c r="L38" s="79">
        <f t="shared" si="1"/>
        <v>174.56090225563909</v>
      </c>
      <c r="M38" s="80">
        <f t="shared" si="2"/>
        <v>20.8</v>
      </c>
      <c r="N38" s="81">
        <f t="shared" si="3"/>
        <v>23.7</v>
      </c>
      <c r="O38" s="82" t="str">
        <f t="shared" si="4"/>
        <v>27.5~27.6</v>
      </c>
      <c r="P38" s="83" t="s">
        <v>100</v>
      </c>
      <c r="Q38" s="75" t="s">
        <v>53</v>
      </c>
      <c r="R38" s="83" t="s">
        <v>101</v>
      </c>
      <c r="S38" s="84" t="s">
        <v>74</v>
      </c>
      <c r="T38" s="85"/>
      <c r="U38" s="86" t="str">
        <f t="shared" si="5"/>
        <v/>
      </c>
      <c r="V38" s="87" t="str">
        <f t="shared" si="6"/>
        <v/>
      </c>
      <c r="W38" s="87" t="str">
        <f t="shared" si="7"/>
        <v/>
      </c>
      <c r="X38" s="88" t="str">
        <f t="shared" si="8"/>
        <v/>
      </c>
      <c r="Z38" s="89">
        <v>950</v>
      </c>
      <c r="AA38" s="89">
        <v>970</v>
      </c>
      <c r="AB38" s="90">
        <f t="shared" si="9"/>
        <v>27.6</v>
      </c>
      <c r="AC38" s="91">
        <f t="shared" si="10"/>
        <v>48</v>
      </c>
      <c r="AD38" s="91" t="str">
        <f t="shared" si="11"/>
        <v xml:space="preserve"> </v>
      </c>
      <c r="AE38" s="90">
        <f t="shared" si="12"/>
        <v>27.5</v>
      </c>
      <c r="AF38" s="91">
        <f t="shared" si="13"/>
        <v>48</v>
      </c>
      <c r="AG38" s="91" t="str">
        <f t="shared" si="14"/>
        <v xml:space="preserve"> </v>
      </c>
      <c r="AH38" s="92"/>
    </row>
    <row r="39" spans="1:34" s="5" customFormat="1" ht="24" customHeight="1">
      <c r="A39" s="93"/>
      <c r="B39" s="93"/>
      <c r="C39" s="94"/>
      <c r="D39" s="73" t="s">
        <v>97</v>
      </c>
      <c r="E39" s="74" t="s">
        <v>102</v>
      </c>
      <c r="F39" s="75" t="s">
        <v>51</v>
      </c>
      <c r="G39" s="76">
        <v>0.65800000000000003</v>
      </c>
      <c r="H39" s="75" t="s">
        <v>99</v>
      </c>
      <c r="I39" s="96" t="str">
        <f t="shared" si="0"/>
        <v>980</v>
      </c>
      <c r="J39" s="97">
        <v>4</v>
      </c>
      <c r="K39" s="78">
        <v>13.3</v>
      </c>
      <c r="L39" s="79">
        <f t="shared" si="1"/>
        <v>174.56090225563909</v>
      </c>
      <c r="M39" s="80">
        <f t="shared" si="2"/>
        <v>20.5</v>
      </c>
      <c r="N39" s="81">
        <f t="shared" si="3"/>
        <v>23.4</v>
      </c>
      <c r="O39" s="82" t="str">
        <f t="shared" si="4"/>
        <v>27.4</v>
      </c>
      <c r="P39" s="83" t="s">
        <v>100</v>
      </c>
      <c r="Q39" s="75" t="s">
        <v>53</v>
      </c>
      <c r="R39" s="83" t="s">
        <v>101</v>
      </c>
      <c r="S39" s="84" t="s">
        <v>74</v>
      </c>
      <c r="T39" s="85"/>
      <c r="U39" s="86" t="str">
        <f t="shared" si="5"/>
        <v/>
      </c>
      <c r="V39" s="87" t="str">
        <f t="shared" si="6"/>
        <v/>
      </c>
      <c r="W39" s="87" t="str">
        <f t="shared" si="7"/>
        <v/>
      </c>
      <c r="X39" s="88" t="str">
        <f t="shared" si="8"/>
        <v/>
      </c>
      <c r="Z39" s="89">
        <v>980</v>
      </c>
      <c r="AA39" s="89"/>
      <c r="AB39" s="90">
        <f t="shared" si="9"/>
        <v>27.4</v>
      </c>
      <c r="AC39" s="91">
        <f t="shared" si="10"/>
        <v>48</v>
      </c>
      <c r="AD39" s="91" t="str">
        <f t="shared" si="11"/>
        <v xml:space="preserve"> </v>
      </c>
      <c r="AE39" s="90" t="str">
        <f t="shared" si="12"/>
        <v/>
      </c>
      <c r="AF39" s="91" t="str">
        <f t="shared" si="13"/>
        <v/>
      </c>
      <c r="AG39" s="91" t="str">
        <f t="shared" si="14"/>
        <v/>
      </c>
      <c r="AH39" s="92"/>
    </row>
    <row r="40" spans="1:34" s="5" customFormat="1" ht="24" customHeight="1">
      <c r="A40" s="93"/>
      <c r="B40" s="93"/>
      <c r="C40" s="94"/>
      <c r="D40" s="73" t="s">
        <v>97</v>
      </c>
      <c r="E40" s="74" t="s">
        <v>103</v>
      </c>
      <c r="F40" s="75" t="s">
        <v>51</v>
      </c>
      <c r="G40" s="76">
        <v>0.65800000000000003</v>
      </c>
      <c r="H40" s="75" t="s">
        <v>99</v>
      </c>
      <c r="I40" s="96" t="str">
        <f t="shared" si="0"/>
        <v>990~1,020</v>
      </c>
      <c r="J40" s="97">
        <v>4</v>
      </c>
      <c r="K40" s="78">
        <v>13.3</v>
      </c>
      <c r="L40" s="79">
        <f t="shared" si="1"/>
        <v>174.56090225563909</v>
      </c>
      <c r="M40" s="80">
        <f t="shared" si="2"/>
        <v>20.5</v>
      </c>
      <c r="N40" s="81">
        <f t="shared" si="3"/>
        <v>23.4</v>
      </c>
      <c r="O40" s="82" t="str">
        <f t="shared" si="4"/>
        <v>27.2~27.4</v>
      </c>
      <c r="P40" s="83" t="s">
        <v>100</v>
      </c>
      <c r="Q40" s="75" t="s">
        <v>53</v>
      </c>
      <c r="R40" s="83" t="s">
        <v>49</v>
      </c>
      <c r="S40" s="84" t="s">
        <v>74</v>
      </c>
      <c r="T40" s="85"/>
      <c r="U40" s="86" t="str">
        <f t="shared" si="5"/>
        <v/>
      </c>
      <c r="V40" s="87" t="str">
        <f t="shared" si="6"/>
        <v/>
      </c>
      <c r="W40" s="87" t="str">
        <f t="shared" si="7"/>
        <v/>
      </c>
      <c r="X40" s="88" t="str">
        <f t="shared" si="8"/>
        <v/>
      </c>
      <c r="Z40" s="89">
        <v>990</v>
      </c>
      <c r="AA40" s="89">
        <v>1020</v>
      </c>
      <c r="AB40" s="90">
        <f t="shared" si="9"/>
        <v>27.4</v>
      </c>
      <c r="AC40" s="91">
        <f t="shared" si="10"/>
        <v>48</v>
      </c>
      <c r="AD40" s="91" t="str">
        <f t="shared" si="11"/>
        <v xml:space="preserve"> </v>
      </c>
      <c r="AE40" s="90">
        <f t="shared" si="12"/>
        <v>27.2</v>
      </c>
      <c r="AF40" s="91">
        <f t="shared" si="13"/>
        <v>48</v>
      </c>
      <c r="AG40" s="91" t="str">
        <f t="shared" si="14"/>
        <v xml:space="preserve"> </v>
      </c>
      <c r="AH40" s="92"/>
    </row>
    <row r="41" spans="1:34" s="5" customFormat="1" ht="24" customHeight="1">
      <c r="A41" s="93"/>
      <c r="B41" s="71"/>
      <c r="C41" s="72" t="s">
        <v>104</v>
      </c>
      <c r="D41" s="73" t="s">
        <v>105</v>
      </c>
      <c r="E41" s="74" t="s">
        <v>106</v>
      </c>
      <c r="F41" s="75" t="s">
        <v>51</v>
      </c>
      <c r="G41" s="76">
        <v>0.65800000000000003</v>
      </c>
      <c r="H41" s="75" t="s">
        <v>107</v>
      </c>
      <c r="I41" s="96" t="str">
        <f t="shared" si="0"/>
        <v>1,040</v>
      </c>
      <c r="J41" s="97">
        <v>4</v>
      </c>
      <c r="K41" s="78">
        <v>16.600000000000001</v>
      </c>
      <c r="L41" s="79">
        <f t="shared" si="1"/>
        <v>139.85903614457828</v>
      </c>
      <c r="M41" s="80">
        <f t="shared" si="2"/>
        <v>20.5</v>
      </c>
      <c r="N41" s="81">
        <f t="shared" si="3"/>
        <v>23.4</v>
      </c>
      <c r="O41" s="82" t="str">
        <f t="shared" si="4"/>
        <v>27.1</v>
      </c>
      <c r="P41" s="83" t="s">
        <v>100</v>
      </c>
      <c r="Q41" s="75" t="s">
        <v>53</v>
      </c>
      <c r="R41" s="83" t="s">
        <v>49</v>
      </c>
      <c r="S41" s="84" t="s">
        <v>74</v>
      </c>
      <c r="T41" s="85"/>
      <c r="U41" s="86" t="str">
        <f t="shared" si="5"/>
        <v/>
      </c>
      <c r="V41" s="87" t="str">
        <f t="shared" si="6"/>
        <v/>
      </c>
      <c r="W41" s="87">
        <f t="shared" si="7"/>
        <v>61</v>
      </c>
      <c r="X41" s="88" t="str">
        <f t="shared" si="8"/>
        <v>★1.0</v>
      </c>
      <c r="Z41" s="89">
        <v>1040</v>
      </c>
      <c r="AA41" s="89"/>
      <c r="AB41" s="90">
        <f t="shared" si="9"/>
        <v>27.1</v>
      </c>
      <c r="AC41" s="91">
        <f t="shared" si="10"/>
        <v>61</v>
      </c>
      <c r="AD41" s="91" t="str">
        <f t="shared" si="11"/>
        <v>★1.0</v>
      </c>
      <c r="AE41" s="90" t="str">
        <f t="shared" si="12"/>
        <v/>
      </c>
      <c r="AF41" s="91" t="str">
        <f t="shared" si="13"/>
        <v/>
      </c>
      <c r="AG41" s="91" t="str">
        <f t="shared" si="14"/>
        <v/>
      </c>
      <c r="AH41" s="92"/>
    </row>
    <row r="42" spans="1:34" s="5" customFormat="1" ht="24" customHeight="1" thickBot="1">
      <c r="A42" s="98"/>
      <c r="B42" s="98"/>
      <c r="C42" s="99"/>
      <c r="D42" s="73" t="s">
        <v>105</v>
      </c>
      <c r="E42" s="74" t="s">
        <v>108</v>
      </c>
      <c r="F42" s="75" t="s">
        <v>51</v>
      </c>
      <c r="G42" s="76">
        <v>0.65800000000000003</v>
      </c>
      <c r="H42" s="75" t="s">
        <v>109</v>
      </c>
      <c r="I42" s="96" t="str">
        <f t="shared" si="0"/>
        <v>1,050</v>
      </c>
      <c r="J42" s="97">
        <v>4</v>
      </c>
      <c r="K42" s="100">
        <v>14.3</v>
      </c>
      <c r="L42" s="101">
        <f t="shared" si="1"/>
        <v>162.35384615384615</v>
      </c>
      <c r="M42" s="80">
        <f t="shared" si="2"/>
        <v>20.5</v>
      </c>
      <c r="N42" s="81">
        <f t="shared" si="3"/>
        <v>23.4</v>
      </c>
      <c r="O42" s="82" t="str">
        <f t="shared" si="4"/>
        <v>27.0</v>
      </c>
      <c r="P42" s="83" t="s">
        <v>100</v>
      </c>
      <c r="Q42" s="75" t="s">
        <v>53</v>
      </c>
      <c r="R42" s="83" t="s">
        <v>49</v>
      </c>
      <c r="S42" s="84" t="s">
        <v>74</v>
      </c>
      <c r="T42" s="85"/>
      <c r="U42" s="86" t="str">
        <f t="shared" si="5"/>
        <v/>
      </c>
      <c r="V42" s="87" t="str">
        <f t="shared" si="6"/>
        <v/>
      </c>
      <c r="W42" s="87" t="str">
        <f t="shared" si="7"/>
        <v/>
      </c>
      <c r="X42" s="88" t="str">
        <f t="shared" si="8"/>
        <v/>
      </c>
      <c r="Z42" s="89">
        <v>1050</v>
      </c>
      <c r="AA42" s="89"/>
      <c r="AB42" s="90">
        <f t="shared" si="9"/>
        <v>27</v>
      </c>
      <c r="AC42" s="91">
        <f t="shared" si="10"/>
        <v>52</v>
      </c>
      <c r="AD42" s="91" t="str">
        <f t="shared" si="11"/>
        <v xml:space="preserve"> </v>
      </c>
      <c r="AE42" s="90" t="str">
        <f t="shared" si="12"/>
        <v/>
      </c>
      <c r="AF42" s="91" t="str">
        <f t="shared" si="13"/>
        <v/>
      </c>
      <c r="AG42" s="91" t="str">
        <f t="shared" si="14"/>
        <v/>
      </c>
      <c r="AH42" s="92"/>
    </row>
    <row r="43" spans="1:34">
      <c r="E43" s="2"/>
    </row>
    <row r="44" spans="1:34">
      <c r="B44" s="5" t="s">
        <v>110</v>
      </c>
      <c r="C44" s="5"/>
      <c r="E44" s="2"/>
    </row>
    <row r="45" spans="1:34">
      <c r="B45" s="5" t="s">
        <v>111</v>
      </c>
      <c r="C45" s="5"/>
      <c r="E45" s="2"/>
    </row>
    <row r="46" spans="1:34">
      <c r="B46" s="2" t="s">
        <v>112</v>
      </c>
      <c r="C46" s="5"/>
      <c r="E46" s="2"/>
    </row>
    <row r="47" spans="1:34">
      <c r="B47" s="2" t="s">
        <v>113</v>
      </c>
      <c r="E47" s="2"/>
    </row>
    <row r="48" spans="1:34">
      <c r="B48" s="2" t="s">
        <v>114</v>
      </c>
      <c r="E48" s="2"/>
    </row>
    <row r="49" spans="2:5">
      <c r="B49" s="2" t="s">
        <v>115</v>
      </c>
      <c r="E49" s="2"/>
    </row>
    <row r="50" spans="2:5">
      <c r="B50" s="2" t="s">
        <v>116</v>
      </c>
      <c r="E50" s="2"/>
    </row>
    <row r="51" spans="2:5">
      <c r="B51" s="2" t="s">
        <v>117</v>
      </c>
      <c r="E5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39370078740157483" right="0.39370078740157483" top="0.39370078740157483" bottom="0.39370078740157483" header="0.19685039370078741" footer="0.39370078740157483"/>
  <pageSetup paperSize="9" scale="10" orientation="portrait" r:id="rId1"/>
  <headerFooter>
    <oddHeader xml:space="preserve">&amp;R&amp;10様式1-2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48A02222-B19E-438D-8C5D-F5A3E453B2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3" id="{94339E76-7A85-4B3A-9FEB-C3893CB62E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2" id="{88E8FC78-1D8E-4A37-AFC5-C91E1C88AF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31" id="{55ABC338-7354-4742-B273-DB31CE8D31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0" id="{AA785E2B-C6E2-4D82-929B-78E32F69EC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9" id="{E7D6F169-8440-4C68-9338-55F6663F64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8" id="{E9E4AA94-3B7F-4FBF-8A65-A541C3CEEA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7" id="{84173921-B074-4D75-AA78-C0BCF9D12C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6" id="{4D1F3F22-1D24-4121-8BA8-1E720C72F5F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5" id="{530A2E6F-CA4A-4C73-AAFB-2A8697E0B9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4" id="{FAD2DA2C-0479-4647-9FA5-1F876A3AFD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3" id="{78B2CD5F-14AA-4D52-A825-4565A89541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2" id="{60940327-12EE-4CA1-BB99-E8BA0E9D17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1" id="{845C9987-88D2-4DA5-B295-675E927E98D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0" id="{DA4E6AC1-7366-4F80-B675-C73E2A7298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9" id="{945CB512-DB1F-4CFC-810F-E3CA2489BA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8" id="{14DD5F6F-3334-422D-8D59-3261BB90F0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7" id="{046C5C22-4E2D-46DC-AB38-C862A29A61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6" id="{387D2202-557B-400E-B257-6C91435EAF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5" id="{68A3E50F-50BD-46E3-86D4-C1473EF4C6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4" id="{F174E587-7C81-44CD-B06F-A72931466C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13" id="{3AD4D115-46DC-403F-816E-022A268461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2" id="{DEF78382-C0CC-499F-9F18-66B3DE181B6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1" id="{AE13C4AF-068B-441E-B1E7-720FF7845A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10" id="{1B1AB7B7-9863-44D7-BFEE-DC65EEB6CD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9" id="{7992F194-F0CE-45CE-8690-3451C237B4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8" id="{D5B83D35-6F1F-4878-8EB9-064604760F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7" id="{2E9E3B71-7663-4A42-87B8-3595E0F822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6" id="{CF5B8DD6-8456-4022-B12D-CDB2C65BBC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5" id="{DEC6ED8A-6CC5-4C98-8E30-C5E27AF985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4" id="{E2109635-146B-4042-B61C-2485230A61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3" id="{6304F3C1-00B4-4824-9514-41304A0A73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" id="{F364F696-AFF7-4740-B044-53A4E6D3FFA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1" id="{6F0EC1E3-FDCD-450A-8D2F-1A43096FDF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1-1(軽)</vt:lpstr>
      <vt:lpstr>'1-1(軽)'!Print_Area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2023-06-22T01:54:08Z</dcterms:created>
  <dcterms:modified xsi:type="dcterms:W3CDTF">2023-06-22T01:54:34Z</dcterms:modified>
</cp:coreProperties>
</file>