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7\1月\"/>
    </mc:Choice>
  </mc:AlternateContent>
  <xr:revisionPtr revIDLastSave="0" documentId="8_{D9677A1A-49F6-4D18-B962-87FE3AC90939}" xr6:coauthVersionLast="47" xr6:coauthVersionMax="47" xr10:uidLastSave="{00000000-0000-0000-0000-000000000000}"/>
  <bookViews>
    <workbookView xWindow="-3390" yWindow="-16320" windowWidth="29040" windowHeight="15720" xr2:uid="{7C7A5CD9-08C1-4B84-B8A2-8AE2C7EF0F55}"/>
  </bookViews>
  <sheets>
    <sheet name="1-1(軽)" sheetId="1" r:id="rId1"/>
  </sheets>
  <externalReferences>
    <externalReference r:id="rId2"/>
    <externalReference r:id="rId3"/>
    <externalReference r:id="rId4"/>
  </externalReferences>
  <definedNames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'1-1(軽)'!$A$1:$X$42</definedName>
    <definedName name="_xlnm.Print_Titles">[2]乗用・ＲＶ車!$1:$7</definedName>
    <definedName name="っｄ" localSheetId="0">[3]!社内配布用印刷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1" i="1" l="1"/>
  <c r="AG41" i="1" s="1"/>
  <c r="AE41" i="1"/>
  <c r="AC41" i="1"/>
  <c r="AD41" i="1" s="1"/>
  <c r="AB41" i="1"/>
  <c r="W41" i="1"/>
  <c r="V41" i="1"/>
  <c r="U41" i="1"/>
  <c r="O41" i="1"/>
  <c r="N41" i="1"/>
  <c r="M41" i="1"/>
  <c r="L41" i="1"/>
  <c r="I41" i="1"/>
  <c r="AG40" i="1"/>
  <c r="AF40" i="1"/>
  <c r="AE40" i="1"/>
  <c r="AD40" i="1"/>
  <c r="X40" i="1" s="1"/>
  <c r="AC40" i="1"/>
  <c r="AB40" i="1"/>
  <c r="W40" i="1"/>
  <c r="V40" i="1"/>
  <c r="U40" i="1"/>
  <c r="O40" i="1"/>
  <c r="N40" i="1"/>
  <c r="M40" i="1"/>
  <c r="L40" i="1"/>
  <c r="I40" i="1"/>
  <c r="AF39" i="1"/>
  <c r="AG39" i="1" s="1"/>
  <c r="AE39" i="1"/>
  <c r="AC39" i="1"/>
  <c r="AD39" i="1" s="1"/>
  <c r="AB39" i="1"/>
  <c r="V39" i="1"/>
  <c r="U39" i="1"/>
  <c r="O39" i="1"/>
  <c r="N39" i="1"/>
  <c r="M39" i="1"/>
  <c r="L39" i="1"/>
  <c r="I39" i="1"/>
  <c r="AG38" i="1"/>
  <c r="AF38" i="1"/>
  <c r="AE38" i="1"/>
  <c r="AD38" i="1"/>
  <c r="X38" i="1" s="1"/>
  <c r="AC38" i="1"/>
  <c r="AB38" i="1"/>
  <c r="W38" i="1"/>
  <c r="V38" i="1"/>
  <c r="U38" i="1"/>
  <c r="O38" i="1"/>
  <c r="N38" i="1"/>
  <c r="M38" i="1"/>
  <c r="L38" i="1"/>
  <c r="I38" i="1"/>
  <c r="AG37" i="1"/>
  <c r="AF37" i="1"/>
  <c r="AE37" i="1"/>
  <c r="AD37" i="1"/>
  <c r="X37" i="1" s="1"/>
  <c r="AC37" i="1"/>
  <c r="AB37" i="1"/>
  <c r="W37" i="1"/>
  <c r="V37" i="1"/>
  <c r="U37" i="1"/>
  <c r="O37" i="1"/>
  <c r="N37" i="1"/>
  <c r="M37" i="1"/>
  <c r="L37" i="1"/>
  <c r="I37" i="1"/>
  <c r="AF36" i="1"/>
  <c r="AG36" i="1" s="1"/>
  <c r="AE36" i="1"/>
  <c r="AC36" i="1"/>
  <c r="AB36" i="1"/>
  <c r="V36" i="1"/>
  <c r="U36" i="1"/>
  <c r="O36" i="1"/>
  <c r="N36" i="1"/>
  <c r="M36" i="1"/>
  <c r="L36" i="1"/>
  <c r="I36" i="1"/>
  <c r="AG35" i="1"/>
  <c r="AF35" i="1"/>
  <c r="AE35" i="1"/>
  <c r="AD35" i="1"/>
  <c r="AC35" i="1"/>
  <c r="AB35" i="1"/>
  <c r="X35" i="1"/>
  <c r="W35" i="1"/>
  <c r="V35" i="1"/>
  <c r="U35" i="1"/>
  <c r="O35" i="1"/>
  <c r="N35" i="1"/>
  <c r="M35" i="1"/>
  <c r="L35" i="1"/>
  <c r="I35" i="1"/>
  <c r="AF34" i="1"/>
  <c r="AG34" i="1" s="1"/>
  <c r="AE34" i="1"/>
  <c r="AD34" i="1"/>
  <c r="AC34" i="1"/>
  <c r="AB34" i="1"/>
  <c r="X34" i="1"/>
  <c r="W34" i="1"/>
  <c r="V34" i="1"/>
  <c r="U34" i="1"/>
  <c r="O34" i="1"/>
  <c r="N34" i="1"/>
  <c r="M34" i="1"/>
  <c r="L34" i="1"/>
  <c r="I34" i="1"/>
  <c r="AG33" i="1"/>
  <c r="AF33" i="1"/>
  <c r="AE33" i="1"/>
  <c r="AD33" i="1"/>
  <c r="X33" i="1" s="1"/>
  <c r="AC33" i="1"/>
  <c r="AB33" i="1"/>
  <c r="W33" i="1"/>
  <c r="V33" i="1"/>
  <c r="U33" i="1"/>
  <c r="O33" i="1"/>
  <c r="N33" i="1"/>
  <c r="M33" i="1"/>
  <c r="L33" i="1"/>
  <c r="I33" i="1"/>
  <c r="AG32" i="1"/>
  <c r="AF32" i="1"/>
  <c r="AE32" i="1"/>
  <c r="AC32" i="1"/>
  <c r="AD32" i="1" s="1"/>
  <c r="AB32" i="1"/>
  <c r="V32" i="1"/>
  <c r="U32" i="1"/>
  <c r="O32" i="1"/>
  <c r="N32" i="1"/>
  <c r="M32" i="1"/>
  <c r="L32" i="1"/>
  <c r="I32" i="1"/>
  <c r="AF31" i="1"/>
  <c r="AG31" i="1" s="1"/>
  <c r="AE31" i="1"/>
  <c r="AC31" i="1"/>
  <c r="AD31" i="1" s="1"/>
  <c r="AB31" i="1"/>
  <c r="V31" i="1"/>
  <c r="U31" i="1"/>
  <c r="O31" i="1"/>
  <c r="N31" i="1"/>
  <c r="M31" i="1"/>
  <c r="L31" i="1"/>
  <c r="I31" i="1"/>
  <c r="AG30" i="1"/>
  <c r="AF30" i="1"/>
  <c r="AE30" i="1"/>
  <c r="AD30" i="1"/>
  <c r="X30" i="1" s="1"/>
  <c r="AC30" i="1"/>
  <c r="AB30" i="1"/>
  <c r="W30" i="1"/>
  <c r="V30" i="1"/>
  <c r="U30" i="1"/>
  <c r="O30" i="1"/>
  <c r="N30" i="1"/>
  <c r="M30" i="1"/>
  <c r="L30" i="1"/>
  <c r="I30" i="1"/>
  <c r="AG29" i="1"/>
  <c r="AF29" i="1"/>
  <c r="AE29" i="1"/>
  <c r="AC29" i="1"/>
  <c r="W29" i="1" s="1"/>
  <c r="AB29" i="1"/>
  <c r="V29" i="1"/>
  <c r="U29" i="1"/>
  <c r="O29" i="1"/>
  <c r="N29" i="1"/>
  <c r="M29" i="1"/>
  <c r="L29" i="1"/>
  <c r="I29" i="1"/>
  <c r="AG28" i="1"/>
  <c r="AF28" i="1"/>
  <c r="AE28" i="1"/>
  <c r="AC28" i="1"/>
  <c r="AB28" i="1"/>
  <c r="V28" i="1"/>
  <c r="U28" i="1"/>
  <c r="O28" i="1"/>
  <c r="N28" i="1"/>
  <c r="M28" i="1"/>
  <c r="L28" i="1"/>
  <c r="I28" i="1"/>
  <c r="AF27" i="1"/>
  <c r="W27" i="1" s="1"/>
  <c r="AE27" i="1"/>
  <c r="AD27" i="1"/>
  <c r="AC27" i="1"/>
  <c r="AB27" i="1"/>
  <c r="X27" i="1"/>
  <c r="V27" i="1"/>
  <c r="U27" i="1"/>
  <c r="O27" i="1"/>
  <c r="N27" i="1"/>
  <c r="M27" i="1"/>
  <c r="L27" i="1"/>
  <c r="I27" i="1"/>
  <c r="AF26" i="1"/>
  <c r="AG26" i="1" s="1"/>
  <c r="AE26" i="1"/>
  <c r="AD26" i="1"/>
  <c r="AC26" i="1"/>
  <c r="AB26" i="1"/>
  <c r="X26" i="1"/>
  <c r="W26" i="1"/>
  <c r="V26" i="1"/>
  <c r="U26" i="1"/>
  <c r="O26" i="1"/>
  <c r="N26" i="1"/>
  <c r="M26" i="1"/>
  <c r="L26" i="1"/>
  <c r="I26" i="1"/>
  <c r="AG25" i="1"/>
  <c r="AF25" i="1"/>
  <c r="AE25" i="1"/>
  <c r="AD25" i="1"/>
  <c r="X25" i="1" s="1"/>
  <c r="AC25" i="1"/>
  <c r="AB25" i="1"/>
  <c r="W25" i="1"/>
  <c r="V25" i="1"/>
  <c r="U25" i="1"/>
  <c r="O25" i="1"/>
  <c r="N25" i="1"/>
  <c r="M25" i="1"/>
  <c r="L25" i="1"/>
  <c r="I25" i="1"/>
  <c r="AF24" i="1"/>
  <c r="AG24" i="1" s="1"/>
  <c r="AE24" i="1"/>
  <c r="AC24" i="1"/>
  <c r="AD24" i="1" s="1"/>
  <c r="AB24" i="1"/>
  <c r="V24" i="1"/>
  <c r="U24" i="1"/>
  <c r="O24" i="1"/>
  <c r="N24" i="1"/>
  <c r="M24" i="1"/>
  <c r="L24" i="1"/>
  <c r="I24" i="1"/>
  <c r="AF23" i="1"/>
  <c r="W23" i="1" s="1"/>
  <c r="AE23" i="1"/>
  <c r="AC23" i="1"/>
  <c r="AD23" i="1" s="1"/>
  <c r="AB23" i="1"/>
  <c r="V23" i="1"/>
  <c r="U23" i="1"/>
  <c r="O23" i="1"/>
  <c r="N23" i="1"/>
  <c r="M23" i="1"/>
  <c r="L23" i="1"/>
  <c r="I23" i="1"/>
  <c r="AG22" i="1"/>
  <c r="AF22" i="1"/>
  <c r="AE22" i="1"/>
  <c r="AD22" i="1"/>
  <c r="X22" i="1" s="1"/>
  <c r="AC22" i="1"/>
  <c r="AB22" i="1"/>
  <c r="W22" i="1"/>
  <c r="V22" i="1"/>
  <c r="U22" i="1"/>
  <c r="O22" i="1"/>
  <c r="N22" i="1"/>
  <c r="M22" i="1"/>
  <c r="L22" i="1"/>
  <c r="I22" i="1"/>
  <c r="AG21" i="1"/>
  <c r="AF21" i="1"/>
  <c r="AE21" i="1"/>
  <c r="AC21" i="1"/>
  <c r="AB21" i="1"/>
  <c r="V21" i="1"/>
  <c r="U21" i="1"/>
  <c r="O21" i="1"/>
  <c r="N21" i="1"/>
  <c r="M21" i="1"/>
  <c r="L21" i="1"/>
  <c r="I21" i="1"/>
  <c r="AG20" i="1"/>
  <c r="AF20" i="1"/>
  <c r="AE20" i="1"/>
  <c r="AC20" i="1"/>
  <c r="AB20" i="1"/>
  <c r="V20" i="1"/>
  <c r="U20" i="1"/>
  <c r="O20" i="1"/>
  <c r="N20" i="1"/>
  <c r="M20" i="1"/>
  <c r="L20" i="1"/>
  <c r="I20" i="1"/>
  <c r="AF19" i="1"/>
  <c r="AG19" i="1" s="1"/>
  <c r="AE19" i="1"/>
  <c r="AD19" i="1"/>
  <c r="AC19" i="1"/>
  <c r="AB19" i="1"/>
  <c r="X19" i="1"/>
  <c r="W19" i="1"/>
  <c r="V19" i="1"/>
  <c r="U19" i="1"/>
  <c r="O19" i="1"/>
  <c r="N19" i="1"/>
  <c r="M19" i="1"/>
  <c r="L19" i="1"/>
  <c r="I19" i="1"/>
  <c r="AF18" i="1"/>
  <c r="AG18" i="1" s="1"/>
  <c r="AE18" i="1"/>
  <c r="AD18" i="1"/>
  <c r="AC18" i="1"/>
  <c r="AB18" i="1"/>
  <c r="X18" i="1"/>
  <c r="W18" i="1"/>
  <c r="V18" i="1"/>
  <c r="U18" i="1"/>
  <c r="O18" i="1"/>
  <c r="N18" i="1"/>
  <c r="M18" i="1"/>
  <c r="L18" i="1"/>
  <c r="I18" i="1"/>
  <c r="AG17" i="1"/>
  <c r="AF17" i="1"/>
  <c r="AE17" i="1"/>
  <c r="AD17" i="1"/>
  <c r="X17" i="1" s="1"/>
  <c r="AC17" i="1"/>
  <c r="AB17" i="1"/>
  <c r="W17" i="1"/>
  <c r="V17" i="1"/>
  <c r="U17" i="1"/>
  <c r="O17" i="1"/>
  <c r="N17" i="1"/>
  <c r="M17" i="1"/>
  <c r="L17" i="1"/>
  <c r="I17" i="1"/>
  <c r="AF16" i="1"/>
  <c r="AG16" i="1" s="1"/>
  <c r="AE16" i="1"/>
  <c r="AC16" i="1"/>
  <c r="AD16" i="1" s="1"/>
  <c r="AB16" i="1"/>
  <c r="V16" i="1"/>
  <c r="U16" i="1"/>
  <c r="O16" i="1"/>
  <c r="N16" i="1"/>
  <c r="M16" i="1"/>
  <c r="L16" i="1"/>
  <c r="I16" i="1"/>
  <c r="AF15" i="1"/>
  <c r="W15" i="1" s="1"/>
  <c r="AE15" i="1"/>
  <c r="AC15" i="1"/>
  <c r="AD15" i="1" s="1"/>
  <c r="AB15" i="1"/>
  <c r="V15" i="1"/>
  <c r="U15" i="1"/>
  <c r="O15" i="1"/>
  <c r="N15" i="1"/>
  <c r="M15" i="1"/>
  <c r="L15" i="1"/>
  <c r="I15" i="1"/>
  <c r="AG14" i="1"/>
  <c r="AF14" i="1"/>
  <c r="AE14" i="1"/>
  <c r="AD14" i="1"/>
  <c r="X14" i="1" s="1"/>
  <c r="AC14" i="1"/>
  <c r="AB14" i="1"/>
  <c r="W14" i="1"/>
  <c r="V14" i="1"/>
  <c r="U14" i="1"/>
  <c r="O14" i="1"/>
  <c r="N14" i="1"/>
  <c r="M14" i="1"/>
  <c r="L14" i="1"/>
  <c r="I14" i="1"/>
  <c r="AG13" i="1"/>
  <c r="AF13" i="1"/>
  <c r="AE13" i="1"/>
  <c r="AC13" i="1"/>
  <c r="AB13" i="1"/>
  <c r="V13" i="1"/>
  <c r="U13" i="1"/>
  <c r="O13" i="1"/>
  <c r="N13" i="1"/>
  <c r="M13" i="1"/>
  <c r="L13" i="1"/>
  <c r="I13" i="1"/>
  <c r="AG12" i="1"/>
  <c r="AF12" i="1"/>
  <c r="AE12" i="1"/>
  <c r="AC12" i="1"/>
  <c r="AB12" i="1"/>
  <c r="V12" i="1"/>
  <c r="U12" i="1"/>
  <c r="O12" i="1"/>
  <c r="N12" i="1"/>
  <c r="M12" i="1"/>
  <c r="L12" i="1"/>
  <c r="I12" i="1"/>
  <c r="AF11" i="1"/>
  <c r="W11" i="1" s="1"/>
  <c r="AE11" i="1"/>
  <c r="AD11" i="1"/>
  <c r="AC11" i="1"/>
  <c r="AB11" i="1"/>
  <c r="X11" i="1"/>
  <c r="V11" i="1"/>
  <c r="U11" i="1"/>
  <c r="O11" i="1"/>
  <c r="N11" i="1"/>
  <c r="M11" i="1"/>
  <c r="L11" i="1"/>
  <c r="I11" i="1"/>
  <c r="AF10" i="1"/>
  <c r="AG10" i="1" s="1"/>
  <c r="AE10" i="1"/>
  <c r="AD10" i="1"/>
  <c r="AC10" i="1"/>
  <c r="AB10" i="1"/>
  <c r="X10" i="1"/>
  <c r="W10" i="1"/>
  <c r="V10" i="1"/>
  <c r="U10" i="1"/>
  <c r="O10" i="1"/>
  <c r="N10" i="1"/>
  <c r="M10" i="1"/>
  <c r="L10" i="1"/>
  <c r="I10" i="1"/>
  <c r="AG9" i="1"/>
  <c r="AF9" i="1"/>
  <c r="AE9" i="1"/>
  <c r="AD9" i="1"/>
  <c r="AC9" i="1"/>
  <c r="X9" i="1" s="1"/>
  <c r="AB9" i="1"/>
  <c r="W9" i="1"/>
  <c r="V9" i="1"/>
  <c r="U9" i="1"/>
  <c r="O9" i="1"/>
  <c r="N9" i="1"/>
  <c r="M9" i="1"/>
  <c r="L9" i="1"/>
  <c r="I9" i="1"/>
  <c r="X13" i="1" l="1"/>
  <c r="X20" i="1"/>
  <c r="AD12" i="1"/>
  <c r="X12" i="1" s="1"/>
  <c r="AG15" i="1"/>
  <c r="W16" i="1"/>
  <c r="AD20" i="1"/>
  <c r="AG23" i="1"/>
  <c r="W24" i="1"/>
  <c r="AD28" i="1"/>
  <c r="X28" i="1" s="1"/>
  <c r="W32" i="1"/>
  <c r="AD36" i="1"/>
  <c r="X36" i="1" s="1"/>
  <c r="X41" i="1"/>
  <c r="AD13" i="1"/>
  <c r="AD21" i="1"/>
  <c r="X21" i="1" s="1"/>
  <c r="X16" i="1"/>
  <c r="X24" i="1"/>
  <c r="W31" i="1"/>
  <c r="X32" i="1"/>
  <c r="W39" i="1"/>
  <c r="AD29" i="1"/>
  <c r="X29" i="1" s="1"/>
  <c r="X15" i="1"/>
  <c r="X23" i="1"/>
  <c r="X31" i="1"/>
  <c r="X39" i="1"/>
  <c r="AG27" i="1"/>
  <c r="W28" i="1"/>
  <c r="W36" i="1"/>
  <c r="W13" i="1"/>
  <c r="W21" i="1"/>
  <c r="AG11" i="1"/>
  <c r="W12" i="1"/>
  <c r="W20" i="1"/>
</calcChain>
</file>

<file path=xl/sharedStrings.xml><?xml version="1.0" encoding="utf-8"?>
<sst xmlns="http://schemas.openxmlformats.org/spreadsheetml/2006/main" count="329" uniqueCount="124">
  <si>
    <r>
      <rPr>
        <sz val="8"/>
        <rFont val="ＭＳ ゴシック"/>
        <family val="3"/>
        <charset val="128"/>
      </rPr>
      <t>当</t>
    </r>
    <r>
      <rPr>
        <sz val="8"/>
        <rFont val="ＭＳ Ｐゴシック"/>
        <family val="3"/>
        <charset val="128"/>
      </rPr>
      <t>該自動車の製造又は輸入の事業を行う者の氏名又は名称</t>
    </r>
    <phoneticPr fontId="2"/>
  </si>
  <si>
    <r>
      <rPr>
        <sz val="8"/>
        <rFont val="ＭＳ Ｐゴシック"/>
        <family val="3"/>
        <charset val="128"/>
      </rPr>
      <t>スズキ株式会社</t>
    </r>
    <phoneticPr fontId="2"/>
  </si>
  <si>
    <r>
      <rPr>
        <b/>
        <sz val="12"/>
        <rFont val="ＭＳ ゴシック"/>
        <family val="3"/>
        <charset val="128"/>
      </rPr>
      <t>ガ</t>
    </r>
    <r>
      <rPr>
        <b/>
        <sz val="12"/>
        <rFont val="ＭＳ Ｐゴシック"/>
        <family val="3"/>
        <charset val="128"/>
      </rPr>
      <t>ソリン乗用車（軽自動車）</t>
    </r>
    <rPh sb="8" eb="12">
      <t>ケイジドウシャ</t>
    </rPh>
    <phoneticPr fontId="2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</si>
  <si>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2"/>
  </si>
  <si>
    <r>
      <rPr>
        <sz val="8"/>
        <rFont val="ＭＳ Ｐゴシック"/>
        <family val="3"/>
        <charset val="128"/>
      </rPr>
      <t>メーカー入力欄</t>
    </r>
    <rPh sb="4" eb="6">
      <t>ニュウリョク</t>
    </rPh>
    <rPh sb="6" eb="7">
      <t>ラン</t>
    </rPh>
    <phoneticPr fontId="2"/>
  </si>
  <si>
    <r>
      <rPr>
        <sz val="8"/>
        <rFont val="ＭＳ Ｐゴシック"/>
        <family val="3"/>
        <charset val="128"/>
      </rPr>
      <t>最小車両重量（自動計算）</t>
    </r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2"/>
  </si>
  <si>
    <r>
      <rPr>
        <sz val="8"/>
        <rFont val="ＭＳ Ｐゴシック"/>
        <family val="3"/>
        <charset val="128"/>
      </rPr>
      <t>最大車両重量（自動計算）</t>
    </r>
    <rPh sb="1" eb="2">
      <t>ダイ</t>
    </rPh>
    <rPh sb="7" eb="9">
      <t>ジドウ</t>
    </rPh>
    <phoneticPr fontId="2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</si>
  <si>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2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</si>
  <si>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</si>
  <si>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</si>
  <si>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2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</si>
  <si>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2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</si>
  <si>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2"/>
  </si>
  <si>
    <r>
      <t>WLTC</t>
    </r>
    <r>
      <rPr>
        <sz val="8"/>
        <rFont val="ＭＳ Ｐゴシック"/>
        <family val="3"/>
        <charset val="128"/>
      </rPr>
      <t>モード</t>
    </r>
    <phoneticPr fontId="2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</si>
  <si>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2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</si>
  <si>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2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</si>
  <si>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2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</si>
  <si>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2"/>
  </si>
  <si>
    <r>
      <rPr>
        <sz val="8"/>
        <rFont val="ＭＳ Ｐゴシック"/>
        <family val="3"/>
        <charset val="128"/>
      </rPr>
      <t>令和２年度
燃費基準
達成・向上
達成レベル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2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</si>
  <si>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</si>
  <si>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2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</si>
  <si>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2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</si>
  <si>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2"/>
  </si>
  <si>
    <r>
      <rPr>
        <sz val="8"/>
        <rFont val="ＭＳ Ｐゴシック"/>
        <family val="3"/>
        <charset val="128"/>
      </rPr>
      <t>燃費基準
達成・向上
達成レベル</t>
    </r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2"/>
  </si>
  <si>
    <r>
      <rPr>
        <sz val="8"/>
        <rFont val="ＭＳ Ｐゴシック"/>
        <family val="3"/>
        <charset val="128"/>
      </rPr>
      <t>多段階評価</t>
    </r>
    <rPh sb="0" eb="1">
      <t>タ</t>
    </rPh>
    <rPh sb="1" eb="3">
      <t>ダンカイ</t>
    </rPh>
    <rPh sb="3" eb="5">
      <t>ヒョウカ</t>
    </rPh>
    <phoneticPr fontId="2"/>
  </si>
  <si>
    <r>
      <rPr>
        <sz val="8"/>
        <rFont val="ＭＳ Ｐゴシック"/>
        <family val="3"/>
        <charset val="128"/>
      </rPr>
      <t>多段階評価</t>
    </r>
    <r>
      <rPr>
        <sz val="8"/>
        <rFont val="Arial"/>
        <family val="2"/>
      </rPr>
      <t>2</t>
    </r>
    <rPh sb="0" eb="1">
      <t>タ</t>
    </rPh>
    <rPh sb="1" eb="3">
      <t>ダンカイ</t>
    </rPh>
    <rPh sb="3" eb="5">
      <t>ヒョウカ</t>
    </rPh>
    <phoneticPr fontId="2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</si>
  <si>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2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</si>
  <si>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2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</si>
  <si>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2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</si>
  <si>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2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</si>
  <si>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</si>
  <si>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2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</si>
  <si>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2"/>
  </si>
  <si>
    <r>
      <rPr>
        <sz val="8"/>
        <rFont val="ＭＳ Ｐゴシック"/>
        <family val="3"/>
        <charset val="128"/>
      </rPr>
      <t>主要排出
ガス対策</t>
    </r>
    <phoneticPr fontId="2"/>
  </si>
  <si>
    <r>
      <rPr>
        <sz val="8"/>
        <rFont val="ＭＳ Ｐゴシック"/>
        <family val="3"/>
        <charset val="128"/>
      </rPr>
      <t>駆動
形式</t>
    </r>
    <rPh sb="3" eb="5">
      <t>ケイシキ</t>
    </rPh>
    <phoneticPr fontId="2"/>
  </si>
  <si>
    <r>
      <t>そ</t>
    </r>
    <r>
      <rPr>
        <sz val="8"/>
        <rFont val="ＭＳ Ｐゴシック"/>
        <family val="3"/>
        <charset val="128"/>
      </rPr>
      <t>の他</t>
    </r>
  </si>
  <si>
    <r>
      <rPr>
        <sz val="8"/>
        <rFont val="ＭＳ Ｐゴシック"/>
        <family val="3"/>
        <charset val="128"/>
      </rPr>
      <t>低排出ガス
認定レベル</t>
    </r>
    <rPh sb="6" eb="8">
      <t>ニンテイ</t>
    </rPh>
    <phoneticPr fontId="2"/>
  </si>
  <si>
    <r>
      <rPr>
        <sz val="8"/>
        <rFont val="Yu Gothic"/>
        <family val="2"/>
        <charset val="128"/>
      </rPr>
      <t>スズキ</t>
    </r>
    <phoneticPr fontId="2"/>
  </si>
  <si>
    <r>
      <rPr>
        <sz val="8"/>
        <rFont val="ＭＳ Ｐゴシック"/>
        <family val="3"/>
        <charset val="128"/>
      </rPr>
      <t>アルト</t>
    </r>
  </si>
  <si>
    <t>5AA-HA97S</t>
  </si>
  <si>
    <t>0001,0002</t>
  </si>
  <si>
    <t>R06D
-WA04C</t>
  </si>
  <si>
    <t>CVT
(E･LTC)</t>
  </si>
  <si>
    <t>H,I,V,EP,B,C</t>
    <phoneticPr fontId="2"/>
  </si>
  <si>
    <t>3W,EGR</t>
    <phoneticPr fontId="2"/>
  </si>
  <si>
    <t>F</t>
  </si>
  <si>
    <r>
      <rPr>
        <u/>
        <sz val="8"/>
        <rFont val="ＭＳ Ｐゴシック"/>
        <family val="3"/>
        <charset val="128"/>
      </rPr>
      <t>☆☆☆☆</t>
    </r>
  </si>
  <si>
    <t>0601,0602</t>
  </si>
  <si>
    <t>H,I,V,EP,B,C</t>
  </si>
  <si>
    <t>A</t>
  </si>
  <si>
    <t>3BA-HA37S</t>
  </si>
  <si>
    <t>R06A</t>
  </si>
  <si>
    <t>I,EP,B,C</t>
  </si>
  <si>
    <t>3W</t>
  </si>
  <si>
    <t>アルト　ラパン</t>
  </si>
  <si>
    <t>5BA-HE33S</t>
  </si>
  <si>
    <t>0002,0003</t>
  </si>
  <si>
    <t>I,V,EP,B,C</t>
  </si>
  <si>
    <t>0602,0603</t>
  </si>
  <si>
    <t>ワゴンＲ</t>
  </si>
  <si>
    <t>5AA-MH95S</t>
  </si>
  <si>
    <t>0004,0005</t>
  </si>
  <si>
    <t>0604,0605</t>
  </si>
  <si>
    <t>5BA-MH85S</t>
  </si>
  <si>
    <t>0003</t>
  </si>
  <si>
    <t>R06D</t>
  </si>
  <si>
    <t>5MT</t>
  </si>
  <si>
    <t>V,EP</t>
  </si>
  <si>
    <t>0004</t>
  </si>
  <si>
    <t>V,EP,C</t>
  </si>
  <si>
    <t>0603</t>
  </si>
  <si>
    <t>0604</t>
  </si>
  <si>
    <t>4AA-MH55S</t>
  </si>
  <si>
    <t>R06A
-WA05A</t>
  </si>
  <si>
    <t>ﾀｰﾎﾞﾁｬｰｼﾞｬ付</t>
  </si>
  <si>
    <r>
      <rPr>
        <u/>
        <sz val="8"/>
        <rFont val="ＭＳ Ｐゴシック"/>
        <family val="3"/>
        <charset val="128"/>
      </rPr>
      <t>☆☆☆</t>
    </r>
  </si>
  <si>
    <t>ワゴンＲ　スマイル</t>
  </si>
  <si>
    <t>5AA-MX91S</t>
  </si>
  <si>
    <t>0003,0004</t>
    <phoneticPr fontId="2"/>
  </si>
  <si>
    <t>0603,0604</t>
    <phoneticPr fontId="2"/>
  </si>
  <si>
    <t>5BA-MX81S</t>
  </si>
  <si>
    <t>0003</t>
    <phoneticPr fontId="2"/>
  </si>
  <si>
    <t>0004</t>
    <phoneticPr fontId="2"/>
  </si>
  <si>
    <t>ハスラー</t>
  </si>
  <si>
    <t>5AA-MR92S</t>
  </si>
  <si>
    <t>0004～0006</t>
  </si>
  <si>
    <t>0604～0606</t>
  </si>
  <si>
    <t>4AA-MR52S</t>
  </si>
  <si>
    <t>0007</t>
  </si>
  <si>
    <t>0008,0009</t>
  </si>
  <si>
    <r>
      <t>0607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0609</t>
    </r>
    <phoneticPr fontId="2"/>
  </si>
  <si>
    <t>スペーシア</t>
    <phoneticPr fontId="2"/>
  </si>
  <si>
    <t>5AA-MK94S</t>
  </si>
  <si>
    <t>0001</t>
  </si>
  <si>
    <t>3W,EGR</t>
  </si>
  <si>
    <r>
      <t>0002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0006</t>
    </r>
    <phoneticPr fontId="2"/>
  </si>
  <si>
    <r>
      <t>0601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0606</t>
    </r>
    <phoneticPr fontId="2"/>
  </si>
  <si>
    <t>4AA-MK54S</t>
  </si>
  <si>
    <t>0001,0002</t>
    <phoneticPr fontId="2"/>
  </si>
  <si>
    <t>0601,0602</t>
    <phoneticPr fontId="2"/>
  </si>
  <si>
    <r>
      <t>CVT
(E</t>
    </r>
    <r>
      <rPr>
        <sz val="8"/>
        <rFont val="ＭＳ ゴシック"/>
        <family val="3"/>
        <charset val="128"/>
      </rPr>
      <t>･</t>
    </r>
    <r>
      <rPr>
        <sz val="8"/>
        <rFont val="Arial"/>
        <family val="2"/>
      </rPr>
      <t>LTC)</t>
    </r>
    <phoneticPr fontId="2"/>
  </si>
  <si>
    <t>エブリイ</t>
    <phoneticPr fontId="2"/>
  </si>
  <si>
    <t>3BA-DA17W</t>
    <phoneticPr fontId="2"/>
  </si>
  <si>
    <r>
      <t>0037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0041</t>
    </r>
    <phoneticPr fontId="2"/>
  </si>
  <si>
    <t>R06A</t>
    <phoneticPr fontId="2"/>
  </si>
  <si>
    <t>CVT</t>
    <phoneticPr fontId="2"/>
  </si>
  <si>
    <t>I,V,EP,C</t>
    <phoneticPr fontId="2"/>
  </si>
  <si>
    <t>R</t>
  </si>
  <si>
    <r>
      <t>0637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0641</t>
    </r>
    <phoneticPr fontId="2"/>
  </si>
  <si>
    <t>ジムニー</t>
  </si>
  <si>
    <t>3BA-JB64W</t>
  </si>
  <si>
    <t>0005</t>
  </si>
  <si>
    <t>5MT×2</t>
  </si>
  <si>
    <t>I,V,EP</t>
  </si>
  <si>
    <t>0006</t>
  </si>
  <si>
    <t>4AT×2
(E･LTC)</t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</si>
  <si>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2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</si>
  <si>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2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</si>
  <si>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2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</si>
  <si>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2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</si>
  <si>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2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</si>
  <si>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2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</si>
  <si>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2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</si>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</sst>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_);[Red]\(0\)"/>
    <numFmt numFmtId="178" formatCode="0_ "/>
    <numFmt numFmtId="179" formatCode="0.0_ "/>
  </numFmts>
  <fonts count="18">
    <font>
      <sz val="11"/>
      <color theme="1"/>
      <name val="ＭＳ Ｐゴシック"/>
      <family val="3"/>
      <charset val="128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12"/>
      <name val="Arial"/>
      <family val="2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8"/>
      <name val="Yu Gothic"/>
      <family val="2"/>
      <charset val="128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u/>
      <sz val="8"/>
      <name val="ＭＳ Ｐゴシック"/>
      <family val="3"/>
      <charset val="128"/>
    </font>
    <font>
      <sz val="8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97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 applyProtection="1">
      <protection locked="0"/>
    </xf>
    <xf numFmtId="0" fontId="7" fillId="0" borderId="0" xfId="0" applyFont="1" applyAlignment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3" xfId="0" applyFont="1" applyBorder="1" applyAlignment="1">
      <alignment horizontal="centerContinuous" wrapText="1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1" fillId="0" borderId="7" xfId="0" applyFont="1" applyBorder="1" applyAlignme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8" xfId="0" applyFont="1" applyBorder="1" applyAlignment="1">
      <alignment horizontal="center" shrinkToFi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/>
    <xf numFmtId="0" fontId="3" fillId="0" borderId="11" xfId="0" applyFont="1" applyBorder="1" applyAlignment="1">
      <alignment horizontal="center" vertical="center"/>
    </xf>
    <xf numFmtId="0" fontId="11" fillId="0" borderId="12" xfId="0" applyFont="1" applyBorder="1" applyAlignment="1"/>
    <xf numFmtId="0" fontId="11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13" xfId="0" applyFont="1" applyBorder="1" applyAlignment="1">
      <alignment horizontal="center" shrinkToFi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6" xfId="0" applyFont="1" applyBorder="1" applyProtection="1">
      <alignment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49" fontId="3" fillId="0" borderId="28" xfId="0" quotePrefix="1" applyNumberFormat="1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6" fontId="13" fillId="0" borderId="29" xfId="0" quotePrefix="1" applyNumberFormat="1" applyFont="1" applyBorder="1" applyAlignment="1" applyProtection="1">
      <alignment horizontal="center" vertical="center" wrapText="1"/>
      <protection locked="0"/>
    </xf>
    <xf numFmtId="177" fontId="13" fillId="0" borderId="30" xfId="0" applyNumberFormat="1" applyFont="1" applyBorder="1" applyAlignment="1" applyProtection="1">
      <alignment horizontal="center" vertical="center" wrapText="1"/>
      <protection locked="0"/>
    </xf>
    <xf numFmtId="176" fontId="14" fillId="0" borderId="29" xfId="0" quotePrefix="1" applyNumberFormat="1" applyFont="1" applyBorder="1" applyAlignment="1" applyProtection="1">
      <alignment horizontal="center" vertical="center" wrapText="1"/>
      <protection locked="0"/>
    </xf>
    <xf numFmtId="176" fontId="14" fillId="0" borderId="28" xfId="0" quotePrefix="1" applyNumberFormat="1" applyFont="1" applyBorder="1" applyAlignment="1" applyProtection="1">
      <alignment horizontal="center" vertical="center" wrapText="1"/>
      <protection locked="0"/>
    </xf>
    <xf numFmtId="176" fontId="14" fillId="0" borderId="28" xfId="0" quotePrefix="1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center" vertical="center" wrapText="1"/>
      <protection locked="0"/>
    </xf>
    <xf numFmtId="178" fontId="3" fillId="0" borderId="32" xfId="0" applyNumberFormat="1" applyFont="1" applyBorder="1" applyAlignment="1" applyProtection="1">
      <alignment horizontal="center" vertical="center"/>
      <protection locked="0"/>
    </xf>
    <xf numFmtId="178" fontId="3" fillId="0" borderId="28" xfId="0" applyNumberFormat="1" applyFont="1" applyBorder="1" applyAlignment="1" applyProtection="1">
      <alignment horizontal="center" vertical="center"/>
      <protection locked="0"/>
    </xf>
    <xf numFmtId="178" fontId="3" fillId="0" borderId="28" xfId="0" quotePrefix="1" applyNumberFormat="1" applyFont="1" applyBorder="1" applyAlignment="1" applyProtection="1">
      <alignment horizontal="center" vertical="center"/>
      <protection locked="0"/>
    </xf>
    <xf numFmtId="3" fontId="3" fillId="0" borderId="28" xfId="0" applyNumberFormat="1" applyFont="1" applyBorder="1" applyAlignment="1" applyProtection="1">
      <alignment horizontal="center" vertical="center"/>
      <protection locked="0"/>
    </xf>
    <xf numFmtId="179" fontId="13" fillId="0" borderId="28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Protection="1">
      <alignment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176" fontId="13" fillId="0" borderId="34" xfId="0" quotePrefix="1" applyNumberFormat="1" applyFont="1" applyBorder="1" applyAlignment="1" applyProtection="1">
      <alignment horizontal="center" vertical="center" wrapText="1"/>
      <protection locked="0"/>
    </xf>
    <xf numFmtId="177" fontId="13" fillId="0" borderId="3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>
      <alignment vertical="center"/>
    </xf>
  </cellXfs>
  <cellStyles count="2">
    <cellStyle name="標準" xfId="0" builtinId="0"/>
    <cellStyle name="標準 2" xfId="1" xr:uid="{4E0569CA-A7B7-48AB-B949-FE2DC09096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868B1-9371-4B8C-9516-770819CB011B}">
  <sheetPr>
    <tabColor rgb="FFFFFF00"/>
  </sheetPr>
  <dimension ref="A1:AH50"/>
  <sheetViews>
    <sheetView tabSelected="1" view="pageBreakPreview" zoomScaleNormal="100" zoomScaleSheetLayoutView="100" workbookViewId="0">
      <selection activeCell="E23" sqref="E23:F27"/>
    </sheetView>
  </sheetViews>
  <sheetFormatPr defaultColWidth="9" defaultRowHeight="10"/>
  <cols>
    <col min="1" max="1" width="15.90625" style="96" customWidth="1"/>
    <col min="2" max="2" width="3.90625" style="2" bestFit="1" customWidth="1"/>
    <col min="3" max="3" width="38.1796875" style="2" customWidth="1"/>
    <col min="4" max="4" width="13.90625" style="2" bestFit="1" customWidth="1"/>
    <col min="5" max="5" width="16.90625" style="2" customWidth="1"/>
    <col min="6" max="6" width="13.08984375" style="2" bestFit="1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81640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25.1796875" style="2" bestFit="1" customWidth="1"/>
    <col min="20" max="20" width="11" style="2" bestFit="1" customWidth="1"/>
    <col min="21" max="22" width="8.1796875" style="2" bestFit="1" customWidth="1"/>
    <col min="23" max="24" width="9" style="2"/>
    <col min="25" max="25" width="9" style="2" customWidth="1"/>
    <col min="26" max="27" width="10.6328125" style="2" customWidth="1"/>
    <col min="28" max="33" width="9" style="2" hidden="1" customWidth="1"/>
    <col min="34" max="34" width="9" style="2" customWidth="1"/>
    <col min="35" max="16384" width="9" style="2"/>
  </cols>
  <sheetData>
    <row r="1" spans="1:34" ht="15.5">
      <c r="A1" s="1"/>
      <c r="B1" s="1"/>
      <c r="R1" s="3"/>
    </row>
    <row r="2" spans="1:34" ht="15.5">
      <c r="A2" s="2"/>
      <c r="F2" s="4"/>
      <c r="J2" s="5" t="s">
        <v>0</v>
      </c>
      <c r="K2" s="5"/>
      <c r="L2" s="5"/>
      <c r="M2" s="5"/>
      <c r="N2" s="5"/>
      <c r="O2" s="5"/>
      <c r="P2" s="5"/>
      <c r="Q2" s="6"/>
      <c r="R2" s="7" t="s">
        <v>1</v>
      </c>
      <c r="S2" s="7"/>
      <c r="T2" s="7"/>
      <c r="U2" s="7"/>
      <c r="V2" s="7"/>
    </row>
    <row r="3" spans="1:34" ht="15.75" customHeight="1">
      <c r="A3" s="8" t="s">
        <v>2</v>
      </c>
      <c r="B3" s="8"/>
      <c r="J3" s="6"/>
      <c r="R3" s="9"/>
      <c r="S3" s="10" t="s">
        <v>3</v>
      </c>
      <c r="T3" s="10"/>
      <c r="U3" s="10"/>
      <c r="V3" s="10"/>
      <c r="W3" s="10"/>
      <c r="X3" s="10"/>
      <c r="Z3" s="11" t="s">
        <v>4</v>
      </c>
      <c r="AA3" s="12"/>
      <c r="AB3" s="13" t="s">
        <v>5</v>
      </c>
      <c r="AC3" s="14"/>
      <c r="AD3" s="14"/>
      <c r="AE3" s="15" t="s">
        <v>6</v>
      </c>
      <c r="AF3" s="14"/>
      <c r="AG3" s="16"/>
    </row>
    <row r="4" spans="1:34" ht="14.25" customHeight="1" thickBot="1">
      <c r="A4" s="17" t="s">
        <v>7</v>
      </c>
      <c r="B4" s="18" t="s">
        <v>8</v>
      </c>
      <c r="C4" s="19"/>
      <c r="D4" s="20"/>
      <c r="E4" s="21"/>
      <c r="F4" s="18" t="s">
        <v>9</v>
      </c>
      <c r="G4" s="22"/>
      <c r="H4" s="23" t="s">
        <v>10</v>
      </c>
      <c r="I4" s="23" t="s">
        <v>11</v>
      </c>
      <c r="J4" s="24" t="s">
        <v>12</v>
      </c>
      <c r="K4" s="25" t="s">
        <v>13</v>
      </c>
      <c r="L4" s="20"/>
      <c r="M4" s="20"/>
      <c r="N4" s="20"/>
      <c r="O4" s="21"/>
      <c r="P4" s="23" t="s">
        <v>14</v>
      </c>
      <c r="Q4" s="26" t="s">
        <v>15</v>
      </c>
      <c r="R4" s="27"/>
      <c r="S4" s="28"/>
      <c r="T4" s="29" t="s">
        <v>16</v>
      </c>
      <c r="U4" s="30" t="s">
        <v>17</v>
      </c>
      <c r="V4" s="23" t="s">
        <v>18</v>
      </c>
      <c r="W4" s="31" t="s">
        <v>19</v>
      </c>
      <c r="X4" s="32"/>
      <c r="Z4" s="33" t="s">
        <v>20</v>
      </c>
      <c r="AA4" s="33" t="s">
        <v>21</v>
      </c>
      <c r="AB4" s="23" t="s">
        <v>22</v>
      </c>
      <c r="AC4" s="23" t="s">
        <v>23</v>
      </c>
      <c r="AD4" s="23" t="s">
        <v>24</v>
      </c>
      <c r="AE4" s="23" t="s">
        <v>22</v>
      </c>
      <c r="AF4" s="23" t="s">
        <v>23</v>
      </c>
      <c r="AG4" s="23" t="s">
        <v>25</v>
      </c>
      <c r="AH4" s="34"/>
    </row>
    <row r="5" spans="1:34" ht="11.25" customHeight="1">
      <c r="A5" s="35"/>
      <c r="B5" s="36"/>
      <c r="C5" s="37"/>
      <c r="D5" s="38"/>
      <c r="E5" s="39"/>
      <c r="F5" s="40"/>
      <c r="G5" s="41"/>
      <c r="H5" s="35"/>
      <c r="I5" s="33"/>
      <c r="J5" s="42"/>
      <c r="K5" s="43" t="s">
        <v>26</v>
      </c>
      <c r="L5" s="44" t="s">
        <v>27</v>
      </c>
      <c r="M5" s="45" t="s">
        <v>28</v>
      </c>
      <c r="N5" s="46" t="s">
        <v>29</v>
      </c>
      <c r="O5" s="46" t="s">
        <v>22</v>
      </c>
      <c r="P5" s="35"/>
      <c r="Q5" s="47"/>
      <c r="R5" s="48"/>
      <c r="S5" s="49"/>
      <c r="T5" s="50"/>
      <c r="U5" s="51"/>
      <c r="V5" s="35"/>
      <c r="W5" s="23" t="s">
        <v>23</v>
      </c>
      <c r="X5" s="23" t="s">
        <v>24</v>
      </c>
      <c r="Z5" s="33"/>
      <c r="AA5" s="33"/>
      <c r="AB5" s="33"/>
      <c r="AC5" s="33"/>
      <c r="AD5" s="33"/>
      <c r="AE5" s="33"/>
      <c r="AF5" s="33"/>
      <c r="AG5" s="33"/>
      <c r="AH5" s="52"/>
    </row>
    <row r="6" spans="1:34">
      <c r="A6" s="35"/>
      <c r="B6" s="36"/>
      <c r="C6" s="37"/>
      <c r="D6" s="17" t="s">
        <v>30</v>
      </c>
      <c r="E6" s="17" t="s">
        <v>31</v>
      </c>
      <c r="F6" s="17" t="s">
        <v>30</v>
      </c>
      <c r="G6" s="23" t="s">
        <v>32</v>
      </c>
      <c r="H6" s="35"/>
      <c r="I6" s="33"/>
      <c r="J6" s="42"/>
      <c r="K6" s="53"/>
      <c r="L6" s="54"/>
      <c r="M6" s="53"/>
      <c r="N6" s="55"/>
      <c r="O6" s="55"/>
      <c r="P6" s="35"/>
      <c r="Q6" s="23" t="s">
        <v>33</v>
      </c>
      <c r="R6" s="23" t="s">
        <v>34</v>
      </c>
      <c r="S6" s="17" t="s">
        <v>35</v>
      </c>
      <c r="T6" s="56" t="s">
        <v>36</v>
      </c>
      <c r="U6" s="51"/>
      <c r="V6" s="35"/>
      <c r="W6" s="33"/>
      <c r="X6" s="33"/>
      <c r="Z6" s="33"/>
      <c r="AA6" s="33"/>
      <c r="AB6" s="33"/>
      <c r="AC6" s="33"/>
      <c r="AD6" s="33"/>
      <c r="AE6" s="33"/>
      <c r="AF6" s="33"/>
      <c r="AG6" s="33"/>
      <c r="AH6" s="52"/>
    </row>
    <row r="7" spans="1:34">
      <c r="A7" s="35"/>
      <c r="B7" s="36"/>
      <c r="C7" s="37"/>
      <c r="D7" s="35"/>
      <c r="E7" s="35"/>
      <c r="F7" s="35"/>
      <c r="G7" s="35"/>
      <c r="H7" s="35"/>
      <c r="I7" s="33"/>
      <c r="J7" s="42"/>
      <c r="K7" s="53"/>
      <c r="L7" s="54"/>
      <c r="M7" s="53"/>
      <c r="N7" s="55"/>
      <c r="O7" s="55"/>
      <c r="P7" s="35"/>
      <c r="Q7" s="35"/>
      <c r="R7" s="35"/>
      <c r="S7" s="35"/>
      <c r="T7" s="57"/>
      <c r="U7" s="51"/>
      <c r="V7" s="35"/>
      <c r="W7" s="33"/>
      <c r="X7" s="33"/>
      <c r="Z7" s="33"/>
      <c r="AA7" s="33"/>
      <c r="AB7" s="33"/>
      <c r="AC7" s="33"/>
      <c r="AD7" s="33"/>
      <c r="AE7" s="33"/>
      <c r="AF7" s="33"/>
      <c r="AG7" s="33"/>
      <c r="AH7" s="52"/>
    </row>
    <row r="8" spans="1:34">
      <c r="A8" s="35"/>
      <c r="B8" s="36"/>
      <c r="C8" s="37"/>
      <c r="D8" s="58"/>
      <c r="E8" s="58"/>
      <c r="F8" s="58"/>
      <c r="G8" s="58"/>
      <c r="H8" s="58"/>
      <c r="I8" s="59"/>
      <c r="J8" s="40"/>
      <c r="K8" s="60"/>
      <c r="L8" s="61"/>
      <c r="M8" s="60"/>
      <c r="N8" s="41"/>
      <c r="O8" s="41"/>
      <c r="P8" s="58"/>
      <c r="Q8" s="58"/>
      <c r="R8" s="58"/>
      <c r="S8" s="58"/>
      <c r="T8" s="62"/>
      <c r="U8" s="63"/>
      <c r="V8" s="58"/>
      <c r="W8" s="59"/>
      <c r="X8" s="59"/>
      <c r="Z8" s="59"/>
      <c r="AA8" s="59"/>
      <c r="AB8" s="59"/>
      <c r="AC8" s="59"/>
      <c r="AD8" s="59"/>
      <c r="AE8" s="59"/>
      <c r="AF8" s="59"/>
      <c r="AG8" s="59"/>
      <c r="AH8" s="52"/>
    </row>
    <row r="9" spans="1:34" ht="24" customHeight="1">
      <c r="A9" s="64" t="s">
        <v>37</v>
      </c>
      <c r="B9" s="64"/>
      <c r="C9" s="65" t="s">
        <v>38</v>
      </c>
      <c r="D9" s="66" t="s">
        <v>39</v>
      </c>
      <c r="E9" s="67" t="s">
        <v>40</v>
      </c>
      <c r="F9" s="68" t="s">
        <v>41</v>
      </c>
      <c r="G9" s="69">
        <v>0.65700000000000003</v>
      </c>
      <c r="H9" s="68" t="s">
        <v>42</v>
      </c>
      <c r="I9" s="68" t="str">
        <f t="shared" ref="I9:I41" si="0">IF(Z9="","",(IF(AA9-Z9&gt;0,CONCATENATE(TEXT(Z9,"#,##0"),"~",TEXT(AA9,"#,##0")),TEXT(Z9,"#,##0"))))</f>
        <v>700~710</v>
      </c>
      <c r="J9" s="70">
        <v>4</v>
      </c>
      <c r="K9" s="71">
        <v>27.7</v>
      </c>
      <c r="L9" s="72">
        <f t="shared" ref="L9:L41" si="1">IF(K9&gt;0,1/K9*34.6*67.1,"")</f>
        <v>83.814440433212994</v>
      </c>
      <c r="M9" s="73">
        <f t="shared" ref="M9:M41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21.8</v>
      </c>
      <c r="N9" s="74">
        <f t="shared" ref="N9:N41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24.6</v>
      </c>
      <c r="O9" s="75" t="str">
        <f t="shared" ref="O9:O41" si="4">IF(Z9="","",IF(AE9="",TEXT(AB9,"#,##0.0"),IF(AB9-AE9&gt;0,CONCATENATE(TEXT(AE9,"#,##0.0"),"~",TEXT(AB9,"#,##0.0")),TEXT(AB9,"#,##0.0"))))</f>
        <v>28.8</v>
      </c>
      <c r="P9" s="69" t="s">
        <v>43</v>
      </c>
      <c r="Q9" s="68" t="s">
        <v>44</v>
      </c>
      <c r="R9" s="69" t="s">
        <v>45</v>
      </c>
      <c r="S9" s="76"/>
      <c r="T9" s="77" t="s">
        <v>46</v>
      </c>
      <c r="U9" s="78">
        <f t="shared" ref="U9:U41" si="5">IFERROR(IF(K9&lt;M9,"",(ROUNDDOWN(K9/M9*100,0))),"")</f>
        <v>127</v>
      </c>
      <c r="V9" s="79">
        <f t="shared" ref="V9:V41" si="6">IFERROR(IF(K9&lt;N9,"",(ROUNDDOWN(K9/N9*100,0))),"")</f>
        <v>112</v>
      </c>
      <c r="W9" s="79">
        <f t="shared" ref="W9:W41" si="7">IF(AC9&lt;55,"",IF(AA9="",AC9,IF(AF9-AC9&gt;0,CONCATENATE(AC9,"~",AF9),AC9)))</f>
        <v>96</v>
      </c>
      <c r="X9" s="80" t="str">
        <f t="shared" ref="X9:X41" si="8">IF(AC9&lt;55,"",AD9)</f>
        <v>★4.5</v>
      </c>
      <c r="Z9" s="81">
        <v>700</v>
      </c>
      <c r="AA9" s="81">
        <v>710</v>
      </c>
      <c r="AB9" s="82">
        <f t="shared" ref="AB9:AB41" si="9">IF(Z9="","",(ROUND(IF(Z9&gt;=2759,9.5,IF(Z9&lt;2759,(-2.47/1000000*Z9*Z9)-(8.52/10000*Z9)+30.65)),1)))</f>
        <v>28.8</v>
      </c>
      <c r="AC9" s="83">
        <f t="shared" ref="AC9:AC41" si="10">IF(K9="","",ROUNDDOWN(K9/AB9*100,0))</f>
        <v>96</v>
      </c>
      <c r="AD9" s="83" t="str">
        <f t="shared" ref="AD9:AD41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★4.5</v>
      </c>
      <c r="AE9" s="82">
        <f t="shared" ref="AE9:AE41" si="12">IF(AA9="","",(ROUND(IF(AA9&gt;=2759,9.5,IF(AA9&lt;2759,(-2.47/1000000*AA9*AA9)-(8.52/10000*AA9)+30.65)),1)))</f>
        <v>28.8</v>
      </c>
      <c r="AF9" s="83">
        <f t="shared" ref="AF9:AF41" si="13">IF(AE9="","",IF(K9="","",ROUNDDOWN(K9/AE9*100,0)))</f>
        <v>96</v>
      </c>
      <c r="AG9" s="83" t="str">
        <f t="shared" ref="AG9:AG41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★4.5</v>
      </c>
      <c r="AH9" s="84"/>
    </row>
    <row r="10" spans="1:34" ht="24" customHeight="1">
      <c r="A10" s="85"/>
      <c r="B10" s="85"/>
      <c r="C10" s="86"/>
      <c r="D10" s="66" t="s">
        <v>39</v>
      </c>
      <c r="E10" s="67" t="s">
        <v>47</v>
      </c>
      <c r="F10" s="68" t="s">
        <v>41</v>
      </c>
      <c r="G10" s="69">
        <v>0.65700000000000003</v>
      </c>
      <c r="H10" s="68" t="s">
        <v>42</v>
      </c>
      <c r="I10" s="68" t="str">
        <f t="shared" si="0"/>
        <v>750~760</v>
      </c>
      <c r="J10" s="70">
        <v>4</v>
      </c>
      <c r="K10" s="71">
        <v>25.7</v>
      </c>
      <c r="L10" s="72">
        <f t="shared" si="1"/>
        <v>90.336964980544749</v>
      </c>
      <c r="M10" s="73">
        <f t="shared" si="2"/>
        <v>21</v>
      </c>
      <c r="N10" s="74">
        <f t="shared" si="3"/>
        <v>24.5</v>
      </c>
      <c r="O10" s="75" t="str">
        <f t="shared" si="4"/>
        <v>28.6</v>
      </c>
      <c r="P10" s="69" t="s">
        <v>48</v>
      </c>
      <c r="Q10" s="68" t="s">
        <v>44</v>
      </c>
      <c r="R10" s="69" t="s">
        <v>49</v>
      </c>
      <c r="S10" s="76"/>
      <c r="T10" s="77" t="s">
        <v>46</v>
      </c>
      <c r="U10" s="78">
        <f t="shared" si="5"/>
        <v>122</v>
      </c>
      <c r="V10" s="79">
        <f t="shared" si="6"/>
        <v>104</v>
      </c>
      <c r="W10" s="79">
        <f t="shared" si="7"/>
        <v>89</v>
      </c>
      <c r="X10" s="80" t="str">
        <f t="shared" si="8"/>
        <v>★3.5</v>
      </c>
      <c r="Z10" s="81">
        <v>750</v>
      </c>
      <c r="AA10" s="81">
        <v>760</v>
      </c>
      <c r="AB10" s="82">
        <f t="shared" si="9"/>
        <v>28.6</v>
      </c>
      <c r="AC10" s="83">
        <f t="shared" si="10"/>
        <v>89</v>
      </c>
      <c r="AD10" s="83" t="str">
        <f t="shared" si="11"/>
        <v>★3.5</v>
      </c>
      <c r="AE10" s="82">
        <f t="shared" si="12"/>
        <v>28.6</v>
      </c>
      <c r="AF10" s="83">
        <f t="shared" si="13"/>
        <v>89</v>
      </c>
      <c r="AG10" s="83" t="str">
        <f t="shared" si="14"/>
        <v>★3.5</v>
      </c>
      <c r="AH10" s="84"/>
    </row>
    <row r="11" spans="1:34" ht="24" customHeight="1">
      <c r="A11" s="85"/>
      <c r="B11" s="85"/>
      <c r="C11" s="86"/>
      <c r="D11" s="66" t="s">
        <v>50</v>
      </c>
      <c r="E11" s="67" t="s">
        <v>40</v>
      </c>
      <c r="F11" s="68" t="s">
        <v>51</v>
      </c>
      <c r="G11" s="69">
        <v>0.65800000000000003</v>
      </c>
      <c r="H11" s="68" t="s">
        <v>42</v>
      </c>
      <c r="I11" s="68" t="str">
        <f t="shared" si="0"/>
        <v>680~690</v>
      </c>
      <c r="J11" s="70">
        <v>4</v>
      </c>
      <c r="K11" s="71">
        <v>25.2</v>
      </c>
      <c r="L11" s="72">
        <f t="shared" si="1"/>
        <v>92.129365079365073</v>
      </c>
      <c r="M11" s="73">
        <f t="shared" si="2"/>
        <v>21.8</v>
      </c>
      <c r="N11" s="74">
        <f t="shared" si="3"/>
        <v>24.6</v>
      </c>
      <c r="O11" s="75" t="str">
        <f t="shared" si="4"/>
        <v>28.9</v>
      </c>
      <c r="P11" s="69" t="s">
        <v>52</v>
      </c>
      <c r="Q11" s="68" t="s">
        <v>53</v>
      </c>
      <c r="R11" s="69" t="s">
        <v>45</v>
      </c>
      <c r="S11" s="76"/>
      <c r="T11" s="77"/>
      <c r="U11" s="78">
        <f t="shared" si="5"/>
        <v>115</v>
      </c>
      <c r="V11" s="79">
        <f t="shared" si="6"/>
        <v>102</v>
      </c>
      <c r="W11" s="79">
        <f t="shared" si="7"/>
        <v>87</v>
      </c>
      <c r="X11" s="80" t="str">
        <f t="shared" si="8"/>
        <v>★3.5</v>
      </c>
      <c r="Z11" s="81">
        <v>680</v>
      </c>
      <c r="AA11" s="81">
        <v>690</v>
      </c>
      <c r="AB11" s="82">
        <f t="shared" si="9"/>
        <v>28.9</v>
      </c>
      <c r="AC11" s="83">
        <f t="shared" si="10"/>
        <v>87</v>
      </c>
      <c r="AD11" s="83" t="str">
        <f t="shared" si="11"/>
        <v>★3.5</v>
      </c>
      <c r="AE11" s="82">
        <f t="shared" si="12"/>
        <v>28.9</v>
      </c>
      <c r="AF11" s="83">
        <f t="shared" si="13"/>
        <v>87</v>
      </c>
      <c r="AG11" s="83" t="str">
        <f t="shared" si="14"/>
        <v>★3.5</v>
      </c>
      <c r="AH11" s="84"/>
    </row>
    <row r="12" spans="1:34" ht="24" customHeight="1">
      <c r="A12" s="85"/>
      <c r="B12" s="85"/>
      <c r="C12" s="86"/>
      <c r="D12" s="66" t="s">
        <v>50</v>
      </c>
      <c r="E12" s="67" t="s">
        <v>47</v>
      </c>
      <c r="F12" s="68" t="s">
        <v>51</v>
      </c>
      <c r="G12" s="69">
        <v>0.65800000000000003</v>
      </c>
      <c r="H12" s="68" t="s">
        <v>42</v>
      </c>
      <c r="I12" s="68" t="str">
        <f t="shared" si="0"/>
        <v>730~740</v>
      </c>
      <c r="J12" s="70">
        <v>4</v>
      </c>
      <c r="K12" s="71">
        <v>23.5</v>
      </c>
      <c r="L12" s="72">
        <f t="shared" si="1"/>
        <v>98.794042553191488</v>
      </c>
      <c r="M12" s="73">
        <f t="shared" si="2"/>
        <v>21.8</v>
      </c>
      <c r="N12" s="74">
        <f t="shared" si="3"/>
        <v>24.6</v>
      </c>
      <c r="O12" s="75" t="str">
        <f t="shared" si="4"/>
        <v>28.7</v>
      </c>
      <c r="P12" s="69" t="s">
        <v>52</v>
      </c>
      <c r="Q12" s="68" t="s">
        <v>53</v>
      </c>
      <c r="R12" s="69" t="s">
        <v>49</v>
      </c>
      <c r="S12" s="76"/>
      <c r="T12" s="77"/>
      <c r="U12" s="78">
        <f t="shared" si="5"/>
        <v>107</v>
      </c>
      <c r="V12" s="79" t="str">
        <f t="shared" si="6"/>
        <v/>
      </c>
      <c r="W12" s="79">
        <f t="shared" si="7"/>
        <v>81</v>
      </c>
      <c r="X12" s="80" t="str">
        <f t="shared" si="8"/>
        <v>★3.0</v>
      </c>
      <c r="Z12" s="81">
        <v>730</v>
      </c>
      <c r="AA12" s="81">
        <v>740</v>
      </c>
      <c r="AB12" s="82">
        <f t="shared" si="9"/>
        <v>28.7</v>
      </c>
      <c r="AC12" s="83">
        <f t="shared" si="10"/>
        <v>81</v>
      </c>
      <c r="AD12" s="83" t="str">
        <f t="shared" si="11"/>
        <v>★3.0</v>
      </c>
      <c r="AE12" s="82">
        <f t="shared" si="12"/>
        <v>28.7</v>
      </c>
      <c r="AF12" s="83">
        <f t="shared" si="13"/>
        <v>81</v>
      </c>
      <c r="AG12" s="83" t="str">
        <f t="shared" si="14"/>
        <v>★3.0</v>
      </c>
      <c r="AH12" s="84"/>
    </row>
    <row r="13" spans="1:34" ht="24" customHeight="1">
      <c r="A13" s="85"/>
      <c r="B13" s="64"/>
      <c r="C13" s="65" t="s">
        <v>54</v>
      </c>
      <c r="D13" s="66" t="s">
        <v>55</v>
      </c>
      <c r="E13" s="67" t="s">
        <v>56</v>
      </c>
      <c r="F13" s="68" t="s">
        <v>51</v>
      </c>
      <c r="G13" s="69">
        <v>0.65800000000000003</v>
      </c>
      <c r="H13" s="68" t="s">
        <v>42</v>
      </c>
      <c r="I13" s="68" t="str">
        <f t="shared" si="0"/>
        <v>680</v>
      </c>
      <c r="J13" s="87">
        <v>4</v>
      </c>
      <c r="K13" s="71">
        <v>26.2</v>
      </c>
      <c r="L13" s="72">
        <f t="shared" si="1"/>
        <v>88.612977099236645</v>
      </c>
      <c r="M13" s="73">
        <f t="shared" si="2"/>
        <v>21.8</v>
      </c>
      <c r="N13" s="74">
        <f t="shared" si="3"/>
        <v>24.6</v>
      </c>
      <c r="O13" s="75" t="str">
        <f t="shared" si="4"/>
        <v>28.9</v>
      </c>
      <c r="P13" s="69" t="s">
        <v>57</v>
      </c>
      <c r="Q13" s="68" t="s">
        <v>44</v>
      </c>
      <c r="R13" s="69" t="s">
        <v>45</v>
      </c>
      <c r="S13" s="76"/>
      <c r="T13" s="77" t="s">
        <v>46</v>
      </c>
      <c r="U13" s="78">
        <f t="shared" si="5"/>
        <v>120</v>
      </c>
      <c r="V13" s="79">
        <f t="shared" si="6"/>
        <v>106</v>
      </c>
      <c r="W13" s="79">
        <f t="shared" si="7"/>
        <v>90</v>
      </c>
      <c r="X13" s="80" t="str">
        <f t="shared" si="8"/>
        <v>★4.0</v>
      </c>
      <c r="Z13" s="81">
        <v>680</v>
      </c>
      <c r="AA13" s="81"/>
      <c r="AB13" s="82">
        <f t="shared" si="9"/>
        <v>28.9</v>
      </c>
      <c r="AC13" s="83">
        <f t="shared" si="10"/>
        <v>90</v>
      </c>
      <c r="AD13" s="83" t="str">
        <f t="shared" si="11"/>
        <v>★4.0</v>
      </c>
      <c r="AE13" s="82" t="str">
        <f t="shared" si="12"/>
        <v/>
      </c>
      <c r="AF13" s="83" t="str">
        <f t="shared" si="13"/>
        <v/>
      </c>
      <c r="AG13" s="83" t="str">
        <f t="shared" si="14"/>
        <v/>
      </c>
      <c r="AH13" s="84"/>
    </row>
    <row r="14" spans="1:34" ht="24" customHeight="1">
      <c r="A14" s="85"/>
      <c r="B14" s="85"/>
      <c r="C14" s="86"/>
      <c r="D14" s="66" t="s">
        <v>55</v>
      </c>
      <c r="E14" s="67" t="s">
        <v>58</v>
      </c>
      <c r="F14" s="68" t="s">
        <v>51</v>
      </c>
      <c r="G14" s="69">
        <v>0.65800000000000003</v>
      </c>
      <c r="H14" s="68" t="s">
        <v>42</v>
      </c>
      <c r="I14" s="88" t="str">
        <f t="shared" si="0"/>
        <v>730</v>
      </c>
      <c r="J14" s="89">
        <v>4</v>
      </c>
      <c r="K14" s="71">
        <v>24.6</v>
      </c>
      <c r="L14" s="72">
        <f t="shared" si="1"/>
        <v>94.376422764227627</v>
      </c>
      <c r="M14" s="73">
        <f t="shared" si="2"/>
        <v>21.8</v>
      </c>
      <c r="N14" s="74">
        <f t="shared" si="3"/>
        <v>24.6</v>
      </c>
      <c r="O14" s="75" t="str">
        <f t="shared" si="4"/>
        <v>28.7</v>
      </c>
      <c r="P14" s="69" t="s">
        <v>57</v>
      </c>
      <c r="Q14" s="68" t="s">
        <v>44</v>
      </c>
      <c r="R14" s="69" t="s">
        <v>49</v>
      </c>
      <c r="S14" s="76"/>
      <c r="T14" s="77" t="s">
        <v>46</v>
      </c>
      <c r="U14" s="78">
        <f t="shared" si="5"/>
        <v>112</v>
      </c>
      <c r="V14" s="79">
        <f t="shared" si="6"/>
        <v>100</v>
      </c>
      <c r="W14" s="79">
        <f t="shared" si="7"/>
        <v>85</v>
      </c>
      <c r="X14" s="80" t="str">
        <f t="shared" si="8"/>
        <v>★3.5</v>
      </c>
      <c r="Z14" s="81">
        <v>730</v>
      </c>
      <c r="AA14" s="81"/>
      <c r="AB14" s="82">
        <f t="shared" si="9"/>
        <v>28.7</v>
      </c>
      <c r="AC14" s="83">
        <f t="shared" si="10"/>
        <v>85</v>
      </c>
      <c r="AD14" s="83" t="str">
        <f t="shared" si="11"/>
        <v>★3.5</v>
      </c>
      <c r="AE14" s="82" t="str">
        <f t="shared" si="12"/>
        <v/>
      </c>
      <c r="AF14" s="83" t="str">
        <f t="shared" si="13"/>
        <v/>
      </c>
      <c r="AG14" s="83" t="str">
        <f t="shared" si="14"/>
        <v/>
      </c>
      <c r="AH14" s="84"/>
    </row>
    <row r="15" spans="1:34" ht="24" customHeight="1">
      <c r="A15" s="85"/>
      <c r="B15" s="64"/>
      <c r="C15" s="65" t="s">
        <v>59</v>
      </c>
      <c r="D15" s="66" t="s">
        <v>60</v>
      </c>
      <c r="E15" s="67" t="s">
        <v>61</v>
      </c>
      <c r="F15" s="68" t="s">
        <v>41</v>
      </c>
      <c r="G15" s="69">
        <v>0.65700000000000003</v>
      </c>
      <c r="H15" s="68" t="s">
        <v>42</v>
      </c>
      <c r="I15" s="88" t="str">
        <f t="shared" si="0"/>
        <v>770~790</v>
      </c>
      <c r="J15" s="89">
        <v>4</v>
      </c>
      <c r="K15" s="71">
        <v>25.2</v>
      </c>
      <c r="L15" s="72">
        <f t="shared" si="1"/>
        <v>92.129365079365073</v>
      </c>
      <c r="M15" s="73">
        <f t="shared" si="2"/>
        <v>21</v>
      </c>
      <c r="N15" s="74">
        <f t="shared" si="3"/>
        <v>24.5</v>
      </c>
      <c r="O15" s="75" t="str">
        <f t="shared" si="4"/>
        <v>28.4~28.5</v>
      </c>
      <c r="P15" s="69" t="s">
        <v>48</v>
      </c>
      <c r="Q15" s="68" t="s">
        <v>44</v>
      </c>
      <c r="R15" s="69" t="s">
        <v>45</v>
      </c>
      <c r="S15" s="76"/>
      <c r="T15" s="77" t="s">
        <v>46</v>
      </c>
      <c r="U15" s="78">
        <f t="shared" si="5"/>
        <v>120</v>
      </c>
      <c r="V15" s="79">
        <f t="shared" si="6"/>
        <v>102</v>
      </c>
      <c r="W15" s="79">
        <f t="shared" si="7"/>
        <v>88</v>
      </c>
      <c r="X15" s="80" t="str">
        <f t="shared" si="8"/>
        <v>★3.5</v>
      </c>
      <c r="Z15" s="81">
        <v>770</v>
      </c>
      <c r="AA15" s="81">
        <v>790</v>
      </c>
      <c r="AB15" s="82">
        <f t="shared" si="9"/>
        <v>28.5</v>
      </c>
      <c r="AC15" s="83">
        <f t="shared" si="10"/>
        <v>88</v>
      </c>
      <c r="AD15" s="83" t="str">
        <f t="shared" si="11"/>
        <v>★3.5</v>
      </c>
      <c r="AE15" s="82">
        <f t="shared" si="12"/>
        <v>28.4</v>
      </c>
      <c r="AF15" s="83">
        <f t="shared" si="13"/>
        <v>88</v>
      </c>
      <c r="AG15" s="83" t="str">
        <f t="shared" si="14"/>
        <v>★3.5</v>
      </c>
      <c r="AH15" s="84"/>
    </row>
    <row r="16" spans="1:34" ht="24" customHeight="1">
      <c r="A16" s="85"/>
      <c r="B16" s="85"/>
      <c r="C16" s="86"/>
      <c r="D16" s="66" t="s">
        <v>60</v>
      </c>
      <c r="E16" s="67" t="s">
        <v>62</v>
      </c>
      <c r="F16" s="68" t="s">
        <v>41</v>
      </c>
      <c r="G16" s="69">
        <v>0.65700000000000003</v>
      </c>
      <c r="H16" s="68" t="s">
        <v>42</v>
      </c>
      <c r="I16" s="88" t="str">
        <f t="shared" si="0"/>
        <v>820~840</v>
      </c>
      <c r="J16" s="89">
        <v>4</v>
      </c>
      <c r="K16" s="71">
        <v>24.2</v>
      </c>
      <c r="L16" s="72">
        <f t="shared" si="1"/>
        <v>95.936363636363637</v>
      </c>
      <c r="M16" s="73">
        <f t="shared" si="2"/>
        <v>21</v>
      </c>
      <c r="N16" s="74">
        <f t="shared" si="3"/>
        <v>24.5</v>
      </c>
      <c r="O16" s="75" t="str">
        <f t="shared" si="4"/>
        <v>28.2~28.3</v>
      </c>
      <c r="P16" s="69" t="s">
        <v>48</v>
      </c>
      <c r="Q16" s="68" t="s">
        <v>44</v>
      </c>
      <c r="R16" s="69" t="s">
        <v>49</v>
      </c>
      <c r="S16" s="76"/>
      <c r="T16" s="77" t="s">
        <v>46</v>
      </c>
      <c r="U16" s="78">
        <f t="shared" si="5"/>
        <v>115</v>
      </c>
      <c r="V16" s="79" t="str">
        <f t="shared" si="6"/>
        <v/>
      </c>
      <c r="W16" s="79">
        <f t="shared" si="7"/>
        <v>85</v>
      </c>
      <c r="X16" s="80" t="str">
        <f t="shared" si="8"/>
        <v>★3.5</v>
      </c>
      <c r="Z16" s="81">
        <v>820</v>
      </c>
      <c r="AA16" s="81">
        <v>840</v>
      </c>
      <c r="AB16" s="82">
        <f t="shared" si="9"/>
        <v>28.3</v>
      </c>
      <c r="AC16" s="83">
        <f t="shared" si="10"/>
        <v>85</v>
      </c>
      <c r="AD16" s="83" t="str">
        <f t="shared" si="11"/>
        <v>★3.5</v>
      </c>
      <c r="AE16" s="82">
        <f t="shared" si="12"/>
        <v>28.2</v>
      </c>
      <c r="AF16" s="83">
        <f t="shared" si="13"/>
        <v>85</v>
      </c>
      <c r="AG16" s="83" t="str">
        <f t="shared" si="14"/>
        <v>★3.5</v>
      </c>
      <c r="AH16" s="84"/>
    </row>
    <row r="17" spans="1:34" ht="24" customHeight="1">
      <c r="A17" s="85"/>
      <c r="B17" s="85"/>
      <c r="C17" s="86"/>
      <c r="D17" s="66" t="s">
        <v>63</v>
      </c>
      <c r="E17" s="67" t="s">
        <v>64</v>
      </c>
      <c r="F17" s="68" t="s">
        <v>65</v>
      </c>
      <c r="G17" s="69">
        <v>0.65700000000000003</v>
      </c>
      <c r="H17" s="68" t="s">
        <v>66</v>
      </c>
      <c r="I17" s="88" t="str">
        <f t="shared" si="0"/>
        <v>730</v>
      </c>
      <c r="J17" s="89">
        <v>4</v>
      </c>
      <c r="K17" s="71">
        <v>24.8</v>
      </c>
      <c r="L17" s="72">
        <f t="shared" si="1"/>
        <v>93.615322580645156</v>
      </c>
      <c r="M17" s="73">
        <f t="shared" si="2"/>
        <v>21.8</v>
      </c>
      <c r="N17" s="74">
        <f t="shared" si="3"/>
        <v>24.6</v>
      </c>
      <c r="O17" s="75" t="str">
        <f t="shared" si="4"/>
        <v>28.7</v>
      </c>
      <c r="P17" s="69" t="s">
        <v>67</v>
      </c>
      <c r="Q17" s="68" t="s">
        <v>44</v>
      </c>
      <c r="R17" s="69" t="s">
        <v>45</v>
      </c>
      <c r="S17" s="76"/>
      <c r="T17" s="77" t="s">
        <v>46</v>
      </c>
      <c r="U17" s="78">
        <f t="shared" si="5"/>
        <v>113</v>
      </c>
      <c r="V17" s="79">
        <f t="shared" si="6"/>
        <v>100</v>
      </c>
      <c r="W17" s="79">
        <f t="shared" si="7"/>
        <v>86</v>
      </c>
      <c r="X17" s="80" t="str">
        <f t="shared" si="8"/>
        <v>★3.5</v>
      </c>
      <c r="Z17" s="81">
        <v>730</v>
      </c>
      <c r="AA17" s="81"/>
      <c r="AB17" s="82">
        <f t="shared" si="9"/>
        <v>28.7</v>
      </c>
      <c r="AC17" s="83">
        <f t="shared" si="10"/>
        <v>86</v>
      </c>
      <c r="AD17" s="83" t="str">
        <f t="shared" si="11"/>
        <v>★3.5</v>
      </c>
      <c r="AE17" s="82" t="str">
        <f t="shared" si="12"/>
        <v/>
      </c>
      <c r="AF17" s="83" t="str">
        <f t="shared" si="13"/>
        <v/>
      </c>
      <c r="AG17" s="83" t="str">
        <f t="shared" si="14"/>
        <v/>
      </c>
      <c r="AH17" s="84"/>
    </row>
    <row r="18" spans="1:34" ht="24" customHeight="1">
      <c r="A18" s="85"/>
      <c r="B18" s="85"/>
      <c r="C18" s="86"/>
      <c r="D18" s="66" t="s">
        <v>63</v>
      </c>
      <c r="E18" s="67" t="s">
        <v>68</v>
      </c>
      <c r="F18" s="68" t="s">
        <v>65</v>
      </c>
      <c r="G18" s="69">
        <v>0.65700000000000003</v>
      </c>
      <c r="H18" s="68" t="s">
        <v>42</v>
      </c>
      <c r="I18" s="88" t="str">
        <f t="shared" si="0"/>
        <v>750</v>
      </c>
      <c r="J18" s="89">
        <v>4</v>
      </c>
      <c r="K18" s="71">
        <v>24.4</v>
      </c>
      <c r="L18" s="72">
        <f t="shared" si="1"/>
        <v>95.15</v>
      </c>
      <c r="M18" s="73">
        <f t="shared" si="2"/>
        <v>21</v>
      </c>
      <c r="N18" s="74">
        <f t="shared" si="3"/>
        <v>24.5</v>
      </c>
      <c r="O18" s="75" t="str">
        <f t="shared" si="4"/>
        <v>28.6</v>
      </c>
      <c r="P18" s="69" t="s">
        <v>69</v>
      </c>
      <c r="Q18" s="68" t="s">
        <v>44</v>
      </c>
      <c r="R18" s="69" t="s">
        <v>45</v>
      </c>
      <c r="S18" s="76"/>
      <c r="T18" s="77" t="s">
        <v>46</v>
      </c>
      <c r="U18" s="78">
        <f t="shared" si="5"/>
        <v>116</v>
      </c>
      <c r="V18" s="79" t="str">
        <f t="shared" si="6"/>
        <v/>
      </c>
      <c r="W18" s="79">
        <f t="shared" si="7"/>
        <v>85</v>
      </c>
      <c r="X18" s="80" t="str">
        <f t="shared" si="8"/>
        <v>★3.5</v>
      </c>
      <c r="Z18" s="81">
        <v>750</v>
      </c>
      <c r="AA18" s="81"/>
      <c r="AB18" s="82">
        <f t="shared" si="9"/>
        <v>28.6</v>
      </c>
      <c r="AC18" s="83">
        <f t="shared" si="10"/>
        <v>85</v>
      </c>
      <c r="AD18" s="83" t="str">
        <f t="shared" si="11"/>
        <v>★3.5</v>
      </c>
      <c r="AE18" s="82" t="str">
        <f t="shared" si="12"/>
        <v/>
      </c>
      <c r="AF18" s="83" t="str">
        <f t="shared" si="13"/>
        <v/>
      </c>
      <c r="AG18" s="83" t="str">
        <f t="shared" si="14"/>
        <v/>
      </c>
      <c r="AH18" s="84"/>
    </row>
    <row r="19" spans="1:34" ht="24" customHeight="1">
      <c r="A19" s="85"/>
      <c r="B19" s="85"/>
      <c r="C19" s="86"/>
      <c r="D19" s="66" t="s">
        <v>63</v>
      </c>
      <c r="E19" s="67" t="s">
        <v>70</v>
      </c>
      <c r="F19" s="68" t="s">
        <v>65</v>
      </c>
      <c r="G19" s="69">
        <v>0.65700000000000003</v>
      </c>
      <c r="H19" s="68" t="s">
        <v>66</v>
      </c>
      <c r="I19" s="88" t="str">
        <f t="shared" si="0"/>
        <v>780</v>
      </c>
      <c r="J19" s="89">
        <v>4</v>
      </c>
      <c r="K19" s="71">
        <v>23</v>
      </c>
      <c r="L19" s="72">
        <f t="shared" si="1"/>
        <v>100.94173913043477</v>
      </c>
      <c r="M19" s="73">
        <f t="shared" si="2"/>
        <v>21</v>
      </c>
      <c r="N19" s="74">
        <f t="shared" si="3"/>
        <v>24.5</v>
      </c>
      <c r="O19" s="75" t="str">
        <f t="shared" si="4"/>
        <v>28.5</v>
      </c>
      <c r="P19" s="69" t="s">
        <v>67</v>
      </c>
      <c r="Q19" s="68" t="s">
        <v>44</v>
      </c>
      <c r="R19" s="69" t="s">
        <v>49</v>
      </c>
      <c r="S19" s="76"/>
      <c r="T19" s="77" t="s">
        <v>46</v>
      </c>
      <c r="U19" s="78">
        <f t="shared" si="5"/>
        <v>109</v>
      </c>
      <c r="V19" s="79" t="str">
        <f t="shared" si="6"/>
        <v/>
      </c>
      <c r="W19" s="79">
        <f t="shared" si="7"/>
        <v>80</v>
      </c>
      <c r="X19" s="80" t="str">
        <f t="shared" si="8"/>
        <v>★3.0</v>
      </c>
      <c r="Z19" s="81">
        <v>780</v>
      </c>
      <c r="AA19" s="81"/>
      <c r="AB19" s="82">
        <f t="shared" si="9"/>
        <v>28.5</v>
      </c>
      <c r="AC19" s="83">
        <f t="shared" si="10"/>
        <v>80</v>
      </c>
      <c r="AD19" s="83" t="str">
        <f t="shared" si="11"/>
        <v>★3.0</v>
      </c>
      <c r="AE19" s="82" t="str">
        <f t="shared" si="12"/>
        <v/>
      </c>
      <c r="AF19" s="83" t="str">
        <f t="shared" si="13"/>
        <v/>
      </c>
      <c r="AG19" s="83" t="str">
        <f t="shared" si="14"/>
        <v/>
      </c>
      <c r="AH19" s="84"/>
    </row>
    <row r="20" spans="1:34" ht="24" customHeight="1">
      <c r="A20" s="85"/>
      <c r="B20" s="85"/>
      <c r="C20" s="86"/>
      <c r="D20" s="66" t="s">
        <v>63</v>
      </c>
      <c r="E20" s="67" t="s">
        <v>71</v>
      </c>
      <c r="F20" s="68" t="s">
        <v>65</v>
      </c>
      <c r="G20" s="69">
        <v>0.65700000000000003</v>
      </c>
      <c r="H20" s="68" t="s">
        <v>42</v>
      </c>
      <c r="I20" s="88" t="str">
        <f t="shared" si="0"/>
        <v>800</v>
      </c>
      <c r="J20" s="89">
        <v>4</v>
      </c>
      <c r="K20" s="71">
        <v>23.2</v>
      </c>
      <c r="L20" s="72">
        <f t="shared" si="1"/>
        <v>100.07155172413793</v>
      </c>
      <c r="M20" s="73">
        <f t="shared" si="2"/>
        <v>21</v>
      </c>
      <c r="N20" s="74">
        <f t="shared" si="3"/>
        <v>24.5</v>
      </c>
      <c r="O20" s="75" t="str">
        <f t="shared" si="4"/>
        <v>28.4</v>
      </c>
      <c r="P20" s="69" t="s">
        <v>69</v>
      </c>
      <c r="Q20" s="68" t="s">
        <v>44</v>
      </c>
      <c r="R20" s="69" t="s">
        <v>49</v>
      </c>
      <c r="S20" s="76"/>
      <c r="T20" s="77" t="s">
        <v>46</v>
      </c>
      <c r="U20" s="78">
        <f t="shared" si="5"/>
        <v>110</v>
      </c>
      <c r="V20" s="79" t="str">
        <f t="shared" si="6"/>
        <v/>
      </c>
      <c r="W20" s="79">
        <f t="shared" si="7"/>
        <v>81</v>
      </c>
      <c r="X20" s="80" t="str">
        <f t="shared" si="8"/>
        <v>★3.0</v>
      </c>
      <c r="Z20" s="81">
        <v>800</v>
      </c>
      <c r="AA20" s="81"/>
      <c r="AB20" s="82">
        <f t="shared" si="9"/>
        <v>28.4</v>
      </c>
      <c r="AC20" s="83">
        <f t="shared" si="10"/>
        <v>81</v>
      </c>
      <c r="AD20" s="83" t="str">
        <f t="shared" si="11"/>
        <v>★3.0</v>
      </c>
      <c r="AE20" s="82" t="str">
        <f t="shared" si="12"/>
        <v/>
      </c>
      <c r="AF20" s="83" t="str">
        <f t="shared" si="13"/>
        <v/>
      </c>
      <c r="AG20" s="83" t="str">
        <f t="shared" si="14"/>
        <v/>
      </c>
      <c r="AH20" s="84"/>
    </row>
    <row r="21" spans="1:34" ht="24" customHeight="1">
      <c r="A21" s="85"/>
      <c r="B21" s="85"/>
      <c r="C21" s="86"/>
      <c r="D21" s="66" t="s">
        <v>72</v>
      </c>
      <c r="E21" s="67" t="s">
        <v>56</v>
      </c>
      <c r="F21" s="68" t="s">
        <v>73</v>
      </c>
      <c r="G21" s="69">
        <v>0.65800000000000003</v>
      </c>
      <c r="H21" s="68" t="s">
        <v>42</v>
      </c>
      <c r="I21" s="88" t="str">
        <f t="shared" si="0"/>
        <v>800</v>
      </c>
      <c r="J21" s="89">
        <v>4</v>
      </c>
      <c r="K21" s="71">
        <v>22.5</v>
      </c>
      <c r="L21" s="72">
        <f t="shared" si="1"/>
        <v>103.18488888888889</v>
      </c>
      <c r="M21" s="73">
        <f t="shared" si="2"/>
        <v>21</v>
      </c>
      <c r="N21" s="74">
        <f t="shared" si="3"/>
        <v>24.5</v>
      </c>
      <c r="O21" s="75" t="str">
        <f t="shared" si="4"/>
        <v>28.4</v>
      </c>
      <c r="P21" s="69" t="s">
        <v>48</v>
      </c>
      <c r="Q21" s="68" t="s">
        <v>53</v>
      </c>
      <c r="R21" s="69" t="s">
        <v>45</v>
      </c>
      <c r="S21" s="76" t="s">
        <v>74</v>
      </c>
      <c r="T21" s="77" t="s">
        <v>75</v>
      </c>
      <c r="U21" s="78">
        <f t="shared" si="5"/>
        <v>107</v>
      </c>
      <c r="V21" s="79" t="str">
        <f t="shared" si="6"/>
        <v/>
      </c>
      <c r="W21" s="79">
        <f t="shared" si="7"/>
        <v>79</v>
      </c>
      <c r="X21" s="80" t="str">
        <f t="shared" si="8"/>
        <v>★2.5</v>
      </c>
      <c r="Z21" s="81">
        <v>800</v>
      </c>
      <c r="AA21" s="81"/>
      <c r="AB21" s="82">
        <f t="shared" si="9"/>
        <v>28.4</v>
      </c>
      <c r="AC21" s="83">
        <f t="shared" si="10"/>
        <v>79</v>
      </c>
      <c r="AD21" s="83" t="str">
        <f t="shared" si="11"/>
        <v>★2.5</v>
      </c>
      <c r="AE21" s="82" t="str">
        <f t="shared" si="12"/>
        <v/>
      </c>
      <c r="AF21" s="83" t="str">
        <f t="shared" si="13"/>
        <v/>
      </c>
      <c r="AG21" s="83" t="str">
        <f t="shared" si="14"/>
        <v/>
      </c>
      <c r="AH21" s="84"/>
    </row>
    <row r="22" spans="1:34" ht="24" customHeight="1">
      <c r="A22" s="85"/>
      <c r="B22" s="85"/>
      <c r="C22" s="86"/>
      <c r="D22" s="66" t="s">
        <v>72</v>
      </c>
      <c r="E22" s="67" t="s">
        <v>58</v>
      </c>
      <c r="F22" s="68" t="s">
        <v>73</v>
      </c>
      <c r="G22" s="69">
        <v>0.65800000000000003</v>
      </c>
      <c r="H22" s="68" t="s">
        <v>42</v>
      </c>
      <c r="I22" s="88" t="str">
        <f t="shared" si="0"/>
        <v>850</v>
      </c>
      <c r="J22" s="89">
        <v>4</v>
      </c>
      <c r="K22" s="71">
        <v>20.9</v>
      </c>
      <c r="L22" s="72">
        <f t="shared" si="1"/>
        <v>111.08421052631577</v>
      </c>
      <c r="M22" s="73">
        <f t="shared" si="2"/>
        <v>21</v>
      </c>
      <c r="N22" s="74">
        <f t="shared" si="3"/>
        <v>24.5</v>
      </c>
      <c r="O22" s="75" t="str">
        <f t="shared" si="4"/>
        <v>28.1</v>
      </c>
      <c r="P22" s="69" t="s">
        <v>48</v>
      </c>
      <c r="Q22" s="68" t="s">
        <v>53</v>
      </c>
      <c r="R22" s="69" t="s">
        <v>49</v>
      </c>
      <c r="S22" s="76" t="s">
        <v>74</v>
      </c>
      <c r="T22" s="77" t="s">
        <v>75</v>
      </c>
      <c r="U22" s="78" t="str">
        <f t="shared" si="5"/>
        <v/>
      </c>
      <c r="V22" s="79" t="str">
        <f t="shared" si="6"/>
        <v/>
      </c>
      <c r="W22" s="79">
        <f t="shared" si="7"/>
        <v>74</v>
      </c>
      <c r="X22" s="80" t="str">
        <f t="shared" si="8"/>
        <v>★2.0</v>
      </c>
      <c r="Z22" s="81">
        <v>850</v>
      </c>
      <c r="AA22" s="81"/>
      <c r="AB22" s="82">
        <f t="shared" si="9"/>
        <v>28.1</v>
      </c>
      <c r="AC22" s="83">
        <f t="shared" si="10"/>
        <v>74</v>
      </c>
      <c r="AD22" s="83" t="str">
        <f t="shared" si="11"/>
        <v>★2.0</v>
      </c>
      <c r="AE22" s="82" t="str">
        <f t="shared" si="12"/>
        <v/>
      </c>
      <c r="AF22" s="83" t="str">
        <f t="shared" si="13"/>
        <v/>
      </c>
      <c r="AG22" s="83" t="str">
        <f t="shared" si="14"/>
        <v/>
      </c>
      <c r="AH22" s="84"/>
    </row>
    <row r="23" spans="1:34" ht="24" customHeight="1">
      <c r="A23" s="85"/>
      <c r="B23" s="64"/>
      <c r="C23" s="65" t="s">
        <v>76</v>
      </c>
      <c r="D23" s="66" t="s">
        <v>77</v>
      </c>
      <c r="E23" s="67" t="s">
        <v>78</v>
      </c>
      <c r="F23" s="68" t="s">
        <v>41</v>
      </c>
      <c r="G23" s="69">
        <v>0.65700000000000003</v>
      </c>
      <c r="H23" s="68" t="s">
        <v>42</v>
      </c>
      <c r="I23" s="88" t="str">
        <f t="shared" si="0"/>
        <v>860~870</v>
      </c>
      <c r="J23" s="89">
        <v>4</v>
      </c>
      <c r="K23" s="71">
        <v>25.1</v>
      </c>
      <c r="L23" s="72">
        <f t="shared" si="1"/>
        <v>92.496414342629478</v>
      </c>
      <c r="M23" s="73">
        <f t="shared" si="2"/>
        <v>20.8</v>
      </c>
      <c r="N23" s="74">
        <f t="shared" si="3"/>
        <v>23.7</v>
      </c>
      <c r="O23" s="75" t="str">
        <f t="shared" si="4"/>
        <v>28.0~28.1</v>
      </c>
      <c r="P23" s="69" t="s">
        <v>48</v>
      </c>
      <c r="Q23" s="68" t="s">
        <v>44</v>
      </c>
      <c r="R23" s="69" t="s">
        <v>45</v>
      </c>
      <c r="S23" s="76"/>
      <c r="T23" s="77" t="s">
        <v>46</v>
      </c>
      <c r="U23" s="78">
        <f t="shared" si="5"/>
        <v>120</v>
      </c>
      <c r="V23" s="79">
        <f t="shared" si="6"/>
        <v>105</v>
      </c>
      <c r="W23" s="79">
        <f t="shared" si="7"/>
        <v>89</v>
      </c>
      <c r="X23" s="80" t="str">
        <f t="shared" si="8"/>
        <v>★3.5</v>
      </c>
      <c r="Z23" s="81">
        <v>860</v>
      </c>
      <c r="AA23" s="81">
        <v>870</v>
      </c>
      <c r="AB23" s="82">
        <f t="shared" si="9"/>
        <v>28.1</v>
      </c>
      <c r="AC23" s="83">
        <f t="shared" si="10"/>
        <v>89</v>
      </c>
      <c r="AD23" s="83" t="str">
        <f t="shared" si="11"/>
        <v>★3.5</v>
      </c>
      <c r="AE23" s="82">
        <f t="shared" si="12"/>
        <v>28</v>
      </c>
      <c r="AF23" s="83">
        <f t="shared" si="13"/>
        <v>89</v>
      </c>
      <c r="AG23" s="83" t="str">
        <f t="shared" si="14"/>
        <v>★3.5</v>
      </c>
      <c r="AH23" s="84"/>
    </row>
    <row r="24" spans="1:34" ht="24" customHeight="1">
      <c r="A24" s="85"/>
      <c r="B24" s="85"/>
      <c r="C24" s="86"/>
      <c r="D24" s="66" t="s">
        <v>77</v>
      </c>
      <c r="E24" s="67" t="s">
        <v>79</v>
      </c>
      <c r="F24" s="68" t="s">
        <v>41</v>
      </c>
      <c r="G24" s="69">
        <v>0.65700000000000003</v>
      </c>
      <c r="H24" s="68" t="s">
        <v>42</v>
      </c>
      <c r="I24" s="88" t="str">
        <f t="shared" si="0"/>
        <v>910~920</v>
      </c>
      <c r="J24" s="89">
        <v>4</v>
      </c>
      <c r="K24" s="71">
        <v>23.6</v>
      </c>
      <c r="L24" s="72">
        <f t="shared" si="1"/>
        <v>98.375423728813558</v>
      </c>
      <c r="M24" s="73">
        <f t="shared" si="2"/>
        <v>20.8</v>
      </c>
      <c r="N24" s="74">
        <f t="shared" si="3"/>
        <v>23.7</v>
      </c>
      <c r="O24" s="75" t="str">
        <f t="shared" si="4"/>
        <v>27.8</v>
      </c>
      <c r="P24" s="69" t="s">
        <v>48</v>
      </c>
      <c r="Q24" s="68" t="s">
        <v>44</v>
      </c>
      <c r="R24" s="69" t="s">
        <v>49</v>
      </c>
      <c r="S24" s="76"/>
      <c r="T24" s="77" t="s">
        <v>46</v>
      </c>
      <c r="U24" s="78">
        <f t="shared" si="5"/>
        <v>113</v>
      </c>
      <c r="V24" s="79" t="str">
        <f t="shared" si="6"/>
        <v/>
      </c>
      <c r="W24" s="79">
        <f t="shared" si="7"/>
        <v>84</v>
      </c>
      <c r="X24" s="80" t="str">
        <f t="shared" si="8"/>
        <v>★3.0</v>
      </c>
      <c r="Z24" s="81">
        <v>910</v>
      </c>
      <c r="AA24" s="81">
        <v>920</v>
      </c>
      <c r="AB24" s="82">
        <f t="shared" si="9"/>
        <v>27.8</v>
      </c>
      <c r="AC24" s="83">
        <f t="shared" si="10"/>
        <v>84</v>
      </c>
      <c r="AD24" s="83" t="str">
        <f t="shared" si="11"/>
        <v>★3.0</v>
      </c>
      <c r="AE24" s="82">
        <f t="shared" si="12"/>
        <v>27.8</v>
      </c>
      <c r="AF24" s="83">
        <f t="shared" si="13"/>
        <v>84</v>
      </c>
      <c r="AG24" s="83" t="str">
        <f t="shared" si="14"/>
        <v>★3.0</v>
      </c>
      <c r="AH24" s="84"/>
    </row>
    <row r="25" spans="1:34" ht="24" customHeight="1">
      <c r="A25" s="85"/>
      <c r="B25" s="85"/>
      <c r="C25" s="86"/>
      <c r="D25" s="66" t="s">
        <v>80</v>
      </c>
      <c r="E25" s="67" t="s">
        <v>81</v>
      </c>
      <c r="F25" s="68" t="s">
        <v>65</v>
      </c>
      <c r="G25" s="69">
        <v>0.65700000000000003</v>
      </c>
      <c r="H25" s="68" t="s">
        <v>42</v>
      </c>
      <c r="I25" s="88" t="str">
        <f t="shared" si="0"/>
        <v>840</v>
      </c>
      <c r="J25" s="89">
        <v>4</v>
      </c>
      <c r="K25" s="71">
        <v>23.9</v>
      </c>
      <c r="L25" s="72">
        <f t="shared" si="1"/>
        <v>97.140585774058593</v>
      </c>
      <c r="M25" s="73">
        <f t="shared" si="2"/>
        <v>21</v>
      </c>
      <c r="N25" s="74">
        <f t="shared" si="3"/>
        <v>24.5</v>
      </c>
      <c r="O25" s="75" t="str">
        <f t="shared" si="4"/>
        <v>28.2</v>
      </c>
      <c r="P25" s="69" t="s">
        <v>69</v>
      </c>
      <c r="Q25" s="68" t="s">
        <v>44</v>
      </c>
      <c r="R25" s="69" t="s">
        <v>45</v>
      </c>
      <c r="S25" s="76"/>
      <c r="T25" s="77" t="s">
        <v>46</v>
      </c>
      <c r="U25" s="78">
        <f t="shared" si="5"/>
        <v>113</v>
      </c>
      <c r="V25" s="79" t="str">
        <f t="shared" si="6"/>
        <v/>
      </c>
      <c r="W25" s="79">
        <f t="shared" si="7"/>
        <v>84</v>
      </c>
      <c r="X25" s="80" t="str">
        <f t="shared" si="8"/>
        <v>★3.0</v>
      </c>
      <c r="Z25" s="81">
        <v>840</v>
      </c>
      <c r="AA25" s="81"/>
      <c r="AB25" s="82">
        <f t="shared" si="9"/>
        <v>28.2</v>
      </c>
      <c r="AC25" s="83">
        <f t="shared" si="10"/>
        <v>84</v>
      </c>
      <c r="AD25" s="83" t="str">
        <f t="shared" si="11"/>
        <v>★3.0</v>
      </c>
      <c r="AE25" s="82" t="str">
        <f t="shared" si="12"/>
        <v/>
      </c>
      <c r="AF25" s="83" t="str">
        <f t="shared" si="13"/>
        <v/>
      </c>
      <c r="AG25" s="83" t="str">
        <f t="shared" si="14"/>
        <v/>
      </c>
      <c r="AH25" s="84"/>
    </row>
    <row r="26" spans="1:34" ht="24" customHeight="1">
      <c r="A26" s="85"/>
      <c r="B26" s="85"/>
      <c r="C26" s="86"/>
      <c r="D26" s="66" t="s">
        <v>80</v>
      </c>
      <c r="E26" s="67" t="s">
        <v>82</v>
      </c>
      <c r="F26" s="68" t="s">
        <v>65</v>
      </c>
      <c r="G26" s="69">
        <v>0.65700000000000003</v>
      </c>
      <c r="H26" s="68" t="s">
        <v>42</v>
      </c>
      <c r="I26" s="88" t="str">
        <f t="shared" si="0"/>
        <v>850</v>
      </c>
      <c r="J26" s="89">
        <v>4</v>
      </c>
      <c r="K26" s="71">
        <v>23.9</v>
      </c>
      <c r="L26" s="72">
        <f t="shared" si="1"/>
        <v>97.140585774058593</v>
      </c>
      <c r="M26" s="73">
        <f t="shared" si="2"/>
        <v>21</v>
      </c>
      <c r="N26" s="74">
        <f t="shared" si="3"/>
        <v>24.5</v>
      </c>
      <c r="O26" s="75" t="str">
        <f t="shared" si="4"/>
        <v>28.1</v>
      </c>
      <c r="P26" s="69" t="s">
        <v>69</v>
      </c>
      <c r="Q26" s="68" t="s">
        <v>44</v>
      </c>
      <c r="R26" s="69" t="s">
        <v>45</v>
      </c>
      <c r="S26" s="76"/>
      <c r="T26" s="77" t="s">
        <v>46</v>
      </c>
      <c r="U26" s="78">
        <f t="shared" si="5"/>
        <v>113</v>
      </c>
      <c r="V26" s="79" t="str">
        <f t="shared" si="6"/>
        <v/>
      </c>
      <c r="W26" s="79">
        <f t="shared" si="7"/>
        <v>85</v>
      </c>
      <c r="X26" s="80" t="str">
        <f t="shared" si="8"/>
        <v>★3.5</v>
      </c>
      <c r="Z26" s="81">
        <v>850</v>
      </c>
      <c r="AA26" s="81"/>
      <c r="AB26" s="82">
        <f t="shared" si="9"/>
        <v>28.1</v>
      </c>
      <c r="AC26" s="83">
        <f t="shared" si="10"/>
        <v>85</v>
      </c>
      <c r="AD26" s="83" t="str">
        <f t="shared" si="11"/>
        <v>★3.5</v>
      </c>
      <c r="AE26" s="82" t="str">
        <f t="shared" si="12"/>
        <v/>
      </c>
      <c r="AF26" s="83" t="str">
        <f t="shared" si="13"/>
        <v/>
      </c>
      <c r="AG26" s="83" t="str">
        <f t="shared" si="14"/>
        <v/>
      </c>
      <c r="AH26" s="84"/>
    </row>
    <row r="27" spans="1:34" ht="24" customHeight="1">
      <c r="A27" s="85"/>
      <c r="B27" s="85"/>
      <c r="C27" s="86"/>
      <c r="D27" s="66" t="s">
        <v>80</v>
      </c>
      <c r="E27" s="67" t="s">
        <v>79</v>
      </c>
      <c r="F27" s="68" t="s">
        <v>65</v>
      </c>
      <c r="G27" s="69">
        <v>0.65700000000000003</v>
      </c>
      <c r="H27" s="68" t="s">
        <v>42</v>
      </c>
      <c r="I27" s="88" t="str">
        <f t="shared" si="0"/>
        <v>890~900</v>
      </c>
      <c r="J27" s="89">
        <v>4</v>
      </c>
      <c r="K27" s="71">
        <v>22.5</v>
      </c>
      <c r="L27" s="72">
        <f t="shared" si="1"/>
        <v>103.18488888888889</v>
      </c>
      <c r="M27" s="73">
        <f t="shared" si="2"/>
        <v>20.8</v>
      </c>
      <c r="N27" s="74">
        <f t="shared" si="3"/>
        <v>23.7</v>
      </c>
      <c r="O27" s="75" t="str">
        <f t="shared" si="4"/>
        <v>27.9</v>
      </c>
      <c r="P27" s="69" t="s">
        <v>69</v>
      </c>
      <c r="Q27" s="68" t="s">
        <v>44</v>
      </c>
      <c r="R27" s="69" t="s">
        <v>49</v>
      </c>
      <c r="S27" s="76"/>
      <c r="T27" s="77" t="s">
        <v>46</v>
      </c>
      <c r="U27" s="78">
        <f t="shared" si="5"/>
        <v>108</v>
      </c>
      <c r="V27" s="79" t="str">
        <f t="shared" si="6"/>
        <v/>
      </c>
      <c r="W27" s="79">
        <f t="shared" si="7"/>
        <v>80</v>
      </c>
      <c r="X27" s="80" t="str">
        <f t="shared" si="8"/>
        <v>★3.0</v>
      </c>
      <c r="Z27" s="81">
        <v>890</v>
      </c>
      <c r="AA27" s="81">
        <v>900</v>
      </c>
      <c r="AB27" s="82">
        <f t="shared" si="9"/>
        <v>27.9</v>
      </c>
      <c r="AC27" s="83">
        <f t="shared" si="10"/>
        <v>80</v>
      </c>
      <c r="AD27" s="83" t="str">
        <f t="shared" si="11"/>
        <v>★3.0</v>
      </c>
      <c r="AE27" s="82">
        <f t="shared" si="12"/>
        <v>27.9</v>
      </c>
      <c r="AF27" s="83">
        <f t="shared" si="13"/>
        <v>80</v>
      </c>
      <c r="AG27" s="83" t="str">
        <f t="shared" si="14"/>
        <v>★3.0</v>
      </c>
      <c r="AH27" s="84"/>
    </row>
    <row r="28" spans="1:34" ht="24" customHeight="1">
      <c r="A28" s="85"/>
      <c r="B28" s="64"/>
      <c r="C28" s="65" t="s">
        <v>83</v>
      </c>
      <c r="D28" s="66" t="s">
        <v>84</v>
      </c>
      <c r="E28" s="67" t="s">
        <v>85</v>
      </c>
      <c r="F28" s="68" t="s">
        <v>41</v>
      </c>
      <c r="G28" s="69">
        <v>0.65700000000000003</v>
      </c>
      <c r="H28" s="68" t="s">
        <v>42</v>
      </c>
      <c r="I28" s="88" t="str">
        <f t="shared" si="0"/>
        <v>810~830</v>
      </c>
      <c r="J28" s="89">
        <v>4</v>
      </c>
      <c r="K28" s="71">
        <v>25</v>
      </c>
      <c r="L28" s="72">
        <f t="shared" si="1"/>
        <v>92.866399999999999</v>
      </c>
      <c r="M28" s="73">
        <f t="shared" si="2"/>
        <v>21</v>
      </c>
      <c r="N28" s="74">
        <f t="shared" si="3"/>
        <v>24.5</v>
      </c>
      <c r="O28" s="75" t="str">
        <f t="shared" si="4"/>
        <v>28.2~28.3</v>
      </c>
      <c r="P28" s="69" t="s">
        <v>48</v>
      </c>
      <c r="Q28" s="68" t="s">
        <v>44</v>
      </c>
      <c r="R28" s="69" t="s">
        <v>45</v>
      </c>
      <c r="S28" s="76"/>
      <c r="T28" s="77" t="s">
        <v>46</v>
      </c>
      <c r="U28" s="78">
        <f t="shared" si="5"/>
        <v>119</v>
      </c>
      <c r="V28" s="79">
        <f t="shared" si="6"/>
        <v>102</v>
      </c>
      <c r="W28" s="79">
        <f t="shared" si="7"/>
        <v>88</v>
      </c>
      <c r="X28" s="80" t="str">
        <f t="shared" si="8"/>
        <v>★3.5</v>
      </c>
      <c r="Z28" s="81">
        <v>810</v>
      </c>
      <c r="AA28" s="81">
        <v>830</v>
      </c>
      <c r="AB28" s="82">
        <f t="shared" si="9"/>
        <v>28.3</v>
      </c>
      <c r="AC28" s="83">
        <f t="shared" si="10"/>
        <v>88</v>
      </c>
      <c r="AD28" s="83" t="str">
        <f t="shared" si="11"/>
        <v>★3.5</v>
      </c>
      <c r="AE28" s="82">
        <f t="shared" si="12"/>
        <v>28.2</v>
      </c>
      <c r="AF28" s="83">
        <f t="shared" si="13"/>
        <v>88</v>
      </c>
      <c r="AG28" s="83" t="str">
        <f t="shared" si="14"/>
        <v>★3.5</v>
      </c>
      <c r="AH28" s="84"/>
    </row>
    <row r="29" spans="1:34" ht="24" customHeight="1">
      <c r="A29" s="85"/>
      <c r="B29" s="85"/>
      <c r="C29" s="86"/>
      <c r="D29" s="66" t="s">
        <v>84</v>
      </c>
      <c r="E29" s="67" t="s">
        <v>86</v>
      </c>
      <c r="F29" s="68" t="s">
        <v>41</v>
      </c>
      <c r="G29" s="69">
        <v>0.65700000000000003</v>
      </c>
      <c r="H29" s="68" t="s">
        <v>42</v>
      </c>
      <c r="I29" s="88" t="str">
        <f t="shared" si="0"/>
        <v>860~880</v>
      </c>
      <c r="J29" s="89">
        <v>4</v>
      </c>
      <c r="K29" s="71">
        <v>23.4</v>
      </c>
      <c r="L29" s="72">
        <f t="shared" si="1"/>
        <v>99.21623931623931</v>
      </c>
      <c r="M29" s="73">
        <f t="shared" si="2"/>
        <v>20.8</v>
      </c>
      <c r="N29" s="74">
        <f t="shared" si="3"/>
        <v>23.7</v>
      </c>
      <c r="O29" s="75" t="str">
        <f t="shared" si="4"/>
        <v>28.0~28.1</v>
      </c>
      <c r="P29" s="69" t="s">
        <v>48</v>
      </c>
      <c r="Q29" s="68" t="s">
        <v>44</v>
      </c>
      <c r="R29" s="69" t="s">
        <v>49</v>
      </c>
      <c r="S29" s="76"/>
      <c r="T29" s="77" t="s">
        <v>46</v>
      </c>
      <c r="U29" s="78">
        <f t="shared" si="5"/>
        <v>112</v>
      </c>
      <c r="V29" s="79" t="str">
        <f t="shared" si="6"/>
        <v/>
      </c>
      <c r="W29" s="79">
        <f t="shared" si="7"/>
        <v>83</v>
      </c>
      <c r="X29" s="80" t="str">
        <f t="shared" si="8"/>
        <v>★3.0</v>
      </c>
      <c r="Z29" s="81">
        <v>860</v>
      </c>
      <c r="AA29" s="81">
        <v>880</v>
      </c>
      <c r="AB29" s="82">
        <f t="shared" si="9"/>
        <v>28.1</v>
      </c>
      <c r="AC29" s="83">
        <f t="shared" si="10"/>
        <v>83</v>
      </c>
      <c r="AD29" s="83" t="str">
        <f t="shared" si="11"/>
        <v>★3.0</v>
      </c>
      <c r="AE29" s="82">
        <f t="shared" si="12"/>
        <v>28</v>
      </c>
      <c r="AF29" s="83">
        <f t="shared" si="13"/>
        <v>83</v>
      </c>
      <c r="AG29" s="83" t="str">
        <f t="shared" si="14"/>
        <v>★3.0</v>
      </c>
      <c r="AH29" s="84"/>
    </row>
    <row r="30" spans="1:34" ht="24" customHeight="1">
      <c r="A30" s="85"/>
      <c r="B30" s="85"/>
      <c r="C30" s="86"/>
      <c r="D30" s="66" t="s">
        <v>87</v>
      </c>
      <c r="E30" s="67" t="s">
        <v>88</v>
      </c>
      <c r="F30" s="68" t="s">
        <v>73</v>
      </c>
      <c r="G30" s="69">
        <v>0.65800000000000003</v>
      </c>
      <c r="H30" s="68" t="s">
        <v>42</v>
      </c>
      <c r="I30" s="88" t="str">
        <f t="shared" si="0"/>
        <v>820</v>
      </c>
      <c r="J30" s="89">
        <v>4</v>
      </c>
      <c r="K30" s="71">
        <v>22.6</v>
      </c>
      <c r="L30" s="72">
        <f t="shared" si="1"/>
        <v>102.72831858407078</v>
      </c>
      <c r="M30" s="73">
        <f t="shared" si="2"/>
        <v>21</v>
      </c>
      <c r="N30" s="74">
        <f t="shared" si="3"/>
        <v>24.5</v>
      </c>
      <c r="O30" s="75" t="str">
        <f t="shared" si="4"/>
        <v>28.3</v>
      </c>
      <c r="P30" s="69" t="s">
        <v>48</v>
      </c>
      <c r="Q30" s="68" t="s">
        <v>53</v>
      </c>
      <c r="R30" s="69" t="s">
        <v>45</v>
      </c>
      <c r="S30" s="76" t="s">
        <v>74</v>
      </c>
      <c r="T30" s="77" t="s">
        <v>75</v>
      </c>
      <c r="U30" s="78">
        <f t="shared" si="5"/>
        <v>107</v>
      </c>
      <c r="V30" s="79" t="str">
        <f t="shared" si="6"/>
        <v/>
      </c>
      <c r="W30" s="79">
        <f t="shared" si="7"/>
        <v>79</v>
      </c>
      <c r="X30" s="80" t="str">
        <f t="shared" si="8"/>
        <v>★2.5</v>
      </c>
      <c r="Z30" s="81">
        <v>820</v>
      </c>
      <c r="AA30" s="81"/>
      <c r="AB30" s="82">
        <f t="shared" si="9"/>
        <v>28.3</v>
      </c>
      <c r="AC30" s="83">
        <f t="shared" si="10"/>
        <v>79</v>
      </c>
      <c r="AD30" s="83" t="str">
        <f t="shared" si="11"/>
        <v>★2.5</v>
      </c>
      <c r="AE30" s="82" t="str">
        <f t="shared" si="12"/>
        <v/>
      </c>
      <c r="AF30" s="83" t="str">
        <f t="shared" si="13"/>
        <v/>
      </c>
      <c r="AG30" s="83" t="str">
        <f t="shared" si="14"/>
        <v/>
      </c>
      <c r="AH30" s="84"/>
    </row>
    <row r="31" spans="1:34" ht="24" customHeight="1">
      <c r="A31" s="85"/>
      <c r="B31" s="85"/>
      <c r="C31" s="86"/>
      <c r="D31" s="66" t="s">
        <v>87</v>
      </c>
      <c r="E31" s="67" t="s">
        <v>89</v>
      </c>
      <c r="F31" s="68" t="s">
        <v>73</v>
      </c>
      <c r="G31" s="69">
        <v>0.65800000000000003</v>
      </c>
      <c r="H31" s="68" t="s">
        <v>42</v>
      </c>
      <c r="I31" s="88" t="str">
        <f t="shared" si="0"/>
        <v>830~840</v>
      </c>
      <c r="J31" s="89">
        <v>4</v>
      </c>
      <c r="K31" s="71">
        <v>22.6</v>
      </c>
      <c r="L31" s="72">
        <f t="shared" si="1"/>
        <v>102.72831858407078</v>
      </c>
      <c r="M31" s="73">
        <f t="shared" si="2"/>
        <v>21</v>
      </c>
      <c r="N31" s="74">
        <f t="shared" si="3"/>
        <v>24.5</v>
      </c>
      <c r="O31" s="75" t="str">
        <f t="shared" si="4"/>
        <v>28.2</v>
      </c>
      <c r="P31" s="69" t="s">
        <v>48</v>
      </c>
      <c r="Q31" s="68" t="s">
        <v>53</v>
      </c>
      <c r="R31" s="69" t="s">
        <v>45</v>
      </c>
      <c r="S31" s="76" t="s">
        <v>74</v>
      </c>
      <c r="T31" s="77" t="s">
        <v>75</v>
      </c>
      <c r="U31" s="78">
        <f t="shared" si="5"/>
        <v>107</v>
      </c>
      <c r="V31" s="79" t="str">
        <f t="shared" si="6"/>
        <v/>
      </c>
      <c r="W31" s="79">
        <f t="shared" si="7"/>
        <v>80</v>
      </c>
      <c r="X31" s="80" t="str">
        <f t="shared" si="8"/>
        <v>★3.0</v>
      </c>
      <c r="Z31" s="81">
        <v>830</v>
      </c>
      <c r="AA31" s="81">
        <v>840</v>
      </c>
      <c r="AB31" s="82">
        <f t="shared" si="9"/>
        <v>28.2</v>
      </c>
      <c r="AC31" s="83">
        <f t="shared" si="10"/>
        <v>80</v>
      </c>
      <c r="AD31" s="83" t="str">
        <f t="shared" si="11"/>
        <v>★3.0</v>
      </c>
      <c r="AE31" s="82">
        <f t="shared" si="12"/>
        <v>28.2</v>
      </c>
      <c r="AF31" s="83">
        <f t="shared" si="13"/>
        <v>80</v>
      </c>
      <c r="AG31" s="83" t="str">
        <f t="shared" si="14"/>
        <v>★3.0</v>
      </c>
      <c r="AH31" s="84"/>
    </row>
    <row r="32" spans="1:34" ht="24" customHeight="1">
      <c r="A32" s="85"/>
      <c r="B32" s="85"/>
      <c r="C32" s="86"/>
      <c r="D32" s="66" t="s">
        <v>87</v>
      </c>
      <c r="E32" s="67" t="s">
        <v>90</v>
      </c>
      <c r="F32" s="68" t="s">
        <v>73</v>
      </c>
      <c r="G32" s="69">
        <v>0.65800000000000003</v>
      </c>
      <c r="H32" s="68" t="s">
        <v>42</v>
      </c>
      <c r="I32" s="88" t="str">
        <f t="shared" si="0"/>
        <v>870~890</v>
      </c>
      <c r="J32" s="89">
        <v>4</v>
      </c>
      <c r="K32" s="71">
        <v>20.8</v>
      </c>
      <c r="L32" s="72">
        <f t="shared" si="1"/>
        <v>111.61826923076922</v>
      </c>
      <c r="M32" s="73">
        <f t="shared" si="2"/>
        <v>20.8</v>
      </c>
      <c r="N32" s="74">
        <f t="shared" si="3"/>
        <v>23.7</v>
      </c>
      <c r="O32" s="75" t="str">
        <f t="shared" si="4"/>
        <v>27.9~28.0</v>
      </c>
      <c r="P32" s="69" t="s">
        <v>48</v>
      </c>
      <c r="Q32" s="68" t="s">
        <v>53</v>
      </c>
      <c r="R32" s="69" t="s">
        <v>49</v>
      </c>
      <c r="S32" s="76" t="s">
        <v>74</v>
      </c>
      <c r="T32" s="77" t="s">
        <v>75</v>
      </c>
      <c r="U32" s="78">
        <f t="shared" si="5"/>
        <v>100</v>
      </c>
      <c r="V32" s="79" t="str">
        <f t="shared" si="6"/>
        <v/>
      </c>
      <c r="W32" s="79">
        <f t="shared" si="7"/>
        <v>74</v>
      </c>
      <c r="X32" s="80" t="str">
        <f t="shared" si="8"/>
        <v>★2.0</v>
      </c>
      <c r="Z32" s="81">
        <v>870</v>
      </c>
      <c r="AA32" s="81">
        <v>890</v>
      </c>
      <c r="AB32" s="82">
        <f t="shared" si="9"/>
        <v>28</v>
      </c>
      <c r="AC32" s="83">
        <f t="shared" si="10"/>
        <v>74</v>
      </c>
      <c r="AD32" s="83" t="str">
        <f t="shared" si="11"/>
        <v>★2.0</v>
      </c>
      <c r="AE32" s="82">
        <f t="shared" si="12"/>
        <v>27.9</v>
      </c>
      <c r="AF32" s="83">
        <f t="shared" si="13"/>
        <v>74</v>
      </c>
      <c r="AG32" s="83" t="str">
        <f t="shared" si="14"/>
        <v>★2.0</v>
      </c>
      <c r="AH32" s="84"/>
    </row>
    <row r="33" spans="1:34" ht="24" customHeight="1">
      <c r="A33" s="85"/>
      <c r="B33" s="64"/>
      <c r="C33" s="90" t="s">
        <v>91</v>
      </c>
      <c r="D33" s="66" t="s">
        <v>92</v>
      </c>
      <c r="E33" s="67" t="s">
        <v>93</v>
      </c>
      <c r="F33" s="68" t="s">
        <v>41</v>
      </c>
      <c r="G33" s="69">
        <v>0.65700000000000003</v>
      </c>
      <c r="H33" s="68" t="s">
        <v>42</v>
      </c>
      <c r="I33" s="88" t="str">
        <f t="shared" si="0"/>
        <v>850</v>
      </c>
      <c r="J33" s="89">
        <v>4</v>
      </c>
      <c r="K33" s="71">
        <v>25.1</v>
      </c>
      <c r="L33" s="72">
        <f t="shared" si="1"/>
        <v>92.496414342629478</v>
      </c>
      <c r="M33" s="73">
        <f t="shared" si="2"/>
        <v>21</v>
      </c>
      <c r="N33" s="74">
        <f t="shared" si="3"/>
        <v>24.5</v>
      </c>
      <c r="O33" s="75" t="str">
        <f t="shared" si="4"/>
        <v>28.1</v>
      </c>
      <c r="P33" s="69" t="s">
        <v>48</v>
      </c>
      <c r="Q33" s="68" t="s">
        <v>94</v>
      </c>
      <c r="R33" s="69" t="s">
        <v>45</v>
      </c>
      <c r="S33" s="76"/>
      <c r="T33" s="77" t="s">
        <v>46</v>
      </c>
      <c r="U33" s="78">
        <f t="shared" si="5"/>
        <v>119</v>
      </c>
      <c r="V33" s="79">
        <f t="shared" si="6"/>
        <v>102</v>
      </c>
      <c r="W33" s="79">
        <f t="shared" si="7"/>
        <v>89</v>
      </c>
      <c r="X33" s="80" t="str">
        <f t="shared" si="8"/>
        <v>★3.5</v>
      </c>
      <c r="Z33" s="81">
        <v>850</v>
      </c>
      <c r="AA33" s="81"/>
      <c r="AB33" s="82">
        <f t="shared" si="9"/>
        <v>28.1</v>
      </c>
      <c r="AC33" s="83">
        <f t="shared" si="10"/>
        <v>89</v>
      </c>
      <c r="AD33" s="83" t="str">
        <f t="shared" si="11"/>
        <v>★3.5</v>
      </c>
      <c r="AE33" s="82" t="str">
        <f t="shared" si="12"/>
        <v/>
      </c>
      <c r="AF33" s="83" t="str">
        <f t="shared" si="13"/>
        <v/>
      </c>
      <c r="AG33" s="83" t="str">
        <f t="shared" si="14"/>
        <v/>
      </c>
      <c r="AH33" s="84"/>
    </row>
    <row r="34" spans="1:34" ht="24" customHeight="1">
      <c r="A34" s="85"/>
      <c r="B34" s="85"/>
      <c r="C34" s="86"/>
      <c r="D34" s="66" t="s">
        <v>92</v>
      </c>
      <c r="E34" s="67" t="s">
        <v>95</v>
      </c>
      <c r="F34" s="68" t="s">
        <v>41</v>
      </c>
      <c r="G34" s="69">
        <v>0.65700000000000003</v>
      </c>
      <c r="H34" s="68" t="s">
        <v>42</v>
      </c>
      <c r="I34" s="88" t="str">
        <f t="shared" si="0"/>
        <v>860~910</v>
      </c>
      <c r="J34" s="89">
        <v>4</v>
      </c>
      <c r="K34" s="71">
        <v>23.9</v>
      </c>
      <c r="L34" s="72">
        <f t="shared" si="1"/>
        <v>97.140585774058593</v>
      </c>
      <c r="M34" s="73">
        <f t="shared" si="2"/>
        <v>20.8</v>
      </c>
      <c r="N34" s="74">
        <f t="shared" si="3"/>
        <v>23.7</v>
      </c>
      <c r="O34" s="75" t="str">
        <f t="shared" si="4"/>
        <v>27.8~28.1</v>
      </c>
      <c r="P34" s="69" t="s">
        <v>48</v>
      </c>
      <c r="Q34" s="68" t="s">
        <v>94</v>
      </c>
      <c r="R34" s="69" t="s">
        <v>45</v>
      </c>
      <c r="S34" s="76"/>
      <c r="T34" s="77" t="s">
        <v>46</v>
      </c>
      <c r="U34" s="78">
        <f t="shared" si="5"/>
        <v>114</v>
      </c>
      <c r="V34" s="79">
        <f t="shared" si="6"/>
        <v>100</v>
      </c>
      <c r="W34" s="79">
        <f t="shared" si="7"/>
        <v>85</v>
      </c>
      <c r="X34" s="80" t="str">
        <f t="shared" si="8"/>
        <v>★3.5</v>
      </c>
      <c r="Z34" s="81">
        <v>860</v>
      </c>
      <c r="AA34" s="81">
        <v>910</v>
      </c>
      <c r="AB34" s="82">
        <f t="shared" si="9"/>
        <v>28.1</v>
      </c>
      <c r="AC34" s="83">
        <f t="shared" si="10"/>
        <v>85</v>
      </c>
      <c r="AD34" s="83" t="str">
        <f t="shared" si="11"/>
        <v>★3.5</v>
      </c>
      <c r="AE34" s="82">
        <f t="shared" si="12"/>
        <v>27.8</v>
      </c>
      <c r="AF34" s="83">
        <f t="shared" si="13"/>
        <v>85</v>
      </c>
      <c r="AG34" s="83" t="str">
        <f t="shared" si="14"/>
        <v>★3.5</v>
      </c>
      <c r="AH34" s="84"/>
    </row>
    <row r="35" spans="1:34" ht="24" customHeight="1">
      <c r="A35" s="85"/>
      <c r="B35" s="85"/>
      <c r="C35" s="86"/>
      <c r="D35" s="66" t="s">
        <v>92</v>
      </c>
      <c r="E35" s="67" t="s">
        <v>96</v>
      </c>
      <c r="F35" s="68" t="s">
        <v>41</v>
      </c>
      <c r="G35" s="69">
        <v>0.65700000000000003</v>
      </c>
      <c r="H35" s="68" t="s">
        <v>42</v>
      </c>
      <c r="I35" s="88" t="str">
        <f t="shared" si="0"/>
        <v>910~960</v>
      </c>
      <c r="J35" s="89">
        <v>4</v>
      </c>
      <c r="K35" s="71">
        <v>22.4</v>
      </c>
      <c r="L35" s="72">
        <f t="shared" si="1"/>
        <v>103.64553571428571</v>
      </c>
      <c r="M35" s="73">
        <f t="shared" si="2"/>
        <v>20.8</v>
      </c>
      <c r="N35" s="74">
        <f t="shared" si="3"/>
        <v>23.7</v>
      </c>
      <c r="O35" s="75" t="str">
        <f t="shared" si="4"/>
        <v>27.6~27.8</v>
      </c>
      <c r="P35" s="69" t="s">
        <v>48</v>
      </c>
      <c r="Q35" s="68" t="s">
        <v>94</v>
      </c>
      <c r="R35" s="69" t="s">
        <v>49</v>
      </c>
      <c r="S35" s="76"/>
      <c r="T35" s="77" t="s">
        <v>46</v>
      </c>
      <c r="U35" s="78">
        <f t="shared" si="5"/>
        <v>107</v>
      </c>
      <c r="V35" s="79" t="str">
        <f t="shared" si="6"/>
        <v/>
      </c>
      <c r="W35" s="79" t="str">
        <f t="shared" si="7"/>
        <v>80~81</v>
      </c>
      <c r="X35" s="80" t="str">
        <f t="shared" si="8"/>
        <v>★3.0</v>
      </c>
      <c r="Z35" s="81">
        <v>910</v>
      </c>
      <c r="AA35" s="81">
        <v>960</v>
      </c>
      <c r="AB35" s="82">
        <f t="shared" si="9"/>
        <v>27.8</v>
      </c>
      <c r="AC35" s="83">
        <f t="shared" si="10"/>
        <v>80</v>
      </c>
      <c r="AD35" s="83" t="str">
        <f t="shared" si="11"/>
        <v>★3.0</v>
      </c>
      <c r="AE35" s="82">
        <f t="shared" si="12"/>
        <v>27.6</v>
      </c>
      <c r="AF35" s="83">
        <f t="shared" si="13"/>
        <v>81</v>
      </c>
      <c r="AG35" s="83" t="str">
        <f t="shared" si="14"/>
        <v>★3.0</v>
      </c>
      <c r="AH35" s="84"/>
    </row>
    <row r="36" spans="1:34" ht="24" customHeight="1">
      <c r="A36" s="85"/>
      <c r="B36" s="85"/>
      <c r="C36" s="86"/>
      <c r="D36" s="66" t="s">
        <v>97</v>
      </c>
      <c r="E36" s="67" t="s">
        <v>98</v>
      </c>
      <c r="F36" s="68" t="s">
        <v>73</v>
      </c>
      <c r="G36" s="69">
        <v>0.65800000000000003</v>
      </c>
      <c r="H36" s="68" t="s">
        <v>42</v>
      </c>
      <c r="I36" s="88" t="str">
        <f t="shared" si="0"/>
        <v>910</v>
      </c>
      <c r="J36" s="89">
        <v>4</v>
      </c>
      <c r="K36" s="71">
        <v>21.9</v>
      </c>
      <c r="L36" s="72">
        <f t="shared" si="1"/>
        <v>106.01187214611873</v>
      </c>
      <c r="M36" s="73">
        <f t="shared" si="2"/>
        <v>20.8</v>
      </c>
      <c r="N36" s="74">
        <f t="shared" si="3"/>
        <v>23.7</v>
      </c>
      <c r="O36" s="75" t="str">
        <f t="shared" si="4"/>
        <v>27.8</v>
      </c>
      <c r="P36" s="69" t="s">
        <v>48</v>
      </c>
      <c r="Q36" s="68" t="s">
        <v>53</v>
      </c>
      <c r="R36" s="69" t="s">
        <v>45</v>
      </c>
      <c r="S36" s="76" t="s">
        <v>74</v>
      </c>
      <c r="T36" s="77" t="s">
        <v>75</v>
      </c>
      <c r="U36" s="78">
        <f t="shared" si="5"/>
        <v>105</v>
      </c>
      <c r="V36" s="79" t="str">
        <f t="shared" si="6"/>
        <v/>
      </c>
      <c r="W36" s="79">
        <f t="shared" si="7"/>
        <v>78</v>
      </c>
      <c r="X36" s="80" t="str">
        <f t="shared" si="8"/>
        <v>★2.5</v>
      </c>
      <c r="Z36" s="81">
        <v>910</v>
      </c>
      <c r="AA36" s="81"/>
      <c r="AB36" s="82">
        <f t="shared" si="9"/>
        <v>27.8</v>
      </c>
      <c r="AC36" s="83">
        <f t="shared" si="10"/>
        <v>78</v>
      </c>
      <c r="AD36" s="83" t="str">
        <f t="shared" si="11"/>
        <v>★2.5</v>
      </c>
      <c r="AE36" s="82" t="str">
        <f t="shared" si="12"/>
        <v/>
      </c>
      <c r="AF36" s="83" t="str">
        <f t="shared" si="13"/>
        <v/>
      </c>
      <c r="AG36" s="83" t="str">
        <f t="shared" si="14"/>
        <v/>
      </c>
      <c r="AH36" s="84"/>
    </row>
    <row r="37" spans="1:34" ht="24" customHeight="1">
      <c r="A37" s="85"/>
      <c r="B37" s="85"/>
      <c r="C37" s="86"/>
      <c r="D37" s="66" t="s">
        <v>97</v>
      </c>
      <c r="E37" s="67" t="s">
        <v>99</v>
      </c>
      <c r="F37" s="68" t="s">
        <v>73</v>
      </c>
      <c r="G37" s="69">
        <v>0.65800000000000003</v>
      </c>
      <c r="H37" s="68" t="s">
        <v>100</v>
      </c>
      <c r="I37" s="88" t="str">
        <f t="shared" si="0"/>
        <v>960</v>
      </c>
      <c r="J37" s="89">
        <v>4</v>
      </c>
      <c r="K37" s="71">
        <v>19.8</v>
      </c>
      <c r="L37" s="72">
        <f t="shared" si="1"/>
        <v>117.25555555555556</v>
      </c>
      <c r="M37" s="73">
        <f t="shared" si="2"/>
        <v>20.8</v>
      </c>
      <c r="N37" s="74">
        <f t="shared" si="3"/>
        <v>23.7</v>
      </c>
      <c r="O37" s="75" t="str">
        <f t="shared" si="4"/>
        <v>27.6</v>
      </c>
      <c r="P37" s="69" t="s">
        <v>48</v>
      </c>
      <c r="Q37" s="68" t="s">
        <v>53</v>
      </c>
      <c r="R37" s="69" t="s">
        <v>49</v>
      </c>
      <c r="S37" s="76" t="s">
        <v>74</v>
      </c>
      <c r="T37" s="77" t="s">
        <v>75</v>
      </c>
      <c r="U37" s="78" t="str">
        <f t="shared" si="5"/>
        <v/>
      </c>
      <c r="V37" s="79" t="str">
        <f t="shared" si="6"/>
        <v/>
      </c>
      <c r="W37" s="79">
        <f t="shared" si="7"/>
        <v>71</v>
      </c>
      <c r="X37" s="80" t="str">
        <f t="shared" si="8"/>
        <v>★2.0</v>
      </c>
      <c r="Z37" s="81">
        <v>960</v>
      </c>
      <c r="AA37" s="81"/>
      <c r="AB37" s="82">
        <f t="shared" si="9"/>
        <v>27.6</v>
      </c>
      <c r="AC37" s="83">
        <f t="shared" si="10"/>
        <v>71</v>
      </c>
      <c r="AD37" s="83" t="str">
        <f t="shared" si="11"/>
        <v>★2.0</v>
      </c>
      <c r="AE37" s="82" t="str">
        <f t="shared" si="12"/>
        <v/>
      </c>
      <c r="AF37" s="83" t="str">
        <f t="shared" si="13"/>
        <v/>
      </c>
      <c r="AG37" s="83" t="str">
        <f t="shared" si="14"/>
        <v/>
      </c>
      <c r="AH37" s="84"/>
    </row>
    <row r="38" spans="1:34" ht="20.399999999999999" customHeight="1">
      <c r="A38" s="85"/>
      <c r="B38" s="64"/>
      <c r="C38" s="91" t="s">
        <v>101</v>
      </c>
      <c r="D38" s="66" t="s">
        <v>102</v>
      </c>
      <c r="E38" s="67" t="s">
        <v>103</v>
      </c>
      <c r="F38" s="68" t="s">
        <v>104</v>
      </c>
      <c r="G38" s="69">
        <v>0.65800000000000003</v>
      </c>
      <c r="H38" s="68" t="s">
        <v>105</v>
      </c>
      <c r="I38" s="88" t="str">
        <f t="shared" si="0"/>
        <v>980~1,000</v>
      </c>
      <c r="J38" s="89">
        <v>4</v>
      </c>
      <c r="K38" s="71">
        <v>15.1</v>
      </c>
      <c r="L38" s="72">
        <f t="shared" si="1"/>
        <v>153.75231788079469</v>
      </c>
      <c r="M38" s="73">
        <f t="shared" si="2"/>
        <v>20.5</v>
      </c>
      <c r="N38" s="74">
        <f t="shared" si="3"/>
        <v>23.4</v>
      </c>
      <c r="O38" s="75" t="str">
        <f t="shared" si="4"/>
        <v>27.3~27.4</v>
      </c>
      <c r="P38" s="69" t="s">
        <v>106</v>
      </c>
      <c r="Q38" s="68" t="s">
        <v>53</v>
      </c>
      <c r="R38" s="69" t="s">
        <v>107</v>
      </c>
      <c r="S38" s="76" t="s">
        <v>74</v>
      </c>
      <c r="T38" s="77"/>
      <c r="U38" s="78" t="str">
        <f t="shared" si="5"/>
        <v/>
      </c>
      <c r="V38" s="79" t="str">
        <f t="shared" si="6"/>
        <v/>
      </c>
      <c r="W38" s="79">
        <f t="shared" si="7"/>
        <v>55</v>
      </c>
      <c r="X38" s="80" t="str">
        <f t="shared" si="8"/>
        <v>★0.5</v>
      </c>
      <c r="Z38" s="81">
        <v>980</v>
      </c>
      <c r="AA38" s="81">
        <v>1000</v>
      </c>
      <c r="AB38" s="82">
        <f t="shared" si="9"/>
        <v>27.4</v>
      </c>
      <c r="AC38" s="83">
        <f t="shared" si="10"/>
        <v>55</v>
      </c>
      <c r="AD38" s="83" t="str">
        <f t="shared" si="11"/>
        <v>★0.5</v>
      </c>
      <c r="AE38" s="82">
        <f t="shared" si="12"/>
        <v>27.3</v>
      </c>
      <c r="AF38" s="83">
        <f t="shared" si="13"/>
        <v>55</v>
      </c>
      <c r="AG38" s="83" t="str">
        <f t="shared" si="14"/>
        <v>★0.5</v>
      </c>
      <c r="AH38" s="84"/>
    </row>
    <row r="39" spans="1:34" ht="20.399999999999999" customHeight="1">
      <c r="A39" s="85"/>
      <c r="B39" s="85"/>
      <c r="C39" s="86"/>
      <c r="D39" s="66" t="s">
        <v>102</v>
      </c>
      <c r="E39" s="67" t="s">
        <v>108</v>
      </c>
      <c r="F39" s="68" t="s">
        <v>104</v>
      </c>
      <c r="G39" s="69">
        <v>0.65800000000000003</v>
      </c>
      <c r="H39" s="68" t="s">
        <v>105</v>
      </c>
      <c r="I39" s="88" t="str">
        <f t="shared" si="0"/>
        <v>1,030~1,050</v>
      </c>
      <c r="J39" s="89">
        <v>4</v>
      </c>
      <c r="K39" s="71">
        <v>15.1</v>
      </c>
      <c r="L39" s="72">
        <f t="shared" si="1"/>
        <v>153.75231788079469</v>
      </c>
      <c r="M39" s="73">
        <f t="shared" si="2"/>
        <v>20.5</v>
      </c>
      <c r="N39" s="74">
        <f t="shared" si="3"/>
        <v>23.4</v>
      </c>
      <c r="O39" s="75" t="str">
        <f t="shared" si="4"/>
        <v>27.0~27.2</v>
      </c>
      <c r="P39" s="69" t="s">
        <v>106</v>
      </c>
      <c r="Q39" s="68" t="s">
        <v>53</v>
      </c>
      <c r="R39" s="69" t="s">
        <v>49</v>
      </c>
      <c r="S39" s="76" t="s">
        <v>74</v>
      </c>
      <c r="T39" s="77"/>
      <c r="U39" s="78" t="str">
        <f t="shared" si="5"/>
        <v/>
      </c>
      <c r="V39" s="79" t="str">
        <f t="shared" si="6"/>
        <v/>
      </c>
      <c r="W39" s="79">
        <f t="shared" si="7"/>
        <v>55</v>
      </c>
      <c r="X39" s="80" t="str">
        <f t="shared" si="8"/>
        <v>★0.5</v>
      </c>
      <c r="Z39" s="81">
        <v>1030</v>
      </c>
      <c r="AA39" s="81">
        <v>1050</v>
      </c>
      <c r="AB39" s="82">
        <f t="shared" si="9"/>
        <v>27.2</v>
      </c>
      <c r="AC39" s="83">
        <f t="shared" si="10"/>
        <v>55</v>
      </c>
      <c r="AD39" s="83" t="str">
        <f t="shared" si="11"/>
        <v>★0.5</v>
      </c>
      <c r="AE39" s="82">
        <f t="shared" si="12"/>
        <v>27</v>
      </c>
      <c r="AF39" s="83">
        <f t="shared" si="13"/>
        <v>55</v>
      </c>
      <c r="AG39" s="83" t="str">
        <f t="shared" si="14"/>
        <v>★0.5</v>
      </c>
      <c r="AH39" s="84"/>
    </row>
    <row r="40" spans="1:34" ht="20.399999999999999" customHeight="1">
      <c r="A40" s="85"/>
      <c r="B40" s="64"/>
      <c r="C40" s="65" t="s">
        <v>109</v>
      </c>
      <c r="D40" s="66" t="s">
        <v>110</v>
      </c>
      <c r="E40" s="67" t="s">
        <v>111</v>
      </c>
      <c r="F40" s="68" t="s">
        <v>51</v>
      </c>
      <c r="G40" s="69">
        <v>0.65800000000000003</v>
      </c>
      <c r="H40" s="68" t="s">
        <v>112</v>
      </c>
      <c r="I40" s="88" t="str">
        <f t="shared" si="0"/>
        <v>1,040</v>
      </c>
      <c r="J40" s="89">
        <v>4</v>
      </c>
      <c r="K40" s="71">
        <v>16.600000000000001</v>
      </c>
      <c r="L40" s="72">
        <f t="shared" si="1"/>
        <v>139.85903614457828</v>
      </c>
      <c r="M40" s="73">
        <f t="shared" si="2"/>
        <v>20.5</v>
      </c>
      <c r="N40" s="74">
        <f t="shared" si="3"/>
        <v>23.4</v>
      </c>
      <c r="O40" s="75" t="str">
        <f t="shared" si="4"/>
        <v>27.1</v>
      </c>
      <c r="P40" s="69" t="s">
        <v>113</v>
      </c>
      <c r="Q40" s="68" t="s">
        <v>53</v>
      </c>
      <c r="R40" s="69" t="s">
        <v>49</v>
      </c>
      <c r="S40" s="76" t="s">
        <v>74</v>
      </c>
      <c r="T40" s="77"/>
      <c r="U40" s="78" t="str">
        <f t="shared" si="5"/>
        <v/>
      </c>
      <c r="V40" s="79" t="str">
        <f t="shared" si="6"/>
        <v/>
      </c>
      <c r="W40" s="79">
        <f t="shared" si="7"/>
        <v>61</v>
      </c>
      <c r="X40" s="80" t="str">
        <f t="shared" si="8"/>
        <v>★1.0</v>
      </c>
      <c r="Z40" s="81">
        <v>1040</v>
      </c>
      <c r="AA40" s="81"/>
      <c r="AB40" s="82">
        <f t="shared" si="9"/>
        <v>27.1</v>
      </c>
      <c r="AC40" s="83">
        <f t="shared" si="10"/>
        <v>61</v>
      </c>
      <c r="AD40" s="83" t="str">
        <f t="shared" si="11"/>
        <v>★1.0</v>
      </c>
      <c r="AE40" s="82" t="str">
        <f t="shared" si="12"/>
        <v/>
      </c>
      <c r="AF40" s="83" t="str">
        <f t="shared" si="13"/>
        <v/>
      </c>
      <c r="AG40" s="83" t="str">
        <f t="shared" si="14"/>
        <v/>
      </c>
      <c r="AH40" s="84"/>
    </row>
    <row r="41" spans="1:34" ht="20.5" thickBot="1">
      <c r="A41" s="92"/>
      <c r="B41" s="92"/>
      <c r="C41" s="93"/>
      <c r="D41" s="66" t="s">
        <v>110</v>
      </c>
      <c r="E41" s="67" t="s">
        <v>114</v>
      </c>
      <c r="F41" s="68" t="s">
        <v>51</v>
      </c>
      <c r="G41" s="69">
        <v>0.65800000000000003</v>
      </c>
      <c r="H41" s="68" t="s">
        <v>115</v>
      </c>
      <c r="I41" s="88" t="str">
        <f t="shared" si="0"/>
        <v>1,050</v>
      </c>
      <c r="J41" s="89">
        <v>4</v>
      </c>
      <c r="K41" s="94">
        <v>14.3</v>
      </c>
      <c r="L41" s="95">
        <f t="shared" si="1"/>
        <v>162.35384615384615</v>
      </c>
      <c r="M41" s="73">
        <f t="shared" si="2"/>
        <v>20.5</v>
      </c>
      <c r="N41" s="74">
        <f t="shared" si="3"/>
        <v>23.4</v>
      </c>
      <c r="O41" s="75" t="str">
        <f t="shared" si="4"/>
        <v>27.0</v>
      </c>
      <c r="P41" s="69" t="s">
        <v>113</v>
      </c>
      <c r="Q41" s="68" t="s">
        <v>53</v>
      </c>
      <c r="R41" s="69" t="s">
        <v>49</v>
      </c>
      <c r="S41" s="76" t="s">
        <v>74</v>
      </c>
      <c r="T41" s="77"/>
      <c r="U41" s="78" t="str">
        <f t="shared" si="5"/>
        <v/>
      </c>
      <c r="V41" s="79" t="str">
        <f t="shared" si="6"/>
        <v/>
      </c>
      <c r="W41" s="79" t="str">
        <f t="shared" si="7"/>
        <v/>
      </c>
      <c r="X41" s="80" t="str">
        <f t="shared" si="8"/>
        <v/>
      </c>
      <c r="Z41" s="81">
        <v>1050</v>
      </c>
      <c r="AA41" s="81"/>
      <c r="AB41" s="82">
        <f t="shared" si="9"/>
        <v>27</v>
      </c>
      <c r="AC41" s="83">
        <f t="shared" si="10"/>
        <v>52</v>
      </c>
      <c r="AD41" s="83" t="str">
        <f t="shared" si="11"/>
        <v xml:space="preserve"> </v>
      </c>
      <c r="AE41" s="82" t="str">
        <f t="shared" si="12"/>
        <v/>
      </c>
      <c r="AF41" s="83" t="str">
        <f t="shared" si="13"/>
        <v/>
      </c>
      <c r="AG41" s="83" t="str">
        <f t="shared" si="14"/>
        <v/>
      </c>
      <c r="AH41" s="84"/>
    </row>
    <row r="43" spans="1:34">
      <c r="B43" s="2" t="s">
        <v>116</v>
      </c>
    </row>
    <row r="44" spans="1:34">
      <c r="B44" s="2" t="s">
        <v>117</v>
      </c>
    </row>
    <row r="45" spans="1:34">
      <c r="B45" s="2" t="s">
        <v>118</v>
      </c>
    </row>
    <row r="46" spans="1:34">
      <c r="B46" s="2" t="s">
        <v>119</v>
      </c>
    </row>
    <row r="47" spans="1:34">
      <c r="B47" s="2" t="s">
        <v>120</v>
      </c>
    </row>
    <row r="48" spans="1:34">
      <c r="B48" s="2" t="s">
        <v>121</v>
      </c>
    </row>
    <row r="49" spans="2:2">
      <c r="B49" s="2" t="s">
        <v>122</v>
      </c>
    </row>
    <row r="50" spans="2:2">
      <c r="B50" s="2" t="s">
        <v>123</v>
      </c>
    </row>
  </sheetData>
  <sheetProtection formatCells="0" formatColumns="0" formatRows="0" insertColumns="0" insertRows="0" insertHyperlinks="0" deleteColumns="0" deleteRows="0" sort="0" autoFilter="0" pivotTables="0"/>
  <mergeCells count="42"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V4:V8"/>
    <mergeCell ref="W4:X4"/>
    <mergeCell ref="Z4:Z8"/>
    <mergeCell ref="AA4:AA8"/>
    <mergeCell ref="AB4:AB8"/>
    <mergeCell ref="AC4:AC8"/>
    <mergeCell ref="X5:X8"/>
    <mergeCell ref="J4:J8"/>
    <mergeCell ref="K4:O4"/>
    <mergeCell ref="P4:P8"/>
    <mergeCell ref="Q4:S5"/>
    <mergeCell ref="T4:T5"/>
    <mergeCell ref="U4:U8"/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</mergeCells>
  <phoneticPr fontId="2"/>
  <pageMargins left="0.39370078740157483" right="0.39370078740157483" top="0.39370078740157483" bottom="0.39370078740157483" header="0.19685039370078741" footer="0.39370078740157483"/>
  <pageSetup paperSize="9" scale="10" orientation="portrait" r:id="rId1"/>
  <headerFooter>
    <oddHeader xml:space="preserve">&amp;R&amp;10様式1-2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3" id="{6DA52057-BF17-4378-BA57-5CC5F718C1E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</xm:sqref>
        </x14:conditionalFormatting>
        <x14:conditionalFormatting xmlns:xm="http://schemas.microsoft.com/office/excel/2006/main">
          <x14:cfRule type="iconSet" priority="32" id="{34C87BC1-D90F-4321-A07B-46773BBB283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</xm:sqref>
        </x14:conditionalFormatting>
        <x14:conditionalFormatting xmlns:xm="http://schemas.microsoft.com/office/excel/2006/main">
          <x14:cfRule type="iconSet" priority="31" id="{BA93D0B0-EC69-4D12-A139-57FBBC99A8E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</xm:sqref>
        </x14:conditionalFormatting>
        <x14:conditionalFormatting xmlns:xm="http://schemas.microsoft.com/office/excel/2006/main">
          <x14:cfRule type="iconSet" priority="30" id="{318DEC6E-3605-4EEA-A99F-8D34F41A0EB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</xm:sqref>
        </x14:conditionalFormatting>
        <x14:conditionalFormatting xmlns:xm="http://schemas.microsoft.com/office/excel/2006/main">
          <x14:cfRule type="iconSet" priority="29" id="{CB0C229B-60A8-4707-B1BD-13C08434826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</xm:sqref>
        </x14:conditionalFormatting>
        <x14:conditionalFormatting xmlns:xm="http://schemas.microsoft.com/office/excel/2006/main">
          <x14:cfRule type="iconSet" priority="28" id="{D965F3FE-67C9-49A5-AC3E-7ADECC4FCAB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</xm:sqref>
        </x14:conditionalFormatting>
        <x14:conditionalFormatting xmlns:xm="http://schemas.microsoft.com/office/excel/2006/main">
          <x14:cfRule type="iconSet" priority="27" id="{FD23CCBD-4517-48A6-9DEF-7AEFDD4050D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</xm:sqref>
        </x14:conditionalFormatting>
        <x14:conditionalFormatting xmlns:xm="http://schemas.microsoft.com/office/excel/2006/main">
          <x14:cfRule type="iconSet" priority="26" id="{FDB80355-FD0D-43FE-AB38-B3D3F34E957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</xm:sqref>
        </x14:conditionalFormatting>
        <x14:conditionalFormatting xmlns:xm="http://schemas.microsoft.com/office/excel/2006/main">
          <x14:cfRule type="iconSet" priority="25" id="{3F7179B1-0E99-41ED-8D0A-A0A00DEE04E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</xm:sqref>
        </x14:conditionalFormatting>
        <x14:conditionalFormatting xmlns:xm="http://schemas.microsoft.com/office/excel/2006/main">
          <x14:cfRule type="iconSet" priority="24" id="{45C52550-4527-4A56-8895-BEACE39F545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</xm:sqref>
        </x14:conditionalFormatting>
        <x14:conditionalFormatting xmlns:xm="http://schemas.microsoft.com/office/excel/2006/main">
          <x14:cfRule type="iconSet" priority="23" id="{4FC8381C-A4D5-49B8-BF47-537C978D3BA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</xm:sqref>
        </x14:conditionalFormatting>
        <x14:conditionalFormatting xmlns:xm="http://schemas.microsoft.com/office/excel/2006/main">
          <x14:cfRule type="iconSet" priority="22" id="{674B3535-A4E1-4F80-9D98-83EA517A48C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</xm:sqref>
        </x14:conditionalFormatting>
        <x14:conditionalFormatting xmlns:xm="http://schemas.microsoft.com/office/excel/2006/main">
          <x14:cfRule type="iconSet" priority="21" id="{8E9B0816-AE12-40A8-9CBE-B1FF2424BA3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</xm:sqref>
        </x14:conditionalFormatting>
        <x14:conditionalFormatting xmlns:xm="http://schemas.microsoft.com/office/excel/2006/main">
          <x14:cfRule type="iconSet" priority="20" id="{928F837E-1858-4E89-8CE0-E4474DA6262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</xm:sqref>
        </x14:conditionalFormatting>
        <x14:conditionalFormatting xmlns:xm="http://schemas.microsoft.com/office/excel/2006/main">
          <x14:cfRule type="iconSet" priority="19" id="{9C5024DC-2187-4277-A6CA-9892B33AC9A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</xm:sqref>
        </x14:conditionalFormatting>
        <x14:conditionalFormatting xmlns:xm="http://schemas.microsoft.com/office/excel/2006/main">
          <x14:cfRule type="iconSet" priority="18" id="{9EA87023-D54D-47F6-ACC8-D78FAD4DB97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</xm:sqref>
        </x14:conditionalFormatting>
        <x14:conditionalFormatting xmlns:xm="http://schemas.microsoft.com/office/excel/2006/main">
          <x14:cfRule type="iconSet" priority="17" id="{39E2E8FA-8952-4CB8-ABF4-70C20AF4D55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</xm:sqref>
        </x14:conditionalFormatting>
        <x14:conditionalFormatting xmlns:xm="http://schemas.microsoft.com/office/excel/2006/main">
          <x14:cfRule type="iconSet" priority="16" id="{C5B43B52-1C4F-49C8-A5C0-E46FACC5D61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</xm:sqref>
        </x14:conditionalFormatting>
        <x14:conditionalFormatting xmlns:xm="http://schemas.microsoft.com/office/excel/2006/main">
          <x14:cfRule type="iconSet" priority="15" id="{5F85E38C-5C15-4D8C-820C-2C3F4295681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</xm:sqref>
        </x14:conditionalFormatting>
        <x14:conditionalFormatting xmlns:xm="http://schemas.microsoft.com/office/excel/2006/main">
          <x14:cfRule type="iconSet" priority="14" id="{5D5F4038-B252-4A5A-916E-9DE40FE2A1A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</xm:sqref>
        </x14:conditionalFormatting>
        <x14:conditionalFormatting xmlns:xm="http://schemas.microsoft.com/office/excel/2006/main">
          <x14:cfRule type="iconSet" priority="13" id="{108ACA3A-809B-44C2-B181-10AD659516F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AH29</xm:sqref>
        </x14:conditionalFormatting>
        <x14:conditionalFormatting xmlns:xm="http://schemas.microsoft.com/office/excel/2006/main">
          <x14:cfRule type="iconSet" priority="12" id="{47026AD0-D452-4FA6-84DF-F0DB24E4939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AH30</xm:sqref>
        </x14:conditionalFormatting>
        <x14:conditionalFormatting xmlns:xm="http://schemas.microsoft.com/office/excel/2006/main">
          <x14:cfRule type="iconSet" priority="11" id="{9345C700-DEDF-4129-A408-584C7430EC4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AH31</xm:sqref>
        </x14:conditionalFormatting>
        <x14:conditionalFormatting xmlns:xm="http://schemas.microsoft.com/office/excel/2006/main">
          <x14:cfRule type="iconSet" priority="10" id="{DB77784D-5FFB-4024-AB40-F66E5C81E56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AH32</xm:sqref>
        </x14:conditionalFormatting>
        <x14:conditionalFormatting xmlns:xm="http://schemas.microsoft.com/office/excel/2006/main">
          <x14:cfRule type="iconSet" priority="9" id="{8BD26A14-D025-4983-B59D-26D56FF3D24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AH38</xm:sqref>
        </x14:conditionalFormatting>
        <x14:conditionalFormatting xmlns:xm="http://schemas.microsoft.com/office/excel/2006/main">
          <x14:cfRule type="iconSet" priority="8" id="{83BE4194-52E6-4972-8786-1C5ED0A1D41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AH39</xm:sqref>
        </x14:conditionalFormatting>
        <x14:conditionalFormatting xmlns:xm="http://schemas.microsoft.com/office/excel/2006/main">
          <x14:cfRule type="iconSet" priority="7" id="{58640598-8567-43A9-9B42-B7501725643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AH40</xm:sqref>
        </x14:conditionalFormatting>
        <x14:conditionalFormatting xmlns:xm="http://schemas.microsoft.com/office/excel/2006/main">
          <x14:cfRule type="iconSet" priority="6" id="{65713A2C-4476-4D2A-B87B-3096239C200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AH41</xm:sqref>
        </x14:conditionalFormatting>
        <x14:conditionalFormatting xmlns:xm="http://schemas.microsoft.com/office/excel/2006/main">
          <x14:cfRule type="iconSet" priority="5" id="{38066157-7ADD-47B3-8C3C-484F52F0B27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AH33</xm:sqref>
        </x14:conditionalFormatting>
        <x14:conditionalFormatting xmlns:xm="http://schemas.microsoft.com/office/excel/2006/main">
          <x14:cfRule type="iconSet" priority="4" id="{E492AD0C-7C4B-4C0F-8308-5CDFD68BB2F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AH34</xm:sqref>
        </x14:conditionalFormatting>
        <x14:conditionalFormatting xmlns:xm="http://schemas.microsoft.com/office/excel/2006/main">
          <x14:cfRule type="iconSet" priority="3" id="{FBABE898-C8AA-47BA-B0AA-D1A7B83174F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AH35</xm:sqref>
        </x14:conditionalFormatting>
        <x14:conditionalFormatting xmlns:xm="http://schemas.microsoft.com/office/excel/2006/main">
          <x14:cfRule type="iconSet" priority="2" id="{E8C421C4-D525-4AD0-8075-63538E40ABC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AH37</xm:sqref>
        </x14:conditionalFormatting>
        <x14:conditionalFormatting xmlns:xm="http://schemas.microsoft.com/office/excel/2006/main">
          <x14:cfRule type="iconSet" priority="1" id="{FB3C6D67-28D4-415D-9970-3141C918670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1-1(軽)</vt:lpstr>
      <vt:lpstr>'1-1(軽)'!Print_Area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