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6月\"/>
    </mc:Choice>
  </mc:AlternateContent>
  <xr:revisionPtr revIDLastSave="0" documentId="8_{D24D0E1C-F6DA-43FF-9E71-3C904F2076AA}" xr6:coauthVersionLast="47" xr6:coauthVersionMax="47" xr10:uidLastSave="{00000000-0000-0000-0000-000000000000}"/>
  <bookViews>
    <workbookView xWindow="-120" yWindow="-120" windowWidth="29040" windowHeight="15720" xr2:uid="{92B56376-88DC-4E81-8D79-779AC68C474E}"/>
  </bookViews>
  <sheets>
    <sheet name="（新）1-1 (軽自動車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'（新）1-1 (軽自動車)'!$A$8:$AA$33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'（新）1-1 (軽自動車)'!$A$2:$X$39</definedName>
    <definedName name="_xlnm.Print_Titles" localSheetId="0">'（新）1-1 (軽自動車)'!$2:$8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5" i="1" l="1"/>
  <c r="AF35" i="1" s="1"/>
  <c r="AG35" i="1" s="1"/>
  <c r="AB35" i="1"/>
  <c r="O35" i="1" s="1"/>
  <c r="N35" i="1"/>
  <c r="V35" i="1" s="1"/>
  <c r="M35" i="1"/>
  <c r="U35" i="1" s="1"/>
  <c r="L35" i="1"/>
  <c r="I35" i="1"/>
  <c r="AE34" i="1"/>
  <c r="AF34" i="1" s="1"/>
  <c r="AG34" i="1" s="1"/>
  <c r="AB34" i="1"/>
  <c r="O34" i="1" s="1"/>
  <c r="V34" i="1"/>
  <c r="N34" i="1"/>
  <c r="M34" i="1"/>
  <c r="U34" i="1" s="1"/>
  <c r="L34" i="1"/>
  <c r="I34" i="1"/>
  <c r="AF33" i="1"/>
  <c r="AG33" i="1" s="1"/>
  <c r="AE33" i="1"/>
  <c r="AB33" i="1"/>
  <c r="O33" i="1" s="1"/>
  <c r="V33" i="1"/>
  <c r="U33" i="1"/>
  <c r="N33" i="1"/>
  <c r="M33" i="1"/>
  <c r="L33" i="1"/>
  <c r="I33" i="1"/>
  <c r="AE32" i="1"/>
  <c r="O32" i="1" s="1"/>
  <c r="AB32" i="1"/>
  <c r="AC32" i="1" s="1"/>
  <c r="V32" i="1"/>
  <c r="U32" i="1"/>
  <c r="N32" i="1"/>
  <c r="M32" i="1"/>
  <c r="L32" i="1"/>
  <c r="I32" i="1"/>
  <c r="AF31" i="1"/>
  <c r="AG31" i="1" s="1"/>
  <c r="AE31" i="1"/>
  <c r="AB31" i="1"/>
  <c r="AC31" i="1" s="1"/>
  <c r="U31" i="1"/>
  <c r="O31" i="1"/>
  <c r="N31" i="1"/>
  <c r="V31" i="1" s="1"/>
  <c r="M31" i="1"/>
  <c r="L31" i="1"/>
  <c r="I31" i="1"/>
  <c r="AE30" i="1"/>
  <c r="O30" i="1" s="1"/>
  <c r="AC30" i="1"/>
  <c r="AB30" i="1"/>
  <c r="N30" i="1"/>
  <c r="V30" i="1" s="1"/>
  <c r="M30" i="1"/>
  <c r="U30" i="1" s="1"/>
  <c r="L30" i="1"/>
  <c r="I30" i="1"/>
  <c r="AE29" i="1"/>
  <c r="AF29" i="1" s="1"/>
  <c r="AG29" i="1" s="1"/>
  <c r="AB29" i="1"/>
  <c r="O29" i="1" s="1"/>
  <c r="N29" i="1"/>
  <c r="V29" i="1" s="1"/>
  <c r="M29" i="1"/>
  <c r="U29" i="1" s="1"/>
  <c r="L29" i="1"/>
  <c r="I29" i="1"/>
  <c r="AE28" i="1"/>
  <c r="AF28" i="1" s="1"/>
  <c r="AG28" i="1" s="1"/>
  <c r="AC28" i="1"/>
  <c r="W28" i="1" s="1"/>
  <c r="AB28" i="1"/>
  <c r="O28" i="1" s="1"/>
  <c r="N28" i="1"/>
  <c r="V28" i="1" s="1"/>
  <c r="M28" i="1"/>
  <c r="U28" i="1" s="1"/>
  <c r="L28" i="1"/>
  <c r="I28" i="1"/>
  <c r="AE27" i="1"/>
  <c r="AF27" i="1" s="1"/>
  <c r="AG27" i="1" s="1"/>
  <c r="AB27" i="1"/>
  <c r="O27" i="1" s="1"/>
  <c r="N27" i="1"/>
  <c r="V27" i="1" s="1"/>
  <c r="M27" i="1"/>
  <c r="U27" i="1" s="1"/>
  <c r="L27" i="1"/>
  <c r="I27" i="1"/>
  <c r="AE26" i="1"/>
  <c r="AF26" i="1" s="1"/>
  <c r="AG26" i="1" s="1"/>
  <c r="AB26" i="1"/>
  <c r="O26" i="1" s="1"/>
  <c r="V26" i="1"/>
  <c r="N26" i="1"/>
  <c r="M26" i="1"/>
  <c r="U26" i="1" s="1"/>
  <c r="L26" i="1"/>
  <c r="I26" i="1"/>
  <c r="AF25" i="1"/>
  <c r="AG25" i="1" s="1"/>
  <c r="AE25" i="1"/>
  <c r="AB25" i="1"/>
  <c r="O25" i="1" s="1"/>
  <c r="V25" i="1"/>
  <c r="U25" i="1"/>
  <c r="N25" i="1"/>
  <c r="M25" i="1"/>
  <c r="L25" i="1"/>
  <c r="I25" i="1"/>
  <c r="AE24" i="1"/>
  <c r="O24" i="1" s="1"/>
  <c r="AB24" i="1"/>
  <c r="AC24" i="1" s="1"/>
  <c r="V24" i="1"/>
  <c r="U24" i="1"/>
  <c r="N24" i="1"/>
  <c r="M24" i="1"/>
  <c r="L24" i="1"/>
  <c r="AE23" i="1"/>
  <c r="O23" i="1" s="1"/>
  <c r="AC23" i="1"/>
  <c r="AB23" i="1"/>
  <c r="N23" i="1"/>
  <c r="V23" i="1" s="1"/>
  <c r="M23" i="1"/>
  <c r="U23" i="1" s="1"/>
  <c r="L23" i="1"/>
  <c r="I23" i="1"/>
  <c r="AE22" i="1"/>
  <c r="AF22" i="1" s="1"/>
  <c r="AG22" i="1" s="1"/>
  <c r="AB22" i="1"/>
  <c r="O22" i="1" s="1"/>
  <c r="N22" i="1"/>
  <c r="V22" i="1" s="1"/>
  <c r="M22" i="1"/>
  <c r="U22" i="1" s="1"/>
  <c r="L22" i="1"/>
  <c r="I22" i="1"/>
  <c r="AE21" i="1"/>
  <c r="AF21" i="1" s="1"/>
  <c r="AG21" i="1" s="1"/>
  <c r="AC21" i="1"/>
  <c r="AB21" i="1"/>
  <c r="O21" i="1" s="1"/>
  <c r="N21" i="1"/>
  <c r="V21" i="1" s="1"/>
  <c r="M21" i="1"/>
  <c r="U21" i="1" s="1"/>
  <c r="L21" i="1"/>
  <c r="I21" i="1"/>
  <c r="AF20" i="1"/>
  <c r="AG20" i="1" s="1"/>
  <c r="AE20" i="1"/>
  <c r="AB20" i="1"/>
  <c r="O20" i="1" s="1"/>
  <c r="N20" i="1"/>
  <c r="V20" i="1" s="1"/>
  <c r="M20" i="1"/>
  <c r="U20" i="1" s="1"/>
  <c r="L20" i="1"/>
  <c r="I20" i="1"/>
  <c r="AE19" i="1"/>
  <c r="AF19" i="1" s="1"/>
  <c r="AG19" i="1" s="1"/>
  <c r="AB19" i="1"/>
  <c r="O19" i="1" s="1"/>
  <c r="V19" i="1"/>
  <c r="N19" i="1"/>
  <c r="M19" i="1"/>
  <c r="U19" i="1" s="1"/>
  <c r="L19" i="1"/>
  <c r="I19" i="1"/>
  <c r="AF18" i="1"/>
  <c r="AG18" i="1" s="1"/>
  <c r="AE18" i="1"/>
  <c r="AB18" i="1"/>
  <c r="O18" i="1" s="1"/>
  <c r="V18" i="1"/>
  <c r="U18" i="1"/>
  <c r="N18" i="1"/>
  <c r="M18" i="1"/>
  <c r="L18" i="1"/>
  <c r="I18" i="1"/>
  <c r="AE17" i="1"/>
  <c r="O17" i="1" s="1"/>
  <c r="AC17" i="1"/>
  <c r="AD17" i="1" s="1"/>
  <c r="AB17" i="1"/>
  <c r="V17" i="1"/>
  <c r="U17" i="1"/>
  <c r="N17" i="1"/>
  <c r="M17" i="1"/>
  <c r="L17" i="1"/>
  <c r="I17" i="1"/>
  <c r="AF16" i="1"/>
  <c r="AG16" i="1" s="1"/>
  <c r="AE16" i="1"/>
  <c r="AB16" i="1"/>
  <c r="AC16" i="1" s="1"/>
  <c r="U16" i="1"/>
  <c r="O16" i="1"/>
  <c r="N16" i="1"/>
  <c r="V16" i="1" s="1"/>
  <c r="M16" i="1"/>
  <c r="L16" i="1"/>
  <c r="I16" i="1"/>
  <c r="AE15" i="1"/>
  <c r="AF15" i="1" s="1"/>
  <c r="AG15" i="1" s="1"/>
  <c r="AC15" i="1"/>
  <c r="AB15" i="1"/>
  <c r="O15" i="1"/>
  <c r="N15" i="1"/>
  <c r="V15" i="1" s="1"/>
  <c r="M15" i="1"/>
  <c r="U15" i="1" s="1"/>
  <c r="L15" i="1"/>
  <c r="I15" i="1"/>
  <c r="AE14" i="1"/>
  <c r="AF14" i="1" s="1"/>
  <c r="AG14" i="1" s="1"/>
  <c r="AB14" i="1"/>
  <c r="O14" i="1" s="1"/>
  <c r="N14" i="1"/>
  <c r="V14" i="1" s="1"/>
  <c r="M14" i="1"/>
  <c r="U14" i="1" s="1"/>
  <c r="L14" i="1"/>
  <c r="I14" i="1"/>
  <c r="AE13" i="1"/>
  <c r="AF13" i="1" s="1"/>
  <c r="AG13" i="1" s="1"/>
  <c r="AB13" i="1"/>
  <c r="AC13" i="1" s="1"/>
  <c r="N13" i="1"/>
  <c r="V13" i="1" s="1"/>
  <c r="M13" i="1"/>
  <c r="U13" i="1" s="1"/>
  <c r="L13" i="1"/>
  <c r="I13" i="1"/>
  <c r="AF12" i="1"/>
  <c r="AG12" i="1" s="1"/>
  <c r="AE12" i="1"/>
  <c r="AB12" i="1"/>
  <c r="O12" i="1" s="1"/>
  <c r="N12" i="1"/>
  <c r="V12" i="1" s="1"/>
  <c r="M12" i="1"/>
  <c r="U12" i="1" s="1"/>
  <c r="L12" i="1"/>
  <c r="I12" i="1"/>
  <c r="AE11" i="1"/>
  <c r="AF11" i="1" s="1"/>
  <c r="AG11" i="1" s="1"/>
  <c r="AB11" i="1"/>
  <c r="O11" i="1" s="1"/>
  <c r="V11" i="1"/>
  <c r="N11" i="1"/>
  <c r="M11" i="1"/>
  <c r="U11" i="1" s="1"/>
  <c r="L11" i="1"/>
  <c r="I11" i="1"/>
  <c r="AF10" i="1"/>
  <c r="AG10" i="1" s="1"/>
  <c r="AE10" i="1"/>
  <c r="AB10" i="1"/>
  <c r="O10" i="1" s="1"/>
  <c r="V10" i="1"/>
  <c r="U10" i="1"/>
  <c r="N10" i="1"/>
  <c r="M10" i="1"/>
  <c r="L10" i="1"/>
  <c r="I10" i="1"/>
  <c r="AE9" i="1"/>
  <c r="AF9" i="1" s="1"/>
  <c r="AC9" i="1"/>
  <c r="AD9" i="1" s="1"/>
  <c r="X9" i="1" s="1"/>
  <c r="AB9" i="1"/>
  <c r="V9" i="1"/>
  <c r="U9" i="1"/>
  <c r="N9" i="1"/>
  <c r="M9" i="1"/>
  <c r="L9" i="1"/>
  <c r="I9" i="1"/>
  <c r="AD16" i="1" l="1"/>
  <c r="X16" i="1"/>
  <c r="W16" i="1"/>
  <c r="W21" i="1"/>
  <c r="AD32" i="1"/>
  <c r="X32" i="1" s="1"/>
  <c r="W32" i="1"/>
  <c r="W13" i="1"/>
  <c r="AD13" i="1"/>
  <c r="X13" i="1" s="1"/>
  <c r="AD24" i="1"/>
  <c r="X24" i="1" s="1"/>
  <c r="W24" i="1"/>
  <c r="X23" i="1"/>
  <c r="AG9" i="1"/>
  <c r="W9" i="1"/>
  <c r="W31" i="1"/>
  <c r="AD31" i="1"/>
  <c r="X31" i="1" s="1"/>
  <c r="O9" i="1"/>
  <c r="AC14" i="1"/>
  <c r="AD15" i="1"/>
  <c r="X15" i="1" s="1"/>
  <c r="AF17" i="1"/>
  <c r="AC22" i="1"/>
  <c r="AD23" i="1"/>
  <c r="AF24" i="1"/>
  <c r="AG24" i="1" s="1"/>
  <c r="AC29" i="1"/>
  <c r="AD30" i="1"/>
  <c r="X30" i="1" s="1"/>
  <c r="AF32" i="1"/>
  <c r="AG32" i="1" s="1"/>
  <c r="AC12" i="1"/>
  <c r="AC20" i="1"/>
  <c r="AD21" i="1"/>
  <c r="X21" i="1" s="1"/>
  <c r="AF23" i="1"/>
  <c r="AG23" i="1" s="1"/>
  <c r="AC27" i="1"/>
  <c r="AD28" i="1"/>
  <c r="X28" i="1" s="1"/>
  <c r="AF30" i="1"/>
  <c r="AG30" i="1" s="1"/>
  <c r="AC35" i="1"/>
  <c r="AC11" i="1"/>
  <c r="O13" i="1"/>
  <c r="X17" i="1"/>
  <c r="AC19" i="1"/>
  <c r="AC26" i="1"/>
  <c r="AC34" i="1"/>
  <c r="AC10" i="1"/>
  <c r="W15" i="1"/>
  <c r="AC18" i="1"/>
  <c r="W23" i="1"/>
  <c r="AC25" i="1"/>
  <c r="AC33" i="1"/>
  <c r="W11" i="1" l="1"/>
  <c r="AD11" i="1"/>
  <c r="X11" i="1" s="1"/>
  <c r="AD12" i="1"/>
  <c r="W12" i="1"/>
  <c r="X12" i="1"/>
  <c r="AD10" i="1"/>
  <c r="X10" i="1"/>
  <c r="W10" i="1"/>
  <c r="AD34" i="1"/>
  <c r="X34" i="1" s="1"/>
  <c r="W34" i="1"/>
  <c r="W29" i="1"/>
  <c r="AD29" i="1"/>
  <c r="X29" i="1" s="1"/>
  <c r="AD18" i="1"/>
  <c r="X18" i="1" s="1"/>
  <c r="W18" i="1"/>
  <c r="AD14" i="1"/>
  <c r="X14" i="1" s="1"/>
  <c r="W14" i="1"/>
  <c r="AD35" i="1"/>
  <c r="W35" i="1"/>
  <c r="X35" i="1"/>
  <c r="AD33" i="1"/>
  <c r="X33" i="1"/>
  <c r="W33" i="1"/>
  <c r="AD26" i="1"/>
  <c r="X26" i="1" s="1"/>
  <c r="W26" i="1"/>
  <c r="AD27" i="1"/>
  <c r="X27" i="1" s="1"/>
  <c r="W27" i="1"/>
  <c r="W30" i="1"/>
  <c r="AD19" i="1"/>
  <c r="X19" i="1" s="1"/>
  <c r="W19" i="1"/>
  <c r="AD25" i="1"/>
  <c r="X25" i="1"/>
  <c r="W25" i="1"/>
  <c r="W22" i="1"/>
  <c r="AD22" i="1"/>
  <c r="X22" i="1" s="1"/>
  <c r="AD20" i="1"/>
  <c r="W20" i="1"/>
  <c r="X20" i="1"/>
  <c r="AG17" i="1"/>
  <c r="W17" i="1"/>
</calcChain>
</file>

<file path=xl/sharedStrings.xml><?xml version="1.0" encoding="utf-8"?>
<sst xmlns="http://schemas.openxmlformats.org/spreadsheetml/2006/main" count="316" uniqueCount="123">
  <si>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</si>
  <si>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日産自動車株式会社</t>
    </r>
    <phoneticPr fontId="8"/>
  </si>
  <si>
    <r>
      <rPr>
        <b/>
        <sz val="12"/>
        <rFont val="ＭＳ Ｐゴシック"/>
        <family val="3"/>
        <charset val="128"/>
      </rPr>
      <t>ガソリン乗用車（軽自動車）</t>
    </r>
    <rPh sb="8" eb="12">
      <t>ケイジドウシャ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</si>
  <si>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</si>
  <si>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</si>
  <si>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8"/>
  </si>
  <si>
    <t>最大車両重量（自動計算）</t>
    <rPh sb="1" eb="2">
      <t>ダイ</t>
    </rPh>
    <rPh sb="7" eb="9">
      <t>ジドウ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</si>
  <si>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</si>
  <si>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</si>
  <si>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</si>
  <si>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</si>
  <si>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</si>
  <si>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</si>
  <si>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WLTC</t>
    </r>
    <r>
      <rPr>
        <sz val="8"/>
        <rFont val="ＭＳ Ｐゴシック"/>
        <family val="3"/>
        <charset val="128"/>
      </rPr>
      <t>モード</t>
    </r>
    <phoneticPr fontId="8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</si>
  <si>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</si>
  <si>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</si>
  <si>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</si>
  <si>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</si>
  <si>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</si>
  <si>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8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</si>
  <si>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8"/>
  </si>
  <si>
    <t>多段階評価</t>
    <rPh sb="0" eb="1">
      <t>タ</t>
    </rPh>
    <rPh sb="1" eb="3">
      <t>ダンカイ</t>
    </rPh>
    <rPh sb="3" eb="5">
      <t>ヒョウカ</t>
    </rPh>
    <phoneticPr fontId="8"/>
  </si>
  <si>
    <t>多段階評価2</t>
    <rPh sb="0" eb="1">
      <t>タ</t>
    </rPh>
    <rPh sb="1" eb="3">
      <t>ダンカイ</t>
    </rPh>
    <rPh sb="3" eb="5">
      <t>ヒョウカ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</si>
  <si>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</si>
  <si>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</si>
  <si>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</si>
  <si>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</si>
  <si>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8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</si>
  <si>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</si>
  <si>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</si>
  <si>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8"/>
  </si>
  <si>
    <r>
      <rPr>
        <sz val="8"/>
        <rFont val="ＭＳ Ｐゴシック"/>
        <family val="3"/>
        <charset val="128"/>
      </rPr>
      <t>多段階評価</t>
    </r>
    <rPh sb="0" eb="1">
      <t>タ</t>
    </rPh>
    <rPh sb="1" eb="3">
      <t>ダンカイ</t>
    </rPh>
    <rPh sb="3" eb="5">
      <t>ヒョウカ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</si>
  <si>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</si>
  <si>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8"/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</si>
  <si>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8"/>
  </si>
  <si>
    <r>
      <t>燃</t>
    </r>
    <r>
      <rPr>
        <sz val="8"/>
        <rFont val="ＭＳ Ｐゴシック"/>
        <family val="3"/>
        <charset val="128"/>
      </rPr>
      <t>費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</si>
  <si>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</si>
  <si>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低</t>
    </r>
    <r>
      <rPr>
        <sz val="8"/>
        <rFont val="ＭＳ Ｐゴシック"/>
        <family val="3"/>
        <charset val="128"/>
      </rPr>
      <t>排出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</si>
  <si>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8"/>
  </si>
  <si>
    <r>
      <t>出</t>
    </r>
    <r>
      <rPr>
        <sz val="8"/>
        <rFont val="ＭＳ Ｐゴシック"/>
        <family val="3"/>
        <charset val="128"/>
      </rPr>
      <t>ガス</t>
    </r>
  </si>
  <si>
    <r>
      <t>駆</t>
    </r>
    <r>
      <rPr>
        <sz val="8"/>
        <rFont val="ＭＳ Ｐゴシック"/>
        <family val="3"/>
        <charset val="128"/>
      </rPr>
      <t>動</t>
    </r>
  </si>
  <si>
    <r>
      <t>そ</t>
    </r>
    <r>
      <rPr>
        <sz val="8"/>
        <rFont val="ＭＳ Ｐゴシック"/>
        <family val="3"/>
        <charset val="128"/>
      </rPr>
      <t>の他</t>
    </r>
  </si>
  <si>
    <r>
      <t>ガ</t>
    </r>
    <r>
      <rPr>
        <sz val="8"/>
        <rFont val="ＭＳ Ｐゴシック"/>
        <family val="3"/>
        <charset val="128"/>
      </rPr>
      <t>ス認定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</si>
  <si>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8"/>
  </si>
  <si>
    <r>
      <t>対</t>
    </r>
    <r>
      <rPr>
        <sz val="8"/>
        <rFont val="ＭＳ Ｐゴシック"/>
        <family val="3"/>
        <charset val="128"/>
      </rPr>
      <t>策</t>
    </r>
  </si>
  <si>
    <r>
      <t>形</t>
    </r>
    <r>
      <rPr>
        <sz val="8"/>
        <rFont val="ＭＳ Ｐゴシック"/>
        <family val="3"/>
        <charset val="128"/>
      </rPr>
      <t>式</t>
    </r>
  </si>
  <si>
    <r>
      <t>レ</t>
    </r>
    <r>
      <rPr>
        <sz val="8"/>
        <rFont val="ＭＳ Ｐゴシック"/>
        <family val="3"/>
        <charset val="128"/>
      </rPr>
      <t>ベル</t>
    </r>
  </si>
  <si>
    <t>ニッサン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</si>
  <si>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phoneticPr fontId="8"/>
  </si>
  <si>
    <t>ＤＡＹＺ</t>
    <phoneticPr fontId="3"/>
  </si>
  <si>
    <t>5AA-B44W</t>
  </si>
  <si>
    <t>0013,0017</t>
    <phoneticPr fontId="3"/>
  </si>
  <si>
    <t>BR06-SM21</t>
  </si>
  <si>
    <t>0.659</t>
  </si>
  <si>
    <t>CVT(E･LTC)</t>
  </si>
  <si>
    <t>H,I,V,EP,B,C</t>
  </si>
  <si>
    <t>3W,EGR</t>
  </si>
  <si>
    <t>F</t>
  </si>
  <si>
    <t>☆☆☆☆</t>
  </si>
  <si>
    <t>0015,0018</t>
    <phoneticPr fontId="3"/>
  </si>
  <si>
    <t>5AA-B44W</t>
    <phoneticPr fontId="8"/>
  </si>
  <si>
    <t>0001,0005,0007</t>
    <phoneticPr fontId="8"/>
  </si>
  <si>
    <r>
      <t>14</t>
    </r>
    <r>
      <rPr>
        <sz val="8"/>
        <rFont val="ＭＳ Ｐゴシック"/>
        <family val="3"/>
        <charset val="128"/>
      </rPr>
      <t>インチタイヤ</t>
    </r>
    <phoneticPr fontId="17"/>
  </si>
  <si>
    <t>0003,0009,0011</t>
    <phoneticPr fontId="8"/>
  </si>
  <si>
    <t>0002</t>
    <phoneticPr fontId="8"/>
  </si>
  <si>
    <r>
      <t>15</t>
    </r>
    <r>
      <rPr>
        <sz val="8"/>
        <rFont val="ＭＳ Ｐゴシック"/>
        <family val="3"/>
        <charset val="128"/>
      </rPr>
      <t>インチタイヤ</t>
    </r>
    <phoneticPr fontId="17"/>
  </si>
  <si>
    <t>0006,0008</t>
    <phoneticPr fontId="3"/>
  </si>
  <si>
    <t>0004,0010,0012</t>
    <phoneticPr fontId="3"/>
  </si>
  <si>
    <t>5BA-B43W</t>
  </si>
  <si>
    <t>0007～0009</t>
  </si>
  <si>
    <t>BR06</t>
  </si>
  <si>
    <t>I,V,EP,B,C</t>
  </si>
  <si>
    <t>5BA-B43W</t>
    <phoneticPr fontId="8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</si>
  <si>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0003,
0004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8"/>
  </si>
  <si>
    <t>4AA-B45W</t>
  </si>
  <si>
    <r>
      <t>0007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0010</t>
    </r>
    <phoneticPr fontId="3"/>
  </si>
  <si>
    <t>3W</t>
  </si>
  <si>
    <t>☆☆☆</t>
  </si>
  <si>
    <t>4AA-B45W</t>
    <phoneticPr fontId="8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</si>
  <si>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0002,
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17"/>
  </si>
  <si>
    <t>5BA-B46W</t>
  </si>
  <si>
    <t>A</t>
  </si>
  <si>
    <t>5BA-B46W</t>
    <phoneticPr fontId="8"/>
  </si>
  <si>
    <t>5AA-B47W</t>
  </si>
  <si>
    <t>0013,0015,0017,0018</t>
    <phoneticPr fontId="3"/>
  </si>
  <si>
    <t>5AA-B47W</t>
    <phoneticPr fontId="8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</si>
  <si>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0004,
0005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17"/>
  </si>
  <si>
    <t>4AA-B48W</t>
  </si>
  <si>
    <t>930～940</t>
  </si>
  <si>
    <t>4AA-B48W</t>
    <phoneticPr fontId="8"/>
  </si>
  <si>
    <t>ＲＯＯＸ</t>
  </si>
  <si>
    <t>5AA-B44A</t>
  </si>
  <si>
    <t>0095,0096,0103</t>
    <phoneticPr fontId="8"/>
  </si>
  <si>
    <r>
      <t>0076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0080,0087,0088,
0101,0102,0104</t>
    </r>
    <phoneticPr fontId="8"/>
  </si>
  <si>
    <t>4AA-B45A</t>
  </si>
  <si>
    <t>0049,0050</t>
  </si>
  <si>
    <t>0061～0064</t>
  </si>
  <si>
    <t>0059,0060,0065,0066</t>
    <phoneticPr fontId="8"/>
  </si>
  <si>
    <t>5AA-B47A</t>
  </si>
  <si>
    <t>0095,0096,0103,0104</t>
    <phoneticPr fontId="8"/>
  </si>
  <si>
    <r>
      <t>0076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0080,0087,
0088,0101,0102</t>
    </r>
    <phoneticPr fontId="8"/>
  </si>
  <si>
    <t>4AA-B48A</t>
    <phoneticPr fontId="8"/>
  </si>
  <si>
    <r>
      <t>0049,0050,0055,0056,0059,
0060,,0061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0064</t>
    </r>
    <phoneticPr fontId="8"/>
  </si>
  <si>
    <r>
      <rPr>
        <sz val="8"/>
        <rFont val="ＭＳ ゴシック"/>
        <family val="3"/>
        <charset val="128"/>
      </rPr>
      <t>※</t>
    </r>
    <r>
      <rPr>
        <sz val="8"/>
        <rFont val="Arial"/>
        <family val="3"/>
      </rPr>
      <t>2</t>
    </r>
    <phoneticPr fontId="3"/>
  </si>
  <si>
    <t>クリッパーリオ</t>
    <phoneticPr fontId="8"/>
  </si>
  <si>
    <t>3BA-DR17W</t>
  </si>
  <si>
    <t>0037~0041</t>
    <phoneticPr fontId="8"/>
  </si>
  <si>
    <t>R06A</t>
    <phoneticPr fontId="8"/>
  </si>
  <si>
    <t>CVT</t>
    <phoneticPr fontId="8"/>
  </si>
  <si>
    <t>I,V,EP,C</t>
    <phoneticPr fontId="8"/>
  </si>
  <si>
    <t>R</t>
  </si>
  <si>
    <t>ﾀｰﾎﾞﾁｬｰｼﾞｬ付</t>
  </si>
  <si>
    <t>0637~0641</t>
    <phoneticPr fontId="8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</si>
  <si>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印の付いている通称名については、三菱自動車工業株式会社が製造事業者である。</t>
    </r>
    <phoneticPr fontId="8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</si>
  <si>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2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  <phoneticPr fontId="8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</si>
  <si>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8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</si>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</sst>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0.0"/>
    <numFmt numFmtId="179" formatCode="0_ "/>
    <numFmt numFmtId="180" formatCode="0.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Arial"/>
      <family val="2"/>
    </font>
    <font>
      <sz val="6"/>
      <name val="游ゴシック"/>
      <family val="2"/>
      <charset val="128"/>
      <scheme val="minor"/>
    </font>
    <font>
      <b/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11"/>
      <color theme="1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6"/>
      <name val="游ゴシック"/>
      <family val="3"/>
      <charset val="128"/>
    </font>
    <font>
      <sz val="8"/>
      <name val="Arial"/>
      <family val="3"/>
      <charset val="128"/>
    </font>
    <font>
      <sz val="8"/>
      <name val="Arial"/>
      <family val="3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2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0" xfId="1" applyFont="1"/>
    <xf numFmtId="0" fontId="5" fillId="0" borderId="1" xfId="1" applyFont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Protection="1">
      <protection locked="0"/>
    </xf>
    <xf numFmtId="0" fontId="9" fillId="0" borderId="0" xfId="1" quotePrefix="1" applyFont="1" applyAlignment="1">
      <alignment horizontal="left"/>
    </xf>
    <xf numFmtId="0" fontId="9" fillId="0" borderId="0" xfId="1" applyFont="1"/>
    <xf numFmtId="0" fontId="5" fillId="0" borderId="0" xfId="1" applyFont="1" applyAlignment="1">
      <alignment horizontal="right"/>
    </xf>
    <xf numFmtId="0" fontId="5" fillId="0" borderId="2" xfId="1" applyFont="1" applyBorder="1" applyAlignment="1">
      <alignment horizontal="right"/>
    </xf>
    <xf numFmtId="0" fontId="7" fillId="0" borderId="3" xfId="2" applyFont="1" applyBorder="1" applyAlignment="1">
      <alignment horizontal="centerContinuous"/>
    </xf>
    <xf numFmtId="0" fontId="5" fillId="0" borderId="4" xfId="2" applyFont="1" applyBorder="1" applyAlignment="1">
      <alignment horizontal="centerContinuous"/>
    </xf>
    <xf numFmtId="0" fontId="7" fillId="0" borderId="3" xfId="1" applyFont="1" applyBorder="1" applyAlignment="1">
      <alignment horizontal="centerContinuous" wrapText="1"/>
    </xf>
    <xf numFmtId="0" fontId="5" fillId="0" borderId="2" xfId="1" applyFont="1" applyBorder="1" applyAlignment="1">
      <alignment horizontal="centerContinuous"/>
    </xf>
    <xf numFmtId="0" fontId="7" fillId="0" borderId="3" xfId="1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1" fillId="0" borderId="7" xfId="1" applyFont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0" borderId="6" xfId="1" applyFont="1" applyBorder="1" applyAlignment="1">
      <alignment horizontal="center" shrinkToFit="1"/>
    </xf>
    <xf numFmtId="0" fontId="5" fillId="0" borderId="7" xfId="1" applyFont="1" applyBorder="1" applyAlignment="1">
      <alignment horizontal="center" shrinkToFit="1"/>
    </xf>
    <xf numFmtId="0" fontId="5" fillId="0" borderId="8" xfId="1" applyFont="1" applyBorder="1" applyAlignment="1">
      <alignment horizontal="center" shrinkToFit="1"/>
    </xf>
    <xf numFmtId="0" fontId="5" fillId="0" borderId="9" xfId="1" applyFont="1" applyBorder="1" applyAlignment="1">
      <alignment horizont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11" fillId="0" borderId="12" xfId="1" applyFont="1" applyBorder="1"/>
    <xf numFmtId="0" fontId="11" fillId="0" borderId="0" xfId="1" applyFont="1"/>
    <xf numFmtId="0" fontId="5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/>
    </xf>
    <xf numFmtId="0" fontId="5" fillId="0" borderId="14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3" xfId="1" applyFont="1" applyBorder="1" applyAlignment="1">
      <alignment horizontal="center" shrinkToFit="1"/>
    </xf>
    <xf numFmtId="0" fontId="5" fillId="0" borderId="18" xfId="1" applyFont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/>
    </xf>
    <xf numFmtId="0" fontId="5" fillId="2" borderId="11" xfId="1" applyFont="1" applyFill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/>
    </xf>
    <xf numFmtId="0" fontId="11" fillId="0" borderId="14" xfId="1" applyFont="1" applyBorder="1"/>
    <xf numFmtId="0" fontId="11" fillId="0" borderId="1" xfId="1" applyFont="1" applyBorder="1"/>
    <xf numFmtId="0" fontId="5" fillId="2" borderId="23" xfId="1" applyFont="1" applyFill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0" borderId="13" xfId="1" applyFont="1" applyBorder="1"/>
    <xf numFmtId="0" fontId="5" fillId="0" borderId="1" xfId="1" applyFont="1" applyBorder="1" applyAlignment="1">
      <alignment horizontal="center"/>
    </xf>
    <xf numFmtId="0" fontId="5" fillId="2" borderId="26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5" fillId="0" borderId="5" xfId="3" applyFont="1" applyBorder="1" applyAlignment="1">
      <alignment vertical="center" wrapText="1"/>
    </xf>
    <xf numFmtId="0" fontId="5" fillId="0" borderId="6" xfId="1" applyFont="1" applyBorder="1" applyAlignment="1" applyProtection="1">
      <alignment vertical="center"/>
      <protection locked="0"/>
    </xf>
    <xf numFmtId="0" fontId="13" fillId="0" borderId="8" xfId="3" applyFont="1" applyBorder="1" applyAlignment="1">
      <alignment vertical="center" wrapText="1"/>
    </xf>
    <xf numFmtId="0" fontId="5" fillId="0" borderId="27" xfId="3" applyFont="1" applyBorder="1" applyAlignment="1">
      <alignment vertical="center" wrapText="1"/>
    </xf>
    <xf numFmtId="0" fontId="5" fillId="0" borderId="27" xfId="3" quotePrefix="1" applyFont="1" applyBorder="1" applyAlignment="1">
      <alignment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176" fontId="14" fillId="0" borderId="28" xfId="3" applyNumberFormat="1" applyFont="1" applyBorder="1" applyAlignment="1">
      <alignment horizontal="center" vertical="center" wrapText="1"/>
    </xf>
    <xf numFmtId="177" fontId="14" fillId="4" borderId="29" xfId="1" applyNumberFormat="1" applyFont="1" applyFill="1" applyBorder="1" applyAlignment="1" applyProtection="1">
      <alignment horizontal="center" vertical="center" wrapText="1"/>
      <protection locked="0"/>
    </xf>
    <xf numFmtId="176" fontId="5" fillId="0" borderId="4" xfId="3" applyNumberFormat="1" applyFont="1" applyBorder="1" applyAlignment="1">
      <alignment horizontal="center" vertical="center" wrapText="1"/>
    </xf>
    <xf numFmtId="178" fontId="5" fillId="0" borderId="27" xfId="3" applyNumberFormat="1" applyFont="1" applyBorder="1" applyAlignment="1">
      <alignment horizontal="center" vertical="center" wrapText="1"/>
    </xf>
    <xf numFmtId="0" fontId="15" fillId="0" borderId="30" xfId="3" applyFont="1" applyBorder="1" applyAlignment="1">
      <alignment horizontal="center" vertical="center" wrapText="1"/>
    </xf>
    <xf numFmtId="179" fontId="5" fillId="4" borderId="31" xfId="0" applyNumberFormat="1" applyFont="1" applyFill="1" applyBorder="1" applyAlignment="1" applyProtection="1">
      <alignment horizontal="center" vertical="center"/>
      <protection locked="0"/>
    </xf>
    <xf numFmtId="179" fontId="5" fillId="4" borderId="27" xfId="0" applyNumberFormat="1" applyFont="1" applyFill="1" applyBorder="1" applyAlignment="1" applyProtection="1">
      <alignment horizontal="center" vertical="center"/>
      <protection locked="0"/>
    </xf>
    <xf numFmtId="179" fontId="5" fillId="4" borderId="27" xfId="0" quotePrefix="1" applyNumberFormat="1" applyFont="1" applyFill="1" applyBorder="1" applyAlignment="1" applyProtection="1">
      <alignment horizontal="center" vertical="center"/>
      <protection locked="0"/>
    </xf>
    <xf numFmtId="3" fontId="5" fillId="0" borderId="27" xfId="1" applyNumberFormat="1" applyFont="1" applyBorder="1" applyAlignment="1" applyProtection="1">
      <alignment horizontal="center" vertical="center"/>
      <protection locked="0"/>
    </xf>
    <xf numFmtId="180" fontId="16" fillId="0" borderId="27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5" fillId="0" borderId="0" xfId="3" applyFont="1">
      <alignment vertical="center"/>
    </xf>
    <xf numFmtId="0" fontId="5" fillId="0" borderId="11" xfId="3" applyFont="1" applyBorder="1" applyAlignment="1">
      <alignment vertical="center" wrapText="1"/>
    </xf>
    <xf numFmtId="0" fontId="5" fillId="0" borderId="12" xfId="3" applyFont="1" applyBorder="1" applyAlignment="1">
      <alignment vertical="center" wrapText="1"/>
    </xf>
    <xf numFmtId="0" fontId="5" fillId="0" borderId="22" xfId="3" applyFont="1" applyBorder="1" applyAlignment="1">
      <alignment vertical="center" wrapText="1"/>
    </xf>
    <xf numFmtId="0" fontId="5" fillId="0" borderId="27" xfId="3" quotePrefix="1" applyFont="1" applyBorder="1" applyAlignment="1">
      <alignment horizontal="left" vertical="center" wrapText="1"/>
    </xf>
    <xf numFmtId="177" fontId="14" fillId="0" borderId="29" xfId="1" applyNumberFormat="1" applyFont="1" applyBorder="1" applyAlignment="1" applyProtection="1">
      <alignment horizontal="center" vertical="center" wrapText="1"/>
      <protection locked="0"/>
    </xf>
    <xf numFmtId="178" fontId="5" fillId="0" borderId="4" xfId="3" applyNumberFormat="1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179" fontId="5" fillId="0" borderId="31" xfId="0" applyNumberFormat="1" applyFont="1" applyBorder="1" applyAlignment="1" applyProtection="1">
      <alignment horizontal="center" vertical="center"/>
      <protection locked="0"/>
    </xf>
    <xf numFmtId="179" fontId="5" fillId="0" borderId="27" xfId="0" applyNumberFormat="1" applyFont="1" applyBorder="1" applyAlignment="1" applyProtection="1">
      <alignment horizontal="center" vertical="center"/>
      <protection locked="0"/>
    </xf>
    <xf numFmtId="179" fontId="5" fillId="0" borderId="27" xfId="0" quotePrefix="1" applyNumberFormat="1" applyFont="1" applyBorder="1" applyAlignment="1" applyProtection="1">
      <alignment horizontal="center" vertical="center"/>
      <protection locked="0"/>
    </xf>
    <xf numFmtId="3" fontId="5" fillId="0" borderId="0" xfId="1" applyNumberFormat="1" applyFont="1" applyAlignment="1" applyProtection="1">
      <alignment horizontal="center" vertical="center"/>
      <protection locked="0"/>
    </xf>
    <xf numFmtId="0" fontId="5" fillId="0" borderId="14" xfId="3" applyFont="1" applyBorder="1" applyAlignment="1">
      <alignment vertical="center" wrapText="1"/>
    </xf>
    <xf numFmtId="0" fontId="5" fillId="0" borderId="13" xfId="3" applyFont="1" applyBorder="1" applyAlignment="1">
      <alignment vertical="center" wrapText="1"/>
    </xf>
    <xf numFmtId="0" fontId="5" fillId="0" borderId="12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0" fontId="18" fillId="0" borderId="6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0" xfId="0" applyFont="1" applyAlignment="1"/>
    <xf numFmtId="3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Protection="1">
      <alignment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176" fontId="14" fillId="0" borderId="0" xfId="3" applyNumberFormat="1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176" fontId="20" fillId="0" borderId="0" xfId="3" applyNumberFormat="1" applyFont="1" applyAlignment="1">
      <alignment horizontal="center" vertical="center" wrapText="1"/>
    </xf>
    <xf numFmtId="180" fontId="14" fillId="0" borderId="27" xfId="1" applyNumberFormat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5" fillId="0" borderId="27" xfId="3" quotePrefix="1" applyFont="1" applyBorder="1" applyAlignment="1">
      <alignment horizontal="center" vertical="center" wrapText="1"/>
    </xf>
    <xf numFmtId="0" fontId="5" fillId="0" borderId="0" xfId="1" quotePrefix="1" applyFont="1" applyAlignment="1">
      <alignment horizontal="left"/>
    </xf>
    <xf numFmtId="0" fontId="5" fillId="0" borderId="0" xfId="1" applyFont="1" applyAlignment="1">
      <alignment vertical="center"/>
    </xf>
    <xf numFmtId="0" fontId="13" fillId="0" borderId="8" xfId="0" applyFont="1" applyBorder="1" applyAlignment="1" applyProtection="1">
      <alignment horizontal="left" vertical="center"/>
      <protection locked="0"/>
    </xf>
    <xf numFmtId="49" fontId="5" fillId="0" borderId="27" xfId="0" quotePrefix="1" applyNumberFormat="1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78" fontId="14" fillId="0" borderId="28" xfId="0" quotePrefix="1" applyNumberFormat="1" applyFont="1" applyBorder="1" applyAlignment="1" applyProtection="1">
      <alignment horizontal="center" vertical="center" wrapText="1"/>
      <protection locked="0"/>
    </xf>
    <xf numFmtId="177" fontId="14" fillId="0" borderId="29" xfId="0" applyNumberFormat="1" applyFont="1" applyBorder="1" applyAlignment="1" applyProtection="1">
      <alignment horizontal="center" vertical="center" wrapText="1"/>
      <protection locked="0"/>
    </xf>
    <xf numFmtId="178" fontId="5" fillId="0" borderId="28" xfId="0" quotePrefix="1" applyNumberFormat="1" applyFont="1" applyBorder="1" applyAlignment="1" applyProtection="1">
      <alignment horizontal="center" vertical="center" wrapText="1"/>
      <protection locked="0"/>
    </xf>
    <xf numFmtId="178" fontId="5" fillId="0" borderId="27" xfId="0" quotePrefix="1" applyNumberFormat="1" applyFont="1" applyBorder="1" applyAlignment="1" applyProtection="1">
      <alignment horizontal="center" vertical="center" wrapText="1"/>
      <protection locked="0"/>
    </xf>
    <xf numFmtId="178" fontId="5" fillId="0" borderId="27" xfId="0" quotePrefix="1" applyNumberFormat="1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180" fontId="14" fillId="0" borderId="27" xfId="0" applyNumberFormat="1" applyFont="1" applyBorder="1" applyAlignment="1">
      <alignment horizontal="center" vertical="center"/>
    </xf>
    <xf numFmtId="178" fontId="14" fillId="0" borderId="33" xfId="0" quotePrefix="1" applyNumberFormat="1" applyFont="1" applyBorder="1" applyAlignment="1" applyProtection="1">
      <alignment horizontal="center" vertical="center" wrapText="1"/>
      <protection locked="0"/>
    </xf>
    <xf numFmtId="177" fontId="14" fillId="0" borderId="34" xfId="0" applyNumberFormat="1" applyFont="1" applyBorder="1" applyAlignment="1" applyProtection="1">
      <alignment horizontal="center" vertical="center" wrapText="1"/>
      <protection locked="0"/>
    </xf>
  </cellXfs>
  <cellStyles count="4">
    <cellStyle name="標準" xfId="0" builtinId="0"/>
    <cellStyle name="標準 2" xfId="1" xr:uid="{4A7D81B2-7572-411D-BAD3-BC7E9E63775C}"/>
    <cellStyle name="標準 2 2" xfId="3" xr:uid="{9FE7D227-AAC3-4BAC-8378-7F19CBFCC9FF}"/>
    <cellStyle name="標準 2 3" xfId="2" xr:uid="{D0D9CA9D-5C44-4355-BEEA-4482D34385F7}"/>
  </cellStyles>
  <dxfs count="2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9840-0454-4D6E-8EF6-5C8B90E2E05E}">
  <sheetPr codeName="Sheet1">
    <tabColor indexed="13"/>
    <pageSetUpPr fitToPage="1"/>
  </sheetPr>
  <dimension ref="A1:AJ124"/>
  <sheetViews>
    <sheetView showGridLines="0" tabSelected="1" zoomScale="70" zoomScaleNormal="70" zoomScaleSheetLayoutView="145" workbookViewId="0">
      <selection sqref="A1:XFD1048576"/>
    </sheetView>
  </sheetViews>
  <sheetFormatPr defaultColWidth="8.25" defaultRowHeight="10" x14ac:dyDescent="0.2"/>
  <cols>
    <col min="1" max="1" width="6.83203125" style="136" customWidth="1"/>
    <col min="2" max="2" width="3.08203125" style="3" customWidth="1"/>
    <col min="3" max="3" width="18.6640625" style="3" customWidth="1"/>
    <col min="4" max="4" width="13.25" style="3" customWidth="1"/>
    <col min="5" max="5" width="17.25" style="3" customWidth="1"/>
    <col min="6" max="6" width="8.83203125" style="3" customWidth="1"/>
    <col min="7" max="7" width="6.75" style="3" bestFit="1" customWidth="1"/>
    <col min="8" max="8" width="8.25" style="3" customWidth="1"/>
    <col min="9" max="9" width="9.58203125" style="3" bestFit="1" customWidth="1"/>
    <col min="10" max="10" width="3.9140625" style="3" customWidth="1"/>
    <col min="11" max="11" width="5.4140625" style="3" customWidth="1"/>
    <col min="12" max="12" width="8" style="3" customWidth="1"/>
    <col min="13" max="13" width="7.75" style="3" customWidth="1"/>
    <col min="14" max="14" width="7.9140625" style="3" customWidth="1"/>
    <col min="15" max="15" width="8.33203125" style="3" customWidth="1"/>
    <col min="16" max="16" width="6.83203125" style="3" customWidth="1"/>
    <col min="17" max="17" width="6.08203125" style="3" customWidth="1"/>
    <col min="18" max="18" width="5.5" style="3" customWidth="1"/>
    <col min="19" max="19" width="23.1640625" style="3" customWidth="1"/>
    <col min="20" max="20" width="10.08203125" style="3" customWidth="1"/>
    <col min="21" max="22" width="7.58203125" style="3" customWidth="1"/>
    <col min="23" max="25" width="8.25" style="3"/>
    <col min="26" max="27" width="9.75" style="3" customWidth="1"/>
    <col min="28" max="34" width="8.25" style="3"/>
    <col min="35" max="35" width="9.58203125" style="5" bestFit="1" customWidth="1"/>
    <col min="36" max="256" width="8.25" style="3"/>
    <col min="257" max="257" width="6.83203125" style="3" customWidth="1"/>
    <col min="258" max="258" width="3.08203125" style="3" customWidth="1"/>
    <col min="259" max="259" width="18.6640625" style="3" customWidth="1"/>
    <col min="260" max="260" width="13.25" style="3" customWidth="1"/>
    <col min="261" max="261" width="17.25" style="3" customWidth="1"/>
    <col min="262" max="262" width="8.83203125" style="3" customWidth="1"/>
    <col min="263" max="263" width="6.75" style="3" bestFit="1" customWidth="1"/>
    <col min="264" max="264" width="8.25" style="3"/>
    <col min="265" max="265" width="9.58203125" style="3" bestFit="1" customWidth="1"/>
    <col min="266" max="266" width="3.9140625" style="3" customWidth="1"/>
    <col min="267" max="267" width="5.4140625" style="3" customWidth="1"/>
    <col min="268" max="268" width="8" style="3" customWidth="1"/>
    <col min="269" max="269" width="7.75" style="3" customWidth="1"/>
    <col min="270" max="270" width="7.9140625" style="3" customWidth="1"/>
    <col min="271" max="271" width="8.33203125" style="3" customWidth="1"/>
    <col min="272" max="272" width="6.83203125" style="3" customWidth="1"/>
    <col min="273" max="273" width="6.08203125" style="3" customWidth="1"/>
    <col min="274" max="274" width="5.5" style="3" customWidth="1"/>
    <col min="275" max="275" width="23.1640625" style="3" customWidth="1"/>
    <col min="276" max="276" width="10.08203125" style="3" customWidth="1"/>
    <col min="277" max="278" width="7.58203125" style="3" customWidth="1"/>
    <col min="279" max="281" width="8.25" style="3"/>
    <col min="282" max="283" width="9.75" style="3" customWidth="1"/>
    <col min="284" max="290" width="8.25" style="3"/>
    <col min="291" max="291" width="9.58203125" style="3" bestFit="1" customWidth="1"/>
    <col min="292" max="512" width="8.25" style="3"/>
    <col min="513" max="513" width="6.83203125" style="3" customWidth="1"/>
    <col min="514" max="514" width="3.08203125" style="3" customWidth="1"/>
    <col min="515" max="515" width="18.6640625" style="3" customWidth="1"/>
    <col min="516" max="516" width="13.25" style="3" customWidth="1"/>
    <col min="517" max="517" width="17.25" style="3" customWidth="1"/>
    <col min="518" max="518" width="8.83203125" style="3" customWidth="1"/>
    <col min="519" max="519" width="6.75" style="3" bestFit="1" customWidth="1"/>
    <col min="520" max="520" width="8.25" style="3"/>
    <col min="521" max="521" width="9.58203125" style="3" bestFit="1" customWidth="1"/>
    <col min="522" max="522" width="3.9140625" style="3" customWidth="1"/>
    <col min="523" max="523" width="5.4140625" style="3" customWidth="1"/>
    <col min="524" max="524" width="8" style="3" customWidth="1"/>
    <col min="525" max="525" width="7.75" style="3" customWidth="1"/>
    <col min="526" max="526" width="7.9140625" style="3" customWidth="1"/>
    <col min="527" max="527" width="8.33203125" style="3" customWidth="1"/>
    <col min="528" max="528" width="6.83203125" style="3" customWidth="1"/>
    <col min="529" max="529" width="6.08203125" style="3" customWidth="1"/>
    <col min="530" max="530" width="5.5" style="3" customWidth="1"/>
    <col min="531" max="531" width="23.1640625" style="3" customWidth="1"/>
    <col min="532" max="532" width="10.08203125" style="3" customWidth="1"/>
    <col min="533" max="534" width="7.58203125" style="3" customWidth="1"/>
    <col min="535" max="537" width="8.25" style="3"/>
    <col min="538" max="539" width="9.75" style="3" customWidth="1"/>
    <col min="540" max="546" width="8.25" style="3"/>
    <col min="547" max="547" width="9.58203125" style="3" bestFit="1" customWidth="1"/>
    <col min="548" max="768" width="8.25" style="3"/>
    <col min="769" max="769" width="6.83203125" style="3" customWidth="1"/>
    <col min="770" max="770" width="3.08203125" style="3" customWidth="1"/>
    <col min="771" max="771" width="18.6640625" style="3" customWidth="1"/>
    <col min="772" max="772" width="13.25" style="3" customWidth="1"/>
    <col min="773" max="773" width="17.25" style="3" customWidth="1"/>
    <col min="774" max="774" width="8.83203125" style="3" customWidth="1"/>
    <col min="775" max="775" width="6.75" style="3" bestFit="1" customWidth="1"/>
    <col min="776" max="776" width="8.25" style="3"/>
    <col min="777" max="777" width="9.58203125" style="3" bestFit="1" customWidth="1"/>
    <col min="778" max="778" width="3.9140625" style="3" customWidth="1"/>
    <col min="779" max="779" width="5.4140625" style="3" customWidth="1"/>
    <col min="780" max="780" width="8" style="3" customWidth="1"/>
    <col min="781" max="781" width="7.75" style="3" customWidth="1"/>
    <col min="782" max="782" width="7.9140625" style="3" customWidth="1"/>
    <col min="783" max="783" width="8.33203125" style="3" customWidth="1"/>
    <col min="784" max="784" width="6.83203125" style="3" customWidth="1"/>
    <col min="785" max="785" width="6.08203125" style="3" customWidth="1"/>
    <col min="786" max="786" width="5.5" style="3" customWidth="1"/>
    <col min="787" max="787" width="23.1640625" style="3" customWidth="1"/>
    <col min="788" max="788" width="10.08203125" style="3" customWidth="1"/>
    <col min="789" max="790" width="7.58203125" style="3" customWidth="1"/>
    <col min="791" max="793" width="8.25" style="3"/>
    <col min="794" max="795" width="9.75" style="3" customWidth="1"/>
    <col min="796" max="802" width="8.25" style="3"/>
    <col min="803" max="803" width="9.58203125" style="3" bestFit="1" customWidth="1"/>
    <col min="804" max="1024" width="8.25" style="3"/>
    <col min="1025" max="1025" width="6.83203125" style="3" customWidth="1"/>
    <col min="1026" max="1026" width="3.08203125" style="3" customWidth="1"/>
    <col min="1027" max="1027" width="18.6640625" style="3" customWidth="1"/>
    <col min="1028" max="1028" width="13.25" style="3" customWidth="1"/>
    <col min="1029" max="1029" width="17.25" style="3" customWidth="1"/>
    <col min="1030" max="1030" width="8.83203125" style="3" customWidth="1"/>
    <col min="1031" max="1031" width="6.75" style="3" bestFit="1" customWidth="1"/>
    <col min="1032" max="1032" width="8.25" style="3"/>
    <col min="1033" max="1033" width="9.58203125" style="3" bestFit="1" customWidth="1"/>
    <col min="1034" max="1034" width="3.9140625" style="3" customWidth="1"/>
    <col min="1035" max="1035" width="5.4140625" style="3" customWidth="1"/>
    <col min="1036" max="1036" width="8" style="3" customWidth="1"/>
    <col min="1037" max="1037" width="7.75" style="3" customWidth="1"/>
    <col min="1038" max="1038" width="7.9140625" style="3" customWidth="1"/>
    <col min="1039" max="1039" width="8.33203125" style="3" customWidth="1"/>
    <col min="1040" max="1040" width="6.83203125" style="3" customWidth="1"/>
    <col min="1041" max="1041" width="6.08203125" style="3" customWidth="1"/>
    <col min="1042" max="1042" width="5.5" style="3" customWidth="1"/>
    <col min="1043" max="1043" width="23.1640625" style="3" customWidth="1"/>
    <col min="1044" max="1044" width="10.08203125" style="3" customWidth="1"/>
    <col min="1045" max="1046" width="7.58203125" style="3" customWidth="1"/>
    <col min="1047" max="1049" width="8.25" style="3"/>
    <col min="1050" max="1051" width="9.75" style="3" customWidth="1"/>
    <col min="1052" max="1058" width="8.25" style="3"/>
    <col min="1059" max="1059" width="9.58203125" style="3" bestFit="1" customWidth="1"/>
    <col min="1060" max="1280" width="8.25" style="3"/>
    <col min="1281" max="1281" width="6.83203125" style="3" customWidth="1"/>
    <col min="1282" max="1282" width="3.08203125" style="3" customWidth="1"/>
    <col min="1283" max="1283" width="18.6640625" style="3" customWidth="1"/>
    <col min="1284" max="1284" width="13.25" style="3" customWidth="1"/>
    <col min="1285" max="1285" width="17.25" style="3" customWidth="1"/>
    <col min="1286" max="1286" width="8.83203125" style="3" customWidth="1"/>
    <col min="1287" max="1287" width="6.75" style="3" bestFit="1" customWidth="1"/>
    <col min="1288" max="1288" width="8.25" style="3"/>
    <col min="1289" max="1289" width="9.58203125" style="3" bestFit="1" customWidth="1"/>
    <col min="1290" max="1290" width="3.9140625" style="3" customWidth="1"/>
    <col min="1291" max="1291" width="5.4140625" style="3" customWidth="1"/>
    <col min="1292" max="1292" width="8" style="3" customWidth="1"/>
    <col min="1293" max="1293" width="7.75" style="3" customWidth="1"/>
    <col min="1294" max="1294" width="7.9140625" style="3" customWidth="1"/>
    <col min="1295" max="1295" width="8.33203125" style="3" customWidth="1"/>
    <col min="1296" max="1296" width="6.83203125" style="3" customWidth="1"/>
    <col min="1297" max="1297" width="6.08203125" style="3" customWidth="1"/>
    <col min="1298" max="1298" width="5.5" style="3" customWidth="1"/>
    <col min="1299" max="1299" width="23.1640625" style="3" customWidth="1"/>
    <col min="1300" max="1300" width="10.08203125" style="3" customWidth="1"/>
    <col min="1301" max="1302" width="7.58203125" style="3" customWidth="1"/>
    <col min="1303" max="1305" width="8.25" style="3"/>
    <col min="1306" max="1307" width="9.75" style="3" customWidth="1"/>
    <col min="1308" max="1314" width="8.25" style="3"/>
    <col min="1315" max="1315" width="9.58203125" style="3" bestFit="1" customWidth="1"/>
    <col min="1316" max="1536" width="8.25" style="3"/>
    <col min="1537" max="1537" width="6.83203125" style="3" customWidth="1"/>
    <col min="1538" max="1538" width="3.08203125" style="3" customWidth="1"/>
    <col min="1539" max="1539" width="18.6640625" style="3" customWidth="1"/>
    <col min="1540" max="1540" width="13.25" style="3" customWidth="1"/>
    <col min="1541" max="1541" width="17.25" style="3" customWidth="1"/>
    <col min="1542" max="1542" width="8.83203125" style="3" customWidth="1"/>
    <col min="1543" max="1543" width="6.75" style="3" bestFit="1" customWidth="1"/>
    <col min="1544" max="1544" width="8.25" style="3"/>
    <col min="1545" max="1545" width="9.58203125" style="3" bestFit="1" customWidth="1"/>
    <col min="1546" max="1546" width="3.9140625" style="3" customWidth="1"/>
    <col min="1547" max="1547" width="5.4140625" style="3" customWidth="1"/>
    <col min="1548" max="1548" width="8" style="3" customWidth="1"/>
    <col min="1549" max="1549" width="7.75" style="3" customWidth="1"/>
    <col min="1550" max="1550" width="7.9140625" style="3" customWidth="1"/>
    <col min="1551" max="1551" width="8.33203125" style="3" customWidth="1"/>
    <col min="1552" max="1552" width="6.83203125" style="3" customWidth="1"/>
    <col min="1553" max="1553" width="6.08203125" style="3" customWidth="1"/>
    <col min="1554" max="1554" width="5.5" style="3" customWidth="1"/>
    <col min="1555" max="1555" width="23.1640625" style="3" customWidth="1"/>
    <col min="1556" max="1556" width="10.08203125" style="3" customWidth="1"/>
    <col min="1557" max="1558" width="7.58203125" style="3" customWidth="1"/>
    <col min="1559" max="1561" width="8.25" style="3"/>
    <col min="1562" max="1563" width="9.75" style="3" customWidth="1"/>
    <col min="1564" max="1570" width="8.25" style="3"/>
    <col min="1571" max="1571" width="9.58203125" style="3" bestFit="1" customWidth="1"/>
    <col min="1572" max="1792" width="8.25" style="3"/>
    <col min="1793" max="1793" width="6.83203125" style="3" customWidth="1"/>
    <col min="1794" max="1794" width="3.08203125" style="3" customWidth="1"/>
    <col min="1795" max="1795" width="18.6640625" style="3" customWidth="1"/>
    <col min="1796" max="1796" width="13.25" style="3" customWidth="1"/>
    <col min="1797" max="1797" width="17.25" style="3" customWidth="1"/>
    <col min="1798" max="1798" width="8.83203125" style="3" customWidth="1"/>
    <col min="1799" max="1799" width="6.75" style="3" bestFit="1" customWidth="1"/>
    <col min="1800" max="1800" width="8.25" style="3"/>
    <col min="1801" max="1801" width="9.58203125" style="3" bestFit="1" customWidth="1"/>
    <col min="1802" max="1802" width="3.9140625" style="3" customWidth="1"/>
    <col min="1803" max="1803" width="5.4140625" style="3" customWidth="1"/>
    <col min="1804" max="1804" width="8" style="3" customWidth="1"/>
    <col min="1805" max="1805" width="7.75" style="3" customWidth="1"/>
    <col min="1806" max="1806" width="7.9140625" style="3" customWidth="1"/>
    <col min="1807" max="1807" width="8.33203125" style="3" customWidth="1"/>
    <col min="1808" max="1808" width="6.83203125" style="3" customWidth="1"/>
    <col min="1809" max="1809" width="6.08203125" style="3" customWidth="1"/>
    <col min="1810" max="1810" width="5.5" style="3" customWidth="1"/>
    <col min="1811" max="1811" width="23.1640625" style="3" customWidth="1"/>
    <col min="1812" max="1812" width="10.08203125" style="3" customWidth="1"/>
    <col min="1813" max="1814" width="7.58203125" style="3" customWidth="1"/>
    <col min="1815" max="1817" width="8.25" style="3"/>
    <col min="1818" max="1819" width="9.75" style="3" customWidth="1"/>
    <col min="1820" max="1826" width="8.25" style="3"/>
    <col min="1827" max="1827" width="9.58203125" style="3" bestFit="1" customWidth="1"/>
    <col min="1828" max="2048" width="8.25" style="3"/>
    <col min="2049" max="2049" width="6.83203125" style="3" customWidth="1"/>
    <col min="2050" max="2050" width="3.08203125" style="3" customWidth="1"/>
    <col min="2051" max="2051" width="18.6640625" style="3" customWidth="1"/>
    <col min="2052" max="2052" width="13.25" style="3" customWidth="1"/>
    <col min="2053" max="2053" width="17.25" style="3" customWidth="1"/>
    <col min="2054" max="2054" width="8.83203125" style="3" customWidth="1"/>
    <col min="2055" max="2055" width="6.75" style="3" bestFit="1" customWidth="1"/>
    <col min="2056" max="2056" width="8.25" style="3"/>
    <col min="2057" max="2057" width="9.58203125" style="3" bestFit="1" customWidth="1"/>
    <col min="2058" max="2058" width="3.9140625" style="3" customWidth="1"/>
    <col min="2059" max="2059" width="5.4140625" style="3" customWidth="1"/>
    <col min="2060" max="2060" width="8" style="3" customWidth="1"/>
    <col min="2061" max="2061" width="7.75" style="3" customWidth="1"/>
    <col min="2062" max="2062" width="7.9140625" style="3" customWidth="1"/>
    <col min="2063" max="2063" width="8.33203125" style="3" customWidth="1"/>
    <col min="2064" max="2064" width="6.83203125" style="3" customWidth="1"/>
    <col min="2065" max="2065" width="6.08203125" style="3" customWidth="1"/>
    <col min="2066" max="2066" width="5.5" style="3" customWidth="1"/>
    <col min="2067" max="2067" width="23.1640625" style="3" customWidth="1"/>
    <col min="2068" max="2068" width="10.08203125" style="3" customWidth="1"/>
    <col min="2069" max="2070" width="7.58203125" style="3" customWidth="1"/>
    <col min="2071" max="2073" width="8.25" style="3"/>
    <col min="2074" max="2075" width="9.75" style="3" customWidth="1"/>
    <col min="2076" max="2082" width="8.25" style="3"/>
    <col min="2083" max="2083" width="9.58203125" style="3" bestFit="1" customWidth="1"/>
    <col min="2084" max="2304" width="8.25" style="3"/>
    <col min="2305" max="2305" width="6.83203125" style="3" customWidth="1"/>
    <col min="2306" max="2306" width="3.08203125" style="3" customWidth="1"/>
    <col min="2307" max="2307" width="18.6640625" style="3" customWidth="1"/>
    <col min="2308" max="2308" width="13.25" style="3" customWidth="1"/>
    <col min="2309" max="2309" width="17.25" style="3" customWidth="1"/>
    <col min="2310" max="2310" width="8.83203125" style="3" customWidth="1"/>
    <col min="2311" max="2311" width="6.75" style="3" bestFit="1" customWidth="1"/>
    <col min="2312" max="2312" width="8.25" style="3"/>
    <col min="2313" max="2313" width="9.58203125" style="3" bestFit="1" customWidth="1"/>
    <col min="2314" max="2314" width="3.9140625" style="3" customWidth="1"/>
    <col min="2315" max="2315" width="5.4140625" style="3" customWidth="1"/>
    <col min="2316" max="2316" width="8" style="3" customWidth="1"/>
    <col min="2317" max="2317" width="7.75" style="3" customWidth="1"/>
    <col min="2318" max="2318" width="7.9140625" style="3" customWidth="1"/>
    <col min="2319" max="2319" width="8.33203125" style="3" customWidth="1"/>
    <col min="2320" max="2320" width="6.83203125" style="3" customWidth="1"/>
    <col min="2321" max="2321" width="6.08203125" style="3" customWidth="1"/>
    <col min="2322" max="2322" width="5.5" style="3" customWidth="1"/>
    <col min="2323" max="2323" width="23.1640625" style="3" customWidth="1"/>
    <col min="2324" max="2324" width="10.08203125" style="3" customWidth="1"/>
    <col min="2325" max="2326" width="7.58203125" style="3" customWidth="1"/>
    <col min="2327" max="2329" width="8.25" style="3"/>
    <col min="2330" max="2331" width="9.75" style="3" customWidth="1"/>
    <col min="2332" max="2338" width="8.25" style="3"/>
    <col min="2339" max="2339" width="9.58203125" style="3" bestFit="1" customWidth="1"/>
    <col min="2340" max="2560" width="8.25" style="3"/>
    <col min="2561" max="2561" width="6.83203125" style="3" customWidth="1"/>
    <col min="2562" max="2562" width="3.08203125" style="3" customWidth="1"/>
    <col min="2563" max="2563" width="18.6640625" style="3" customWidth="1"/>
    <col min="2564" max="2564" width="13.25" style="3" customWidth="1"/>
    <col min="2565" max="2565" width="17.25" style="3" customWidth="1"/>
    <col min="2566" max="2566" width="8.83203125" style="3" customWidth="1"/>
    <col min="2567" max="2567" width="6.75" style="3" bestFit="1" customWidth="1"/>
    <col min="2568" max="2568" width="8.25" style="3"/>
    <col min="2569" max="2569" width="9.58203125" style="3" bestFit="1" customWidth="1"/>
    <col min="2570" max="2570" width="3.9140625" style="3" customWidth="1"/>
    <col min="2571" max="2571" width="5.4140625" style="3" customWidth="1"/>
    <col min="2572" max="2572" width="8" style="3" customWidth="1"/>
    <col min="2573" max="2573" width="7.75" style="3" customWidth="1"/>
    <col min="2574" max="2574" width="7.9140625" style="3" customWidth="1"/>
    <col min="2575" max="2575" width="8.33203125" style="3" customWidth="1"/>
    <col min="2576" max="2576" width="6.83203125" style="3" customWidth="1"/>
    <col min="2577" max="2577" width="6.08203125" style="3" customWidth="1"/>
    <col min="2578" max="2578" width="5.5" style="3" customWidth="1"/>
    <col min="2579" max="2579" width="23.1640625" style="3" customWidth="1"/>
    <col min="2580" max="2580" width="10.08203125" style="3" customWidth="1"/>
    <col min="2581" max="2582" width="7.58203125" style="3" customWidth="1"/>
    <col min="2583" max="2585" width="8.25" style="3"/>
    <col min="2586" max="2587" width="9.75" style="3" customWidth="1"/>
    <col min="2588" max="2594" width="8.25" style="3"/>
    <col min="2595" max="2595" width="9.58203125" style="3" bestFit="1" customWidth="1"/>
    <col min="2596" max="2816" width="8.25" style="3"/>
    <col min="2817" max="2817" width="6.83203125" style="3" customWidth="1"/>
    <col min="2818" max="2818" width="3.08203125" style="3" customWidth="1"/>
    <col min="2819" max="2819" width="18.6640625" style="3" customWidth="1"/>
    <col min="2820" max="2820" width="13.25" style="3" customWidth="1"/>
    <col min="2821" max="2821" width="17.25" style="3" customWidth="1"/>
    <col min="2822" max="2822" width="8.83203125" style="3" customWidth="1"/>
    <col min="2823" max="2823" width="6.75" style="3" bestFit="1" customWidth="1"/>
    <col min="2824" max="2824" width="8.25" style="3"/>
    <col min="2825" max="2825" width="9.58203125" style="3" bestFit="1" customWidth="1"/>
    <col min="2826" max="2826" width="3.9140625" style="3" customWidth="1"/>
    <col min="2827" max="2827" width="5.4140625" style="3" customWidth="1"/>
    <col min="2828" max="2828" width="8" style="3" customWidth="1"/>
    <col min="2829" max="2829" width="7.75" style="3" customWidth="1"/>
    <col min="2830" max="2830" width="7.9140625" style="3" customWidth="1"/>
    <col min="2831" max="2831" width="8.33203125" style="3" customWidth="1"/>
    <col min="2832" max="2832" width="6.83203125" style="3" customWidth="1"/>
    <col min="2833" max="2833" width="6.08203125" style="3" customWidth="1"/>
    <col min="2834" max="2834" width="5.5" style="3" customWidth="1"/>
    <col min="2835" max="2835" width="23.1640625" style="3" customWidth="1"/>
    <col min="2836" max="2836" width="10.08203125" style="3" customWidth="1"/>
    <col min="2837" max="2838" width="7.58203125" style="3" customWidth="1"/>
    <col min="2839" max="2841" width="8.25" style="3"/>
    <col min="2842" max="2843" width="9.75" style="3" customWidth="1"/>
    <col min="2844" max="2850" width="8.25" style="3"/>
    <col min="2851" max="2851" width="9.58203125" style="3" bestFit="1" customWidth="1"/>
    <col min="2852" max="3072" width="8.25" style="3"/>
    <col min="3073" max="3073" width="6.83203125" style="3" customWidth="1"/>
    <col min="3074" max="3074" width="3.08203125" style="3" customWidth="1"/>
    <col min="3075" max="3075" width="18.6640625" style="3" customWidth="1"/>
    <col min="3076" max="3076" width="13.25" style="3" customWidth="1"/>
    <col min="3077" max="3077" width="17.25" style="3" customWidth="1"/>
    <col min="3078" max="3078" width="8.83203125" style="3" customWidth="1"/>
    <col min="3079" max="3079" width="6.75" style="3" bestFit="1" customWidth="1"/>
    <col min="3080" max="3080" width="8.25" style="3"/>
    <col min="3081" max="3081" width="9.58203125" style="3" bestFit="1" customWidth="1"/>
    <col min="3082" max="3082" width="3.9140625" style="3" customWidth="1"/>
    <col min="3083" max="3083" width="5.4140625" style="3" customWidth="1"/>
    <col min="3084" max="3084" width="8" style="3" customWidth="1"/>
    <col min="3085" max="3085" width="7.75" style="3" customWidth="1"/>
    <col min="3086" max="3086" width="7.9140625" style="3" customWidth="1"/>
    <col min="3087" max="3087" width="8.33203125" style="3" customWidth="1"/>
    <col min="3088" max="3088" width="6.83203125" style="3" customWidth="1"/>
    <col min="3089" max="3089" width="6.08203125" style="3" customWidth="1"/>
    <col min="3090" max="3090" width="5.5" style="3" customWidth="1"/>
    <col min="3091" max="3091" width="23.1640625" style="3" customWidth="1"/>
    <col min="3092" max="3092" width="10.08203125" style="3" customWidth="1"/>
    <col min="3093" max="3094" width="7.58203125" style="3" customWidth="1"/>
    <col min="3095" max="3097" width="8.25" style="3"/>
    <col min="3098" max="3099" width="9.75" style="3" customWidth="1"/>
    <col min="3100" max="3106" width="8.25" style="3"/>
    <col min="3107" max="3107" width="9.58203125" style="3" bestFit="1" customWidth="1"/>
    <col min="3108" max="3328" width="8.25" style="3"/>
    <col min="3329" max="3329" width="6.83203125" style="3" customWidth="1"/>
    <col min="3330" max="3330" width="3.08203125" style="3" customWidth="1"/>
    <col min="3331" max="3331" width="18.6640625" style="3" customWidth="1"/>
    <col min="3332" max="3332" width="13.25" style="3" customWidth="1"/>
    <col min="3333" max="3333" width="17.25" style="3" customWidth="1"/>
    <col min="3334" max="3334" width="8.83203125" style="3" customWidth="1"/>
    <col min="3335" max="3335" width="6.75" style="3" bestFit="1" customWidth="1"/>
    <col min="3336" max="3336" width="8.25" style="3"/>
    <col min="3337" max="3337" width="9.58203125" style="3" bestFit="1" customWidth="1"/>
    <col min="3338" max="3338" width="3.9140625" style="3" customWidth="1"/>
    <col min="3339" max="3339" width="5.4140625" style="3" customWidth="1"/>
    <col min="3340" max="3340" width="8" style="3" customWidth="1"/>
    <col min="3341" max="3341" width="7.75" style="3" customWidth="1"/>
    <col min="3342" max="3342" width="7.9140625" style="3" customWidth="1"/>
    <col min="3343" max="3343" width="8.33203125" style="3" customWidth="1"/>
    <col min="3344" max="3344" width="6.83203125" style="3" customWidth="1"/>
    <col min="3345" max="3345" width="6.08203125" style="3" customWidth="1"/>
    <col min="3346" max="3346" width="5.5" style="3" customWidth="1"/>
    <col min="3347" max="3347" width="23.1640625" style="3" customWidth="1"/>
    <col min="3348" max="3348" width="10.08203125" style="3" customWidth="1"/>
    <col min="3349" max="3350" width="7.58203125" style="3" customWidth="1"/>
    <col min="3351" max="3353" width="8.25" style="3"/>
    <col min="3354" max="3355" width="9.75" style="3" customWidth="1"/>
    <col min="3356" max="3362" width="8.25" style="3"/>
    <col min="3363" max="3363" width="9.58203125" style="3" bestFit="1" customWidth="1"/>
    <col min="3364" max="3584" width="8.25" style="3"/>
    <col min="3585" max="3585" width="6.83203125" style="3" customWidth="1"/>
    <col min="3586" max="3586" width="3.08203125" style="3" customWidth="1"/>
    <col min="3587" max="3587" width="18.6640625" style="3" customWidth="1"/>
    <col min="3588" max="3588" width="13.25" style="3" customWidth="1"/>
    <col min="3589" max="3589" width="17.25" style="3" customWidth="1"/>
    <col min="3590" max="3590" width="8.83203125" style="3" customWidth="1"/>
    <col min="3591" max="3591" width="6.75" style="3" bestFit="1" customWidth="1"/>
    <col min="3592" max="3592" width="8.25" style="3"/>
    <col min="3593" max="3593" width="9.58203125" style="3" bestFit="1" customWidth="1"/>
    <col min="3594" max="3594" width="3.9140625" style="3" customWidth="1"/>
    <col min="3595" max="3595" width="5.4140625" style="3" customWidth="1"/>
    <col min="3596" max="3596" width="8" style="3" customWidth="1"/>
    <col min="3597" max="3597" width="7.75" style="3" customWidth="1"/>
    <col min="3598" max="3598" width="7.9140625" style="3" customWidth="1"/>
    <col min="3599" max="3599" width="8.33203125" style="3" customWidth="1"/>
    <col min="3600" max="3600" width="6.83203125" style="3" customWidth="1"/>
    <col min="3601" max="3601" width="6.08203125" style="3" customWidth="1"/>
    <col min="3602" max="3602" width="5.5" style="3" customWidth="1"/>
    <col min="3603" max="3603" width="23.1640625" style="3" customWidth="1"/>
    <col min="3604" max="3604" width="10.08203125" style="3" customWidth="1"/>
    <col min="3605" max="3606" width="7.58203125" style="3" customWidth="1"/>
    <col min="3607" max="3609" width="8.25" style="3"/>
    <col min="3610" max="3611" width="9.75" style="3" customWidth="1"/>
    <col min="3612" max="3618" width="8.25" style="3"/>
    <col min="3619" max="3619" width="9.58203125" style="3" bestFit="1" customWidth="1"/>
    <col min="3620" max="3840" width="8.25" style="3"/>
    <col min="3841" max="3841" width="6.83203125" style="3" customWidth="1"/>
    <col min="3842" max="3842" width="3.08203125" style="3" customWidth="1"/>
    <col min="3843" max="3843" width="18.6640625" style="3" customWidth="1"/>
    <col min="3844" max="3844" width="13.25" style="3" customWidth="1"/>
    <col min="3845" max="3845" width="17.25" style="3" customWidth="1"/>
    <col min="3846" max="3846" width="8.83203125" style="3" customWidth="1"/>
    <col min="3847" max="3847" width="6.75" style="3" bestFit="1" customWidth="1"/>
    <col min="3848" max="3848" width="8.25" style="3"/>
    <col min="3849" max="3849" width="9.58203125" style="3" bestFit="1" customWidth="1"/>
    <col min="3850" max="3850" width="3.9140625" style="3" customWidth="1"/>
    <col min="3851" max="3851" width="5.4140625" style="3" customWidth="1"/>
    <col min="3852" max="3852" width="8" style="3" customWidth="1"/>
    <col min="3853" max="3853" width="7.75" style="3" customWidth="1"/>
    <col min="3854" max="3854" width="7.9140625" style="3" customWidth="1"/>
    <col min="3855" max="3855" width="8.33203125" style="3" customWidth="1"/>
    <col min="3856" max="3856" width="6.83203125" style="3" customWidth="1"/>
    <col min="3857" max="3857" width="6.08203125" style="3" customWidth="1"/>
    <col min="3858" max="3858" width="5.5" style="3" customWidth="1"/>
    <col min="3859" max="3859" width="23.1640625" style="3" customWidth="1"/>
    <col min="3860" max="3860" width="10.08203125" style="3" customWidth="1"/>
    <col min="3861" max="3862" width="7.58203125" style="3" customWidth="1"/>
    <col min="3863" max="3865" width="8.25" style="3"/>
    <col min="3866" max="3867" width="9.75" style="3" customWidth="1"/>
    <col min="3868" max="3874" width="8.25" style="3"/>
    <col min="3875" max="3875" width="9.58203125" style="3" bestFit="1" customWidth="1"/>
    <col min="3876" max="4096" width="8.25" style="3"/>
    <col min="4097" max="4097" width="6.83203125" style="3" customWidth="1"/>
    <col min="4098" max="4098" width="3.08203125" style="3" customWidth="1"/>
    <col min="4099" max="4099" width="18.6640625" style="3" customWidth="1"/>
    <col min="4100" max="4100" width="13.25" style="3" customWidth="1"/>
    <col min="4101" max="4101" width="17.25" style="3" customWidth="1"/>
    <col min="4102" max="4102" width="8.83203125" style="3" customWidth="1"/>
    <col min="4103" max="4103" width="6.75" style="3" bestFit="1" customWidth="1"/>
    <col min="4104" max="4104" width="8.25" style="3"/>
    <col min="4105" max="4105" width="9.58203125" style="3" bestFit="1" customWidth="1"/>
    <col min="4106" max="4106" width="3.9140625" style="3" customWidth="1"/>
    <col min="4107" max="4107" width="5.4140625" style="3" customWidth="1"/>
    <col min="4108" max="4108" width="8" style="3" customWidth="1"/>
    <col min="4109" max="4109" width="7.75" style="3" customWidth="1"/>
    <col min="4110" max="4110" width="7.9140625" style="3" customWidth="1"/>
    <col min="4111" max="4111" width="8.33203125" style="3" customWidth="1"/>
    <col min="4112" max="4112" width="6.83203125" style="3" customWidth="1"/>
    <col min="4113" max="4113" width="6.08203125" style="3" customWidth="1"/>
    <col min="4114" max="4114" width="5.5" style="3" customWidth="1"/>
    <col min="4115" max="4115" width="23.1640625" style="3" customWidth="1"/>
    <col min="4116" max="4116" width="10.08203125" style="3" customWidth="1"/>
    <col min="4117" max="4118" width="7.58203125" style="3" customWidth="1"/>
    <col min="4119" max="4121" width="8.25" style="3"/>
    <col min="4122" max="4123" width="9.75" style="3" customWidth="1"/>
    <col min="4124" max="4130" width="8.25" style="3"/>
    <col min="4131" max="4131" width="9.58203125" style="3" bestFit="1" customWidth="1"/>
    <col min="4132" max="4352" width="8.25" style="3"/>
    <col min="4353" max="4353" width="6.83203125" style="3" customWidth="1"/>
    <col min="4354" max="4354" width="3.08203125" style="3" customWidth="1"/>
    <col min="4355" max="4355" width="18.6640625" style="3" customWidth="1"/>
    <col min="4356" max="4356" width="13.25" style="3" customWidth="1"/>
    <col min="4357" max="4357" width="17.25" style="3" customWidth="1"/>
    <col min="4358" max="4358" width="8.83203125" style="3" customWidth="1"/>
    <col min="4359" max="4359" width="6.75" style="3" bestFit="1" customWidth="1"/>
    <col min="4360" max="4360" width="8.25" style="3"/>
    <col min="4361" max="4361" width="9.58203125" style="3" bestFit="1" customWidth="1"/>
    <col min="4362" max="4362" width="3.9140625" style="3" customWidth="1"/>
    <col min="4363" max="4363" width="5.4140625" style="3" customWidth="1"/>
    <col min="4364" max="4364" width="8" style="3" customWidth="1"/>
    <col min="4365" max="4365" width="7.75" style="3" customWidth="1"/>
    <col min="4366" max="4366" width="7.9140625" style="3" customWidth="1"/>
    <col min="4367" max="4367" width="8.33203125" style="3" customWidth="1"/>
    <col min="4368" max="4368" width="6.83203125" style="3" customWidth="1"/>
    <col min="4369" max="4369" width="6.08203125" style="3" customWidth="1"/>
    <col min="4370" max="4370" width="5.5" style="3" customWidth="1"/>
    <col min="4371" max="4371" width="23.1640625" style="3" customWidth="1"/>
    <col min="4372" max="4372" width="10.08203125" style="3" customWidth="1"/>
    <col min="4373" max="4374" width="7.58203125" style="3" customWidth="1"/>
    <col min="4375" max="4377" width="8.25" style="3"/>
    <col min="4378" max="4379" width="9.75" style="3" customWidth="1"/>
    <col min="4380" max="4386" width="8.25" style="3"/>
    <col min="4387" max="4387" width="9.58203125" style="3" bestFit="1" customWidth="1"/>
    <col min="4388" max="4608" width="8.25" style="3"/>
    <col min="4609" max="4609" width="6.83203125" style="3" customWidth="1"/>
    <col min="4610" max="4610" width="3.08203125" style="3" customWidth="1"/>
    <col min="4611" max="4611" width="18.6640625" style="3" customWidth="1"/>
    <col min="4612" max="4612" width="13.25" style="3" customWidth="1"/>
    <col min="4613" max="4613" width="17.25" style="3" customWidth="1"/>
    <col min="4614" max="4614" width="8.83203125" style="3" customWidth="1"/>
    <col min="4615" max="4615" width="6.75" style="3" bestFit="1" customWidth="1"/>
    <col min="4616" max="4616" width="8.25" style="3"/>
    <col min="4617" max="4617" width="9.58203125" style="3" bestFit="1" customWidth="1"/>
    <col min="4618" max="4618" width="3.9140625" style="3" customWidth="1"/>
    <col min="4619" max="4619" width="5.4140625" style="3" customWidth="1"/>
    <col min="4620" max="4620" width="8" style="3" customWidth="1"/>
    <col min="4621" max="4621" width="7.75" style="3" customWidth="1"/>
    <col min="4622" max="4622" width="7.9140625" style="3" customWidth="1"/>
    <col min="4623" max="4623" width="8.33203125" style="3" customWidth="1"/>
    <col min="4624" max="4624" width="6.83203125" style="3" customWidth="1"/>
    <col min="4625" max="4625" width="6.08203125" style="3" customWidth="1"/>
    <col min="4626" max="4626" width="5.5" style="3" customWidth="1"/>
    <col min="4627" max="4627" width="23.1640625" style="3" customWidth="1"/>
    <col min="4628" max="4628" width="10.08203125" style="3" customWidth="1"/>
    <col min="4629" max="4630" width="7.58203125" style="3" customWidth="1"/>
    <col min="4631" max="4633" width="8.25" style="3"/>
    <col min="4634" max="4635" width="9.75" style="3" customWidth="1"/>
    <col min="4636" max="4642" width="8.25" style="3"/>
    <col min="4643" max="4643" width="9.58203125" style="3" bestFit="1" customWidth="1"/>
    <col min="4644" max="4864" width="8.25" style="3"/>
    <col min="4865" max="4865" width="6.83203125" style="3" customWidth="1"/>
    <col min="4866" max="4866" width="3.08203125" style="3" customWidth="1"/>
    <col min="4867" max="4867" width="18.6640625" style="3" customWidth="1"/>
    <col min="4868" max="4868" width="13.25" style="3" customWidth="1"/>
    <col min="4869" max="4869" width="17.25" style="3" customWidth="1"/>
    <col min="4870" max="4870" width="8.83203125" style="3" customWidth="1"/>
    <col min="4871" max="4871" width="6.75" style="3" bestFit="1" customWidth="1"/>
    <col min="4872" max="4872" width="8.25" style="3"/>
    <col min="4873" max="4873" width="9.58203125" style="3" bestFit="1" customWidth="1"/>
    <col min="4874" max="4874" width="3.9140625" style="3" customWidth="1"/>
    <col min="4875" max="4875" width="5.4140625" style="3" customWidth="1"/>
    <col min="4876" max="4876" width="8" style="3" customWidth="1"/>
    <col min="4877" max="4877" width="7.75" style="3" customWidth="1"/>
    <col min="4878" max="4878" width="7.9140625" style="3" customWidth="1"/>
    <col min="4879" max="4879" width="8.33203125" style="3" customWidth="1"/>
    <col min="4880" max="4880" width="6.83203125" style="3" customWidth="1"/>
    <col min="4881" max="4881" width="6.08203125" style="3" customWidth="1"/>
    <col min="4882" max="4882" width="5.5" style="3" customWidth="1"/>
    <col min="4883" max="4883" width="23.1640625" style="3" customWidth="1"/>
    <col min="4884" max="4884" width="10.08203125" style="3" customWidth="1"/>
    <col min="4885" max="4886" width="7.58203125" style="3" customWidth="1"/>
    <col min="4887" max="4889" width="8.25" style="3"/>
    <col min="4890" max="4891" width="9.75" style="3" customWidth="1"/>
    <col min="4892" max="4898" width="8.25" style="3"/>
    <col min="4899" max="4899" width="9.58203125" style="3" bestFit="1" customWidth="1"/>
    <col min="4900" max="5120" width="8.25" style="3"/>
    <col min="5121" max="5121" width="6.83203125" style="3" customWidth="1"/>
    <col min="5122" max="5122" width="3.08203125" style="3" customWidth="1"/>
    <col min="5123" max="5123" width="18.6640625" style="3" customWidth="1"/>
    <col min="5124" max="5124" width="13.25" style="3" customWidth="1"/>
    <col min="5125" max="5125" width="17.25" style="3" customWidth="1"/>
    <col min="5126" max="5126" width="8.83203125" style="3" customWidth="1"/>
    <col min="5127" max="5127" width="6.75" style="3" bestFit="1" customWidth="1"/>
    <col min="5128" max="5128" width="8.25" style="3"/>
    <col min="5129" max="5129" width="9.58203125" style="3" bestFit="1" customWidth="1"/>
    <col min="5130" max="5130" width="3.9140625" style="3" customWidth="1"/>
    <col min="5131" max="5131" width="5.4140625" style="3" customWidth="1"/>
    <col min="5132" max="5132" width="8" style="3" customWidth="1"/>
    <col min="5133" max="5133" width="7.75" style="3" customWidth="1"/>
    <col min="5134" max="5134" width="7.9140625" style="3" customWidth="1"/>
    <col min="5135" max="5135" width="8.33203125" style="3" customWidth="1"/>
    <col min="5136" max="5136" width="6.83203125" style="3" customWidth="1"/>
    <col min="5137" max="5137" width="6.08203125" style="3" customWidth="1"/>
    <col min="5138" max="5138" width="5.5" style="3" customWidth="1"/>
    <col min="5139" max="5139" width="23.1640625" style="3" customWidth="1"/>
    <col min="5140" max="5140" width="10.08203125" style="3" customWidth="1"/>
    <col min="5141" max="5142" width="7.58203125" style="3" customWidth="1"/>
    <col min="5143" max="5145" width="8.25" style="3"/>
    <col min="5146" max="5147" width="9.75" style="3" customWidth="1"/>
    <col min="5148" max="5154" width="8.25" style="3"/>
    <col min="5155" max="5155" width="9.58203125" style="3" bestFit="1" customWidth="1"/>
    <col min="5156" max="5376" width="8.25" style="3"/>
    <col min="5377" max="5377" width="6.83203125" style="3" customWidth="1"/>
    <col min="5378" max="5378" width="3.08203125" style="3" customWidth="1"/>
    <col min="5379" max="5379" width="18.6640625" style="3" customWidth="1"/>
    <col min="5380" max="5380" width="13.25" style="3" customWidth="1"/>
    <col min="5381" max="5381" width="17.25" style="3" customWidth="1"/>
    <col min="5382" max="5382" width="8.83203125" style="3" customWidth="1"/>
    <col min="5383" max="5383" width="6.75" style="3" bestFit="1" customWidth="1"/>
    <col min="5384" max="5384" width="8.25" style="3"/>
    <col min="5385" max="5385" width="9.58203125" style="3" bestFit="1" customWidth="1"/>
    <col min="5386" max="5386" width="3.9140625" style="3" customWidth="1"/>
    <col min="5387" max="5387" width="5.4140625" style="3" customWidth="1"/>
    <col min="5388" max="5388" width="8" style="3" customWidth="1"/>
    <col min="5389" max="5389" width="7.75" style="3" customWidth="1"/>
    <col min="5390" max="5390" width="7.9140625" style="3" customWidth="1"/>
    <col min="5391" max="5391" width="8.33203125" style="3" customWidth="1"/>
    <col min="5392" max="5392" width="6.83203125" style="3" customWidth="1"/>
    <col min="5393" max="5393" width="6.08203125" style="3" customWidth="1"/>
    <col min="5394" max="5394" width="5.5" style="3" customWidth="1"/>
    <col min="5395" max="5395" width="23.1640625" style="3" customWidth="1"/>
    <col min="5396" max="5396" width="10.08203125" style="3" customWidth="1"/>
    <col min="5397" max="5398" width="7.58203125" style="3" customWidth="1"/>
    <col min="5399" max="5401" width="8.25" style="3"/>
    <col min="5402" max="5403" width="9.75" style="3" customWidth="1"/>
    <col min="5404" max="5410" width="8.25" style="3"/>
    <col min="5411" max="5411" width="9.58203125" style="3" bestFit="1" customWidth="1"/>
    <col min="5412" max="5632" width="8.25" style="3"/>
    <col min="5633" max="5633" width="6.83203125" style="3" customWidth="1"/>
    <col min="5634" max="5634" width="3.08203125" style="3" customWidth="1"/>
    <col min="5635" max="5635" width="18.6640625" style="3" customWidth="1"/>
    <col min="5636" max="5636" width="13.25" style="3" customWidth="1"/>
    <col min="5637" max="5637" width="17.25" style="3" customWidth="1"/>
    <col min="5638" max="5638" width="8.83203125" style="3" customWidth="1"/>
    <col min="5639" max="5639" width="6.75" style="3" bestFit="1" customWidth="1"/>
    <col min="5640" max="5640" width="8.25" style="3"/>
    <col min="5641" max="5641" width="9.58203125" style="3" bestFit="1" customWidth="1"/>
    <col min="5642" max="5642" width="3.9140625" style="3" customWidth="1"/>
    <col min="5643" max="5643" width="5.4140625" style="3" customWidth="1"/>
    <col min="5644" max="5644" width="8" style="3" customWidth="1"/>
    <col min="5645" max="5645" width="7.75" style="3" customWidth="1"/>
    <col min="5646" max="5646" width="7.9140625" style="3" customWidth="1"/>
    <col min="5647" max="5647" width="8.33203125" style="3" customWidth="1"/>
    <col min="5648" max="5648" width="6.83203125" style="3" customWidth="1"/>
    <col min="5649" max="5649" width="6.08203125" style="3" customWidth="1"/>
    <col min="5650" max="5650" width="5.5" style="3" customWidth="1"/>
    <col min="5651" max="5651" width="23.1640625" style="3" customWidth="1"/>
    <col min="5652" max="5652" width="10.08203125" style="3" customWidth="1"/>
    <col min="5653" max="5654" width="7.58203125" style="3" customWidth="1"/>
    <col min="5655" max="5657" width="8.25" style="3"/>
    <col min="5658" max="5659" width="9.75" style="3" customWidth="1"/>
    <col min="5660" max="5666" width="8.25" style="3"/>
    <col min="5667" max="5667" width="9.58203125" style="3" bestFit="1" customWidth="1"/>
    <col min="5668" max="5888" width="8.25" style="3"/>
    <col min="5889" max="5889" width="6.83203125" style="3" customWidth="1"/>
    <col min="5890" max="5890" width="3.08203125" style="3" customWidth="1"/>
    <col min="5891" max="5891" width="18.6640625" style="3" customWidth="1"/>
    <col min="5892" max="5892" width="13.25" style="3" customWidth="1"/>
    <col min="5893" max="5893" width="17.25" style="3" customWidth="1"/>
    <col min="5894" max="5894" width="8.83203125" style="3" customWidth="1"/>
    <col min="5895" max="5895" width="6.75" style="3" bestFit="1" customWidth="1"/>
    <col min="5896" max="5896" width="8.25" style="3"/>
    <col min="5897" max="5897" width="9.58203125" style="3" bestFit="1" customWidth="1"/>
    <col min="5898" max="5898" width="3.9140625" style="3" customWidth="1"/>
    <col min="5899" max="5899" width="5.4140625" style="3" customWidth="1"/>
    <col min="5900" max="5900" width="8" style="3" customWidth="1"/>
    <col min="5901" max="5901" width="7.75" style="3" customWidth="1"/>
    <col min="5902" max="5902" width="7.9140625" style="3" customWidth="1"/>
    <col min="5903" max="5903" width="8.33203125" style="3" customWidth="1"/>
    <col min="5904" max="5904" width="6.83203125" style="3" customWidth="1"/>
    <col min="5905" max="5905" width="6.08203125" style="3" customWidth="1"/>
    <col min="5906" max="5906" width="5.5" style="3" customWidth="1"/>
    <col min="5907" max="5907" width="23.1640625" style="3" customWidth="1"/>
    <col min="5908" max="5908" width="10.08203125" style="3" customWidth="1"/>
    <col min="5909" max="5910" width="7.58203125" style="3" customWidth="1"/>
    <col min="5911" max="5913" width="8.25" style="3"/>
    <col min="5914" max="5915" width="9.75" style="3" customWidth="1"/>
    <col min="5916" max="5922" width="8.25" style="3"/>
    <col min="5923" max="5923" width="9.58203125" style="3" bestFit="1" customWidth="1"/>
    <col min="5924" max="6144" width="8.25" style="3"/>
    <col min="6145" max="6145" width="6.83203125" style="3" customWidth="1"/>
    <col min="6146" max="6146" width="3.08203125" style="3" customWidth="1"/>
    <col min="6147" max="6147" width="18.6640625" style="3" customWidth="1"/>
    <col min="6148" max="6148" width="13.25" style="3" customWidth="1"/>
    <col min="6149" max="6149" width="17.25" style="3" customWidth="1"/>
    <col min="6150" max="6150" width="8.83203125" style="3" customWidth="1"/>
    <col min="6151" max="6151" width="6.75" style="3" bestFit="1" customWidth="1"/>
    <col min="6152" max="6152" width="8.25" style="3"/>
    <col min="6153" max="6153" width="9.58203125" style="3" bestFit="1" customWidth="1"/>
    <col min="6154" max="6154" width="3.9140625" style="3" customWidth="1"/>
    <col min="6155" max="6155" width="5.4140625" style="3" customWidth="1"/>
    <col min="6156" max="6156" width="8" style="3" customWidth="1"/>
    <col min="6157" max="6157" width="7.75" style="3" customWidth="1"/>
    <col min="6158" max="6158" width="7.9140625" style="3" customWidth="1"/>
    <col min="6159" max="6159" width="8.33203125" style="3" customWidth="1"/>
    <col min="6160" max="6160" width="6.83203125" style="3" customWidth="1"/>
    <col min="6161" max="6161" width="6.08203125" style="3" customWidth="1"/>
    <col min="6162" max="6162" width="5.5" style="3" customWidth="1"/>
    <col min="6163" max="6163" width="23.1640625" style="3" customWidth="1"/>
    <col min="6164" max="6164" width="10.08203125" style="3" customWidth="1"/>
    <col min="6165" max="6166" width="7.58203125" style="3" customWidth="1"/>
    <col min="6167" max="6169" width="8.25" style="3"/>
    <col min="6170" max="6171" width="9.75" style="3" customWidth="1"/>
    <col min="6172" max="6178" width="8.25" style="3"/>
    <col min="6179" max="6179" width="9.58203125" style="3" bestFit="1" customWidth="1"/>
    <col min="6180" max="6400" width="8.25" style="3"/>
    <col min="6401" max="6401" width="6.83203125" style="3" customWidth="1"/>
    <col min="6402" max="6402" width="3.08203125" style="3" customWidth="1"/>
    <col min="6403" max="6403" width="18.6640625" style="3" customWidth="1"/>
    <col min="6404" max="6404" width="13.25" style="3" customWidth="1"/>
    <col min="6405" max="6405" width="17.25" style="3" customWidth="1"/>
    <col min="6406" max="6406" width="8.83203125" style="3" customWidth="1"/>
    <col min="6407" max="6407" width="6.75" style="3" bestFit="1" customWidth="1"/>
    <col min="6408" max="6408" width="8.25" style="3"/>
    <col min="6409" max="6409" width="9.58203125" style="3" bestFit="1" customWidth="1"/>
    <col min="6410" max="6410" width="3.9140625" style="3" customWidth="1"/>
    <col min="6411" max="6411" width="5.4140625" style="3" customWidth="1"/>
    <col min="6412" max="6412" width="8" style="3" customWidth="1"/>
    <col min="6413" max="6413" width="7.75" style="3" customWidth="1"/>
    <col min="6414" max="6414" width="7.9140625" style="3" customWidth="1"/>
    <col min="6415" max="6415" width="8.33203125" style="3" customWidth="1"/>
    <col min="6416" max="6416" width="6.83203125" style="3" customWidth="1"/>
    <col min="6417" max="6417" width="6.08203125" style="3" customWidth="1"/>
    <col min="6418" max="6418" width="5.5" style="3" customWidth="1"/>
    <col min="6419" max="6419" width="23.1640625" style="3" customWidth="1"/>
    <col min="6420" max="6420" width="10.08203125" style="3" customWidth="1"/>
    <col min="6421" max="6422" width="7.58203125" style="3" customWidth="1"/>
    <col min="6423" max="6425" width="8.25" style="3"/>
    <col min="6426" max="6427" width="9.75" style="3" customWidth="1"/>
    <col min="6428" max="6434" width="8.25" style="3"/>
    <col min="6435" max="6435" width="9.58203125" style="3" bestFit="1" customWidth="1"/>
    <col min="6436" max="6656" width="8.25" style="3"/>
    <col min="6657" max="6657" width="6.83203125" style="3" customWidth="1"/>
    <col min="6658" max="6658" width="3.08203125" style="3" customWidth="1"/>
    <col min="6659" max="6659" width="18.6640625" style="3" customWidth="1"/>
    <col min="6660" max="6660" width="13.25" style="3" customWidth="1"/>
    <col min="6661" max="6661" width="17.25" style="3" customWidth="1"/>
    <col min="6662" max="6662" width="8.83203125" style="3" customWidth="1"/>
    <col min="6663" max="6663" width="6.75" style="3" bestFit="1" customWidth="1"/>
    <col min="6664" max="6664" width="8.25" style="3"/>
    <col min="6665" max="6665" width="9.58203125" style="3" bestFit="1" customWidth="1"/>
    <col min="6666" max="6666" width="3.9140625" style="3" customWidth="1"/>
    <col min="6667" max="6667" width="5.4140625" style="3" customWidth="1"/>
    <col min="6668" max="6668" width="8" style="3" customWidth="1"/>
    <col min="6669" max="6669" width="7.75" style="3" customWidth="1"/>
    <col min="6670" max="6670" width="7.9140625" style="3" customWidth="1"/>
    <col min="6671" max="6671" width="8.33203125" style="3" customWidth="1"/>
    <col min="6672" max="6672" width="6.83203125" style="3" customWidth="1"/>
    <col min="6673" max="6673" width="6.08203125" style="3" customWidth="1"/>
    <col min="6674" max="6674" width="5.5" style="3" customWidth="1"/>
    <col min="6675" max="6675" width="23.1640625" style="3" customWidth="1"/>
    <col min="6676" max="6676" width="10.08203125" style="3" customWidth="1"/>
    <col min="6677" max="6678" width="7.58203125" style="3" customWidth="1"/>
    <col min="6679" max="6681" width="8.25" style="3"/>
    <col min="6682" max="6683" width="9.75" style="3" customWidth="1"/>
    <col min="6684" max="6690" width="8.25" style="3"/>
    <col min="6691" max="6691" width="9.58203125" style="3" bestFit="1" customWidth="1"/>
    <col min="6692" max="6912" width="8.25" style="3"/>
    <col min="6913" max="6913" width="6.83203125" style="3" customWidth="1"/>
    <col min="6914" max="6914" width="3.08203125" style="3" customWidth="1"/>
    <col min="6915" max="6915" width="18.6640625" style="3" customWidth="1"/>
    <col min="6916" max="6916" width="13.25" style="3" customWidth="1"/>
    <col min="6917" max="6917" width="17.25" style="3" customWidth="1"/>
    <col min="6918" max="6918" width="8.83203125" style="3" customWidth="1"/>
    <col min="6919" max="6919" width="6.75" style="3" bestFit="1" customWidth="1"/>
    <col min="6920" max="6920" width="8.25" style="3"/>
    <col min="6921" max="6921" width="9.58203125" style="3" bestFit="1" customWidth="1"/>
    <col min="6922" max="6922" width="3.9140625" style="3" customWidth="1"/>
    <col min="6923" max="6923" width="5.4140625" style="3" customWidth="1"/>
    <col min="6924" max="6924" width="8" style="3" customWidth="1"/>
    <col min="6925" max="6925" width="7.75" style="3" customWidth="1"/>
    <col min="6926" max="6926" width="7.9140625" style="3" customWidth="1"/>
    <col min="6927" max="6927" width="8.33203125" style="3" customWidth="1"/>
    <col min="6928" max="6928" width="6.83203125" style="3" customWidth="1"/>
    <col min="6929" max="6929" width="6.08203125" style="3" customWidth="1"/>
    <col min="6930" max="6930" width="5.5" style="3" customWidth="1"/>
    <col min="6931" max="6931" width="23.1640625" style="3" customWidth="1"/>
    <col min="6932" max="6932" width="10.08203125" style="3" customWidth="1"/>
    <col min="6933" max="6934" width="7.58203125" style="3" customWidth="1"/>
    <col min="6935" max="6937" width="8.25" style="3"/>
    <col min="6938" max="6939" width="9.75" style="3" customWidth="1"/>
    <col min="6940" max="6946" width="8.25" style="3"/>
    <col min="6947" max="6947" width="9.58203125" style="3" bestFit="1" customWidth="1"/>
    <col min="6948" max="7168" width="8.25" style="3"/>
    <col min="7169" max="7169" width="6.83203125" style="3" customWidth="1"/>
    <col min="7170" max="7170" width="3.08203125" style="3" customWidth="1"/>
    <col min="7171" max="7171" width="18.6640625" style="3" customWidth="1"/>
    <col min="7172" max="7172" width="13.25" style="3" customWidth="1"/>
    <col min="7173" max="7173" width="17.25" style="3" customWidth="1"/>
    <col min="7174" max="7174" width="8.83203125" style="3" customWidth="1"/>
    <col min="7175" max="7175" width="6.75" style="3" bestFit="1" customWidth="1"/>
    <col min="7176" max="7176" width="8.25" style="3"/>
    <col min="7177" max="7177" width="9.58203125" style="3" bestFit="1" customWidth="1"/>
    <col min="7178" max="7178" width="3.9140625" style="3" customWidth="1"/>
    <col min="7179" max="7179" width="5.4140625" style="3" customWidth="1"/>
    <col min="7180" max="7180" width="8" style="3" customWidth="1"/>
    <col min="7181" max="7181" width="7.75" style="3" customWidth="1"/>
    <col min="7182" max="7182" width="7.9140625" style="3" customWidth="1"/>
    <col min="7183" max="7183" width="8.33203125" style="3" customWidth="1"/>
    <col min="7184" max="7184" width="6.83203125" style="3" customWidth="1"/>
    <col min="7185" max="7185" width="6.08203125" style="3" customWidth="1"/>
    <col min="7186" max="7186" width="5.5" style="3" customWidth="1"/>
    <col min="7187" max="7187" width="23.1640625" style="3" customWidth="1"/>
    <col min="7188" max="7188" width="10.08203125" style="3" customWidth="1"/>
    <col min="7189" max="7190" width="7.58203125" style="3" customWidth="1"/>
    <col min="7191" max="7193" width="8.25" style="3"/>
    <col min="7194" max="7195" width="9.75" style="3" customWidth="1"/>
    <col min="7196" max="7202" width="8.25" style="3"/>
    <col min="7203" max="7203" width="9.58203125" style="3" bestFit="1" customWidth="1"/>
    <col min="7204" max="7424" width="8.25" style="3"/>
    <col min="7425" max="7425" width="6.83203125" style="3" customWidth="1"/>
    <col min="7426" max="7426" width="3.08203125" style="3" customWidth="1"/>
    <col min="7427" max="7427" width="18.6640625" style="3" customWidth="1"/>
    <col min="7428" max="7428" width="13.25" style="3" customWidth="1"/>
    <col min="7429" max="7429" width="17.25" style="3" customWidth="1"/>
    <col min="7430" max="7430" width="8.83203125" style="3" customWidth="1"/>
    <col min="7431" max="7431" width="6.75" style="3" bestFit="1" customWidth="1"/>
    <col min="7432" max="7432" width="8.25" style="3"/>
    <col min="7433" max="7433" width="9.58203125" style="3" bestFit="1" customWidth="1"/>
    <col min="7434" max="7434" width="3.9140625" style="3" customWidth="1"/>
    <col min="7435" max="7435" width="5.4140625" style="3" customWidth="1"/>
    <col min="7436" max="7436" width="8" style="3" customWidth="1"/>
    <col min="7437" max="7437" width="7.75" style="3" customWidth="1"/>
    <col min="7438" max="7438" width="7.9140625" style="3" customWidth="1"/>
    <col min="7439" max="7439" width="8.33203125" style="3" customWidth="1"/>
    <col min="7440" max="7440" width="6.83203125" style="3" customWidth="1"/>
    <col min="7441" max="7441" width="6.08203125" style="3" customWidth="1"/>
    <col min="7442" max="7442" width="5.5" style="3" customWidth="1"/>
    <col min="7443" max="7443" width="23.1640625" style="3" customWidth="1"/>
    <col min="7444" max="7444" width="10.08203125" style="3" customWidth="1"/>
    <col min="7445" max="7446" width="7.58203125" style="3" customWidth="1"/>
    <col min="7447" max="7449" width="8.25" style="3"/>
    <col min="7450" max="7451" width="9.75" style="3" customWidth="1"/>
    <col min="7452" max="7458" width="8.25" style="3"/>
    <col min="7459" max="7459" width="9.58203125" style="3" bestFit="1" customWidth="1"/>
    <col min="7460" max="7680" width="8.25" style="3"/>
    <col min="7681" max="7681" width="6.83203125" style="3" customWidth="1"/>
    <col min="7682" max="7682" width="3.08203125" style="3" customWidth="1"/>
    <col min="7683" max="7683" width="18.6640625" style="3" customWidth="1"/>
    <col min="7684" max="7684" width="13.25" style="3" customWidth="1"/>
    <col min="7685" max="7685" width="17.25" style="3" customWidth="1"/>
    <col min="7686" max="7686" width="8.83203125" style="3" customWidth="1"/>
    <col min="7687" max="7687" width="6.75" style="3" bestFit="1" customWidth="1"/>
    <col min="7688" max="7688" width="8.25" style="3"/>
    <col min="7689" max="7689" width="9.58203125" style="3" bestFit="1" customWidth="1"/>
    <col min="7690" max="7690" width="3.9140625" style="3" customWidth="1"/>
    <col min="7691" max="7691" width="5.4140625" style="3" customWidth="1"/>
    <col min="7692" max="7692" width="8" style="3" customWidth="1"/>
    <col min="7693" max="7693" width="7.75" style="3" customWidth="1"/>
    <col min="7694" max="7694" width="7.9140625" style="3" customWidth="1"/>
    <col min="7695" max="7695" width="8.33203125" style="3" customWidth="1"/>
    <col min="7696" max="7696" width="6.83203125" style="3" customWidth="1"/>
    <col min="7697" max="7697" width="6.08203125" style="3" customWidth="1"/>
    <col min="7698" max="7698" width="5.5" style="3" customWidth="1"/>
    <col min="7699" max="7699" width="23.1640625" style="3" customWidth="1"/>
    <col min="7700" max="7700" width="10.08203125" style="3" customWidth="1"/>
    <col min="7701" max="7702" width="7.58203125" style="3" customWidth="1"/>
    <col min="7703" max="7705" width="8.25" style="3"/>
    <col min="7706" max="7707" width="9.75" style="3" customWidth="1"/>
    <col min="7708" max="7714" width="8.25" style="3"/>
    <col min="7715" max="7715" width="9.58203125" style="3" bestFit="1" customWidth="1"/>
    <col min="7716" max="7936" width="8.25" style="3"/>
    <col min="7937" max="7937" width="6.83203125" style="3" customWidth="1"/>
    <col min="7938" max="7938" width="3.08203125" style="3" customWidth="1"/>
    <col min="7939" max="7939" width="18.6640625" style="3" customWidth="1"/>
    <col min="7940" max="7940" width="13.25" style="3" customWidth="1"/>
    <col min="7941" max="7941" width="17.25" style="3" customWidth="1"/>
    <col min="7942" max="7942" width="8.83203125" style="3" customWidth="1"/>
    <col min="7943" max="7943" width="6.75" style="3" bestFit="1" customWidth="1"/>
    <col min="7944" max="7944" width="8.25" style="3"/>
    <col min="7945" max="7945" width="9.58203125" style="3" bestFit="1" customWidth="1"/>
    <col min="7946" max="7946" width="3.9140625" style="3" customWidth="1"/>
    <col min="7947" max="7947" width="5.4140625" style="3" customWidth="1"/>
    <col min="7948" max="7948" width="8" style="3" customWidth="1"/>
    <col min="7949" max="7949" width="7.75" style="3" customWidth="1"/>
    <col min="7950" max="7950" width="7.9140625" style="3" customWidth="1"/>
    <col min="7951" max="7951" width="8.33203125" style="3" customWidth="1"/>
    <col min="7952" max="7952" width="6.83203125" style="3" customWidth="1"/>
    <col min="7953" max="7953" width="6.08203125" style="3" customWidth="1"/>
    <col min="7954" max="7954" width="5.5" style="3" customWidth="1"/>
    <col min="7955" max="7955" width="23.1640625" style="3" customWidth="1"/>
    <col min="7956" max="7956" width="10.08203125" style="3" customWidth="1"/>
    <col min="7957" max="7958" width="7.58203125" style="3" customWidth="1"/>
    <col min="7959" max="7961" width="8.25" style="3"/>
    <col min="7962" max="7963" width="9.75" style="3" customWidth="1"/>
    <col min="7964" max="7970" width="8.25" style="3"/>
    <col min="7971" max="7971" width="9.58203125" style="3" bestFit="1" customWidth="1"/>
    <col min="7972" max="8192" width="8.25" style="3"/>
    <col min="8193" max="8193" width="6.83203125" style="3" customWidth="1"/>
    <col min="8194" max="8194" width="3.08203125" style="3" customWidth="1"/>
    <col min="8195" max="8195" width="18.6640625" style="3" customWidth="1"/>
    <col min="8196" max="8196" width="13.25" style="3" customWidth="1"/>
    <col min="8197" max="8197" width="17.25" style="3" customWidth="1"/>
    <col min="8198" max="8198" width="8.83203125" style="3" customWidth="1"/>
    <col min="8199" max="8199" width="6.75" style="3" bestFit="1" customWidth="1"/>
    <col min="8200" max="8200" width="8.25" style="3"/>
    <col min="8201" max="8201" width="9.58203125" style="3" bestFit="1" customWidth="1"/>
    <col min="8202" max="8202" width="3.9140625" style="3" customWidth="1"/>
    <col min="8203" max="8203" width="5.4140625" style="3" customWidth="1"/>
    <col min="8204" max="8204" width="8" style="3" customWidth="1"/>
    <col min="8205" max="8205" width="7.75" style="3" customWidth="1"/>
    <col min="8206" max="8206" width="7.9140625" style="3" customWidth="1"/>
    <col min="8207" max="8207" width="8.33203125" style="3" customWidth="1"/>
    <col min="8208" max="8208" width="6.83203125" style="3" customWidth="1"/>
    <col min="8209" max="8209" width="6.08203125" style="3" customWidth="1"/>
    <col min="8210" max="8210" width="5.5" style="3" customWidth="1"/>
    <col min="8211" max="8211" width="23.1640625" style="3" customWidth="1"/>
    <col min="8212" max="8212" width="10.08203125" style="3" customWidth="1"/>
    <col min="8213" max="8214" width="7.58203125" style="3" customWidth="1"/>
    <col min="8215" max="8217" width="8.25" style="3"/>
    <col min="8218" max="8219" width="9.75" style="3" customWidth="1"/>
    <col min="8220" max="8226" width="8.25" style="3"/>
    <col min="8227" max="8227" width="9.58203125" style="3" bestFit="1" customWidth="1"/>
    <col min="8228" max="8448" width="8.25" style="3"/>
    <col min="8449" max="8449" width="6.83203125" style="3" customWidth="1"/>
    <col min="8450" max="8450" width="3.08203125" style="3" customWidth="1"/>
    <col min="8451" max="8451" width="18.6640625" style="3" customWidth="1"/>
    <col min="8452" max="8452" width="13.25" style="3" customWidth="1"/>
    <col min="8453" max="8453" width="17.25" style="3" customWidth="1"/>
    <col min="8454" max="8454" width="8.83203125" style="3" customWidth="1"/>
    <col min="8455" max="8455" width="6.75" style="3" bestFit="1" customWidth="1"/>
    <col min="8456" max="8456" width="8.25" style="3"/>
    <col min="8457" max="8457" width="9.58203125" style="3" bestFit="1" customWidth="1"/>
    <col min="8458" max="8458" width="3.9140625" style="3" customWidth="1"/>
    <col min="8459" max="8459" width="5.4140625" style="3" customWidth="1"/>
    <col min="8460" max="8460" width="8" style="3" customWidth="1"/>
    <col min="8461" max="8461" width="7.75" style="3" customWidth="1"/>
    <col min="8462" max="8462" width="7.9140625" style="3" customWidth="1"/>
    <col min="8463" max="8463" width="8.33203125" style="3" customWidth="1"/>
    <col min="8464" max="8464" width="6.83203125" style="3" customWidth="1"/>
    <col min="8465" max="8465" width="6.08203125" style="3" customWidth="1"/>
    <col min="8466" max="8466" width="5.5" style="3" customWidth="1"/>
    <col min="8467" max="8467" width="23.1640625" style="3" customWidth="1"/>
    <col min="8468" max="8468" width="10.08203125" style="3" customWidth="1"/>
    <col min="8469" max="8470" width="7.58203125" style="3" customWidth="1"/>
    <col min="8471" max="8473" width="8.25" style="3"/>
    <col min="8474" max="8475" width="9.75" style="3" customWidth="1"/>
    <col min="8476" max="8482" width="8.25" style="3"/>
    <col min="8483" max="8483" width="9.58203125" style="3" bestFit="1" customWidth="1"/>
    <col min="8484" max="8704" width="8.25" style="3"/>
    <col min="8705" max="8705" width="6.83203125" style="3" customWidth="1"/>
    <col min="8706" max="8706" width="3.08203125" style="3" customWidth="1"/>
    <col min="8707" max="8707" width="18.6640625" style="3" customWidth="1"/>
    <col min="8708" max="8708" width="13.25" style="3" customWidth="1"/>
    <col min="8709" max="8709" width="17.25" style="3" customWidth="1"/>
    <col min="8710" max="8710" width="8.83203125" style="3" customWidth="1"/>
    <col min="8711" max="8711" width="6.75" style="3" bestFit="1" customWidth="1"/>
    <col min="8712" max="8712" width="8.25" style="3"/>
    <col min="8713" max="8713" width="9.58203125" style="3" bestFit="1" customWidth="1"/>
    <col min="8714" max="8714" width="3.9140625" style="3" customWidth="1"/>
    <col min="8715" max="8715" width="5.4140625" style="3" customWidth="1"/>
    <col min="8716" max="8716" width="8" style="3" customWidth="1"/>
    <col min="8717" max="8717" width="7.75" style="3" customWidth="1"/>
    <col min="8718" max="8718" width="7.9140625" style="3" customWidth="1"/>
    <col min="8719" max="8719" width="8.33203125" style="3" customWidth="1"/>
    <col min="8720" max="8720" width="6.83203125" style="3" customWidth="1"/>
    <col min="8721" max="8721" width="6.08203125" style="3" customWidth="1"/>
    <col min="8722" max="8722" width="5.5" style="3" customWidth="1"/>
    <col min="8723" max="8723" width="23.1640625" style="3" customWidth="1"/>
    <col min="8724" max="8724" width="10.08203125" style="3" customWidth="1"/>
    <col min="8725" max="8726" width="7.58203125" style="3" customWidth="1"/>
    <col min="8727" max="8729" width="8.25" style="3"/>
    <col min="8730" max="8731" width="9.75" style="3" customWidth="1"/>
    <col min="8732" max="8738" width="8.25" style="3"/>
    <col min="8739" max="8739" width="9.58203125" style="3" bestFit="1" customWidth="1"/>
    <col min="8740" max="8960" width="8.25" style="3"/>
    <col min="8961" max="8961" width="6.83203125" style="3" customWidth="1"/>
    <col min="8962" max="8962" width="3.08203125" style="3" customWidth="1"/>
    <col min="8963" max="8963" width="18.6640625" style="3" customWidth="1"/>
    <col min="8964" max="8964" width="13.25" style="3" customWidth="1"/>
    <col min="8965" max="8965" width="17.25" style="3" customWidth="1"/>
    <col min="8966" max="8966" width="8.83203125" style="3" customWidth="1"/>
    <col min="8967" max="8967" width="6.75" style="3" bestFit="1" customWidth="1"/>
    <col min="8968" max="8968" width="8.25" style="3"/>
    <col min="8969" max="8969" width="9.58203125" style="3" bestFit="1" customWidth="1"/>
    <col min="8970" max="8970" width="3.9140625" style="3" customWidth="1"/>
    <col min="8971" max="8971" width="5.4140625" style="3" customWidth="1"/>
    <col min="8972" max="8972" width="8" style="3" customWidth="1"/>
    <col min="8973" max="8973" width="7.75" style="3" customWidth="1"/>
    <col min="8974" max="8974" width="7.9140625" style="3" customWidth="1"/>
    <col min="8975" max="8975" width="8.33203125" style="3" customWidth="1"/>
    <col min="8976" max="8976" width="6.83203125" style="3" customWidth="1"/>
    <col min="8977" max="8977" width="6.08203125" style="3" customWidth="1"/>
    <col min="8978" max="8978" width="5.5" style="3" customWidth="1"/>
    <col min="8979" max="8979" width="23.1640625" style="3" customWidth="1"/>
    <col min="8980" max="8980" width="10.08203125" style="3" customWidth="1"/>
    <col min="8981" max="8982" width="7.58203125" style="3" customWidth="1"/>
    <col min="8983" max="8985" width="8.25" style="3"/>
    <col min="8986" max="8987" width="9.75" style="3" customWidth="1"/>
    <col min="8988" max="8994" width="8.25" style="3"/>
    <col min="8995" max="8995" width="9.58203125" style="3" bestFit="1" customWidth="1"/>
    <col min="8996" max="9216" width="8.25" style="3"/>
    <col min="9217" max="9217" width="6.83203125" style="3" customWidth="1"/>
    <col min="9218" max="9218" width="3.08203125" style="3" customWidth="1"/>
    <col min="9219" max="9219" width="18.6640625" style="3" customWidth="1"/>
    <col min="9220" max="9220" width="13.25" style="3" customWidth="1"/>
    <col min="9221" max="9221" width="17.25" style="3" customWidth="1"/>
    <col min="9222" max="9222" width="8.83203125" style="3" customWidth="1"/>
    <col min="9223" max="9223" width="6.75" style="3" bestFit="1" customWidth="1"/>
    <col min="9224" max="9224" width="8.25" style="3"/>
    <col min="9225" max="9225" width="9.58203125" style="3" bestFit="1" customWidth="1"/>
    <col min="9226" max="9226" width="3.9140625" style="3" customWidth="1"/>
    <col min="9227" max="9227" width="5.4140625" style="3" customWidth="1"/>
    <col min="9228" max="9228" width="8" style="3" customWidth="1"/>
    <col min="9229" max="9229" width="7.75" style="3" customWidth="1"/>
    <col min="9230" max="9230" width="7.9140625" style="3" customWidth="1"/>
    <col min="9231" max="9231" width="8.33203125" style="3" customWidth="1"/>
    <col min="9232" max="9232" width="6.83203125" style="3" customWidth="1"/>
    <col min="9233" max="9233" width="6.08203125" style="3" customWidth="1"/>
    <col min="9234" max="9234" width="5.5" style="3" customWidth="1"/>
    <col min="9235" max="9235" width="23.1640625" style="3" customWidth="1"/>
    <col min="9236" max="9236" width="10.08203125" style="3" customWidth="1"/>
    <col min="9237" max="9238" width="7.58203125" style="3" customWidth="1"/>
    <col min="9239" max="9241" width="8.25" style="3"/>
    <col min="9242" max="9243" width="9.75" style="3" customWidth="1"/>
    <col min="9244" max="9250" width="8.25" style="3"/>
    <col min="9251" max="9251" width="9.58203125" style="3" bestFit="1" customWidth="1"/>
    <col min="9252" max="9472" width="8.25" style="3"/>
    <col min="9473" max="9473" width="6.83203125" style="3" customWidth="1"/>
    <col min="9474" max="9474" width="3.08203125" style="3" customWidth="1"/>
    <col min="9475" max="9475" width="18.6640625" style="3" customWidth="1"/>
    <col min="9476" max="9476" width="13.25" style="3" customWidth="1"/>
    <col min="9477" max="9477" width="17.25" style="3" customWidth="1"/>
    <col min="9478" max="9478" width="8.83203125" style="3" customWidth="1"/>
    <col min="9479" max="9479" width="6.75" style="3" bestFit="1" customWidth="1"/>
    <col min="9480" max="9480" width="8.25" style="3"/>
    <col min="9481" max="9481" width="9.58203125" style="3" bestFit="1" customWidth="1"/>
    <col min="9482" max="9482" width="3.9140625" style="3" customWidth="1"/>
    <col min="9483" max="9483" width="5.4140625" style="3" customWidth="1"/>
    <col min="9484" max="9484" width="8" style="3" customWidth="1"/>
    <col min="9485" max="9485" width="7.75" style="3" customWidth="1"/>
    <col min="9486" max="9486" width="7.9140625" style="3" customWidth="1"/>
    <col min="9487" max="9487" width="8.33203125" style="3" customWidth="1"/>
    <col min="9488" max="9488" width="6.83203125" style="3" customWidth="1"/>
    <col min="9489" max="9489" width="6.08203125" style="3" customWidth="1"/>
    <col min="9490" max="9490" width="5.5" style="3" customWidth="1"/>
    <col min="9491" max="9491" width="23.1640625" style="3" customWidth="1"/>
    <col min="9492" max="9492" width="10.08203125" style="3" customWidth="1"/>
    <col min="9493" max="9494" width="7.58203125" style="3" customWidth="1"/>
    <col min="9495" max="9497" width="8.25" style="3"/>
    <col min="9498" max="9499" width="9.75" style="3" customWidth="1"/>
    <col min="9500" max="9506" width="8.25" style="3"/>
    <col min="9507" max="9507" width="9.58203125" style="3" bestFit="1" customWidth="1"/>
    <col min="9508" max="9728" width="8.25" style="3"/>
    <col min="9729" max="9729" width="6.83203125" style="3" customWidth="1"/>
    <col min="9730" max="9730" width="3.08203125" style="3" customWidth="1"/>
    <col min="9731" max="9731" width="18.6640625" style="3" customWidth="1"/>
    <col min="9732" max="9732" width="13.25" style="3" customWidth="1"/>
    <col min="9733" max="9733" width="17.25" style="3" customWidth="1"/>
    <col min="9734" max="9734" width="8.83203125" style="3" customWidth="1"/>
    <col min="9735" max="9735" width="6.75" style="3" bestFit="1" customWidth="1"/>
    <col min="9736" max="9736" width="8.25" style="3"/>
    <col min="9737" max="9737" width="9.58203125" style="3" bestFit="1" customWidth="1"/>
    <col min="9738" max="9738" width="3.9140625" style="3" customWidth="1"/>
    <col min="9739" max="9739" width="5.4140625" style="3" customWidth="1"/>
    <col min="9740" max="9740" width="8" style="3" customWidth="1"/>
    <col min="9741" max="9741" width="7.75" style="3" customWidth="1"/>
    <col min="9742" max="9742" width="7.9140625" style="3" customWidth="1"/>
    <col min="9743" max="9743" width="8.33203125" style="3" customWidth="1"/>
    <col min="9744" max="9744" width="6.83203125" style="3" customWidth="1"/>
    <col min="9745" max="9745" width="6.08203125" style="3" customWidth="1"/>
    <col min="9746" max="9746" width="5.5" style="3" customWidth="1"/>
    <col min="9747" max="9747" width="23.1640625" style="3" customWidth="1"/>
    <col min="9748" max="9748" width="10.08203125" style="3" customWidth="1"/>
    <col min="9749" max="9750" width="7.58203125" style="3" customWidth="1"/>
    <col min="9751" max="9753" width="8.25" style="3"/>
    <col min="9754" max="9755" width="9.75" style="3" customWidth="1"/>
    <col min="9756" max="9762" width="8.25" style="3"/>
    <col min="9763" max="9763" width="9.58203125" style="3" bestFit="1" customWidth="1"/>
    <col min="9764" max="9984" width="8.25" style="3"/>
    <col min="9985" max="9985" width="6.83203125" style="3" customWidth="1"/>
    <col min="9986" max="9986" width="3.08203125" style="3" customWidth="1"/>
    <col min="9987" max="9987" width="18.6640625" style="3" customWidth="1"/>
    <col min="9988" max="9988" width="13.25" style="3" customWidth="1"/>
    <col min="9989" max="9989" width="17.25" style="3" customWidth="1"/>
    <col min="9990" max="9990" width="8.83203125" style="3" customWidth="1"/>
    <col min="9991" max="9991" width="6.75" style="3" bestFit="1" customWidth="1"/>
    <col min="9992" max="9992" width="8.25" style="3"/>
    <col min="9993" max="9993" width="9.58203125" style="3" bestFit="1" customWidth="1"/>
    <col min="9994" max="9994" width="3.9140625" style="3" customWidth="1"/>
    <col min="9995" max="9995" width="5.4140625" style="3" customWidth="1"/>
    <col min="9996" max="9996" width="8" style="3" customWidth="1"/>
    <col min="9997" max="9997" width="7.75" style="3" customWidth="1"/>
    <col min="9998" max="9998" width="7.9140625" style="3" customWidth="1"/>
    <col min="9999" max="9999" width="8.33203125" style="3" customWidth="1"/>
    <col min="10000" max="10000" width="6.83203125" style="3" customWidth="1"/>
    <col min="10001" max="10001" width="6.08203125" style="3" customWidth="1"/>
    <col min="10002" max="10002" width="5.5" style="3" customWidth="1"/>
    <col min="10003" max="10003" width="23.1640625" style="3" customWidth="1"/>
    <col min="10004" max="10004" width="10.08203125" style="3" customWidth="1"/>
    <col min="10005" max="10006" width="7.58203125" style="3" customWidth="1"/>
    <col min="10007" max="10009" width="8.25" style="3"/>
    <col min="10010" max="10011" width="9.75" style="3" customWidth="1"/>
    <col min="10012" max="10018" width="8.25" style="3"/>
    <col min="10019" max="10019" width="9.58203125" style="3" bestFit="1" customWidth="1"/>
    <col min="10020" max="10240" width="8.25" style="3"/>
    <col min="10241" max="10241" width="6.83203125" style="3" customWidth="1"/>
    <col min="10242" max="10242" width="3.08203125" style="3" customWidth="1"/>
    <col min="10243" max="10243" width="18.6640625" style="3" customWidth="1"/>
    <col min="10244" max="10244" width="13.25" style="3" customWidth="1"/>
    <col min="10245" max="10245" width="17.25" style="3" customWidth="1"/>
    <col min="10246" max="10246" width="8.83203125" style="3" customWidth="1"/>
    <col min="10247" max="10247" width="6.75" style="3" bestFit="1" customWidth="1"/>
    <col min="10248" max="10248" width="8.25" style="3"/>
    <col min="10249" max="10249" width="9.58203125" style="3" bestFit="1" customWidth="1"/>
    <col min="10250" max="10250" width="3.9140625" style="3" customWidth="1"/>
    <col min="10251" max="10251" width="5.4140625" style="3" customWidth="1"/>
    <col min="10252" max="10252" width="8" style="3" customWidth="1"/>
    <col min="10253" max="10253" width="7.75" style="3" customWidth="1"/>
    <col min="10254" max="10254" width="7.9140625" style="3" customWidth="1"/>
    <col min="10255" max="10255" width="8.33203125" style="3" customWidth="1"/>
    <col min="10256" max="10256" width="6.83203125" style="3" customWidth="1"/>
    <col min="10257" max="10257" width="6.08203125" style="3" customWidth="1"/>
    <col min="10258" max="10258" width="5.5" style="3" customWidth="1"/>
    <col min="10259" max="10259" width="23.1640625" style="3" customWidth="1"/>
    <col min="10260" max="10260" width="10.08203125" style="3" customWidth="1"/>
    <col min="10261" max="10262" width="7.58203125" style="3" customWidth="1"/>
    <col min="10263" max="10265" width="8.25" style="3"/>
    <col min="10266" max="10267" width="9.75" style="3" customWidth="1"/>
    <col min="10268" max="10274" width="8.25" style="3"/>
    <col min="10275" max="10275" width="9.58203125" style="3" bestFit="1" customWidth="1"/>
    <col min="10276" max="10496" width="8.25" style="3"/>
    <col min="10497" max="10497" width="6.83203125" style="3" customWidth="1"/>
    <col min="10498" max="10498" width="3.08203125" style="3" customWidth="1"/>
    <col min="10499" max="10499" width="18.6640625" style="3" customWidth="1"/>
    <col min="10500" max="10500" width="13.25" style="3" customWidth="1"/>
    <col min="10501" max="10501" width="17.25" style="3" customWidth="1"/>
    <col min="10502" max="10502" width="8.83203125" style="3" customWidth="1"/>
    <col min="10503" max="10503" width="6.75" style="3" bestFit="1" customWidth="1"/>
    <col min="10504" max="10504" width="8.25" style="3"/>
    <col min="10505" max="10505" width="9.58203125" style="3" bestFit="1" customWidth="1"/>
    <col min="10506" max="10506" width="3.9140625" style="3" customWidth="1"/>
    <col min="10507" max="10507" width="5.4140625" style="3" customWidth="1"/>
    <col min="10508" max="10508" width="8" style="3" customWidth="1"/>
    <col min="10509" max="10509" width="7.75" style="3" customWidth="1"/>
    <col min="10510" max="10510" width="7.9140625" style="3" customWidth="1"/>
    <col min="10511" max="10511" width="8.33203125" style="3" customWidth="1"/>
    <col min="10512" max="10512" width="6.83203125" style="3" customWidth="1"/>
    <col min="10513" max="10513" width="6.08203125" style="3" customWidth="1"/>
    <col min="10514" max="10514" width="5.5" style="3" customWidth="1"/>
    <col min="10515" max="10515" width="23.1640625" style="3" customWidth="1"/>
    <col min="10516" max="10516" width="10.08203125" style="3" customWidth="1"/>
    <col min="10517" max="10518" width="7.58203125" style="3" customWidth="1"/>
    <col min="10519" max="10521" width="8.25" style="3"/>
    <col min="10522" max="10523" width="9.75" style="3" customWidth="1"/>
    <col min="10524" max="10530" width="8.25" style="3"/>
    <col min="10531" max="10531" width="9.58203125" style="3" bestFit="1" customWidth="1"/>
    <col min="10532" max="10752" width="8.25" style="3"/>
    <col min="10753" max="10753" width="6.83203125" style="3" customWidth="1"/>
    <col min="10754" max="10754" width="3.08203125" style="3" customWidth="1"/>
    <col min="10755" max="10755" width="18.6640625" style="3" customWidth="1"/>
    <col min="10756" max="10756" width="13.25" style="3" customWidth="1"/>
    <col min="10757" max="10757" width="17.25" style="3" customWidth="1"/>
    <col min="10758" max="10758" width="8.83203125" style="3" customWidth="1"/>
    <col min="10759" max="10759" width="6.75" style="3" bestFit="1" customWidth="1"/>
    <col min="10760" max="10760" width="8.25" style="3"/>
    <col min="10761" max="10761" width="9.58203125" style="3" bestFit="1" customWidth="1"/>
    <col min="10762" max="10762" width="3.9140625" style="3" customWidth="1"/>
    <col min="10763" max="10763" width="5.4140625" style="3" customWidth="1"/>
    <col min="10764" max="10764" width="8" style="3" customWidth="1"/>
    <col min="10765" max="10765" width="7.75" style="3" customWidth="1"/>
    <col min="10766" max="10766" width="7.9140625" style="3" customWidth="1"/>
    <col min="10767" max="10767" width="8.33203125" style="3" customWidth="1"/>
    <col min="10768" max="10768" width="6.83203125" style="3" customWidth="1"/>
    <col min="10769" max="10769" width="6.08203125" style="3" customWidth="1"/>
    <col min="10770" max="10770" width="5.5" style="3" customWidth="1"/>
    <col min="10771" max="10771" width="23.1640625" style="3" customWidth="1"/>
    <col min="10772" max="10772" width="10.08203125" style="3" customWidth="1"/>
    <col min="10773" max="10774" width="7.58203125" style="3" customWidth="1"/>
    <col min="10775" max="10777" width="8.25" style="3"/>
    <col min="10778" max="10779" width="9.75" style="3" customWidth="1"/>
    <col min="10780" max="10786" width="8.25" style="3"/>
    <col min="10787" max="10787" width="9.58203125" style="3" bestFit="1" customWidth="1"/>
    <col min="10788" max="11008" width="8.25" style="3"/>
    <col min="11009" max="11009" width="6.83203125" style="3" customWidth="1"/>
    <col min="11010" max="11010" width="3.08203125" style="3" customWidth="1"/>
    <col min="11011" max="11011" width="18.6640625" style="3" customWidth="1"/>
    <col min="11012" max="11012" width="13.25" style="3" customWidth="1"/>
    <col min="11013" max="11013" width="17.25" style="3" customWidth="1"/>
    <col min="11014" max="11014" width="8.83203125" style="3" customWidth="1"/>
    <col min="11015" max="11015" width="6.75" style="3" bestFit="1" customWidth="1"/>
    <col min="11016" max="11016" width="8.25" style="3"/>
    <col min="11017" max="11017" width="9.58203125" style="3" bestFit="1" customWidth="1"/>
    <col min="11018" max="11018" width="3.9140625" style="3" customWidth="1"/>
    <col min="11019" max="11019" width="5.4140625" style="3" customWidth="1"/>
    <col min="11020" max="11020" width="8" style="3" customWidth="1"/>
    <col min="11021" max="11021" width="7.75" style="3" customWidth="1"/>
    <col min="11022" max="11022" width="7.9140625" style="3" customWidth="1"/>
    <col min="11023" max="11023" width="8.33203125" style="3" customWidth="1"/>
    <col min="11024" max="11024" width="6.83203125" style="3" customWidth="1"/>
    <col min="11025" max="11025" width="6.08203125" style="3" customWidth="1"/>
    <col min="11026" max="11026" width="5.5" style="3" customWidth="1"/>
    <col min="11027" max="11027" width="23.1640625" style="3" customWidth="1"/>
    <col min="11028" max="11028" width="10.08203125" style="3" customWidth="1"/>
    <col min="11029" max="11030" width="7.58203125" style="3" customWidth="1"/>
    <col min="11031" max="11033" width="8.25" style="3"/>
    <col min="11034" max="11035" width="9.75" style="3" customWidth="1"/>
    <col min="11036" max="11042" width="8.25" style="3"/>
    <col min="11043" max="11043" width="9.58203125" style="3" bestFit="1" customWidth="1"/>
    <col min="11044" max="11264" width="8.25" style="3"/>
    <col min="11265" max="11265" width="6.83203125" style="3" customWidth="1"/>
    <col min="11266" max="11266" width="3.08203125" style="3" customWidth="1"/>
    <col min="11267" max="11267" width="18.6640625" style="3" customWidth="1"/>
    <col min="11268" max="11268" width="13.25" style="3" customWidth="1"/>
    <col min="11269" max="11269" width="17.25" style="3" customWidth="1"/>
    <col min="11270" max="11270" width="8.83203125" style="3" customWidth="1"/>
    <col min="11271" max="11271" width="6.75" style="3" bestFit="1" customWidth="1"/>
    <col min="11272" max="11272" width="8.25" style="3"/>
    <col min="11273" max="11273" width="9.58203125" style="3" bestFit="1" customWidth="1"/>
    <col min="11274" max="11274" width="3.9140625" style="3" customWidth="1"/>
    <col min="11275" max="11275" width="5.4140625" style="3" customWidth="1"/>
    <col min="11276" max="11276" width="8" style="3" customWidth="1"/>
    <col min="11277" max="11277" width="7.75" style="3" customWidth="1"/>
    <col min="11278" max="11278" width="7.9140625" style="3" customWidth="1"/>
    <col min="11279" max="11279" width="8.33203125" style="3" customWidth="1"/>
    <col min="11280" max="11280" width="6.83203125" style="3" customWidth="1"/>
    <col min="11281" max="11281" width="6.08203125" style="3" customWidth="1"/>
    <col min="11282" max="11282" width="5.5" style="3" customWidth="1"/>
    <col min="11283" max="11283" width="23.1640625" style="3" customWidth="1"/>
    <col min="11284" max="11284" width="10.08203125" style="3" customWidth="1"/>
    <col min="11285" max="11286" width="7.58203125" style="3" customWidth="1"/>
    <col min="11287" max="11289" width="8.25" style="3"/>
    <col min="11290" max="11291" width="9.75" style="3" customWidth="1"/>
    <col min="11292" max="11298" width="8.25" style="3"/>
    <col min="11299" max="11299" width="9.58203125" style="3" bestFit="1" customWidth="1"/>
    <col min="11300" max="11520" width="8.25" style="3"/>
    <col min="11521" max="11521" width="6.83203125" style="3" customWidth="1"/>
    <col min="11522" max="11522" width="3.08203125" style="3" customWidth="1"/>
    <col min="11523" max="11523" width="18.6640625" style="3" customWidth="1"/>
    <col min="11524" max="11524" width="13.25" style="3" customWidth="1"/>
    <col min="11525" max="11525" width="17.25" style="3" customWidth="1"/>
    <col min="11526" max="11526" width="8.83203125" style="3" customWidth="1"/>
    <col min="11527" max="11527" width="6.75" style="3" bestFit="1" customWidth="1"/>
    <col min="11528" max="11528" width="8.25" style="3"/>
    <col min="11529" max="11529" width="9.58203125" style="3" bestFit="1" customWidth="1"/>
    <col min="11530" max="11530" width="3.9140625" style="3" customWidth="1"/>
    <col min="11531" max="11531" width="5.4140625" style="3" customWidth="1"/>
    <col min="11532" max="11532" width="8" style="3" customWidth="1"/>
    <col min="11533" max="11533" width="7.75" style="3" customWidth="1"/>
    <col min="11534" max="11534" width="7.9140625" style="3" customWidth="1"/>
    <col min="11535" max="11535" width="8.33203125" style="3" customWidth="1"/>
    <col min="11536" max="11536" width="6.83203125" style="3" customWidth="1"/>
    <col min="11537" max="11537" width="6.08203125" style="3" customWidth="1"/>
    <col min="11538" max="11538" width="5.5" style="3" customWidth="1"/>
    <col min="11539" max="11539" width="23.1640625" style="3" customWidth="1"/>
    <col min="11540" max="11540" width="10.08203125" style="3" customWidth="1"/>
    <col min="11541" max="11542" width="7.58203125" style="3" customWidth="1"/>
    <col min="11543" max="11545" width="8.25" style="3"/>
    <col min="11546" max="11547" width="9.75" style="3" customWidth="1"/>
    <col min="11548" max="11554" width="8.25" style="3"/>
    <col min="11555" max="11555" width="9.58203125" style="3" bestFit="1" customWidth="1"/>
    <col min="11556" max="11776" width="8.25" style="3"/>
    <col min="11777" max="11777" width="6.83203125" style="3" customWidth="1"/>
    <col min="11778" max="11778" width="3.08203125" style="3" customWidth="1"/>
    <col min="11779" max="11779" width="18.6640625" style="3" customWidth="1"/>
    <col min="11780" max="11780" width="13.25" style="3" customWidth="1"/>
    <col min="11781" max="11781" width="17.25" style="3" customWidth="1"/>
    <col min="11782" max="11782" width="8.83203125" style="3" customWidth="1"/>
    <col min="11783" max="11783" width="6.75" style="3" bestFit="1" customWidth="1"/>
    <col min="11784" max="11784" width="8.25" style="3"/>
    <col min="11785" max="11785" width="9.58203125" style="3" bestFit="1" customWidth="1"/>
    <col min="11786" max="11786" width="3.9140625" style="3" customWidth="1"/>
    <col min="11787" max="11787" width="5.4140625" style="3" customWidth="1"/>
    <col min="11788" max="11788" width="8" style="3" customWidth="1"/>
    <col min="11789" max="11789" width="7.75" style="3" customWidth="1"/>
    <col min="11790" max="11790" width="7.9140625" style="3" customWidth="1"/>
    <col min="11791" max="11791" width="8.33203125" style="3" customWidth="1"/>
    <col min="11792" max="11792" width="6.83203125" style="3" customWidth="1"/>
    <col min="11793" max="11793" width="6.08203125" style="3" customWidth="1"/>
    <col min="11794" max="11794" width="5.5" style="3" customWidth="1"/>
    <col min="11795" max="11795" width="23.1640625" style="3" customWidth="1"/>
    <col min="11796" max="11796" width="10.08203125" style="3" customWidth="1"/>
    <col min="11797" max="11798" width="7.58203125" style="3" customWidth="1"/>
    <col min="11799" max="11801" width="8.25" style="3"/>
    <col min="11802" max="11803" width="9.75" style="3" customWidth="1"/>
    <col min="11804" max="11810" width="8.25" style="3"/>
    <col min="11811" max="11811" width="9.58203125" style="3" bestFit="1" customWidth="1"/>
    <col min="11812" max="12032" width="8.25" style="3"/>
    <col min="12033" max="12033" width="6.83203125" style="3" customWidth="1"/>
    <col min="12034" max="12034" width="3.08203125" style="3" customWidth="1"/>
    <col min="12035" max="12035" width="18.6640625" style="3" customWidth="1"/>
    <col min="12036" max="12036" width="13.25" style="3" customWidth="1"/>
    <col min="12037" max="12037" width="17.25" style="3" customWidth="1"/>
    <col min="12038" max="12038" width="8.83203125" style="3" customWidth="1"/>
    <col min="12039" max="12039" width="6.75" style="3" bestFit="1" customWidth="1"/>
    <col min="12040" max="12040" width="8.25" style="3"/>
    <col min="12041" max="12041" width="9.58203125" style="3" bestFit="1" customWidth="1"/>
    <col min="12042" max="12042" width="3.9140625" style="3" customWidth="1"/>
    <col min="12043" max="12043" width="5.4140625" style="3" customWidth="1"/>
    <col min="12044" max="12044" width="8" style="3" customWidth="1"/>
    <col min="12045" max="12045" width="7.75" style="3" customWidth="1"/>
    <col min="12046" max="12046" width="7.9140625" style="3" customWidth="1"/>
    <col min="12047" max="12047" width="8.33203125" style="3" customWidth="1"/>
    <col min="12048" max="12048" width="6.83203125" style="3" customWidth="1"/>
    <col min="12049" max="12049" width="6.08203125" style="3" customWidth="1"/>
    <col min="12050" max="12050" width="5.5" style="3" customWidth="1"/>
    <col min="12051" max="12051" width="23.1640625" style="3" customWidth="1"/>
    <col min="12052" max="12052" width="10.08203125" style="3" customWidth="1"/>
    <col min="12053" max="12054" width="7.58203125" style="3" customWidth="1"/>
    <col min="12055" max="12057" width="8.25" style="3"/>
    <col min="12058" max="12059" width="9.75" style="3" customWidth="1"/>
    <col min="12060" max="12066" width="8.25" style="3"/>
    <col min="12067" max="12067" width="9.58203125" style="3" bestFit="1" customWidth="1"/>
    <col min="12068" max="12288" width="8.25" style="3"/>
    <col min="12289" max="12289" width="6.83203125" style="3" customWidth="1"/>
    <col min="12290" max="12290" width="3.08203125" style="3" customWidth="1"/>
    <col min="12291" max="12291" width="18.6640625" style="3" customWidth="1"/>
    <col min="12292" max="12292" width="13.25" style="3" customWidth="1"/>
    <col min="12293" max="12293" width="17.25" style="3" customWidth="1"/>
    <col min="12294" max="12294" width="8.83203125" style="3" customWidth="1"/>
    <col min="12295" max="12295" width="6.75" style="3" bestFit="1" customWidth="1"/>
    <col min="12296" max="12296" width="8.25" style="3"/>
    <col min="12297" max="12297" width="9.58203125" style="3" bestFit="1" customWidth="1"/>
    <col min="12298" max="12298" width="3.9140625" style="3" customWidth="1"/>
    <col min="12299" max="12299" width="5.4140625" style="3" customWidth="1"/>
    <col min="12300" max="12300" width="8" style="3" customWidth="1"/>
    <col min="12301" max="12301" width="7.75" style="3" customWidth="1"/>
    <col min="12302" max="12302" width="7.9140625" style="3" customWidth="1"/>
    <col min="12303" max="12303" width="8.33203125" style="3" customWidth="1"/>
    <col min="12304" max="12304" width="6.83203125" style="3" customWidth="1"/>
    <col min="12305" max="12305" width="6.08203125" style="3" customWidth="1"/>
    <col min="12306" max="12306" width="5.5" style="3" customWidth="1"/>
    <col min="12307" max="12307" width="23.1640625" style="3" customWidth="1"/>
    <col min="12308" max="12308" width="10.08203125" style="3" customWidth="1"/>
    <col min="12309" max="12310" width="7.58203125" style="3" customWidth="1"/>
    <col min="12311" max="12313" width="8.25" style="3"/>
    <col min="12314" max="12315" width="9.75" style="3" customWidth="1"/>
    <col min="12316" max="12322" width="8.25" style="3"/>
    <col min="12323" max="12323" width="9.58203125" style="3" bestFit="1" customWidth="1"/>
    <col min="12324" max="12544" width="8.25" style="3"/>
    <col min="12545" max="12545" width="6.83203125" style="3" customWidth="1"/>
    <col min="12546" max="12546" width="3.08203125" style="3" customWidth="1"/>
    <col min="12547" max="12547" width="18.6640625" style="3" customWidth="1"/>
    <col min="12548" max="12548" width="13.25" style="3" customWidth="1"/>
    <col min="12549" max="12549" width="17.25" style="3" customWidth="1"/>
    <col min="12550" max="12550" width="8.83203125" style="3" customWidth="1"/>
    <col min="12551" max="12551" width="6.75" style="3" bestFit="1" customWidth="1"/>
    <col min="12552" max="12552" width="8.25" style="3"/>
    <col min="12553" max="12553" width="9.58203125" style="3" bestFit="1" customWidth="1"/>
    <col min="12554" max="12554" width="3.9140625" style="3" customWidth="1"/>
    <col min="12555" max="12555" width="5.4140625" style="3" customWidth="1"/>
    <col min="12556" max="12556" width="8" style="3" customWidth="1"/>
    <col min="12557" max="12557" width="7.75" style="3" customWidth="1"/>
    <col min="12558" max="12558" width="7.9140625" style="3" customWidth="1"/>
    <col min="12559" max="12559" width="8.33203125" style="3" customWidth="1"/>
    <col min="12560" max="12560" width="6.83203125" style="3" customWidth="1"/>
    <col min="12561" max="12561" width="6.08203125" style="3" customWidth="1"/>
    <col min="12562" max="12562" width="5.5" style="3" customWidth="1"/>
    <col min="12563" max="12563" width="23.1640625" style="3" customWidth="1"/>
    <col min="12564" max="12564" width="10.08203125" style="3" customWidth="1"/>
    <col min="12565" max="12566" width="7.58203125" style="3" customWidth="1"/>
    <col min="12567" max="12569" width="8.25" style="3"/>
    <col min="12570" max="12571" width="9.75" style="3" customWidth="1"/>
    <col min="12572" max="12578" width="8.25" style="3"/>
    <col min="12579" max="12579" width="9.58203125" style="3" bestFit="1" customWidth="1"/>
    <col min="12580" max="12800" width="8.25" style="3"/>
    <col min="12801" max="12801" width="6.83203125" style="3" customWidth="1"/>
    <col min="12802" max="12802" width="3.08203125" style="3" customWidth="1"/>
    <col min="12803" max="12803" width="18.6640625" style="3" customWidth="1"/>
    <col min="12804" max="12804" width="13.25" style="3" customWidth="1"/>
    <col min="12805" max="12805" width="17.25" style="3" customWidth="1"/>
    <col min="12806" max="12806" width="8.83203125" style="3" customWidth="1"/>
    <col min="12807" max="12807" width="6.75" style="3" bestFit="1" customWidth="1"/>
    <col min="12808" max="12808" width="8.25" style="3"/>
    <col min="12809" max="12809" width="9.58203125" style="3" bestFit="1" customWidth="1"/>
    <col min="12810" max="12810" width="3.9140625" style="3" customWidth="1"/>
    <col min="12811" max="12811" width="5.4140625" style="3" customWidth="1"/>
    <col min="12812" max="12812" width="8" style="3" customWidth="1"/>
    <col min="12813" max="12813" width="7.75" style="3" customWidth="1"/>
    <col min="12814" max="12814" width="7.9140625" style="3" customWidth="1"/>
    <col min="12815" max="12815" width="8.33203125" style="3" customWidth="1"/>
    <col min="12816" max="12816" width="6.83203125" style="3" customWidth="1"/>
    <col min="12817" max="12817" width="6.08203125" style="3" customWidth="1"/>
    <col min="12818" max="12818" width="5.5" style="3" customWidth="1"/>
    <col min="12819" max="12819" width="23.1640625" style="3" customWidth="1"/>
    <col min="12820" max="12820" width="10.08203125" style="3" customWidth="1"/>
    <col min="12821" max="12822" width="7.58203125" style="3" customWidth="1"/>
    <col min="12823" max="12825" width="8.25" style="3"/>
    <col min="12826" max="12827" width="9.75" style="3" customWidth="1"/>
    <col min="12828" max="12834" width="8.25" style="3"/>
    <col min="12835" max="12835" width="9.58203125" style="3" bestFit="1" customWidth="1"/>
    <col min="12836" max="13056" width="8.25" style="3"/>
    <col min="13057" max="13057" width="6.83203125" style="3" customWidth="1"/>
    <col min="13058" max="13058" width="3.08203125" style="3" customWidth="1"/>
    <col min="13059" max="13059" width="18.6640625" style="3" customWidth="1"/>
    <col min="13060" max="13060" width="13.25" style="3" customWidth="1"/>
    <col min="13061" max="13061" width="17.25" style="3" customWidth="1"/>
    <col min="13062" max="13062" width="8.83203125" style="3" customWidth="1"/>
    <col min="13063" max="13063" width="6.75" style="3" bestFit="1" customWidth="1"/>
    <col min="13064" max="13064" width="8.25" style="3"/>
    <col min="13065" max="13065" width="9.58203125" style="3" bestFit="1" customWidth="1"/>
    <col min="13066" max="13066" width="3.9140625" style="3" customWidth="1"/>
    <col min="13067" max="13067" width="5.4140625" style="3" customWidth="1"/>
    <col min="13068" max="13068" width="8" style="3" customWidth="1"/>
    <col min="13069" max="13069" width="7.75" style="3" customWidth="1"/>
    <col min="13070" max="13070" width="7.9140625" style="3" customWidth="1"/>
    <col min="13071" max="13071" width="8.33203125" style="3" customWidth="1"/>
    <col min="13072" max="13072" width="6.83203125" style="3" customWidth="1"/>
    <col min="13073" max="13073" width="6.08203125" style="3" customWidth="1"/>
    <col min="13074" max="13074" width="5.5" style="3" customWidth="1"/>
    <col min="13075" max="13075" width="23.1640625" style="3" customWidth="1"/>
    <col min="13076" max="13076" width="10.08203125" style="3" customWidth="1"/>
    <col min="13077" max="13078" width="7.58203125" style="3" customWidth="1"/>
    <col min="13079" max="13081" width="8.25" style="3"/>
    <col min="13082" max="13083" width="9.75" style="3" customWidth="1"/>
    <col min="13084" max="13090" width="8.25" style="3"/>
    <col min="13091" max="13091" width="9.58203125" style="3" bestFit="1" customWidth="1"/>
    <col min="13092" max="13312" width="8.25" style="3"/>
    <col min="13313" max="13313" width="6.83203125" style="3" customWidth="1"/>
    <col min="13314" max="13314" width="3.08203125" style="3" customWidth="1"/>
    <col min="13315" max="13315" width="18.6640625" style="3" customWidth="1"/>
    <col min="13316" max="13316" width="13.25" style="3" customWidth="1"/>
    <col min="13317" max="13317" width="17.25" style="3" customWidth="1"/>
    <col min="13318" max="13318" width="8.83203125" style="3" customWidth="1"/>
    <col min="13319" max="13319" width="6.75" style="3" bestFit="1" customWidth="1"/>
    <col min="13320" max="13320" width="8.25" style="3"/>
    <col min="13321" max="13321" width="9.58203125" style="3" bestFit="1" customWidth="1"/>
    <col min="13322" max="13322" width="3.9140625" style="3" customWidth="1"/>
    <col min="13323" max="13323" width="5.4140625" style="3" customWidth="1"/>
    <col min="13324" max="13324" width="8" style="3" customWidth="1"/>
    <col min="13325" max="13325" width="7.75" style="3" customWidth="1"/>
    <col min="13326" max="13326" width="7.9140625" style="3" customWidth="1"/>
    <col min="13327" max="13327" width="8.33203125" style="3" customWidth="1"/>
    <col min="13328" max="13328" width="6.83203125" style="3" customWidth="1"/>
    <col min="13329" max="13329" width="6.08203125" style="3" customWidth="1"/>
    <col min="13330" max="13330" width="5.5" style="3" customWidth="1"/>
    <col min="13331" max="13331" width="23.1640625" style="3" customWidth="1"/>
    <col min="13332" max="13332" width="10.08203125" style="3" customWidth="1"/>
    <col min="13333" max="13334" width="7.58203125" style="3" customWidth="1"/>
    <col min="13335" max="13337" width="8.25" style="3"/>
    <col min="13338" max="13339" width="9.75" style="3" customWidth="1"/>
    <col min="13340" max="13346" width="8.25" style="3"/>
    <col min="13347" max="13347" width="9.58203125" style="3" bestFit="1" customWidth="1"/>
    <col min="13348" max="13568" width="8.25" style="3"/>
    <col min="13569" max="13569" width="6.83203125" style="3" customWidth="1"/>
    <col min="13570" max="13570" width="3.08203125" style="3" customWidth="1"/>
    <col min="13571" max="13571" width="18.6640625" style="3" customWidth="1"/>
    <col min="13572" max="13572" width="13.25" style="3" customWidth="1"/>
    <col min="13573" max="13573" width="17.25" style="3" customWidth="1"/>
    <col min="13574" max="13574" width="8.83203125" style="3" customWidth="1"/>
    <col min="13575" max="13575" width="6.75" style="3" bestFit="1" customWidth="1"/>
    <col min="13576" max="13576" width="8.25" style="3"/>
    <col min="13577" max="13577" width="9.58203125" style="3" bestFit="1" customWidth="1"/>
    <col min="13578" max="13578" width="3.9140625" style="3" customWidth="1"/>
    <col min="13579" max="13579" width="5.4140625" style="3" customWidth="1"/>
    <col min="13580" max="13580" width="8" style="3" customWidth="1"/>
    <col min="13581" max="13581" width="7.75" style="3" customWidth="1"/>
    <col min="13582" max="13582" width="7.9140625" style="3" customWidth="1"/>
    <col min="13583" max="13583" width="8.33203125" style="3" customWidth="1"/>
    <col min="13584" max="13584" width="6.83203125" style="3" customWidth="1"/>
    <col min="13585" max="13585" width="6.08203125" style="3" customWidth="1"/>
    <col min="13586" max="13586" width="5.5" style="3" customWidth="1"/>
    <col min="13587" max="13587" width="23.1640625" style="3" customWidth="1"/>
    <col min="13588" max="13588" width="10.08203125" style="3" customWidth="1"/>
    <col min="13589" max="13590" width="7.58203125" style="3" customWidth="1"/>
    <col min="13591" max="13593" width="8.25" style="3"/>
    <col min="13594" max="13595" width="9.75" style="3" customWidth="1"/>
    <col min="13596" max="13602" width="8.25" style="3"/>
    <col min="13603" max="13603" width="9.58203125" style="3" bestFit="1" customWidth="1"/>
    <col min="13604" max="13824" width="8.25" style="3"/>
    <col min="13825" max="13825" width="6.83203125" style="3" customWidth="1"/>
    <col min="13826" max="13826" width="3.08203125" style="3" customWidth="1"/>
    <col min="13827" max="13827" width="18.6640625" style="3" customWidth="1"/>
    <col min="13828" max="13828" width="13.25" style="3" customWidth="1"/>
    <col min="13829" max="13829" width="17.25" style="3" customWidth="1"/>
    <col min="13830" max="13830" width="8.83203125" style="3" customWidth="1"/>
    <col min="13831" max="13831" width="6.75" style="3" bestFit="1" customWidth="1"/>
    <col min="13832" max="13832" width="8.25" style="3"/>
    <col min="13833" max="13833" width="9.58203125" style="3" bestFit="1" customWidth="1"/>
    <col min="13834" max="13834" width="3.9140625" style="3" customWidth="1"/>
    <col min="13835" max="13835" width="5.4140625" style="3" customWidth="1"/>
    <col min="13836" max="13836" width="8" style="3" customWidth="1"/>
    <col min="13837" max="13837" width="7.75" style="3" customWidth="1"/>
    <col min="13838" max="13838" width="7.9140625" style="3" customWidth="1"/>
    <col min="13839" max="13839" width="8.33203125" style="3" customWidth="1"/>
    <col min="13840" max="13840" width="6.83203125" style="3" customWidth="1"/>
    <col min="13841" max="13841" width="6.08203125" style="3" customWidth="1"/>
    <col min="13842" max="13842" width="5.5" style="3" customWidth="1"/>
    <col min="13843" max="13843" width="23.1640625" style="3" customWidth="1"/>
    <col min="13844" max="13844" width="10.08203125" style="3" customWidth="1"/>
    <col min="13845" max="13846" width="7.58203125" style="3" customWidth="1"/>
    <col min="13847" max="13849" width="8.25" style="3"/>
    <col min="13850" max="13851" width="9.75" style="3" customWidth="1"/>
    <col min="13852" max="13858" width="8.25" style="3"/>
    <col min="13859" max="13859" width="9.58203125" style="3" bestFit="1" customWidth="1"/>
    <col min="13860" max="14080" width="8.25" style="3"/>
    <col min="14081" max="14081" width="6.83203125" style="3" customWidth="1"/>
    <col min="14082" max="14082" width="3.08203125" style="3" customWidth="1"/>
    <col min="14083" max="14083" width="18.6640625" style="3" customWidth="1"/>
    <col min="14084" max="14084" width="13.25" style="3" customWidth="1"/>
    <col min="14085" max="14085" width="17.25" style="3" customWidth="1"/>
    <col min="14086" max="14086" width="8.83203125" style="3" customWidth="1"/>
    <col min="14087" max="14087" width="6.75" style="3" bestFit="1" customWidth="1"/>
    <col min="14088" max="14088" width="8.25" style="3"/>
    <col min="14089" max="14089" width="9.58203125" style="3" bestFit="1" customWidth="1"/>
    <col min="14090" max="14090" width="3.9140625" style="3" customWidth="1"/>
    <col min="14091" max="14091" width="5.4140625" style="3" customWidth="1"/>
    <col min="14092" max="14092" width="8" style="3" customWidth="1"/>
    <col min="14093" max="14093" width="7.75" style="3" customWidth="1"/>
    <col min="14094" max="14094" width="7.9140625" style="3" customWidth="1"/>
    <col min="14095" max="14095" width="8.33203125" style="3" customWidth="1"/>
    <col min="14096" max="14096" width="6.83203125" style="3" customWidth="1"/>
    <col min="14097" max="14097" width="6.08203125" style="3" customWidth="1"/>
    <col min="14098" max="14098" width="5.5" style="3" customWidth="1"/>
    <col min="14099" max="14099" width="23.1640625" style="3" customWidth="1"/>
    <col min="14100" max="14100" width="10.08203125" style="3" customWidth="1"/>
    <col min="14101" max="14102" width="7.58203125" style="3" customWidth="1"/>
    <col min="14103" max="14105" width="8.25" style="3"/>
    <col min="14106" max="14107" width="9.75" style="3" customWidth="1"/>
    <col min="14108" max="14114" width="8.25" style="3"/>
    <col min="14115" max="14115" width="9.58203125" style="3" bestFit="1" customWidth="1"/>
    <col min="14116" max="14336" width="8.25" style="3"/>
    <col min="14337" max="14337" width="6.83203125" style="3" customWidth="1"/>
    <col min="14338" max="14338" width="3.08203125" style="3" customWidth="1"/>
    <col min="14339" max="14339" width="18.6640625" style="3" customWidth="1"/>
    <col min="14340" max="14340" width="13.25" style="3" customWidth="1"/>
    <col min="14341" max="14341" width="17.25" style="3" customWidth="1"/>
    <col min="14342" max="14342" width="8.83203125" style="3" customWidth="1"/>
    <col min="14343" max="14343" width="6.75" style="3" bestFit="1" customWidth="1"/>
    <col min="14344" max="14344" width="8.25" style="3"/>
    <col min="14345" max="14345" width="9.58203125" style="3" bestFit="1" customWidth="1"/>
    <col min="14346" max="14346" width="3.9140625" style="3" customWidth="1"/>
    <col min="14347" max="14347" width="5.4140625" style="3" customWidth="1"/>
    <col min="14348" max="14348" width="8" style="3" customWidth="1"/>
    <col min="14349" max="14349" width="7.75" style="3" customWidth="1"/>
    <col min="14350" max="14350" width="7.9140625" style="3" customWidth="1"/>
    <col min="14351" max="14351" width="8.33203125" style="3" customWidth="1"/>
    <col min="14352" max="14352" width="6.83203125" style="3" customWidth="1"/>
    <col min="14353" max="14353" width="6.08203125" style="3" customWidth="1"/>
    <col min="14354" max="14354" width="5.5" style="3" customWidth="1"/>
    <col min="14355" max="14355" width="23.1640625" style="3" customWidth="1"/>
    <col min="14356" max="14356" width="10.08203125" style="3" customWidth="1"/>
    <col min="14357" max="14358" width="7.58203125" style="3" customWidth="1"/>
    <col min="14359" max="14361" width="8.25" style="3"/>
    <col min="14362" max="14363" width="9.75" style="3" customWidth="1"/>
    <col min="14364" max="14370" width="8.25" style="3"/>
    <col min="14371" max="14371" width="9.58203125" style="3" bestFit="1" customWidth="1"/>
    <col min="14372" max="14592" width="8.25" style="3"/>
    <col min="14593" max="14593" width="6.83203125" style="3" customWidth="1"/>
    <col min="14594" max="14594" width="3.08203125" style="3" customWidth="1"/>
    <col min="14595" max="14595" width="18.6640625" style="3" customWidth="1"/>
    <col min="14596" max="14596" width="13.25" style="3" customWidth="1"/>
    <col min="14597" max="14597" width="17.25" style="3" customWidth="1"/>
    <col min="14598" max="14598" width="8.83203125" style="3" customWidth="1"/>
    <col min="14599" max="14599" width="6.75" style="3" bestFit="1" customWidth="1"/>
    <col min="14600" max="14600" width="8.25" style="3"/>
    <col min="14601" max="14601" width="9.58203125" style="3" bestFit="1" customWidth="1"/>
    <col min="14602" max="14602" width="3.9140625" style="3" customWidth="1"/>
    <col min="14603" max="14603" width="5.4140625" style="3" customWidth="1"/>
    <col min="14604" max="14604" width="8" style="3" customWidth="1"/>
    <col min="14605" max="14605" width="7.75" style="3" customWidth="1"/>
    <col min="14606" max="14606" width="7.9140625" style="3" customWidth="1"/>
    <col min="14607" max="14607" width="8.33203125" style="3" customWidth="1"/>
    <col min="14608" max="14608" width="6.83203125" style="3" customWidth="1"/>
    <col min="14609" max="14609" width="6.08203125" style="3" customWidth="1"/>
    <col min="14610" max="14610" width="5.5" style="3" customWidth="1"/>
    <col min="14611" max="14611" width="23.1640625" style="3" customWidth="1"/>
    <col min="14612" max="14612" width="10.08203125" style="3" customWidth="1"/>
    <col min="14613" max="14614" width="7.58203125" style="3" customWidth="1"/>
    <col min="14615" max="14617" width="8.25" style="3"/>
    <col min="14618" max="14619" width="9.75" style="3" customWidth="1"/>
    <col min="14620" max="14626" width="8.25" style="3"/>
    <col min="14627" max="14627" width="9.58203125" style="3" bestFit="1" customWidth="1"/>
    <col min="14628" max="14848" width="8.25" style="3"/>
    <col min="14849" max="14849" width="6.83203125" style="3" customWidth="1"/>
    <col min="14850" max="14850" width="3.08203125" style="3" customWidth="1"/>
    <col min="14851" max="14851" width="18.6640625" style="3" customWidth="1"/>
    <col min="14852" max="14852" width="13.25" style="3" customWidth="1"/>
    <col min="14853" max="14853" width="17.25" style="3" customWidth="1"/>
    <col min="14854" max="14854" width="8.83203125" style="3" customWidth="1"/>
    <col min="14855" max="14855" width="6.75" style="3" bestFit="1" customWidth="1"/>
    <col min="14856" max="14856" width="8.25" style="3"/>
    <col min="14857" max="14857" width="9.58203125" style="3" bestFit="1" customWidth="1"/>
    <col min="14858" max="14858" width="3.9140625" style="3" customWidth="1"/>
    <col min="14859" max="14859" width="5.4140625" style="3" customWidth="1"/>
    <col min="14860" max="14860" width="8" style="3" customWidth="1"/>
    <col min="14861" max="14861" width="7.75" style="3" customWidth="1"/>
    <col min="14862" max="14862" width="7.9140625" style="3" customWidth="1"/>
    <col min="14863" max="14863" width="8.33203125" style="3" customWidth="1"/>
    <col min="14864" max="14864" width="6.83203125" style="3" customWidth="1"/>
    <col min="14865" max="14865" width="6.08203125" style="3" customWidth="1"/>
    <col min="14866" max="14866" width="5.5" style="3" customWidth="1"/>
    <col min="14867" max="14867" width="23.1640625" style="3" customWidth="1"/>
    <col min="14868" max="14868" width="10.08203125" style="3" customWidth="1"/>
    <col min="14869" max="14870" width="7.58203125" style="3" customWidth="1"/>
    <col min="14871" max="14873" width="8.25" style="3"/>
    <col min="14874" max="14875" width="9.75" style="3" customWidth="1"/>
    <col min="14876" max="14882" width="8.25" style="3"/>
    <col min="14883" max="14883" width="9.58203125" style="3" bestFit="1" customWidth="1"/>
    <col min="14884" max="15104" width="8.25" style="3"/>
    <col min="15105" max="15105" width="6.83203125" style="3" customWidth="1"/>
    <col min="15106" max="15106" width="3.08203125" style="3" customWidth="1"/>
    <col min="15107" max="15107" width="18.6640625" style="3" customWidth="1"/>
    <col min="15108" max="15108" width="13.25" style="3" customWidth="1"/>
    <col min="15109" max="15109" width="17.25" style="3" customWidth="1"/>
    <col min="15110" max="15110" width="8.83203125" style="3" customWidth="1"/>
    <col min="15111" max="15111" width="6.75" style="3" bestFit="1" customWidth="1"/>
    <col min="15112" max="15112" width="8.25" style="3"/>
    <col min="15113" max="15113" width="9.58203125" style="3" bestFit="1" customWidth="1"/>
    <col min="15114" max="15114" width="3.9140625" style="3" customWidth="1"/>
    <col min="15115" max="15115" width="5.4140625" style="3" customWidth="1"/>
    <col min="15116" max="15116" width="8" style="3" customWidth="1"/>
    <col min="15117" max="15117" width="7.75" style="3" customWidth="1"/>
    <col min="15118" max="15118" width="7.9140625" style="3" customWidth="1"/>
    <col min="15119" max="15119" width="8.33203125" style="3" customWidth="1"/>
    <col min="15120" max="15120" width="6.83203125" style="3" customWidth="1"/>
    <col min="15121" max="15121" width="6.08203125" style="3" customWidth="1"/>
    <col min="15122" max="15122" width="5.5" style="3" customWidth="1"/>
    <col min="15123" max="15123" width="23.1640625" style="3" customWidth="1"/>
    <col min="15124" max="15124" width="10.08203125" style="3" customWidth="1"/>
    <col min="15125" max="15126" width="7.58203125" style="3" customWidth="1"/>
    <col min="15127" max="15129" width="8.25" style="3"/>
    <col min="15130" max="15131" width="9.75" style="3" customWidth="1"/>
    <col min="15132" max="15138" width="8.25" style="3"/>
    <col min="15139" max="15139" width="9.58203125" style="3" bestFit="1" customWidth="1"/>
    <col min="15140" max="15360" width="8.25" style="3"/>
    <col min="15361" max="15361" width="6.83203125" style="3" customWidth="1"/>
    <col min="15362" max="15362" width="3.08203125" style="3" customWidth="1"/>
    <col min="15363" max="15363" width="18.6640625" style="3" customWidth="1"/>
    <col min="15364" max="15364" width="13.25" style="3" customWidth="1"/>
    <col min="15365" max="15365" width="17.25" style="3" customWidth="1"/>
    <col min="15366" max="15366" width="8.83203125" style="3" customWidth="1"/>
    <col min="15367" max="15367" width="6.75" style="3" bestFit="1" customWidth="1"/>
    <col min="15368" max="15368" width="8.25" style="3"/>
    <col min="15369" max="15369" width="9.58203125" style="3" bestFit="1" customWidth="1"/>
    <col min="15370" max="15370" width="3.9140625" style="3" customWidth="1"/>
    <col min="15371" max="15371" width="5.4140625" style="3" customWidth="1"/>
    <col min="15372" max="15372" width="8" style="3" customWidth="1"/>
    <col min="15373" max="15373" width="7.75" style="3" customWidth="1"/>
    <col min="15374" max="15374" width="7.9140625" style="3" customWidth="1"/>
    <col min="15375" max="15375" width="8.33203125" style="3" customWidth="1"/>
    <col min="15376" max="15376" width="6.83203125" style="3" customWidth="1"/>
    <col min="15377" max="15377" width="6.08203125" style="3" customWidth="1"/>
    <col min="15378" max="15378" width="5.5" style="3" customWidth="1"/>
    <col min="15379" max="15379" width="23.1640625" style="3" customWidth="1"/>
    <col min="15380" max="15380" width="10.08203125" style="3" customWidth="1"/>
    <col min="15381" max="15382" width="7.58203125" style="3" customWidth="1"/>
    <col min="15383" max="15385" width="8.25" style="3"/>
    <col min="15386" max="15387" width="9.75" style="3" customWidth="1"/>
    <col min="15388" max="15394" width="8.25" style="3"/>
    <col min="15395" max="15395" width="9.58203125" style="3" bestFit="1" customWidth="1"/>
    <col min="15396" max="15616" width="8.25" style="3"/>
    <col min="15617" max="15617" width="6.83203125" style="3" customWidth="1"/>
    <col min="15618" max="15618" width="3.08203125" style="3" customWidth="1"/>
    <col min="15619" max="15619" width="18.6640625" style="3" customWidth="1"/>
    <col min="15620" max="15620" width="13.25" style="3" customWidth="1"/>
    <col min="15621" max="15621" width="17.25" style="3" customWidth="1"/>
    <col min="15622" max="15622" width="8.83203125" style="3" customWidth="1"/>
    <col min="15623" max="15623" width="6.75" style="3" bestFit="1" customWidth="1"/>
    <col min="15624" max="15624" width="8.25" style="3"/>
    <col min="15625" max="15625" width="9.58203125" style="3" bestFit="1" customWidth="1"/>
    <col min="15626" max="15626" width="3.9140625" style="3" customWidth="1"/>
    <col min="15627" max="15627" width="5.4140625" style="3" customWidth="1"/>
    <col min="15628" max="15628" width="8" style="3" customWidth="1"/>
    <col min="15629" max="15629" width="7.75" style="3" customWidth="1"/>
    <col min="15630" max="15630" width="7.9140625" style="3" customWidth="1"/>
    <col min="15631" max="15631" width="8.33203125" style="3" customWidth="1"/>
    <col min="15632" max="15632" width="6.83203125" style="3" customWidth="1"/>
    <col min="15633" max="15633" width="6.08203125" style="3" customWidth="1"/>
    <col min="15634" max="15634" width="5.5" style="3" customWidth="1"/>
    <col min="15635" max="15635" width="23.1640625" style="3" customWidth="1"/>
    <col min="15636" max="15636" width="10.08203125" style="3" customWidth="1"/>
    <col min="15637" max="15638" width="7.58203125" style="3" customWidth="1"/>
    <col min="15639" max="15641" width="8.25" style="3"/>
    <col min="15642" max="15643" width="9.75" style="3" customWidth="1"/>
    <col min="15644" max="15650" width="8.25" style="3"/>
    <col min="15651" max="15651" width="9.58203125" style="3" bestFit="1" customWidth="1"/>
    <col min="15652" max="15872" width="8.25" style="3"/>
    <col min="15873" max="15873" width="6.83203125" style="3" customWidth="1"/>
    <col min="15874" max="15874" width="3.08203125" style="3" customWidth="1"/>
    <col min="15875" max="15875" width="18.6640625" style="3" customWidth="1"/>
    <col min="15876" max="15876" width="13.25" style="3" customWidth="1"/>
    <col min="15877" max="15877" width="17.25" style="3" customWidth="1"/>
    <col min="15878" max="15878" width="8.83203125" style="3" customWidth="1"/>
    <col min="15879" max="15879" width="6.75" style="3" bestFit="1" customWidth="1"/>
    <col min="15880" max="15880" width="8.25" style="3"/>
    <col min="15881" max="15881" width="9.58203125" style="3" bestFit="1" customWidth="1"/>
    <col min="15882" max="15882" width="3.9140625" style="3" customWidth="1"/>
    <col min="15883" max="15883" width="5.4140625" style="3" customWidth="1"/>
    <col min="15884" max="15884" width="8" style="3" customWidth="1"/>
    <col min="15885" max="15885" width="7.75" style="3" customWidth="1"/>
    <col min="15886" max="15886" width="7.9140625" style="3" customWidth="1"/>
    <col min="15887" max="15887" width="8.33203125" style="3" customWidth="1"/>
    <col min="15888" max="15888" width="6.83203125" style="3" customWidth="1"/>
    <col min="15889" max="15889" width="6.08203125" style="3" customWidth="1"/>
    <col min="15890" max="15890" width="5.5" style="3" customWidth="1"/>
    <col min="15891" max="15891" width="23.1640625" style="3" customWidth="1"/>
    <col min="15892" max="15892" width="10.08203125" style="3" customWidth="1"/>
    <col min="15893" max="15894" width="7.58203125" style="3" customWidth="1"/>
    <col min="15895" max="15897" width="8.25" style="3"/>
    <col min="15898" max="15899" width="9.75" style="3" customWidth="1"/>
    <col min="15900" max="15906" width="8.25" style="3"/>
    <col min="15907" max="15907" width="9.58203125" style="3" bestFit="1" customWidth="1"/>
    <col min="15908" max="16128" width="8.25" style="3"/>
    <col min="16129" max="16129" width="6.83203125" style="3" customWidth="1"/>
    <col min="16130" max="16130" width="3.08203125" style="3" customWidth="1"/>
    <col min="16131" max="16131" width="18.6640625" style="3" customWidth="1"/>
    <col min="16132" max="16132" width="13.25" style="3" customWidth="1"/>
    <col min="16133" max="16133" width="17.25" style="3" customWidth="1"/>
    <col min="16134" max="16134" width="8.83203125" style="3" customWidth="1"/>
    <col min="16135" max="16135" width="6.75" style="3" bestFit="1" customWidth="1"/>
    <col min="16136" max="16136" width="8.25" style="3"/>
    <col min="16137" max="16137" width="9.58203125" style="3" bestFit="1" customWidth="1"/>
    <col min="16138" max="16138" width="3.9140625" style="3" customWidth="1"/>
    <col min="16139" max="16139" width="5.4140625" style="3" customWidth="1"/>
    <col min="16140" max="16140" width="8" style="3" customWidth="1"/>
    <col min="16141" max="16141" width="7.75" style="3" customWidth="1"/>
    <col min="16142" max="16142" width="7.9140625" style="3" customWidth="1"/>
    <col min="16143" max="16143" width="8.33203125" style="3" customWidth="1"/>
    <col min="16144" max="16144" width="6.83203125" style="3" customWidth="1"/>
    <col min="16145" max="16145" width="6.08203125" style="3" customWidth="1"/>
    <col min="16146" max="16146" width="5.5" style="3" customWidth="1"/>
    <col min="16147" max="16147" width="23.1640625" style="3" customWidth="1"/>
    <col min="16148" max="16148" width="10.08203125" style="3" customWidth="1"/>
    <col min="16149" max="16150" width="7.58203125" style="3" customWidth="1"/>
    <col min="16151" max="16153" width="8.25" style="3"/>
    <col min="16154" max="16155" width="9.75" style="3" customWidth="1"/>
    <col min="16156" max="16162" width="8.25" style="3"/>
    <col min="16163" max="16163" width="9.58203125" style="3" bestFit="1" customWidth="1"/>
    <col min="16164" max="16384" width="8.25" style="3"/>
  </cols>
  <sheetData>
    <row r="1" spans="1:36" ht="21.75" customHeight="1" x14ac:dyDescent="0.35">
      <c r="A1" s="1"/>
      <c r="B1" s="2"/>
      <c r="R1" s="4"/>
    </row>
    <row r="2" spans="1:36" ht="15.5" x14ac:dyDescent="0.35">
      <c r="A2" s="3"/>
      <c r="F2" s="6"/>
      <c r="J2" s="7" t="s">
        <v>0</v>
      </c>
      <c r="K2" s="7"/>
      <c r="L2" s="7"/>
      <c r="M2" s="7"/>
      <c r="N2" s="7"/>
      <c r="O2" s="7"/>
      <c r="P2" s="7"/>
      <c r="Q2" s="8"/>
      <c r="R2" s="9" t="s">
        <v>1</v>
      </c>
      <c r="S2" s="9"/>
      <c r="T2" s="9"/>
      <c r="U2" s="9"/>
      <c r="V2" s="9"/>
    </row>
    <row r="3" spans="1:36" ht="23.25" customHeight="1" x14ac:dyDescent="0.35">
      <c r="A3" s="10" t="s">
        <v>2</v>
      </c>
      <c r="B3" s="11"/>
      <c r="J3" s="8"/>
      <c r="R3" s="12"/>
      <c r="S3" s="13" t="s">
        <v>3</v>
      </c>
      <c r="T3" s="13"/>
      <c r="U3" s="13"/>
      <c r="V3" s="13"/>
      <c r="W3" s="13"/>
      <c r="X3" s="13"/>
      <c r="Z3" s="14" t="s">
        <v>4</v>
      </c>
      <c r="AA3" s="15"/>
      <c r="AB3" s="16" t="s">
        <v>5</v>
      </c>
      <c r="AC3" s="17"/>
      <c r="AD3" s="17"/>
      <c r="AE3" s="18" t="s">
        <v>6</v>
      </c>
      <c r="AF3" s="17"/>
      <c r="AG3" s="19"/>
    </row>
    <row r="4" spans="1:36" ht="14.25" customHeight="1" thickBot="1" x14ac:dyDescent="0.25">
      <c r="A4" s="20" t="s">
        <v>7</v>
      </c>
      <c r="B4" s="21" t="s">
        <v>8</v>
      </c>
      <c r="C4" s="22"/>
      <c r="D4" s="23"/>
      <c r="E4" s="24"/>
      <c r="F4" s="21" t="s">
        <v>9</v>
      </c>
      <c r="G4" s="25"/>
      <c r="H4" s="26" t="s">
        <v>10</v>
      </c>
      <c r="I4" s="27" t="s">
        <v>11</v>
      </c>
      <c r="J4" s="28" t="s">
        <v>12</v>
      </c>
      <c r="K4" s="29" t="s">
        <v>13</v>
      </c>
      <c r="L4" s="30"/>
      <c r="M4" s="30"/>
      <c r="N4" s="30"/>
      <c r="O4" s="31"/>
      <c r="P4" s="24"/>
      <c r="Q4" s="32"/>
      <c r="R4" s="33"/>
      <c r="S4" s="34"/>
      <c r="T4" s="35"/>
      <c r="U4" s="36" t="s">
        <v>14</v>
      </c>
      <c r="V4" s="27" t="s">
        <v>15</v>
      </c>
      <c r="W4" s="37" t="s">
        <v>16</v>
      </c>
      <c r="X4" s="38"/>
      <c r="Z4" s="39" t="s">
        <v>17</v>
      </c>
      <c r="AA4" s="39" t="s">
        <v>18</v>
      </c>
      <c r="AB4" s="26" t="s">
        <v>19</v>
      </c>
      <c r="AC4" s="40" t="s">
        <v>20</v>
      </c>
      <c r="AD4" s="40" t="s">
        <v>21</v>
      </c>
      <c r="AE4" s="26" t="s">
        <v>19</v>
      </c>
      <c r="AF4" s="40" t="s">
        <v>20</v>
      </c>
      <c r="AG4" s="40" t="s">
        <v>22</v>
      </c>
      <c r="AI4" s="26" t="s">
        <v>11</v>
      </c>
    </row>
    <row r="5" spans="1:36" ht="11.25" customHeight="1" x14ac:dyDescent="0.2">
      <c r="A5" s="41"/>
      <c r="B5" s="42"/>
      <c r="C5" s="43"/>
      <c r="D5" s="44"/>
      <c r="E5" s="45"/>
      <c r="F5" s="46"/>
      <c r="G5" s="47"/>
      <c r="H5" s="41"/>
      <c r="I5" s="48"/>
      <c r="J5" s="49"/>
      <c r="K5" s="50" t="s">
        <v>23</v>
      </c>
      <c r="L5" s="51" t="s">
        <v>24</v>
      </c>
      <c r="M5" s="52" t="s">
        <v>25</v>
      </c>
      <c r="N5" s="53" t="s">
        <v>26</v>
      </c>
      <c r="O5" s="53" t="s">
        <v>19</v>
      </c>
      <c r="P5" s="54" t="s">
        <v>27</v>
      </c>
      <c r="Q5" s="55" t="s">
        <v>28</v>
      </c>
      <c r="R5" s="56"/>
      <c r="S5" s="57"/>
      <c r="T5" s="58" t="s">
        <v>29</v>
      </c>
      <c r="U5" s="59"/>
      <c r="V5" s="48"/>
      <c r="W5" s="27" t="s">
        <v>30</v>
      </c>
      <c r="X5" s="27" t="s">
        <v>31</v>
      </c>
      <c r="Z5" s="39"/>
      <c r="AA5" s="39"/>
      <c r="AB5" s="39"/>
      <c r="AC5" s="60"/>
      <c r="AD5" s="60"/>
      <c r="AE5" s="39"/>
      <c r="AF5" s="60"/>
      <c r="AG5" s="60"/>
      <c r="AI5" s="41"/>
    </row>
    <row r="6" spans="1:36" ht="11.25" customHeight="1" x14ac:dyDescent="0.2">
      <c r="A6" s="41"/>
      <c r="B6" s="42"/>
      <c r="C6" s="43"/>
      <c r="D6" s="20" t="s">
        <v>32</v>
      </c>
      <c r="E6" s="20" t="s">
        <v>33</v>
      </c>
      <c r="F6" s="20" t="s">
        <v>32</v>
      </c>
      <c r="G6" s="26" t="s">
        <v>34</v>
      </c>
      <c r="H6" s="41"/>
      <c r="I6" s="48"/>
      <c r="J6" s="49"/>
      <c r="K6" s="61"/>
      <c r="L6" s="62"/>
      <c r="M6" s="63"/>
      <c r="N6" s="64"/>
      <c r="O6" s="64"/>
      <c r="P6" s="65" t="s">
        <v>35</v>
      </c>
      <c r="Q6" s="65" t="s">
        <v>36</v>
      </c>
      <c r="R6" s="65"/>
      <c r="S6" s="65"/>
      <c r="T6" s="5" t="s">
        <v>37</v>
      </c>
      <c r="U6" s="59"/>
      <c r="V6" s="48"/>
      <c r="W6" s="66"/>
      <c r="X6" s="66"/>
      <c r="Z6" s="39"/>
      <c r="AA6" s="39"/>
      <c r="AB6" s="39"/>
      <c r="AC6" s="60"/>
      <c r="AD6" s="60"/>
      <c r="AE6" s="39"/>
      <c r="AF6" s="60"/>
      <c r="AG6" s="60"/>
      <c r="AI6" s="41"/>
    </row>
    <row r="7" spans="1:36" ht="12" customHeight="1" x14ac:dyDescent="0.2">
      <c r="A7" s="41"/>
      <c r="B7" s="42"/>
      <c r="C7" s="43"/>
      <c r="D7" s="41"/>
      <c r="E7" s="41"/>
      <c r="F7" s="41"/>
      <c r="G7" s="41"/>
      <c r="H7" s="41"/>
      <c r="I7" s="48"/>
      <c r="J7" s="49"/>
      <c r="K7" s="61"/>
      <c r="L7" s="62"/>
      <c r="M7" s="63"/>
      <c r="N7" s="64"/>
      <c r="O7" s="64"/>
      <c r="P7" s="65" t="s">
        <v>38</v>
      </c>
      <c r="Q7" s="65" t="s">
        <v>39</v>
      </c>
      <c r="R7" s="65" t="s">
        <v>40</v>
      </c>
      <c r="S7" s="65" t="s">
        <v>41</v>
      </c>
      <c r="T7" s="5" t="s">
        <v>42</v>
      </c>
      <c r="U7" s="59"/>
      <c r="V7" s="48"/>
      <c r="W7" s="66"/>
      <c r="X7" s="66"/>
      <c r="Z7" s="39"/>
      <c r="AA7" s="39"/>
      <c r="AB7" s="39"/>
      <c r="AC7" s="60"/>
      <c r="AD7" s="60"/>
      <c r="AE7" s="39"/>
      <c r="AF7" s="60"/>
      <c r="AG7" s="60"/>
      <c r="AI7" s="41"/>
    </row>
    <row r="8" spans="1:36" ht="11.25" customHeight="1" x14ac:dyDescent="0.2">
      <c r="A8" s="67"/>
      <c r="B8" s="68"/>
      <c r="C8" s="69"/>
      <c r="D8" s="67"/>
      <c r="E8" s="67"/>
      <c r="F8" s="67"/>
      <c r="G8" s="67"/>
      <c r="H8" s="67"/>
      <c r="I8" s="70"/>
      <c r="J8" s="46"/>
      <c r="K8" s="71"/>
      <c r="L8" s="72"/>
      <c r="M8" s="73"/>
      <c r="N8" s="74"/>
      <c r="O8" s="74"/>
      <c r="P8" s="45" t="s">
        <v>43</v>
      </c>
      <c r="Q8" s="45" t="s">
        <v>44</v>
      </c>
      <c r="R8" s="45" t="s">
        <v>45</v>
      </c>
      <c r="S8" s="75"/>
      <c r="T8" s="76" t="s">
        <v>46</v>
      </c>
      <c r="U8" s="77"/>
      <c r="V8" s="70"/>
      <c r="W8" s="78"/>
      <c r="X8" s="78"/>
      <c r="Z8" s="79"/>
      <c r="AA8" s="79"/>
      <c r="AB8" s="79"/>
      <c r="AC8" s="80"/>
      <c r="AD8" s="80"/>
      <c r="AE8" s="79"/>
      <c r="AF8" s="80"/>
      <c r="AG8" s="80"/>
      <c r="AI8" s="67"/>
    </row>
    <row r="9" spans="1:36" ht="24" customHeight="1" x14ac:dyDescent="0.2">
      <c r="A9" s="81" t="s">
        <v>47</v>
      </c>
      <c r="B9" s="82" t="s">
        <v>48</v>
      </c>
      <c r="C9" s="83" t="s">
        <v>49</v>
      </c>
      <c r="D9" s="84" t="s">
        <v>50</v>
      </c>
      <c r="E9" s="85" t="s">
        <v>51</v>
      </c>
      <c r="F9" s="86" t="s">
        <v>52</v>
      </c>
      <c r="G9" s="86" t="s">
        <v>53</v>
      </c>
      <c r="H9" s="86" t="s">
        <v>54</v>
      </c>
      <c r="I9" s="86" t="str">
        <f>IF(Z9="","",(IF(AA9-Z9&gt;0,CONCATENATE(TEXT(Z9,"#,##0"),"~",TEXT(AA9,"#,##0")),TEXT(Z9,"#,##0"))))</f>
        <v>850</v>
      </c>
      <c r="J9" s="87">
        <v>4</v>
      </c>
      <c r="K9" s="88">
        <v>23.3</v>
      </c>
      <c r="L9" s="89">
        <f>IF(K9&gt;0,1/K9*34.6*67.1,"")</f>
        <v>99.642060085836903</v>
      </c>
      <c r="M9" s="90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21</v>
      </c>
      <c r="N9" s="90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24.5</v>
      </c>
      <c r="O9" s="91" t="str">
        <f t="shared" ref="O9:O35" si="0">IF(Z9="","",IF(AE9="",TEXT(AB9,"#,##0.0"),IF(AB9-AE9&gt;0,CONCATENATE(TEXT(AE9,"#,##0.0"),"~",TEXT(AB9,"#,##0.0")),TEXT(AB9,"#,##0.0"))))</f>
        <v>28.1</v>
      </c>
      <c r="P9" s="86" t="s">
        <v>55</v>
      </c>
      <c r="Q9" s="86" t="s">
        <v>56</v>
      </c>
      <c r="R9" s="86" t="s">
        <v>57</v>
      </c>
      <c r="S9" s="86"/>
      <c r="T9" s="92" t="s">
        <v>58</v>
      </c>
      <c r="U9" s="93">
        <f>IFERROR(IF(K9&lt;M9,"",(ROUNDDOWN(K9/M9*100,0))),"")</f>
        <v>110</v>
      </c>
      <c r="V9" s="94" t="str">
        <f>IFERROR(IF(K9&lt;N9,"",(ROUNDDOWN(K9/N9*100,0))),"")</f>
        <v/>
      </c>
      <c r="W9" s="94">
        <f>IF(AC9&lt;55,"",IF(AA9="",AC9,IF(AF9-AC9&gt;0,CONCATENATE(AC9,"~",AF9),AC9)))</f>
        <v>82</v>
      </c>
      <c r="X9" s="95" t="str">
        <f>IF(AC9&lt;55,"",AD9)</f>
        <v>★3.0</v>
      </c>
      <c r="Z9" s="96">
        <v>850</v>
      </c>
      <c r="AA9" s="96">
        <v>850</v>
      </c>
      <c r="AB9" s="97">
        <f t="shared" ref="AB9:AB33" si="1">IF(Z9="","",(ROUND(IF(Z9&gt;=2759,9.5,IF(Z9&lt;2759,(-2.47/1000000*Z9*Z9)-(8.52/10000*Z9)+30.65)),1)))</f>
        <v>28.1</v>
      </c>
      <c r="AC9" s="98">
        <f t="shared" ref="AC9:AC33" si="2">IF(K9="","",ROUNDDOWN(K9/AB9*100,0))</f>
        <v>82</v>
      </c>
      <c r="AD9" s="98" t="str">
        <f t="shared" ref="AD9:AD33" si="3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★3.0</v>
      </c>
      <c r="AE9" s="97">
        <f t="shared" ref="AE9:AE33" si="4">IF(AA9="","",(ROUND(IF(AA9&gt;=2759,9.5,IF(AA9&lt;2759,(-2.47/1000000*AA9*AA9)-(8.52/10000*AA9)+30.65)),1)))</f>
        <v>28.1</v>
      </c>
      <c r="AF9" s="98">
        <f t="shared" ref="AF9:AF33" si="5">IF(AE9="","",IF(K9="","",ROUNDDOWN(K9/AE9*100,0)))</f>
        <v>82</v>
      </c>
      <c r="AG9" s="98" t="str">
        <f t="shared" ref="AG9:AG33" si="6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★3.0</v>
      </c>
      <c r="AH9" s="99"/>
      <c r="AI9" s="99"/>
      <c r="AJ9" s="99"/>
    </row>
    <row r="10" spans="1:36" ht="24" customHeight="1" x14ac:dyDescent="0.2">
      <c r="A10" s="100"/>
      <c r="B10" s="101"/>
      <c r="C10" s="102"/>
      <c r="D10" s="84" t="s">
        <v>50</v>
      </c>
      <c r="E10" s="85" t="s">
        <v>59</v>
      </c>
      <c r="F10" s="86" t="s">
        <v>52</v>
      </c>
      <c r="G10" s="86" t="s">
        <v>53</v>
      </c>
      <c r="H10" s="86" t="s">
        <v>54</v>
      </c>
      <c r="I10" s="86" t="str">
        <f>IF(Z10="","",(IF(AA10-Z10&gt;0,CONCATENATE(TEXT(Z10,"#,##0"),"~",TEXT(AA10,"#,##0")),TEXT(Z10,"#,##0"))))</f>
        <v>870</v>
      </c>
      <c r="J10" s="87">
        <v>4</v>
      </c>
      <c r="K10" s="88">
        <v>23.3</v>
      </c>
      <c r="L10" s="89">
        <f t="shared" ref="L10:L35" si="7">IF(K10&gt;0,1/K10*34.6*67.1,"")</f>
        <v>99.642060085836903</v>
      </c>
      <c r="M10" s="90">
        <f t="shared" ref="M10:M35" si="8">IFERROR(VALUE(IF(Z10="","",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))),"")</f>
        <v>20.8</v>
      </c>
      <c r="N10" s="90">
        <f t="shared" ref="N10:N35" si="9">IFERROR(VALUE(IF(Z10="","",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))),"")</f>
        <v>23.7</v>
      </c>
      <c r="O10" s="91" t="str">
        <f t="shared" si="0"/>
        <v>28.0</v>
      </c>
      <c r="P10" s="86" t="s">
        <v>55</v>
      </c>
      <c r="Q10" s="86" t="s">
        <v>56</v>
      </c>
      <c r="R10" s="86" t="s">
        <v>57</v>
      </c>
      <c r="S10" s="86"/>
      <c r="T10" s="92" t="s">
        <v>58</v>
      </c>
      <c r="U10" s="93">
        <f t="shared" ref="U10:U35" si="10">IFERROR(IF(K10&lt;M10,"",(ROUNDDOWN(K10/M10*100,0))),"")</f>
        <v>112</v>
      </c>
      <c r="V10" s="94" t="str">
        <f t="shared" ref="V10:V35" si="11">IFERROR(IF(K10&lt;N10,"",(ROUNDDOWN(K10/N10*100,0))),"")</f>
        <v/>
      </c>
      <c r="W10" s="94">
        <f t="shared" ref="W10:W35" si="12">IF(AC10&lt;55,"",IF(AA10="",AC10,IF(AF10-AC10&gt;0,CONCATENATE(AC10,"~",AF10),AC10)))</f>
        <v>83</v>
      </c>
      <c r="X10" s="95" t="str">
        <f t="shared" ref="X10:X35" si="13">IF(AC10&lt;55,"",AD10)</f>
        <v>★3.0</v>
      </c>
      <c r="Z10" s="96">
        <v>870</v>
      </c>
      <c r="AA10" s="96">
        <v>870</v>
      </c>
      <c r="AB10" s="97">
        <f t="shared" si="1"/>
        <v>28</v>
      </c>
      <c r="AC10" s="98">
        <f t="shared" si="2"/>
        <v>83</v>
      </c>
      <c r="AD10" s="98" t="str">
        <f t="shared" si="3"/>
        <v>★3.0</v>
      </c>
      <c r="AE10" s="97">
        <f t="shared" si="4"/>
        <v>28</v>
      </c>
      <c r="AF10" s="98">
        <f t="shared" si="5"/>
        <v>83</v>
      </c>
      <c r="AG10" s="98" t="str">
        <f t="shared" si="6"/>
        <v>★3.0</v>
      </c>
      <c r="AH10" s="99"/>
      <c r="AI10" s="99"/>
      <c r="AJ10" s="99"/>
    </row>
    <row r="11" spans="1:36" ht="24" customHeight="1" x14ac:dyDescent="0.2">
      <c r="A11" s="100"/>
      <c r="B11" s="101"/>
      <c r="C11" s="102"/>
      <c r="D11" s="84" t="s">
        <v>60</v>
      </c>
      <c r="E11" s="103" t="s">
        <v>61</v>
      </c>
      <c r="F11" s="86" t="s">
        <v>52</v>
      </c>
      <c r="G11" s="86" t="s">
        <v>53</v>
      </c>
      <c r="H11" s="86" t="s">
        <v>54</v>
      </c>
      <c r="I11" s="86" t="str">
        <f t="shared" ref="I11:I35" si="14">IF(Z11="","",(IF(AA11-Z11&gt;0,CONCATENATE(TEXT(Z11,"#,##0"),"~",TEXT(AA11,"#,##0")),TEXT(Z11,"#,##0"))))</f>
        <v>840</v>
      </c>
      <c r="J11" s="87">
        <v>4</v>
      </c>
      <c r="K11" s="88">
        <v>21.2</v>
      </c>
      <c r="L11" s="89">
        <f t="shared" si="7"/>
        <v>109.51226415094339</v>
      </c>
      <c r="M11" s="90">
        <f t="shared" si="8"/>
        <v>21</v>
      </c>
      <c r="N11" s="90">
        <f t="shared" si="9"/>
        <v>24.5</v>
      </c>
      <c r="O11" s="91" t="str">
        <f t="shared" si="0"/>
        <v>28.2</v>
      </c>
      <c r="P11" s="86" t="s">
        <v>55</v>
      </c>
      <c r="Q11" s="86" t="s">
        <v>56</v>
      </c>
      <c r="R11" s="86" t="s">
        <v>57</v>
      </c>
      <c r="S11" s="86" t="s">
        <v>62</v>
      </c>
      <c r="T11" s="92" t="s">
        <v>58</v>
      </c>
      <c r="U11" s="93">
        <f t="shared" si="10"/>
        <v>100</v>
      </c>
      <c r="V11" s="94" t="str">
        <f t="shared" si="11"/>
        <v/>
      </c>
      <c r="W11" s="94">
        <f t="shared" si="12"/>
        <v>75</v>
      </c>
      <c r="X11" s="95" t="str">
        <f t="shared" si="13"/>
        <v>★2.5</v>
      </c>
      <c r="Z11" s="96">
        <v>840</v>
      </c>
      <c r="AA11" s="96">
        <v>840</v>
      </c>
      <c r="AB11" s="97">
        <f t="shared" si="1"/>
        <v>28.2</v>
      </c>
      <c r="AC11" s="98">
        <f t="shared" si="2"/>
        <v>75</v>
      </c>
      <c r="AD11" s="98" t="str">
        <f t="shared" si="3"/>
        <v>★2.5</v>
      </c>
      <c r="AE11" s="97">
        <f t="shared" si="4"/>
        <v>28.2</v>
      </c>
      <c r="AF11" s="98">
        <f t="shared" si="5"/>
        <v>75</v>
      </c>
      <c r="AG11" s="98" t="str">
        <f t="shared" si="6"/>
        <v>★2.5</v>
      </c>
      <c r="AH11" s="99"/>
      <c r="AI11" s="99"/>
      <c r="AJ11" s="99"/>
    </row>
    <row r="12" spans="1:36" ht="24" customHeight="1" x14ac:dyDescent="0.2">
      <c r="A12" s="100"/>
      <c r="B12" s="101"/>
      <c r="C12" s="102"/>
      <c r="D12" s="84" t="s">
        <v>60</v>
      </c>
      <c r="E12" s="103" t="s">
        <v>63</v>
      </c>
      <c r="F12" s="86" t="s">
        <v>52</v>
      </c>
      <c r="G12" s="86" t="s">
        <v>53</v>
      </c>
      <c r="H12" s="86" t="s">
        <v>54</v>
      </c>
      <c r="I12" s="86" t="str">
        <f t="shared" si="14"/>
        <v>860~870</v>
      </c>
      <c r="J12" s="87">
        <v>4</v>
      </c>
      <c r="K12" s="88">
        <v>21.2</v>
      </c>
      <c r="L12" s="89">
        <f t="shared" si="7"/>
        <v>109.51226415094339</v>
      </c>
      <c r="M12" s="90">
        <f t="shared" si="8"/>
        <v>20.8</v>
      </c>
      <c r="N12" s="90">
        <f t="shared" si="9"/>
        <v>23.7</v>
      </c>
      <c r="O12" s="91" t="str">
        <f t="shared" si="0"/>
        <v>28.0~28.1</v>
      </c>
      <c r="P12" s="86" t="s">
        <v>55</v>
      </c>
      <c r="Q12" s="86" t="s">
        <v>56</v>
      </c>
      <c r="R12" s="86" t="s">
        <v>57</v>
      </c>
      <c r="S12" s="86" t="s">
        <v>62</v>
      </c>
      <c r="T12" s="92" t="s">
        <v>58</v>
      </c>
      <c r="U12" s="93">
        <f t="shared" si="10"/>
        <v>101</v>
      </c>
      <c r="V12" s="94" t="str">
        <f t="shared" si="11"/>
        <v/>
      </c>
      <c r="W12" s="94">
        <f t="shared" si="12"/>
        <v>75</v>
      </c>
      <c r="X12" s="95" t="str">
        <f t="shared" si="13"/>
        <v>★2.5</v>
      </c>
      <c r="Z12" s="96">
        <v>860</v>
      </c>
      <c r="AA12" s="96">
        <v>870</v>
      </c>
      <c r="AB12" s="97">
        <f t="shared" si="1"/>
        <v>28.1</v>
      </c>
      <c r="AC12" s="98">
        <f t="shared" si="2"/>
        <v>75</v>
      </c>
      <c r="AD12" s="98" t="str">
        <f t="shared" si="3"/>
        <v>★2.5</v>
      </c>
      <c r="AE12" s="97">
        <f t="shared" si="4"/>
        <v>28</v>
      </c>
      <c r="AF12" s="98">
        <f t="shared" si="5"/>
        <v>75</v>
      </c>
      <c r="AG12" s="98" t="str">
        <f t="shared" si="6"/>
        <v>★2.5</v>
      </c>
      <c r="AH12" s="99"/>
      <c r="AI12" s="99"/>
      <c r="AJ12" s="99"/>
    </row>
    <row r="13" spans="1:36" ht="24" customHeight="1" x14ac:dyDescent="0.2">
      <c r="A13" s="100"/>
      <c r="B13" s="101"/>
      <c r="C13" s="102"/>
      <c r="D13" s="84" t="s">
        <v>60</v>
      </c>
      <c r="E13" s="103" t="s">
        <v>64</v>
      </c>
      <c r="F13" s="86" t="s">
        <v>52</v>
      </c>
      <c r="G13" s="86" t="s">
        <v>53</v>
      </c>
      <c r="H13" s="86" t="s">
        <v>54</v>
      </c>
      <c r="I13" s="86" t="str">
        <f t="shared" si="14"/>
        <v>850</v>
      </c>
      <c r="J13" s="87">
        <v>4</v>
      </c>
      <c r="K13" s="88">
        <v>21</v>
      </c>
      <c r="L13" s="89">
        <f t="shared" si="7"/>
        <v>110.55523809523808</v>
      </c>
      <c r="M13" s="90">
        <f t="shared" si="8"/>
        <v>21</v>
      </c>
      <c r="N13" s="90">
        <f t="shared" si="9"/>
        <v>24.5</v>
      </c>
      <c r="O13" s="91" t="str">
        <f t="shared" si="0"/>
        <v>28.1</v>
      </c>
      <c r="P13" s="86" t="s">
        <v>55</v>
      </c>
      <c r="Q13" s="86" t="s">
        <v>56</v>
      </c>
      <c r="R13" s="86" t="s">
        <v>57</v>
      </c>
      <c r="S13" s="86" t="s">
        <v>65</v>
      </c>
      <c r="T13" s="92" t="s">
        <v>58</v>
      </c>
      <c r="U13" s="93">
        <f t="shared" si="10"/>
        <v>100</v>
      </c>
      <c r="V13" s="94" t="str">
        <f t="shared" si="11"/>
        <v/>
      </c>
      <c r="W13" s="94">
        <f t="shared" si="12"/>
        <v>74</v>
      </c>
      <c r="X13" s="95" t="str">
        <f t="shared" si="13"/>
        <v>★2.0</v>
      </c>
      <c r="Z13" s="96">
        <v>850</v>
      </c>
      <c r="AA13" s="96">
        <v>850</v>
      </c>
      <c r="AB13" s="97">
        <f t="shared" si="1"/>
        <v>28.1</v>
      </c>
      <c r="AC13" s="98">
        <f t="shared" si="2"/>
        <v>74</v>
      </c>
      <c r="AD13" s="98" t="str">
        <f t="shared" si="3"/>
        <v>★2.0</v>
      </c>
      <c r="AE13" s="97">
        <f t="shared" si="4"/>
        <v>28.1</v>
      </c>
      <c r="AF13" s="98">
        <f t="shared" si="5"/>
        <v>74</v>
      </c>
      <c r="AG13" s="98" t="str">
        <f t="shared" si="6"/>
        <v>★2.0</v>
      </c>
      <c r="AH13" s="99"/>
      <c r="AI13" s="99"/>
      <c r="AJ13" s="99"/>
    </row>
    <row r="14" spans="1:36" ht="24" customHeight="1" x14ac:dyDescent="0.2">
      <c r="A14" s="100"/>
      <c r="B14" s="101"/>
      <c r="C14" s="102"/>
      <c r="D14" s="103" t="s">
        <v>60</v>
      </c>
      <c r="E14" s="85" t="s">
        <v>66</v>
      </c>
      <c r="F14" s="86" t="s">
        <v>52</v>
      </c>
      <c r="G14" s="86" t="s">
        <v>53</v>
      </c>
      <c r="H14" s="86" t="s">
        <v>54</v>
      </c>
      <c r="I14" s="86" t="str">
        <f t="shared" si="14"/>
        <v>860</v>
      </c>
      <c r="J14" s="87">
        <v>4</v>
      </c>
      <c r="K14" s="88">
        <v>21</v>
      </c>
      <c r="L14" s="89">
        <f t="shared" si="7"/>
        <v>110.55523809523808</v>
      </c>
      <c r="M14" s="90">
        <f t="shared" si="8"/>
        <v>20.8</v>
      </c>
      <c r="N14" s="90">
        <f t="shared" si="9"/>
        <v>23.7</v>
      </c>
      <c r="O14" s="91" t="str">
        <f t="shared" si="0"/>
        <v>28.1</v>
      </c>
      <c r="P14" s="86" t="s">
        <v>55</v>
      </c>
      <c r="Q14" s="86" t="s">
        <v>56</v>
      </c>
      <c r="R14" s="86" t="s">
        <v>57</v>
      </c>
      <c r="S14" s="86" t="s">
        <v>65</v>
      </c>
      <c r="T14" s="92" t="s">
        <v>58</v>
      </c>
      <c r="U14" s="93">
        <f t="shared" si="10"/>
        <v>100</v>
      </c>
      <c r="V14" s="94" t="str">
        <f t="shared" si="11"/>
        <v/>
      </c>
      <c r="W14" s="94">
        <f t="shared" si="12"/>
        <v>74</v>
      </c>
      <c r="X14" s="95" t="str">
        <f t="shared" si="13"/>
        <v>★2.0</v>
      </c>
      <c r="Z14" s="96">
        <v>860</v>
      </c>
      <c r="AA14" s="96"/>
      <c r="AB14" s="97">
        <f t="shared" si="1"/>
        <v>28.1</v>
      </c>
      <c r="AC14" s="98">
        <f t="shared" si="2"/>
        <v>74</v>
      </c>
      <c r="AD14" s="98" t="str">
        <f t="shared" si="3"/>
        <v>★2.0</v>
      </c>
      <c r="AE14" s="97" t="str">
        <f t="shared" si="4"/>
        <v/>
      </c>
      <c r="AF14" s="98" t="str">
        <f t="shared" si="5"/>
        <v/>
      </c>
      <c r="AG14" s="98" t="str">
        <f t="shared" si="6"/>
        <v/>
      </c>
      <c r="AH14" s="99"/>
      <c r="AI14" s="99"/>
      <c r="AJ14" s="99"/>
    </row>
    <row r="15" spans="1:36" ht="24" customHeight="1" x14ac:dyDescent="0.2">
      <c r="A15" s="100"/>
      <c r="B15" s="101"/>
      <c r="C15" s="102"/>
      <c r="D15" s="103" t="s">
        <v>60</v>
      </c>
      <c r="E15" s="85" t="s">
        <v>67</v>
      </c>
      <c r="F15" s="86" t="s">
        <v>52</v>
      </c>
      <c r="G15" s="86" t="s">
        <v>53</v>
      </c>
      <c r="H15" s="86" t="s">
        <v>54</v>
      </c>
      <c r="I15" s="86" t="str">
        <f t="shared" si="14"/>
        <v>870</v>
      </c>
      <c r="J15" s="87">
        <v>4</v>
      </c>
      <c r="K15" s="88">
        <v>21</v>
      </c>
      <c r="L15" s="89">
        <f t="shared" si="7"/>
        <v>110.55523809523808</v>
      </c>
      <c r="M15" s="90">
        <f t="shared" si="8"/>
        <v>20.8</v>
      </c>
      <c r="N15" s="90">
        <f t="shared" si="9"/>
        <v>23.7</v>
      </c>
      <c r="O15" s="91" t="str">
        <f t="shared" si="0"/>
        <v>28.0</v>
      </c>
      <c r="P15" s="86" t="s">
        <v>55</v>
      </c>
      <c r="Q15" s="86" t="s">
        <v>56</v>
      </c>
      <c r="R15" s="86" t="s">
        <v>57</v>
      </c>
      <c r="S15" s="86" t="s">
        <v>65</v>
      </c>
      <c r="T15" s="92" t="s">
        <v>58</v>
      </c>
      <c r="U15" s="93">
        <f t="shared" si="10"/>
        <v>100</v>
      </c>
      <c r="V15" s="94" t="str">
        <f t="shared" si="11"/>
        <v/>
      </c>
      <c r="W15" s="94">
        <f t="shared" si="12"/>
        <v>75</v>
      </c>
      <c r="X15" s="95" t="str">
        <f t="shared" si="13"/>
        <v>★2.5</v>
      </c>
      <c r="Z15" s="96">
        <v>870</v>
      </c>
      <c r="AA15" s="96"/>
      <c r="AB15" s="97">
        <f t="shared" si="1"/>
        <v>28</v>
      </c>
      <c r="AC15" s="98">
        <f t="shared" si="2"/>
        <v>75</v>
      </c>
      <c r="AD15" s="98" t="str">
        <f t="shared" si="3"/>
        <v>★2.5</v>
      </c>
      <c r="AE15" s="97" t="str">
        <f t="shared" si="4"/>
        <v/>
      </c>
      <c r="AF15" s="98" t="str">
        <f t="shared" si="5"/>
        <v/>
      </c>
      <c r="AG15" s="98" t="str">
        <f t="shared" si="6"/>
        <v/>
      </c>
      <c r="AH15" s="99"/>
      <c r="AI15" s="99"/>
      <c r="AJ15" s="99"/>
    </row>
    <row r="16" spans="1:36" ht="24" customHeight="1" x14ac:dyDescent="0.2">
      <c r="A16" s="100"/>
      <c r="B16" s="101"/>
      <c r="C16" s="102"/>
      <c r="D16" s="84" t="s">
        <v>68</v>
      </c>
      <c r="E16" s="103" t="s">
        <v>69</v>
      </c>
      <c r="F16" s="86" t="s">
        <v>70</v>
      </c>
      <c r="G16" s="86" t="s">
        <v>53</v>
      </c>
      <c r="H16" s="86" t="s">
        <v>54</v>
      </c>
      <c r="I16" s="86" t="str">
        <f t="shared" si="14"/>
        <v>840</v>
      </c>
      <c r="J16" s="87">
        <v>4</v>
      </c>
      <c r="K16" s="88">
        <v>23.2</v>
      </c>
      <c r="L16" s="89">
        <f t="shared" si="7"/>
        <v>100.07155172413793</v>
      </c>
      <c r="M16" s="90">
        <f t="shared" si="8"/>
        <v>21</v>
      </c>
      <c r="N16" s="90">
        <f t="shared" si="9"/>
        <v>24.5</v>
      </c>
      <c r="O16" s="91" t="str">
        <f t="shared" si="0"/>
        <v>28.2</v>
      </c>
      <c r="P16" s="86" t="s">
        <v>71</v>
      </c>
      <c r="Q16" s="86" t="s">
        <v>56</v>
      </c>
      <c r="R16" s="86" t="s">
        <v>57</v>
      </c>
      <c r="S16" s="86"/>
      <c r="T16" s="92" t="s">
        <v>58</v>
      </c>
      <c r="U16" s="93">
        <f t="shared" si="10"/>
        <v>110</v>
      </c>
      <c r="V16" s="94" t="str">
        <f t="shared" si="11"/>
        <v/>
      </c>
      <c r="W16" s="94">
        <f t="shared" si="12"/>
        <v>82</v>
      </c>
      <c r="X16" s="95" t="str">
        <f t="shared" si="13"/>
        <v>★3.0</v>
      </c>
      <c r="Z16" s="96">
        <v>840</v>
      </c>
      <c r="AA16" s="96">
        <v>840</v>
      </c>
      <c r="AB16" s="97">
        <f t="shared" si="1"/>
        <v>28.2</v>
      </c>
      <c r="AC16" s="98">
        <f t="shared" si="2"/>
        <v>82</v>
      </c>
      <c r="AD16" s="98" t="str">
        <f t="shared" si="3"/>
        <v>★3.0</v>
      </c>
      <c r="AE16" s="97">
        <f t="shared" si="4"/>
        <v>28.2</v>
      </c>
      <c r="AF16" s="98">
        <f t="shared" si="5"/>
        <v>82</v>
      </c>
      <c r="AG16" s="98" t="str">
        <f t="shared" si="6"/>
        <v>★3.0</v>
      </c>
      <c r="AH16" s="99"/>
      <c r="AI16" s="99"/>
      <c r="AJ16" s="99"/>
    </row>
    <row r="17" spans="1:36" ht="24" customHeight="1" x14ac:dyDescent="0.2">
      <c r="A17" s="100"/>
      <c r="B17" s="101"/>
      <c r="C17" s="102"/>
      <c r="D17" s="84" t="s">
        <v>72</v>
      </c>
      <c r="E17" s="103" t="s">
        <v>73</v>
      </c>
      <c r="F17" s="86" t="s">
        <v>70</v>
      </c>
      <c r="G17" s="86" t="s">
        <v>53</v>
      </c>
      <c r="H17" s="86" t="s">
        <v>54</v>
      </c>
      <c r="I17" s="86" t="str">
        <f t="shared" si="14"/>
        <v>830~840</v>
      </c>
      <c r="J17" s="87">
        <v>4</v>
      </c>
      <c r="K17" s="88">
        <v>21.2</v>
      </c>
      <c r="L17" s="89">
        <f t="shared" si="7"/>
        <v>109.51226415094339</v>
      </c>
      <c r="M17" s="90">
        <f t="shared" si="8"/>
        <v>21</v>
      </c>
      <c r="N17" s="90">
        <f t="shared" si="9"/>
        <v>24.5</v>
      </c>
      <c r="O17" s="91" t="str">
        <f t="shared" si="0"/>
        <v>28.2</v>
      </c>
      <c r="P17" s="86" t="s">
        <v>71</v>
      </c>
      <c r="Q17" s="86" t="s">
        <v>56</v>
      </c>
      <c r="R17" s="86" t="s">
        <v>57</v>
      </c>
      <c r="S17" s="86"/>
      <c r="T17" s="92" t="s">
        <v>58</v>
      </c>
      <c r="U17" s="93">
        <f t="shared" si="10"/>
        <v>100</v>
      </c>
      <c r="V17" s="94" t="str">
        <f t="shared" si="11"/>
        <v/>
      </c>
      <c r="W17" s="94">
        <f t="shared" si="12"/>
        <v>75</v>
      </c>
      <c r="X17" s="95" t="str">
        <f t="shared" si="13"/>
        <v>★2.5</v>
      </c>
      <c r="Z17" s="96">
        <v>830</v>
      </c>
      <c r="AA17" s="96">
        <v>840</v>
      </c>
      <c r="AB17" s="97">
        <f t="shared" si="1"/>
        <v>28.2</v>
      </c>
      <c r="AC17" s="98">
        <f t="shared" si="2"/>
        <v>75</v>
      </c>
      <c r="AD17" s="98" t="str">
        <f t="shared" si="3"/>
        <v>★2.5</v>
      </c>
      <c r="AE17" s="97">
        <f t="shared" si="4"/>
        <v>28.2</v>
      </c>
      <c r="AF17" s="98">
        <f t="shared" si="5"/>
        <v>75</v>
      </c>
      <c r="AG17" s="98" t="str">
        <f t="shared" si="6"/>
        <v>★2.5</v>
      </c>
      <c r="AH17" s="99"/>
      <c r="AI17" s="99"/>
      <c r="AJ17" s="99"/>
    </row>
    <row r="18" spans="1:36" ht="24" customHeight="1" x14ac:dyDescent="0.2">
      <c r="A18" s="100"/>
      <c r="B18" s="101"/>
      <c r="C18" s="102"/>
      <c r="D18" s="84" t="s">
        <v>74</v>
      </c>
      <c r="E18" s="103" t="s">
        <v>75</v>
      </c>
      <c r="F18" s="86" t="s">
        <v>52</v>
      </c>
      <c r="G18" s="86" t="s">
        <v>53</v>
      </c>
      <c r="H18" s="86" t="s">
        <v>54</v>
      </c>
      <c r="I18" s="86" t="str">
        <f t="shared" si="14"/>
        <v>870~880</v>
      </c>
      <c r="J18" s="87">
        <v>4</v>
      </c>
      <c r="K18" s="88">
        <v>21.5</v>
      </c>
      <c r="L18" s="89">
        <f t="shared" si="7"/>
        <v>107.98418604651162</v>
      </c>
      <c r="M18" s="90">
        <f t="shared" si="8"/>
        <v>20.8</v>
      </c>
      <c r="N18" s="90">
        <f t="shared" si="9"/>
        <v>23.7</v>
      </c>
      <c r="O18" s="91" t="str">
        <f t="shared" si="0"/>
        <v>28.0</v>
      </c>
      <c r="P18" s="86" t="s">
        <v>55</v>
      </c>
      <c r="Q18" s="86" t="s">
        <v>76</v>
      </c>
      <c r="R18" s="86" t="s">
        <v>57</v>
      </c>
      <c r="S18" s="86"/>
      <c r="T18" s="92" t="s">
        <v>77</v>
      </c>
      <c r="U18" s="93">
        <f t="shared" si="10"/>
        <v>103</v>
      </c>
      <c r="V18" s="94" t="str">
        <f t="shared" si="11"/>
        <v/>
      </c>
      <c r="W18" s="94">
        <f t="shared" si="12"/>
        <v>76</v>
      </c>
      <c r="X18" s="95" t="str">
        <f t="shared" si="13"/>
        <v>★2.5</v>
      </c>
      <c r="Y18" s="99"/>
      <c r="Z18" s="96">
        <v>870</v>
      </c>
      <c r="AA18" s="96">
        <v>880</v>
      </c>
      <c r="AB18" s="97">
        <f t="shared" si="1"/>
        <v>28</v>
      </c>
      <c r="AC18" s="98">
        <f t="shared" si="2"/>
        <v>76</v>
      </c>
      <c r="AD18" s="98" t="str">
        <f t="shared" si="3"/>
        <v>★2.5</v>
      </c>
      <c r="AE18" s="97">
        <f t="shared" si="4"/>
        <v>28</v>
      </c>
      <c r="AF18" s="98">
        <f t="shared" si="5"/>
        <v>76</v>
      </c>
      <c r="AG18" s="98" t="str">
        <f t="shared" si="6"/>
        <v>★2.5</v>
      </c>
      <c r="AH18" s="99"/>
      <c r="AI18" s="99"/>
      <c r="AJ18" s="99"/>
    </row>
    <row r="19" spans="1:36" ht="24" customHeight="1" x14ac:dyDescent="0.2">
      <c r="A19" s="100"/>
      <c r="B19" s="101"/>
      <c r="C19" s="102"/>
      <c r="D19" s="84" t="s">
        <v>78</v>
      </c>
      <c r="E19" s="103" t="s">
        <v>79</v>
      </c>
      <c r="F19" s="86" t="s">
        <v>52</v>
      </c>
      <c r="G19" s="86" t="s">
        <v>53</v>
      </c>
      <c r="H19" s="86" t="s">
        <v>54</v>
      </c>
      <c r="I19" s="86" t="str">
        <f t="shared" si="14"/>
        <v>860~880</v>
      </c>
      <c r="J19" s="87">
        <v>4</v>
      </c>
      <c r="K19" s="88">
        <v>19.2</v>
      </c>
      <c r="L19" s="89">
        <f t="shared" si="7"/>
        <v>120.91979166666667</v>
      </c>
      <c r="M19" s="90">
        <f t="shared" si="8"/>
        <v>20.8</v>
      </c>
      <c r="N19" s="90">
        <f t="shared" si="9"/>
        <v>23.7</v>
      </c>
      <c r="O19" s="91" t="str">
        <f t="shared" si="0"/>
        <v>28.0~28.1</v>
      </c>
      <c r="P19" s="86" t="s">
        <v>55</v>
      </c>
      <c r="Q19" s="86" t="s">
        <v>76</v>
      </c>
      <c r="R19" s="86" t="s">
        <v>57</v>
      </c>
      <c r="S19" s="86"/>
      <c r="T19" s="92" t="s">
        <v>77</v>
      </c>
      <c r="U19" s="93" t="str">
        <f t="shared" si="10"/>
        <v/>
      </c>
      <c r="V19" s="94" t="str">
        <f t="shared" si="11"/>
        <v/>
      </c>
      <c r="W19" s="94">
        <f t="shared" si="12"/>
        <v>68</v>
      </c>
      <c r="X19" s="95" t="str">
        <f t="shared" si="13"/>
        <v>★1.5</v>
      </c>
      <c r="Y19" s="99"/>
      <c r="Z19" s="96">
        <v>860</v>
      </c>
      <c r="AA19" s="96">
        <v>880</v>
      </c>
      <c r="AB19" s="97">
        <f t="shared" si="1"/>
        <v>28.1</v>
      </c>
      <c r="AC19" s="98">
        <f t="shared" si="2"/>
        <v>68</v>
      </c>
      <c r="AD19" s="98" t="str">
        <f t="shared" si="3"/>
        <v>★1.5</v>
      </c>
      <c r="AE19" s="97">
        <f t="shared" si="4"/>
        <v>28</v>
      </c>
      <c r="AF19" s="98">
        <f t="shared" si="5"/>
        <v>68</v>
      </c>
      <c r="AG19" s="98" t="str">
        <f t="shared" si="6"/>
        <v>★1.5</v>
      </c>
      <c r="AH19" s="99"/>
      <c r="AI19" s="99"/>
      <c r="AJ19" s="99"/>
    </row>
    <row r="20" spans="1:36" ht="24" customHeight="1" x14ac:dyDescent="0.2">
      <c r="A20" s="100"/>
      <c r="B20" s="101"/>
      <c r="C20" s="102"/>
      <c r="D20" s="103" t="s">
        <v>80</v>
      </c>
      <c r="E20" s="103" t="s">
        <v>69</v>
      </c>
      <c r="F20" s="86" t="s">
        <v>70</v>
      </c>
      <c r="G20" s="86" t="s">
        <v>53</v>
      </c>
      <c r="H20" s="86" t="s">
        <v>54</v>
      </c>
      <c r="I20" s="86" t="str">
        <f t="shared" si="14"/>
        <v>900</v>
      </c>
      <c r="J20" s="87">
        <v>4</v>
      </c>
      <c r="K20" s="88">
        <v>21</v>
      </c>
      <c r="L20" s="89">
        <f t="shared" si="7"/>
        <v>110.55523809523808</v>
      </c>
      <c r="M20" s="90">
        <f t="shared" si="8"/>
        <v>20.8</v>
      </c>
      <c r="N20" s="90">
        <f t="shared" si="9"/>
        <v>23.7</v>
      </c>
      <c r="O20" s="91" t="str">
        <f t="shared" si="0"/>
        <v>27.9</v>
      </c>
      <c r="P20" s="86" t="s">
        <v>71</v>
      </c>
      <c r="Q20" s="86" t="s">
        <v>56</v>
      </c>
      <c r="R20" s="86" t="s">
        <v>81</v>
      </c>
      <c r="S20" s="86"/>
      <c r="T20" s="92" t="s">
        <v>58</v>
      </c>
      <c r="U20" s="93">
        <f t="shared" si="10"/>
        <v>100</v>
      </c>
      <c r="V20" s="94" t="str">
        <f t="shared" si="11"/>
        <v/>
      </c>
      <c r="W20" s="94">
        <f t="shared" si="12"/>
        <v>75</v>
      </c>
      <c r="X20" s="95" t="str">
        <f t="shared" si="13"/>
        <v>★2.5</v>
      </c>
      <c r="Y20" s="99"/>
      <c r="Z20" s="96">
        <v>900</v>
      </c>
      <c r="AA20" s="96">
        <v>900</v>
      </c>
      <c r="AB20" s="97">
        <f t="shared" si="1"/>
        <v>27.9</v>
      </c>
      <c r="AC20" s="98">
        <f t="shared" si="2"/>
        <v>75</v>
      </c>
      <c r="AD20" s="98" t="str">
        <f t="shared" si="3"/>
        <v>★2.5</v>
      </c>
      <c r="AE20" s="97">
        <f t="shared" si="4"/>
        <v>27.9</v>
      </c>
      <c r="AF20" s="98">
        <f t="shared" si="5"/>
        <v>75</v>
      </c>
      <c r="AG20" s="98" t="str">
        <f t="shared" si="6"/>
        <v>★2.5</v>
      </c>
      <c r="AH20" s="99"/>
      <c r="AI20" s="99"/>
      <c r="AJ20" s="99"/>
    </row>
    <row r="21" spans="1:36" ht="24" customHeight="1" x14ac:dyDescent="0.2">
      <c r="A21" s="100"/>
      <c r="B21" s="101"/>
      <c r="C21" s="102"/>
      <c r="D21" s="84" t="s">
        <v>82</v>
      </c>
      <c r="E21" s="103" t="s">
        <v>73</v>
      </c>
      <c r="F21" s="86" t="s">
        <v>70</v>
      </c>
      <c r="G21" s="86" t="s">
        <v>53</v>
      </c>
      <c r="H21" s="86" t="s">
        <v>54</v>
      </c>
      <c r="I21" s="86" t="str">
        <f t="shared" si="14"/>
        <v>890~900</v>
      </c>
      <c r="J21" s="87">
        <v>4</v>
      </c>
      <c r="K21" s="88">
        <v>18.2</v>
      </c>
      <c r="L21" s="89">
        <f t="shared" si="7"/>
        <v>127.56373626373626</v>
      </c>
      <c r="M21" s="90">
        <f t="shared" si="8"/>
        <v>20.8</v>
      </c>
      <c r="N21" s="90">
        <f t="shared" si="9"/>
        <v>23.7</v>
      </c>
      <c r="O21" s="91" t="str">
        <f t="shared" si="0"/>
        <v>27.9</v>
      </c>
      <c r="P21" s="86" t="s">
        <v>71</v>
      </c>
      <c r="Q21" s="86" t="s">
        <v>56</v>
      </c>
      <c r="R21" s="86" t="s">
        <v>81</v>
      </c>
      <c r="S21" s="86"/>
      <c r="T21" s="92" t="s">
        <v>58</v>
      </c>
      <c r="U21" s="93" t="str">
        <f t="shared" si="10"/>
        <v/>
      </c>
      <c r="V21" s="94" t="str">
        <f t="shared" si="11"/>
        <v/>
      </c>
      <c r="W21" s="94">
        <f t="shared" si="12"/>
        <v>65</v>
      </c>
      <c r="X21" s="95" t="str">
        <f t="shared" si="13"/>
        <v>★1.5</v>
      </c>
      <c r="Y21" s="99"/>
      <c r="Z21" s="96">
        <v>890</v>
      </c>
      <c r="AA21" s="96">
        <v>900</v>
      </c>
      <c r="AB21" s="97">
        <f t="shared" si="1"/>
        <v>27.9</v>
      </c>
      <c r="AC21" s="98">
        <f t="shared" si="2"/>
        <v>65</v>
      </c>
      <c r="AD21" s="98" t="str">
        <f t="shared" si="3"/>
        <v>★1.5</v>
      </c>
      <c r="AE21" s="97">
        <f t="shared" si="4"/>
        <v>27.9</v>
      </c>
      <c r="AF21" s="98">
        <f t="shared" si="5"/>
        <v>65</v>
      </c>
      <c r="AG21" s="98" t="str">
        <f t="shared" si="6"/>
        <v>★1.5</v>
      </c>
      <c r="AH21" s="99"/>
      <c r="AI21" s="99"/>
      <c r="AJ21" s="99"/>
    </row>
    <row r="22" spans="1:36" ht="24" customHeight="1" x14ac:dyDescent="0.2">
      <c r="A22" s="100"/>
      <c r="B22" s="101"/>
      <c r="C22" s="102"/>
      <c r="D22" s="84" t="s">
        <v>83</v>
      </c>
      <c r="E22" s="103" t="s">
        <v>84</v>
      </c>
      <c r="F22" s="86" t="s">
        <v>52</v>
      </c>
      <c r="G22" s="86" t="s">
        <v>53</v>
      </c>
      <c r="H22" s="86" t="s">
        <v>54</v>
      </c>
      <c r="I22" s="86" t="str">
        <f t="shared" si="14"/>
        <v>910~930</v>
      </c>
      <c r="J22" s="87">
        <v>4</v>
      </c>
      <c r="K22" s="88">
        <v>21.1</v>
      </c>
      <c r="L22" s="104">
        <f t="shared" si="7"/>
        <v>110.03127962085307</v>
      </c>
      <c r="M22" s="90">
        <f t="shared" si="8"/>
        <v>20.8</v>
      </c>
      <c r="N22" s="90">
        <f t="shared" si="9"/>
        <v>23.7</v>
      </c>
      <c r="O22" s="105" t="str">
        <f t="shared" si="0"/>
        <v>27.7~27.8</v>
      </c>
      <c r="P22" s="86" t="s">
        <v>55</v>
      </c>
      <c r="Q22" s="86" t="s">
        <v>56</v>
      </c>
      <c r="R22" s="86" t="s">
        <v>81</v>
      </c>
      <c r="S22" s="86"/>
      <c r="T22" s="106" t="s">
        <v>58</v>
      </c>
      <c r="U22" s="107">
        <f t="shared" si="10"/>
        <v>101</v>
      </c>
      <c r="V22" s="108" t="str">
        <f t="shared" si="11"/>
        <v/>
      </c>
      <c r="W22" s="108" t="str">
        <f t="shared" si="12"/>
        <v>75~76</v>
      </c>
      <c r="X22" s="109" t="str">
        <f t="shared" si="13"/>
        <v>★2.5</v>
      </c>
      <c r="Y22" s="99"/>
      <c r="Z22" s="110">
        <v>910</v>
      </c>
      <c r="AA22" s="110">
        <v>930</v>
      </c>
      <c r="AB22" s="97">
        <f t="shared" si="1"/>
        <v>27.8</v>
      </c>
      <c r="AC22" s="98">
        <f t="shared" si="2"/>
        <v>75</v>
      </c>
      <c r="AD22" s="98" t="str">
        <f t="shared" si="3"/>
        <v>★2.5</v>
      </c>
      <c r="AE22" s="97">
        <f t="shared" si="4"/>
        <v>27.7</v>
      </c>
      <c r="AF22" s="98">
        <f t="shared" si="5"/>
        <v>76</v>
      </c>
      <c r="AG22" s="98" t="str">
        <f t="shared" si="6"/>
        <v>★2.5</v>
      </c>
      <c r="AH22" s="99"/>
      <c r="AI22" s="99"/>
      <c r="AJ22" s="99"/>
    </row>
    <row r="23" spans="1:36" ht="24" customHeight="1" x14ac:dyDescent="0.2">
      <c r="A23" s="100"/>
      <c r="B23" s="101"/>
      <c r="C23" s="102"/>
      <c r="D23" s="84" t="s">
        <v>85</v>
      </c>
      <c r="E23" s="103" t="s">
        <v>86</v>
      </c>
      <c r="F23" s="86" t="s">
        <v>52</v>
      </c>
      <c r="G23" s="86" t="s">
        <v>53</v>
      </c>
      <c r="H23" s="86" t="s">
        <v>54</v>
      </c>
      <c r="I23" s="86" t="str">
        <f t="shared" si="14"/>
        <v>900~930</v>
      </c>
      <c r="J23" s="87">
        <v>4</v>
      </c>
      <c r="K23" s="88">
        <v>18.8</v>
      </c>
      <c r="L23" s="89">
        <f t="shared" si="7"/>
        <v>123.49255319148935</v>
      </c>
      <c r="M23" s="90">
        <f t="shared" si="8"/>
        <v>20.8</v>
      </c>
      <c r="N23" s="90">
        <f t="shared" si="9"/>
        <v>23.7</v>
      </c>
      <c r="O23" s="91" t="str">
        <f t="shared" si="0"/>
        <v>27.7~27.9</v>
      </c>
      <c r="P23" s="86" t="s">
        <v>55</v>
      </c>
      <c r="Q23" s="86" t="s">
        <v>56</v>
      </c>
      <c r="R23" s="86" t="s">
        <v>81</v>
      </c>
      <c r="S23" s="86"/>
      <c r="T23" s="92" t="s">
        <v>58</v>
      </c>
      <c r="U23" s="93" t="str">
        <f t="shared" si="10"/>
        <v/>
      </c>
      <c r="V23" s="94" t="str">
        <f t="shared" si="11"/>
        <v/>
      </c>
      <c r="W23" s="94">
        <f t="shared" si="12"/>
        <v>67</v>
      </c>
      <c r="X23" s="95" t="str">
        <f t="shared" si="13"/>
        <v>★1.5</v>
      </c>
      <c r="Y23" s="99"/>
      <c r="Z23" s="96">
        <v>900</v>
      </c>
      <c r="AA23" s="96">
        <v>930</v>
      </c>
      <c r="AB23" s="97">
        <f t="shared" si="1"/>
        <v>27.9</v>
      </c>
      <c r="AC23" s="98">
        <f t="shared" si="2"/>
        <v>67</v>
      </c>
      <c r="AD23" s="98" t="str">
        <f t="shared" si="3"/>
        <v>★1.5</v>
      </c>
      <c r="AE23" s="97">
        <f t="shared" si="4"/>
        <v>27.7</v>
      </c>
      <c r="AF23" s="98">
        <f t="shared" si="5"/>
        <v>67</v>
      </c>
      <c r="AG23" s="98" t="str">
        <f t="shared" si="6"/>
        <v>★1.5</v>
      </c>
      <c r="AH23" s="99"/>
      <c r="AI23" s="99"/>
      <c r="AJ23" s="99"/>
    </row>
    <row r="24" spans="1:36" ht="24" customHeight="1" x14ac:dyDescent="0.2">
      <c r="A24" s="100"/>
      <c r="B24" s="101"/>
      <c r="C24" s="102"/>
      <c r="D24" s="84" t="s">
        <v>87</v>
      </c>
      <c r="E24" s="103" t="s">
        <v>75</v>
      </c>
      <c r="F24" s="86" t="s">
        <v>52</v>
      </c>
      <c r="G24" s="86" t="s">
        <v>53</v>
      </c>
      <c r="H24" s="86" t="s">
        <v>54</v>
      </c>
      <c r="I24" s="86" t="s">
        <v>88</v>
      </c>
      <c r="J24" s="87">
        <v>4</v>
      </c>
      <c r="K24" s="88">
        <v>19.399999999999999</v>
      </c>
      <c r="L24" s="89">
        <f t="shared" si="7"/>
        <v>119.67319587628867</v>
      </c>
      <c r="M24" s="90">
        <f t="shared" si="8"/>
        <v>20.8</v>
      </c>
      <c r="N24" s="90">
        <f t="shared" si="9"/>
        <v>23.7</v>
      </c>
      <c r="O24" s="91" t="str">
        <f t="shared" si="0"/>
        <v>27.7</v>
      </c>
      <c r="P24" s="86" t="s">
        <v>55</v>
      </c>
      <c r="Q24" s="86" t="s">
        <v>76</v>
      </c>
      <c r="R24" s="86" t="s">
        <v>81</v>
      </c>
      <c r="S24" s="86"/>
      <c r="T24" s="92" t="s">
        <v>77</v>
      </c>
      <c r="U24" s="93" t="str">
        <f t="shared" si="10"/>
        <v/>
      </c>
      <c r="V24" s="94" t="str">
        <f t="shared" si="11"/>
        <v/>
      </c>
      <c r="W24" s="94">
        <f t="shared" si="12"/>
        <v>70</v>
      </c>
      <c r="X24" s="95" t="str">
        <f t="shared" si="13"/>
        <v>★2.0</v>
      </c>
      <c r="Y24" s="99"/>
      <c r="Z24" s="96">
        <v>930</v>
      </c>
      <c r="AA24" s="96">
        <v>930</v>
      </c>
      <c r="AB24" s="97">
        <f t="shared" si="1"/>
        <v>27.7</v>
      </c>
      <c r="AC24" s="98">
        <f t="shared" si="2"/>
        <v>70</v>
      </c>
      <c r="AD24" s="98" t="str">
        <f t="shared" si="3"/>
        <v>★2.0</v>
      </c>
      <c r="AE24" s="97">
        <f t="shared" si="4"/>
        <v>27.7</v>
      </c>
      <c r="AF24" s="98">
        <f t="shared" si="5"/>
        <v>70</v>
      </c>
      <c r="AG24" s="98" t="str">
        <f t="shared" si="6"/>
        <v>★2.0</v>
      </c>
      <c r="AH24" s="99"/>
      <c r="AI24" s="99"/>
      <c r="AJ24" s="99"/>
    </row>
    <row r="25" spans="1:36" ht="24" customHeight="1" x14ac:dyDescent="0.2">
      <c r="A25" s="100"/>
      <c r="B25" s="111"/>
      <c r="C25" s="112"/>
      <c r="D25" s="84" t="s">
        <v>89</v>
      </c>
      <c r="E25" s="103" t="s">
        <v>79</v>
      </c>
      <c r="F25" s="86" t="s">
        <v>52</v>
      </c>
      <c r="G25" s="86" t="s">
        <v>53</v>
      </c>
      <c r="H25" s="86" t="s">
        <v>54</v>
      </c>
      <c r="I25" s="86" t="str">
        <f t="shared" si="14"/>
        <v>920~940</v>
      </c>
      <c r="J25" s="87">
        <v>4</v>
      </c>
      <c r="K25" s="88">
        <v>16.8</v>
      </c>
      <c r="L25" s="89">
        <f t="shared" si="7"/>
        <v>138.19404761904758</v>
      </c>
      <c r="M25" s="90">
        <f t="shared" si="8"/>
        <v>20.8</v>
      </c>
      <c r="N25" s="90">
        <f t="shared" si="9"/>
        <v>23.7</v>
      </c>
      <c r="O25" s="91" t="str">
        <f t="shared" si="0"/>
        <v>27.7~27.8</v>
      </c>
      <c r="P25" s="86" t="s">
        <v>55</v>
      </c>
      <c r="Q25" s="86" t="s">
        <v>76</v>
      </c>
      <c r="R25" s="86" t="s">
        <v>81</v>
      </c>
      <c r="S25" s="86"/>
      <c r="T25" s="92" t="s">
        <v>77</v>
      </c>
      <c r="U25" s="93" t="str">
        <f t="shared" si="10"/>
        <v/>
      </c>
      <c r="V25" s="94" t="str">
        <f t="shared" si="11"/>
        <v/>
      </c>
      <c r="W25" s="94">
        <f t="shared" si="12"/>
        <v>60</v>
      </c>
      <c r="X25" s="95" t="str">
        <f t="shared" si="13"/>
        <v>★1.0</v>
      </c>
      <c r="Y25" s="99"/>
      <c r="Z25" s="96">
        <v>920</v>
      </c>
      <c r="AA25" s="96">
        <v>940</v>
      </c>
      <c r="AB25" s="97">
        <f t="shared" si="1"/>
        <v>27.8</v>
      </c>
      <c r="AC25" s="98">
        <f t="shared" si="2"/>
        <v>60</v>
      </c>
      <c r="AD25" s="98" t="str">
        <f t="shared" si="3"/>
        <v>★1.0</v>
      </c>
      <c r="AE25" s="97">
        <f t="shared" si="4"/>
        <v>27.7</v>
      </c>
      <c r="AF25" s="98">
        <f t="shared" si="5"/>
        <v>60</v>
      </c>
      <c r="AG25" s="98" t="str">
        <f t="shared" si="6"/>
        <v>★1.0</v>
      </c>
      <c r="AH25" s="99"/>
      <c r="AI25" s="99"/>
      <c r="AJ25" s="99"/>
    </row>
    <row r="26" spans="1:36" ht="24" customHeight="1" x14ac:dyDescent="0.2">
      <c r="A26" s="100"/>
      <c r="B26" s="113" t="s">
        <v>48</v>
      </c>
      <c r="C26" s="102" t="s">
        <v>90</v>
      </c>
      <c r="D26" s="84" t="s">
        <v>91</v>
      </c>
      <c r="E26" s="103" t="s">
        <v>92</v>
      </c>
      <c r="F26" s="86" t="s">
        <v>52</v>
      </c>
      <c r="G26" s="86" t="s">
        <v>53</v>
      </c>
      <c r="H26" s="86" t="s">
        <v>54</v>
      </c>
      <c r="I26" s="86" t="str">
        <f t="shared" si="14"/>
        <v>980</v>
      </c>
      <c r="J26" s="87">
        <v>4</v>
      </c>
      <c r="K26" s="88">
        <v>20.9</v>
      </c>
      <c r="L26" s="89">
        <f t="shared" si="7"/>
        <v>111.08421052631577</v>
      </c>
      <c r="M26" s="90">
        <f t="shared" si="8"/>
        <v>20.5</v>
      </c>
      <c r="N26" s="90">
        <f t="shared" si="9"/>
        <v>23.4</v>
      </c>
      <c r="O26" s="91" t="str">
        <f t="shared" si="0"/>
        <v>27.4</v>
      </c>
      <c r="P26" s="86" t="s">
        <v>55</v>
      </c>
      <c r="Q26" s="86" t="s">
        <v>56</v>
      </c>
      <c r="R26" s="86" t="s">
        <v>57</v>
      </c>
      <c r="S26" s="86"/>
      <c r="T26" s="92" t="s">
        <v>58</v>
      </c>
      <c r="U26" s="93">
        <f t="shared" si="10"/>
        <v>101</v>
      </c>
      <c r="V26" s="94" t="str">
        <f t="shared" si="11"/>
        <v/>
      </c>
      <c r="W26" s="94">
        <f t="shared" si="12"/>
        <v>76</v>
      </c>
      <c r="X26" s="95" t="str">
        <f t="shared" si="13"/>
        <v>★2.5</v>
      </c>
      <c r="Y26" s="99"/>
      <c r="Z26" s="96">
        <v>980</v>
      </c>
      <c r="AA26" s="96">
        <v>980</v>
      </c>
      <c r="AB26" s="97">
        <f t="shared" si="1"/>
        <v>27.4</v>
      </c>
      <c r="AC26" s="98">
        <f t="shared" si="2"/>
        <v>76</v>
      </c>
      <c r="AD26" s="98" t="str">
        <f t="shared" si="3"/>
        <v>★2.5</v>
      </c>
      <c r="AE26" s="97">
        <f t="shared" si="4"/>
        <v>27.4</v>
      </c>
      <c r="AF26" s="98">
        <f t="shared" si="5"/>
        <v>76</v>
      </c>
      <c r="AG26" s="98" t="str">
        <f t="shared" si="6"/>
        <v>★2.5</v>
      </c>
      <c r="AH26" s="99"/>
      <c r="AI26" s="99"/>
      <c r="AJ26" s="99"/>
    </row>
    <row r="27" spans="1:36" ht="24" customHeight="1" x14ac:dyDescent="0.2">
      <c r="A27" s="100"/>
      <c r="B27" s="113"/>
      <c r="C27" s="102"/>
      <c r="D27" s="84" t="s">
        <v>91</v>
      </c>
      <c r="E27" s="103" t="s">
        <v>93</v>
      </c>
      <c r="F27" s="86" t="s">
        <v>52</v>
      </c>
      <c r="G27" s="86" t="s">
        <v>53</v>
      </c>
      <c r="H27" s="86" t="s">
        <v>54</v>
      </c>
      <c r="I27" s="86" t="str">
        <f t="shared" si="14"/>
        <v>950~970</v>
      </c>
      <c r="J27" s="87">
        <v>4</v>
      </c>
      <c r="K27" s="88">
        <v>20.9</v>
      </c>
      <c r="L27" s="89">
        <f t="shared" si="7"/>
        <v>111.08421052631577</v>
      </c>
      <c r="M27" s="90">
        <f t="shared" si="8"/>
        <v>20.8</v>
      </c>
      <c r="N27" s="90">
        <f t="shared" si="9"/>
        <v>23.7</v>
      </c>
      <c r="O27" s="91" t="str">
        <f t="shared" si="0"/>
        <v>27.5~27.6</v>
      </c>
      <c r="P27" s="86" t="s">
        <v>55</v>
      </c>
      <c r="Q27" s="86" t="s">
        <v>56</v>
      </c>
      <c r="R27" s="86" t="s">
        <v>57</v>
      </c>
      <c r="S27" s="86"/>
      <c r="T27" s="106" t="s">
        <v>58</v>
      </c>
      <c r="U27" s="93">
        <f t="shared" si="10"/>
        <v>100</v>
      </c>
      <c r="V27" s="94" t="str">
        <f t="shared" si="11"/>
        <v/>
      </c>
      <c r="W27" s="94" t="str">
        <f t="shared" si="12"/>
        <v>75~76</v>
      </c>
      <c r="X27" s="95" t="str">
        <f t="shared" si="13"/>
        <v>★2.5</v>
      </c>
      <c r="Y27" s="99"/>
      <c r="Z27" s="96">
        <v>950</v>
      </c>
      <c r="AA27" s="96">
        <v>970</v>
      </c>
      <c r="AB27" s="97">
        <f t="shared" si="1"/>
        <v>27.6</v>
      </c>
      <c r="AC27" s="98">
        <f t="shared" si="2"/>
        <v>75</v>
      </c>
      <c r="AD27" s="98" t="str">
        <f t="shared" si="3"/>
        <v>★2.5</v>
      </c>
      <c r="AE27" s="97">
        <f t="shared" si="4"/>
        <v>27.5</v>
      </c>
      <c r="AF27" s="98">
        <f t="shared" si="5"/>
        <v>76</v>
      </c>
      <c r="AG27" s="98" t="str">
        <f t="shared" si="6"/>
        <v>★2.5</v>
      </c>
      <c r="AH27" s="99"/>
      <c r="AI27" s="99"/>
      <c r="AJ27" s="99"/>
    </row>
    <row r="28" spans="1:36" ht="24" customHeight="1" x14ac:dyDescent="0.2">
      <c r="A28" s="100"/>
      <c r="B28" s="101"/>
      <c r="C28" s="102"/>
      <c r="D28" s="84" t="s">
        <v>94</v>
      </c>
      <c r="E28" s="84" t="s">
        <v>95</v>
      </c>
      <c r="F28" s="86" t="s">
        <v>52</v>
      </c>
      <c r="G28" s="86" t="s">
        <v>53</v>
      </c>
      <c r="H28" s="86" t="s">
        <v>54</v>
      </c>
      <c r="I28" s="86" t="str">
        <f t="shared" si="14"/>
        <v>970</v>
      </c>
      <c r="J28" s="87">
        <v>4</v>
      </c>
      <c r="K28" s="88">
        <v>19.2</v>
      </c>
      <c r="L28" s="89">
        <f t="shared" si="7"/>
        <v>120.91979166666667</v>
      </c>
      <c r="M28" s="90">
        <f t="shared" si="8"/>
        <v>20.8</v>
      </c>
      <c r="N28" s="90">
        <f t="shared" si="9"/>
        <v>23.7</v>
      </c>
      <c r="O28" s="91" t="str">
        <f t="shared" si="0"/>
        <v>27.5</v>
      </c>
      <c r="P28" s="86" t="s">
        <v>55</v>
      </c>
      <c r="Q28" s="86" t="s">
        <v>76</v>
      </c>
      <c r="R28" s="86" t="s">
        <v>57</v>
      </c>
      <c r="S28" s="86"/>
      <c r="T28" s="106" t="s">
        <v>77</v>
      </c>
      <c r="U28" s="93" t="str">
        <f t="shared" si="10"/>
        <v/>
      </c>
      <c r="V28" s="94" t="str">
        <f t="shared" si="11"/>
        <v/>
      </c>
      <c r="W28" s="94">
        <f t="shared" si="12"/>
        <v>69</v>
      </c>
      <c r="X28" s="95" t="str">
        <f t="shared" si="13"/>
        <v>★1.5</v>
      </c>
      <c r="Y28" s="99"/>
      <c r="Z28" s="96">
        <v>970</v>
      </c>
      <c r="AA28" s="96">
        <v>970</v>
      </c>
      <c r="AB28" s="97">
        <f t="shared" si="1"/>
        <v>27.5</v>
      </c>
      <c r="AC28" s="98">
        <f t="shared" si="2"/>
        <v>69</v>
      </c>
      <c r="AD28" s="98" t="str">
        <f t="shared" si="3"/>
        <v>★1.5</v>
      </c>
      <c r="AE28" s="97">
        <f t="shared" si="4"/>
        <v>27.5</v>
      </c>
      <c r="AF28" s="98">
        <f t="shared" si="5"/>
        <v>69</v>
      </c>
      <c r="AG28" s="98" t="str">
        <f t="shared" si="6"/>
        <v>★1.5</v>
      </c>
      <c r="AH28" s="99"/>
      <c r="AI28" s="99"/>
      <c r="AJ28" s="99"/>
    </row>
    <row r="29" spans="1:36" ht="24" customHeight="1" x14ac:dyDescent="0.2">
      <c r="A29" s="100"/>
      <c r="B29" s="101"/>
      <c r="C29" s="102"/>
      <c r="D29" s="84" t="s">
        <v>94</v>
      </c>
      <c r="E29" s="84" t="s">
        <v>96</v>
      </c>
      <c r="F29" s="86" t="s">
        <v>52</v>
      </c>
      <c r="G29" s="86" t="s">
        <v>53</v>
      </c>
      <c r="H29" s="86" t="s">
        <v>54</v>
      </c>
      <c r="I29" s="86" t="str">
        <f t="shared" si="14"/>
        <v>990</v>
      </c>
      <c r="J29" s="87">
        <v>4</v>
      </c>
      <c r="K29" s="88">
        <v>19.2</v>
      </c>
      <c r="L29" s="89">
        <f t="shared" si="7"/>
        <v>120.91979166666667</v>
      </c>
      <c r="M29" s="90">
        <f t="shared" si="8"/>
        <v>20.5</v>
      </c>
      <c r="N29" s="90">
        <f t="shared" si="9"/>
        <v>23.4</v>
      </c>
      <c r="O29" s="91" t="str">
        <f t="shared" si="0"/>
        <v>27.4</v>
      </c>
      <c r="P29" s="86" t="s">
        <v>55</v>
      </c>
      <c r="Q29" s="86" t="s">
        <v>76</v>
      </c>
      <c r="R29" s="86" t="s">
        <v>57</v>
      </c>
      <c r="S29" s="86"/>
      <c r="T29" s="106" t="s">
        <v>77</v>
      </c>
      <c r="U29" s="93" t="str">
        <f t="shared" si="10"/>
        <v/>
      </c>
      <c r="V29" s="94" t="str">
        <f t="shared" si="11"/>
        <v/>
      </c>
      <c r="W29" s="94">
        <f t="shared" si="12"/>
        <v>70</v>
      </c>
      <c r="X29" s="95" t="str">
        <f t="shared" si="13"/>
        <v>★2.0</v>
      </c>
      <c r="Y29" s="99"/>
      <c r="Z29" s="96">
        <v>990</v>
      </c>
      <c r="AA29" s="96">
        <v>990</v>
      </c>
      <c r="AB29" s="97">
        <f t="shared" si="1"/>
        <v>27.4</v>
      </c>
      <c r="AC29" s="98">
        <f t="shared" si="2"/>
        <v>70</v>
      </c>
      <c r="AD29" s="98" t="str">
        <f t="shared" si="3"/>
        <v>★2.0</v>
      </c>
      <c r="AE29" s="97">
        <f t="shared" si="4"/>
        <v>27.4</v>
      </c>
      <c r="AF29" s="98">
        <f t="shared" si="5"/>
        <v>70</v>
      </c>
      <c r="AG29" s="98" t="str">
        <f t="shared" si="6"/>
        <v>★2.0</v>
      </c>
      <c r="AH29" s="99"/>
      <c r="AI29" s="99"/>
      <c r="AJ29" s="99"/>
    </row>
    <row r="30" spans="1:36" ht="24" customHeight="1" x14ac:dyDescent="0.2">
      <c r="A30" s="100"/>
      <c r="B30" s="101"/>
      <c r="C30" s="102"/>
      <c r="D30" s="84" t="s">
        <v>94</v>
      </c>
      <c r="E30" s="103" t="s">
        <v>97</v>
      </c>
      <c r="F30" s="86" t="s">
        <v>52</v>
      </c>
      <c r="G30" s="86" t="s">
        <v>53</v>
      </c>
      <c r="H30" s="86" t="s">
        <v>54</v>
      </c>
      <c r="I30" s="86" t="str">
        <f t="shared" si="14"/>
        <v>1,010</v>
      </c>
      <c r="J30" s="87">
        <v>4</v>
      </c>
      <c r="K30" s="88">
        <v>19.2</v>
      </c>
      <c r="L30" s="89">
        <f t="shared" si="7"/>
        <v>120.91979166666667</v>
      </c>
      <c r="M30" s="90">
        <f t="shared" si="8"/>
        <v>20.5</v>
      </c>
      <c r="N30" s="90">
        <f t="shared" si="9"/>
        <v>23.4</v>
      </c>
      <c r="O30" s="91" t="str">
        <f t="shared" si="0"/>
        <v>27.3</v>
      </c>
      <c r="P30" s="86" t="s">
        <v>55</v>
      </c>
      <c r="Q30" s="86" t="s">
        <v>76</v>
      </c>
      <c r="R30" s="86" t="s">
        <v>57</v>
      </c>
      <c r="S30" s="86"/>
      <c r="T30" s="106" t="s">
        <v>77</v>
      </c>
      <c r="U30" s="93" t="str">
        <f t="shared" si="10"/>
        <v/>
      </c>
      <c r="V30" s="94" t="str">
        <f t="shared" si="11"/>
        <v/>
      </c>
      <c r="W30" s="94">
        <f t="shared" si="12"/>
        <v>70</v>
      </c>
      <c r="X30" s="95" t="str">
        <f t="shared" si="13"/>
        <v>★2.0</v>
      </c>
      <c r="Z30" s="96">
        <v>1010</v>
      </c>
      <c r="AA30" s="96">
        <v>1010</v>
      </c>
      <c r="AB30" s="97">
        <f t="shared" si="1"/>
        <v>27.3</v>
      </c>
      <c r="AC30" s="98">
        <f t="shared" si="2"/>
        <v>70</v>
      </c>
      <c r="AD30" s="98" t="str">
        <f t="shared" si="3"/>
        <v>★2.0</v>
      </c>
      <c r="AE30" s="97">
        <f t="shared" si="4"/>
        <v>27.3</v>
      </c>
      <c r="AF30" s="98">
        <f t="shared" si="5"/>
        <v>70</v>
      </c>
      <c r="AG30" s="98" t="str">
        <f t="shared" si="6"/>
        <v>★2.0</v>
      </c>
      <c r="AH30" s="99"/>
      <c r="AI30" s="99"/>
      <c r="AJ30" s="99"/>
    </row>
    <row r="31" spans="1:36" ht="24" customHeight="1" x14ac:dyDescent="0.2">
      <c r="A31" s="100"/>
      <c r="B31" s="101"/>
      <c r="C31" s="102"/>
      <c r="D31" s="84" t="s">
        <v>98</v>
      </c>
      <c r="E31" s="103" t="s">
        <v>99</v>
      </c>
      <c r="F31" s="86" t="s">
        <v>52</v>
      </c>
      <c r="G31" s="86" t="s">
        <v>53</v>
      </c>
      <c r="H31" s="86" t="s">
        <v>54</v>
      </c>
      <c r="I31" s="86" t="str">
        <f t="shared" si="14"/>
        <v>1,040</v>
      </c>
      <c r="J31" s="87">
        <v>4</v>
      </c>
      <c r="K31" s="88">
        <v>19</v>
      </c>
      <c r="L31" s="89">
        <f t="shared" si="7"/>
        <v>122.19263157894736</v>
      </c>
      <c r="M31" s="90">
        <f t="shared" si="8"/>
        <v>20.5</v>
      </c>
      <c r="N31" s="90">
        <f t="shared" si="9"/>
        <v>23.4</v>
      </c>
      <c r="O31" s="91" t="str">
        <f t="shared" si="0"/>
        <v>27.1</v>
      </c>
      <c r="P31" s="86" t="s">
        <v>55</v>
      </c>
      <c r="Q31" s="86" t="s">
        <v>56</v>
      </c>
      <c r="R31" s="86" t="s">
        <v>81</v>
      </c>
      <c r="S31" s="86"/>
      <c r="T31" s="106" t="s">
        <v>58</v>
      </c>
      <c r="U31" s="93" t="str">
        <f t="shared" si="10"/>
        <v/>
      </c>
      <c r="V31" s="94" t="str">
        <f t="shared" si="11"/>
        <v/>
      </c>
      <c r="W31" s="94">
        <f t="shared" si="12"/>
        <v>70</v>
      </c>
      <c r="X31" s="95" t="str">
        <f t="shared" si="13"/>
        <v>★2.0</v>
      </c>
      <c r="Z31" s="96">
        <v>1040</v>
      </c>
      <c r="AA31" s="96">
        <v>1040</v>
      </c>
      <c r="AB31" s="97">
        <f t="shared" si="1"/>
        <v>27.1</v>
      </c>
      <c r="AC31" s="98">
        <f t="shared" si="2"/>
        <v>70</v>
      </c>
      <c r="AD31" s="98" t="str">
        <f t="shared" si="3"/>
        <v>★2.0</v>
      </c>
      <c r="AE31" s="97">
        <f t="shared" si="4"/>
        <v>27.1</v>
      </c>
      <c r="AF31" s="98">
        <f t="shared" si="5"/>
        <v>70</v>
      </c>
      <c r="AG31" s="98" t="str">
        <f t="shared" si="6"/>
        <v>★2.0</v>
      </c>
      <c r="AH31" s="99"/>
      <c r="AI31" s="99"/>
      <c r="AJ31" s="99"/>
    </row>
    <row r="32" spans="1:36" ht="24" customHeight="1" x14ac:dyDescent="0.2">
      <c r="A32" s="100"/>
      <c r="B32" s="101"/>
      <c r="C32" s="102"/>
      <c r="D32" s="84" t="s">
        <v>98</v>
      </c>
      <c r="E32" s="103" t="s">
        <v>100</v>
      </c>
      <c r="F32" s="86" t="s">
        <v>52</v>
      </c>
      <c r="G32" s="86" t="s">
        <v>53</v>
      </c>
      <c r="H32" s="86" t="s">
        <v>54</v>
      </c>
      <c r="I32" s="86" t="str">
        <f t="shared" si="14"/>
        <v>1,010~1,030</v>
      </c>
      <c r="J32" s="87">
        <v>4</v>
      </c>
      <c r="K32" s="88">
        <v>19</v>
      </c>
      <c r="L32" s="89">
        <f t="shared" si="7"/>
        <v>122.19263157894736</v>
      </c>
      <c r="M32" s="90">
        <f t="shared" si="8"/>
        <v>20.5</v>
      </c>
      <c r="N32" s="90">
        <f t="shared" si="9"/>
        <v>23.4</v>
      </c>
      <c r="O32" s="91" t="str">
        <f t="shared" si="0"/>
        <v>27.2~27.3</v>
      </c>
      <c r="P32" s="86" t="s">
        <v>55</v>
      </c>
      <c r="Q32" s="86" t="s">
        <v>56</v>
      </c>
      <c r="R32" s="86" t="s">
        <v>81</v>
      </c>
      <c r="S32" s="86"/>
      <c r="T32" s="106" t="s">
        <v>58</v>
      </c>
      <c r="U32" s="93" t="str">
        <f t="shared" si="10"/>
        <v/>
      </c>
      <c r="V32" s="94" t="str">
        <f t="shared" si="11"/>
        <v/>
      </c>
      <c r="W32" s="94">
        <f t="shared" si="12"/>
        <v>69</v>
      </c>
      <c r="X32" s="95" t="str">
        <f t="shared" si="13"/>
        <v>★1.5</v>
      </c>
      <c r="Z32" s="96">
        <v>1010</v>
      </c>
      <c r="AA32" s="96">
        <v>1030</v>
      </c>
      <c r="AB32" s="97">
        <f t="shared" si="1"/>
        <v>27.3</v>
      </c>
      <c r="AC32" s="98">
        <f t="shared" si="2"/>
        <v>69</v>
      </c>
      <c r="AD32" s="98" t="str">
        <f t="shared" si="3"/>
        <v>★1.5</v>
      </c>
      <c r="AE32" s="97">
        <f t="shared" si="4"/>
        <v>27.2</v>
      </c>
      <c r="AF32" s="98">
        <f t="shared" si="5"/>
        <v>69</v>
      </c>
      <c r="AG32" s="98" t="str">
        <f t="shared" si="6"/>
        <v>★1.5</v>
      </c>
      <c r="AH32" s="99"/>
      <c r="AI32" s="99"/>
      <c r="AJ32" s="99"/>
    </row>
    <row r="33" spans="1:36" ht="33" customHeight="1" x14ac:dyDescent="0.2">
      <c r="A33" s="100"/>
      <c r="B33" s="101"/>
      <c r="C33" s="102"/>
      <c r="D33" s="84" t="s">
        <v>101</v>
      </c>
      <c r="E33" s="103" t="s">
        <v>102</v>
      </c>
      <c r="F33" s="86" t="s">
        <v>52</v>
      </c>
      <c r="G33" s="86" t="s">
        <v>53</v>
      </c>
      <c r="H33" s="86" t="s">
        <v>54</v>
      </c>
      <c r="I33" s="86" t="str">
        <f t="shared" si="14"/>
        <v>1,030~1,060</v>
      </c>
      <c r="J33" s="87">
        <v>4</v>
      </c>
      <c r="K33" s="88">
        <v>17.5</v>
      </c>
      <c r="L33" s="89">
        <f t="shared" si="7"/>
        <v>132.66628571428569</v>
      </c>
      <c r="M33" s="90">
        <f t="shared" si="8"/>
        <v>20.5</v>
      </c>
      <c r="N33" s="90">
        <f t="shared" si="9"/>
        <v>23.4</v>
      </c>
      <c r="O33" s="91" t="str">
        <f t="shared" si="0"/>
        <v>27.0~27.2</v>
      </c>
      <c r="P33" s="86" t="s">
        <v>55</v>
      </c>
      <c r="Q33" s="86" t="s">
        <v>76</v>
      </c>
      <c r="R33" s="86" t="s">
        <v>81</v>
      </c>
      <c r="S33" s="86"/>
      <c r="T33" s="106" t="s">
        <v>77</v>
      </c>
      <c r="U33" s="93" t="str">
        <f t="shared" si="10"/>
        <v/>
      </c>
      <c r="V33" s="94" t="str">
        <f t="shared" si="11"/>
        <v/>
      </c>
      <c r="W33" s="94">
        <f t="shared" si="12"/>
        <v>64</v>
      </c>
      <c r="X33" s="95" t="str">
        <f t="shared" si="13"/>
        <v>★1.0</v>
      </c>
      <c r="Z33" s="96">
        <v>1030</v>
      </c>
      <c r="AA33" s="96">
        <v>1060</v>
      </c>
      <c r="AB33" s="97">
        <f t="shared" si="1"/>
        <v>27.2</v>
      </c>
      <c r="AC33" s="98">
        <f t="shared" si="2"/>
        <v>64</v>
      </c>
      <c r="AD33" s="98" t="str">
        <f t="shared" si="3"/>
        <v>★1.0</v>
      </c>
      <c r="AE33" s="97">
        <f t="shared" si="4"/>
        <v>27</v>
      </c>
      <c r="AF33" s="98">
        <f t="shared" si="5"/>
        <v>64</v>
      </c>
      <c r="AG33" s="98" t="str">
        <f t="shared" si="6"/>
        <v>★1.0</v>
      </c>
      <c r="AH33" s="99"/>
      <c r="AI33" s="99"/>
      <c r="AJ33" s="99"/>
    </row>
    <row r="34" spans="1:36" s="121" customFormat="1" ht="24" customHeight="1" x14ac:dyDescent="0.2">
      <c r="A34" s="114"/>
      <c r="B34" s="115" t="s">
        <v>103</v>
      </c>
      <c r="C34" s="137" t="s">
        <v>104</v>
      </c>
      <c r="D34" s="116" t="s">
        <v>105</v>
      </c>
      <c r="E34" s="138" t="s">
        <v>106</v>
      </c>
      <c r="F34" s="117" t="s">
        <v>107</v>
      </c>
      <c r="G34" s="118">
        <v>0.65800000000000003</v>
      </c>
      <c r="H34" s="117" t="s">
        <v>108</v>
      </c>
      <c r="I34" s="139" t="str">
        <f t="shared" si="14"/>
        <v>980~1,000</v>
      </c>
      <c r="J34" s="119">
        <v>4</v>
      </c>
      <c r="K34" s="140">
        <v>15.1</v>
      </c>
      <c r="L34" s="141">
        <f t="shared" si="7"/>
        <v>153.75231788079469</v>
      </c>
      <c r="M34" s="142">
        <f t="shared" si="8"/>
        <v>20.5</v>
      </c>
      <c r="N34" s="143">
        <f t="shared" si="9"/>
        <v>23.4</v>
      </c>
      <c r="O34" s="144" t="str">
        <f t="shared" si="0"/>
        <v>27.3~27.4</v>
      </c>
      <c r="P34" s="118" t="s">
        <v>109</v>
      </c>
      <c r="Q34" s="117" t="s">
        <v>76</v>
      </c>
      <c r="R34" s="118" t="s">
        <v>110</v>
      </c>
      <c r="S34" s="120" t="s">
        <v>111</v>
      </c>
      <c r="T34" s="145"/>
      <c r="U34" s="107" t="str">
        <f t="shared" si="10"/>
        <v/>
      </c>
      <c r="V34" s="108" t="str">
        <f t="shared" si="11"/>
        <v/>
      </c>
      <c r="W34" s="108">
        <f t="shared" si="12"/>
        <v>55</v>
      </c>
      <c r="X34" s="109" t="str">
        <f t="shared" si="13"/>
        <v>★0.5</v>
      </c>
      <c r="Z34" s="122">
        <v>980</v>
      </c>
      <c r="AA34" s="122">
        <v>1000</v>
      </c>
      <c r="AB34" s="146">
        <f>IF(Z34="","",(ROUND(IF(Z34&gt;=2759,9.5,IF(Z34&lt;2759,(-2.47/1000000*Z34*Z34)-(8.52/10000*Z34)+30.65)),1)))</f>
        <v>27.4</v>
      </c>
      <c r="AC34" s="123">
        <f>IF(K34="","",ROUNDDOWN(K34/AB34*100,0))</f>
        <v>55</v>
      </c>
      <c r="AD34" s="123" t="str">
        <f>IF(AC34="","",IF(AC34&gt;=125,"★7.5",IF(AC34&gt;=120,"★7.0",IF(AC34&gt;=115,"★6.5",IF(AC34&gt;=110,"★6.0",IF(AC34&gt;=105,"★5.5",IF(AC34&gt;=100,"★5.0",IF(AC34&gt;=95,"★4.5",IF(AC34&gt;=90,"★4.0",IF(AC34&gt;=85,"★3.5",IF(AC34&gt;=80,"★3.0",IF(AC34&gt;=75,"★2.5",IF(AC34&gt;=70,"★2.0",IF(AC34&gt;=65,"★1.5",IF(AC34&gt;=60,"★1.0",IF(AC34&gt;=55,"★0.5"," "))))))))))))))))</f>
        <v>★0.5</v>
      </c>
      <c r="AE34" s="146">
        <f>IF(AA34="","",(ROUND(IF(AA34&gt;=2759,9.5,IF(AA34&lt;2759,(-2.47/1000000*AA34*AA34)-(8.52/10000*AA34)+30.65)),1)))</f>
        <v>27.3</v>
      </c>
      <c r="AF34" s="123">
        <f>IF(AE34="","",IF(K34="","",ROUNDDOWN(K34/AE34*100,0)))</f>
        <v>55</v>
      </c>
      <c r="AG34" s="123" t="str">
        <f>IF(AF34="","",IF(AF34&gt;=125,"★7.5",IF(AF34&gt;=120,"★7.0",IF(AF34&gt;=115,"★6.5",IF(AF34&gt;=110,"★6.0",IF(AF34&gt;=105,"★5.5",IF(AF34&gt;=100,"★5.0",IF(AF34&gt;=95,"★4.5",IF(AF34&gt;=90,"★4.0",IF(AF34&gt;=85,"★3.5",IF(AF34&gt;=80,"★3.0",IF(AF34&gt;=75,"★2.5",IF(AF34&gt;=70,"★2.0",IF(AF34&gt;=65,"★1.5",IF(AF34&gt;=60,"★1.0",IF(AF34&gt;=55,"★0.5"," "))))))))))))))))</f>
        <v>★0.5</v>
      </c>
      <c r="AH34" s="124"/>
    </row>
    <row r="35" spans="1:36" s="121" customFormat="1" ht="24" customHeight="1" thickBot="1" x14ac:dyDescent="0.25">
      <c r="A35" s="125"/>
      <c r="B35" s="125"/>
      <c r="C35" s="126"/>
      <c r="D35" s="116" t="s">
        <v>105</v>
      </c>
      <c r="E35" s="138" t="s">
        <v>112</v>
      </c>
      <c r="F35" s="117" t="s">
        <v>107</v>
      </c>
      <c r="G35" s="118">
        <v>0.65800000000000003</v>
      </c>
      <c r="H35" s="117" t="s">
        <v>108</v>
      </c>
      <c r="I35" s="139" t="str">
        <f t="shared" si="14"/>
        <v>1,030~1,050</v>
      </c>
      <c r="J35" s="119">
        <v>4</v>
      </c>
      <c r="K35" s="147">
        <v>15.1</v>
      </c>
      <c r="L35" s="148">
        <f t="shared" si="7"/>
        <v>153.75231788079469</v>
      </c>
      <c r="M35" s="142">
        <f t="shared" si="8"/>
        <v>20.5</v>
      </c>
      <c r="N35" s="143">
        <f t="shared" si="9"/>
        <v>23.4</v>
      </c>
      <c r="O35" s="144" t="str">
        <f t="shared" si="0"/>
        <v>27.0~27.2</v>
      </c>
      <c r="P35" s="118" t="s">
        <v>109</v>
      </c>
      <c r="Q35" s="117" t="s">
        <v>76</v>
      </c>
      <c r="R35" s="118" t="s">
        <v>81</v>
      </c>
      <c r="S35" s="120" t="s">
        <v>111</v>
      </c>
      <c r="T35" s="145"/>
      <c r="U35" s="107" t="str">
        <f t="shared" si="10"/>
        <v/>
      </c>
      <c r="V35" s="108" t="str">
        <f t="shared" si="11"/>
        <v/>
      </c>
      <c r="W35" s="108">
        <f t="shared" si="12"/>
        <v>55</v>
      </c>
      <c r="X35" s="109" t="str">
        <f t="shared" si="13"/>
        <v>★0.5</v>
      </c>
      <c r="Z35" s="122">
        <v>1030</v>
      </c>
      <c r="AA35" s="122">
        <v>1050</v>
      </c>
      <c r="AB35" s="146">
        <f>IF(Z35="","",(ROUND(IF(Z35&gt;=2759,9.5,IF(Z35&lt;2759,(-2.47/1000000*Z35*Z35)-(8.52/10000*Z35)+30.65)),1)))</f>
        <v>27.2</v>
      </c>
      <c r="AC35" s="123">
        <f>IF(K35="","",ROUNDDOWN(K35/AB35*100,0))</f>
        <v>55</v>
      </c>
      <c r="AD35" s="123" t="str">
        <f>IF(AC35="","",IF(AC35&gt;=125,"★7.5",IF(AC35&gt;=120,"★7.0",IF(AC35&gt;=115,"★6.5",IF(AC35&gt;=110,"★6.0",IF(AC35&gt;=105,"★5.5",IF(AC35&gt;=100,"★5.0",IF(AC35&gt;=95,"★4.5",IF(AC35&gt;=90,"★4.0",IF(AC35&gt;=85,"★3.5",IF(AC35&gt;=80,"★3.0",IF(AC35&gt;=75,"★2.5",IF(AC35&gt;=70,"★2.0",IF(AC35&gt;=65,"★1.5",IF(AC35&gt;=60,"★1.0",IF(AC35&gt;=55,"★0.5"," "))))))))))))))))</f>
        <v>★0.5</v>
      </c>
      <c r="AE35" s="146">
        <f>IF(AA35="","",(ROUND(IF(AA35&gt;=2759,9.5,IF(AA35&lt;2759,(-2.47/1000000*AA35*AA35)-(8.52/10000*AA35)+30.65)),1)))</f>
        <v>27</v>
      </c>
      <c r="AF35" s="123">
        <f>IF(AE35="","",IF(K35="","",ROUNDDOWN(K35/AE35*100,0)))</f>
        <v>55</v>
      </c>
      <c r="AG35" s="123" t="str">
        <f>IF(AF35="","",IF(AF35&gt;=125,"★7.5",IF(AF35&gt;=120,"★7.0",IF(AF35&gt;=115,"★6.5",IF(AF35&gt;=110,"★6.0",IF(AF35&gt;=105,"★5.5",IF(AF35&gt;=100,"★5.0",IF(AF35&gt;=95,"★4.5",IF(AF35&gt;=90,"★4.0",IF(AF35&gt;=85,"★3.5",IF(AF35&gt;=80,"★3.0",IF(AF35&gt;=75,"★2.5",IF(AF35&gt;=70,"★2.0",IF(AF35&gt;=65,"★1.5",IF(AF35&gt;=60,"★1.0",IF(AF35&gt;=55,"★0.5"," "))))))))))))))))</f>
        <v>★0.5</v>
      </c>
      <c r="AH35" s="124"/>
    </row>
    <row r="36" spans="1:36" ht="15.75" customHeight="1" x14ac:dyDescent="0.2">
      <c r="A36" s="127"/>
      <c r="B36" s="127"/>
      <c r="C36" s="127"/>
      <c r="D36" s="127"/>
      <c r="E36" s="127"/>
      <c r="F36" s="128"/>
      <c r="G36" s="128"/>
      <c r="H36" s="128"/>
      <c r="I36" s="128"/>
      <c r="J36" s="128"/>
      <c r="K36" s="129"/>
      <c r="L36" s="130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Z36" s="96"/>
      <c r="AA36" s="96"/>
      <c r="AB36" s="132"/>
      <c r="AC36" s="133"/>
      <c r="AD36" s="133"/>
      <c r="AE36" s="132"/>
      <c r="AF36" s="133"/>
      <c r="AG36" s="133"/>
      <c r="AH36" s="99"/>
      <c r="AI36" s="134"/>
    </row>
    <row r="37" spans="1:36" ht="15.75" customHeight="1" x14ac:dyDescent="0.2">
      <c r="A37" s="127"/>
      <c r="B37" s="135" t="s">
        <v>113</v>
      </c>
      <c r="C37" s="127"/>
      <c r="D37" s="127"/>
      <c r="E37" s="127"/>
      <c r="F37" s="128"/>
      <c r="G37" s="128"/>
      <c r="H37" s="128"/>
      <c r="I37" s="128"/>
      <c r="J37" s="128"/>
      <c r="K37" s="129"/>
      <c r="L37" s="130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Z37" s="96"/>
      <c r="AA37" s="96"/>
      <c r="AB37" s="132"/>
      <c r="AC37" s="133"/>
      <c r="AD37" s="133"/>
      <c r="AE37" s="132"/>
      <c r="AF37" s="133"/>
      <c r="AG37" s="133"/>
      <c r="AH37" s="99"/>
      <c r="AI37" s="86"/>
    </row>
    <row r="38" spans="1:36" ht="13" x14ac:dyDescent="0.2">
      <c r="B38" s="135" t="s">
        <v>114</v>
      </c>
      <c r="Z38" s="96"/>
      <c r="AA38" s="96"/>
      <c r="AB38" s="132"/>
      <c r="AC38" s="133"/>
      <c r="AD38" s="133"/>
      <c r="AE38" s="132"/>
      <c r="AF38" s="133"/>
      <c r="AG38" s="133"/>
      <c r="AH38" s="99"/>
      <c r="AI38" s="86"/>
    </row>
    <row r="39" spans="1:36" ht="13" x14ac:dyDescent="0.2">
      <c r="Z39" s="96"/>
      <c r="AA39" s="96"/>
      <c r="AB39" s="132"/>
      <c r="AC39" s="133"/>
      <c r="AD39" s="133"/>
      <c r="AE39" s="132"/>
      <c r="AF39" s="133"/>
      <c r="AG39" s="133"/>
      <c r="AH39" s="99"/>
      <c r="AI39" s="86"/>
    </row>
    <row r="40" spans="1:36" ht="13" x14ac:dyDescent="0.2">
      <c r="Z40" s="96"/>
      <c r="AA40" s="96"/>
      <c r="AB40" s="132"/>
      <c r="AC40" s="133"/>
      <c r="AD40" s="133"/>
      <c r="AE40" s="132"/>
      <c r="AF40" s="133"/>
      <c r="AG40" s="133"/>
      <c r="AH40" s="99"/>
      <c r="AI40" s="86"/>
    </row>
    <row r="41" spans="1:36" ht="13" x14ac:dyDescent="0.2">
      <c r="B41" s="3" t="s">
        <v>115</v>
      </c>
      <c r="Z41" s="96"/>
      <c r="AA41" s="96"/>
      <c r="AB41" s="132"/>
      <c r="AC41" s="133"/>
      <c r="AD41" s="133"/>
      <c r="AE41" s="132"/>
      <c r="AF41" s="133"/>
      <c r="AG41" s="133"/>
      <c r="AH41" s="99"/>
      <c r="AI41" s="86"/>
    </row>
    <row r="42" spans="1:36" ht="13" x14ac:dyDescent="0.2">
      <c r="B42" s="3" t="s">
        <v>116</v>
      </c>
      <c r="Z42" s="96"/>
      <c r="AA42" s="96"/>
      <c r="AB42" s="132"/>
      <c r="AC42" s="133"/>
      <c r="AD42" s="133"/>
      <c r="AE42" s="132"/>
      <c r="AF42" s="133"/>
      <c r="AG42" s="133"/>
      <c r="AH42" s="99"/>
      <c r="AI42" s="86"/>
    </row>
    <row r="43" spans="1:36" ht="13" x14ac:dyDescent="0.2">
      <c r="B43" s="3" t="s">
        <v>117</v>
      </c>
      <c r="Z43" s="96"/>
      <c r="AA43" s="96"/>
      <c r="AB43" s="132"/>
      <c r="AC43" s="133"/>
      <c r="AD43" s="133"/>
      <c r="AE43" s="132"/>
      <c r="AF43" s="133"/>
      <c r="AG43" s="133"/>
      <c r="AH43" s="99"/>
      <c r="AI43" s="86"/>
    </row>
    <row r="44" spans="1:36" ht="13" x14ac:dyDescent="0.2">
      <c r="B44" s="3" t="s">
        <v>118</v>
      </c>
      <c r="Z44" s="96"/>
      <c r="AA44" s="96"/>
      <c r="AB44" s="132"/>
      <c r="AC44" s="133"/>
      <c r="AD44" s="133"/>
      <c r="AE44" s="132"/>
      <c r="AF44" s="133"/>
      <c r="AG44" s="133"/>
      <c r="AH44" s="99"/>
      <c r="AI44" s="86"/>
    </row>
    <row r="45" spans="1:36" ht="13" x14ac:dyDescent="0.2">
      <c r="B45" s="3" t="s">
        <v>119</v>
      </c>
      <c r="Z45" s="96"/>
      <c r="AA45" s="96"/>
      <c r="AB45" s="132"/>
      <c r="AC45" s="133"/>
      <c r="AD45" s="133"/>
      <c r="AE45" s="132"/>
      <c r="AF45" s="133"/>
      <c r="AG45" s="133"/>
      <c r="AH45" s="99"/>
      <c r="AI45" s="86"/>
    </row>
    <row r="46" spans="1:36" ht="13" x14ac:dyDescent="0.2">
      <c r="B46" s="3" t="s">
        <v>120</v>
      </c>
      <c r="Y46" s="99"/>
      <c r="Z46" s="96"/>
      <c r="AA46" s="96"/>
      <c r="AB46" s="132"/>
      <c r="AC46" s="133"/>
      <c r="AD46" s="133"/>
      <c r="AE46" s="132"/>
      <c r="AF46" s="133"/>
      <c r="AG46" s="133"/>
      <c r="AH46" s="99"/>
      <c r="AI46" s="86"/>
    </row>
    <row r="47" spans="1:36" ht="13" x14ac:dyDescent="0.2">
      <c r="B47" s="3" t="s">
        <v>121</v>
      </c>
      <c r="Y47" s="99"/>
      <c r="Z47" s="96"/>
      <c r="AA47" s="96"/>
      <c r="AB47" s="132"/>
      <c r="AC47" s="133"/>
      <c r="AD47" s="133"/>
      <c r="AE47" s="132"/>
      <c r="AF47" s="133"/>
      <c r="AG47" s="133"/>
      <c r="AH47" s="99"/>
      <c r="AI47" s="86"/>
    </row>
    <row r="48" spans="1:36" ht="13" x14ac:dyDescent="0.2">
      <c r="B48" s="3" t="s">
        <v>122</v>
      </c>
      <c r="Y48" s="99"/>
      <c r="Z48" s="96"/>
      <c r="AA48" s="96"/>
      <c r="AB48" s="132"/>
      <c r="AC48" s="133"/>
      <c r="AD48" s="133"/>
      <c r="AE48" s="132"/>
      <c r="AF48" s="133"/>
      <c r="AG48" s="133"/>
      <c r="AH48" s="99"/>
      <c r="AI48" s="86"/>
    </row>
    <row r="49" spans="25:35" ht="13" x14ac:dyDescent="0.2">
      <c r="Y49" s="99"/>
      <c r="Z49" s="96"/>
      <c r="AA49" s="96"/>
      <c r="AB49" s="132"/>
      <c r="AC49" s="133"/>
      <c r="AD49" s="133"/>
      <c r="AE49" s="132"/>
      <c r="AF49" s="133"/>
      <c r="AG49" s="133"/>
      <c r="AH49" s="99"/>
      <c r="AI49" s="86"/>
    </row>
    <row r="50" spans="25:35" ht="13" x14ac:dyDescent="0.2">
      <c r="Y50" s="99"/>
      <c r="Z50" s="96"/>
      <c r="AA50" s="96"/>
      <c r="AB50" s="132"/>
      <c r="AC50" s="133"/>
      <c r="AD50" s="133"/>
      <c r="AE50" s="132"/>
      <c r="AF50" s="133"/>
      <c r="AG50" s="133"/>
      <c r="AH50" s="99"/>
      <c r="AI50" s="86"/>
    </row>
    <row r="51" spans="25:35" ht="13" x14ac:dyDescent="0.2">
      <c r="Y51" s="99"/>
      <c r="Z51" s="96"/>
      <c r="AA51" s="96"/>
      <c r="AB51" s="132"/>
      <c r="AC51" s="133"/>
      <c r="AD51" s="133"/>
      <c r="AE51" s="132"/>
      <c r="AF51" s="133"/>
      <c r="AG51" s="133"/>
      <c r="AH51" s="99"/>
      <c r="AI51" s="86"/>
    </row>
    <row r="52" spans="25:35" ht="13" x14ac:dyDescent="0.2">
      <c r="Y52" s="99"/>
      <c r="Z52" s="96"/>
      <c r="AA52" s="96"/>
      <c r="AB52" s="132"/>
      <c r="AC52" s="133"/>
      <c r="AD52" s="133"/>
      <c r="AE52" s="132"/>
      <c r="AF52" s="133"/>
      <c r="AG52" s="133"/>
      <c r="AH52" s="99"/>
      <c r="AI52" s="86"/>
    </row>
    <row r="53" spans="25:35" ht="13" x14ac:dyDescent="0.2">
      <c r="Y53" s="99"/>
      <c r="Z53" s="96"/>
      <c r="AA53" s="96"/>
      <c r="AB53" s="132"/>
      <c r="AC53" s="133"/>
      <c r="AD53" s="133"/>
      <c r="AE53" s="132"/>
      <c r="AF53" s="133"/>
      <c r="AG53" s="133"/>
      <c r="AH53" s="99"/>
      <c r="AI53" s="86"/>
    </row>
    <row r="54" spans="25:35" ht="13" x14ac:dyDescent="0.2">
      <c r="Y54" s="99"/>
      <c r="Z54" s="96"/>
      <c r="AA54" s="96"/>
      <c r="AB54" s="132"/>
      <c r="AC54" s="133"/>
      <c r="AD54" s="133"/>
      <c r="AE54" s="132"/>
      <c r="AF54" s="133"/>
      <c r="AG54" s="133"/>
      <c r="AH54" s="99"/>
      <c r="AI54" s="86"/>
    </row>
    <row r="55" spans="25:35" ht="13" x14ac:dyDescent="0.2">
      <c r="Y55" s="99"/>
      <c r="Z55" s="96"/>
      <c r="AA55" s="96"/>
      <c r="AB55" s="132"/>
      <c r="AC55" s="133"/>
      <c r="AD55" s="133"/>
      <c r="AE55" s="132"/>
      <c r="AF55" s="133"/>
      <c r="AG55" s="133"/>
      <c r="AH55" s="99"/>
      <c r="AI55" s="86"/>
    </row>
    <row r="56" spans="25:35" ht="13" x14ac:dyDescent="0.2">
      <c r="Y56" s="99"/>
      <c r="Z56" s="96"/>
      <c r="AA56" s="96"/>
      <c r="AB56" s="132"/>
      <c r="AC56" s="133"/>
      <c r="AD56" s="133"/>
      <c r="AE56" s="132"/>
      <c r="AF56" s="133"/>
      <c r="AG56" s="133"/>
      <c r="AH56" s="99"/>
      <c r="AI56" s="86"/>
    </row>
    <row r="57" spans="25:35" ht="13" x14ac:dyDescent="0.2">
      <c r="Y57" s="99"/>
      <c r="Z57" s="96"/>
      <c r="AA57" s="96"/>
      <c r="AB57" s="132"/>
      <c r="AC57" s="133"/>
      <c r="AD57" s="133"/>
      <c r="AE57" s="132"/>
      <c r="AF57" s="133"/>
      <c r="AG57" s="133"/>
      <c r="AH57" s="99"/>
      <c r="AI57" s="86"/>
    </row>
    <row r="58" spans="25:35" ht="13" x14ac:dyDescent="0.2">
      <c r="Y58" s="99"/>
      <c r="Z58" s="96"/>
      <c r="AA58" s="96"/>
      <c r="AB58" s="132"/>
      <c r="AC58" s="133"/>
      <c r="AD58" s="133"/>
      <c r="AE58" s="132"/>
      <c r="AF58" s="133"/>
      <c r="AG58" s="133"/>
      <c r="AH58" s="99"/>
      <c r="AI58" s="86"/>
    </row>
    <row r="59" spans="25:35" ht="13" x14ac:dyDescent="0.2">
      <c r="Y59" s="99"/>
      <c r="Z59" s="96"/>
      <c r="AA59" s="96"/>
      <c r="AB59" s="132"/>
      <c r="AC59" s="133"/>
      <c r="AD59" s="133"/>
      <c r="AE59" s="132"/>
      <c r="AF59" s="133"/>
      <c r="AG59" s="133"/>
      <c r="AH59" s="99"/>
      <c r="AI59" s="86"/>
    </row>
    <row r="60" spans="25:35" ht="13" x14ac:dyDescent="0.2">
      <c r="Y60" s="99"/>
      <c r="Z60" s="96"/>
      <c r="AA60" s="96"/>
      <c r="AB60" s="132"/>
      <c r="AC60" s="133"/>
      <c r="AD60" s="133"/>
      <c r="AE60" s="132"/>
      <c r="AF60" s="133"/>
      <c r="AG60" s="133"/>
      <c r="AH60" s="99"/>
      <c r="AI60" s="86"/>
    </row>
    <row r="61" spans="25:35" ht="13" x14ac:dyDescent="0.2">
      <c r="Y61" s="99"/>
      <c r="Z61" s="96"/>
      <c r="AA61" s="96"/>
      <c r="AB61" s="132"/>
      <c r="AC61" s="133"/>
      <c r="AD61" s="133"/>
      <c r="AE61" s="132"/>
      <c r="AF61" s="133"/>
      <c r="AG61" s="133"/>
      <c r="AH61" s="99"/>
      <c r="AI61" s="86"/>
    </row>
    <row r="62" spans="25:35" ht="13" x14ac:dyDescent="0.2">
      <c r="Y62" s="99"/>
      <c r="Z62" s="96"/>
      <c r="AA62" s="96"/>
      <c r="AB62" s="132"/>
      <c r="AC62" s="133"/>
      <c r="AD62" s="133"/>
      <c r="AE62" s="132"/>
      <c r="AF62" s="133"/>
      <c r="AG62" s="133"/>
      <c r="AH62" s="99"/>
      <c r="AI62" s="86"/>
    </row>
    <row r="63" spans="25:35" ht="13" x14ac:dyDescent="0.2">
      <c r="Y63" s="99"/>
      <c r="Z63" s="96"/>
      <c r="AA63" s="96"/>
      <c r="AB63" s="132"/>
      <c r="AC63" s="133"/>
      <c r="AD63" s="133"/>
      <c r="AE63" s="132"/>
      <c r="AF63" s="133"/>
      <c r="AG63" s="133"/>
      <c r="AH63" s="99"/>
      <c r="AI63" s="86"/>
    </row>
    <row r="64" spans="25:35" ht="13" x14ac:dyDescent="0.2">
      <c r="Y64" s="99"/>
      <c r="Z64" s="96"/>
      <c r="AA64" s="96"/>
      <c r="AB64" s="132"/>
      <c r="AC64" s="133"/>
      <c r="AD64" s="133"/>
      <c r="AE64" s="132"/>
      <c r="AF64" s="133"/>
      <c r="AG64" s="133"/>
      <c r="AH64" s="99"/>
      <c r="AI64" s="86"/>
    </row>
    <row r="65" spans="25:35" ht="13" x14ac:dyDescent="0.2">
      <c r="Y65" s="99"/>
      <c r="Z65" s="96"/>
      <c r="AA65" s="96"/>
      <c r="AB65" s="132"/>
      <c r="AC65" s="133"/>
      <c r="AD65" s="133"/>
      <c r="AE65" s="132"/>
      <c r="AF65" s="133"/>
      <c r="AG65" s="133"/>
      <c r="AH65" s="99"/>
      <c r="AI65" s="86"/>
    </row>
    <row r="66" spans="25:35" ht="13" x14ac:dyDescent="0.2">
      <c r="Y66" s="99"/>
      <c r="Z66" s="96"/>
      <c r="AA66" s="96"/>
      <c r="AB66" s="132"/>
      <c r="AC66" s="133"/>
      <c r="AD66" s="133"/>
      <c r="AE66" s="132"/>
      <c r="AF66" s="133"/>
      <c r="AG66" s="133"/>
      <c r="AH66" s="99"/>
      <c r="AI66" s="86"/>
    </row>
    <row r="67" spans="25:35" ht="13" x14ac:dyDescent="0.2">
      <c r="Y67" s="99"/>
      <c r="Z67" s="96"/>
      <c r="AA67" s="96"/>
      <c r="AB67" s="132"/>
      <c r="AC67" s="133"/>
      <c r="AD67" s="133"/>
      <c r="AE67" s="132"/>
      <c r="AF67" s="133"/>
      <c r="AG67" s="133"/>
      <c r="AH67" s="99"/>
      <c r="AI67" s="86"/>
    </row>
    <row r="68" spans="25:35" ht="13" x14ac:dyDescent="0.2">
      <c r="Y68" s="99"/>
      <c r="Z68" s="96"/>
      <c r="AA68" s="96"/>
      <c r="AB68" s="132"/>
      <c r="AC68" s="133"/>
      <c r="AD68" s="133"/>
      <c r="AE68" s="132"/>
      <c r="AF68" s="133"/>
      <c r="AG68" s="133"/>
      <c r="AH68" s="99"/>
      <c r="AI68" s="86"/>
    </row>
    <row r="69" spans="25:35" ht="13" x14ac:dyDescent="0.2">
      <c r="Y69" s="99"/>
      <c r="Z69" s="96"/>
      <c r="AA69" s="96"/>
      <c r="AB69" s="132"/>
      <c r="AC69" s="133"/>
      <c r="AD69" s="133"/>
      <c r="AE69" s="132"/>
      <c r="AF69" s="133"/>
      <c r="AG69" s="133"/>
      <c r="AH69" s="99"/>
      <c r="AI69" s="86"/>
    </row>
    <row r="70" spans="25:35" ht="13" x14ac:dyDescent="0.2">
      <c r="Z70" s="96"/>
      <c r="AA70" s="96"/>
      <c r="AB70" s="132"/>
      <c r="AC70" s="133"/>
      <c r="AD70" s="133"/>
      <c r="AE70" s="132"/>
      <c r="AF70" s="133"/>
      <c r="AG70" s="133"/>
      <c r="AH70" s="99"/>
      <c r="AI70" s="86"/>
    </row>
    <row r="71" spans="25:35" ht="13" x14ac:dyDescent="0.2">
      <c r="Z71" s="96"/>
      <c r="AA71" s="96"/>
      <c r="AB71" s="132"/>
      <c r="AC71" s="133"/>
      <c r="AD71" s="133"/>
      <c r="AE71" s="132"/>
      <c r="AF71" s="133"/>
      <c r="AG71" s="133"/>
      <c r="AH71" s="99"/>
      <c r="AI71" s="86"/>
    </row>
    <row r="72" spans="25:35" ht="13" x14ac:dyDescent="0.2">
      <c r="Z72" s="96"/>
      <c r="AA72" s="96"/>
      <c r="AB72" s="132"/>
      <c r="AC72" s="133"/>
      <c r="AD72" s="133"/>
      <c r="AE72" s="132"/>
      <c r="AF72" s="133"/>
      <c r="AG72" s="133"/>
      <c r="AH72" s="99"/>
      <c r="AI72" s="86"/>
    </row>
    <row r="73" spans="25:35" ht="13" x14ac:dyDescent="0.2">
      <c r="Z73" s="96"/>
      <c r="AA73" s="96"/>
      <c r="AB73" s="132"/>
      <c r="AC73" s="133"/>
      <c r="AD73" s="133"/>
      <c r="AE73" s="132"/>
      <c r="AF73" s="133"/>
      <c r="AG73" s="133"/>
      <c r="AH73" s="99"/>
      <c r="AI73" s="86"/>
    </row>
    <row r="74" spans="25:35" ht="13" x14ac:dyDescent="0.2">
      <c r="Z74" s="96"/>
      <c r="AA74" s="96"/>
      <c r="AB74" s="132"/>
      <c r="AC74" s="133"/>
      <c r="AD74" s="133"/>
      <c r="AE74" s="132"/>
      <c r="AF74" s="133"/>
      <c r="AG74" s="133"/>
      <c r="AH74" s="99"/>
      <c r="AI74" s="86"/>
    </row>
    <row r="75" spans="25:35" ht="13" x14ac:dyDescent="0.2">
      <c r="Z75" s="96"/>
      <c r="AA75" s="96"/>
      <c r="AB75" s="132"/>
      <c r="AC75" s="133"/>
      <c r="AD75" s="133"/>
      <c r="AE75" s="132"/>
      <c r="AF75" s="133"/>
      <c r="AG75" s="133"/>
      <c r="AH75" s="99"/>
      <c r="AI75" s="86"/>
    </row>
    <row r="76" spans="25:35" ht="13" x14ac:dyDescent="0.2">
      <c r="Z76" s="96"/>
      <c r="AA76" s="96"/>
      <c r="AB76" s="132"/>
      <c r="AC76" s="133"/>
      <c r="AD76" s="133"/>
      <c r="AE76" s="132"/>
      <c r="AF76" s="133"/>
      <c r="AG76" s="133"/>
      <c r="AH76" s="99"/>
      <c r="AI76" s="86"/>
    </row>
    <row r="77" spans="25:35" ht="13" x14ac:dyDescent="0.2">
      <c r="Z77" s="96"/>
      <c r="AA77" s="96"/>
      <c r="AB77" s="132"/>
      <c r="AC77" s="133"/>
      <c r="AD77" s="133"/>
      <c r="AE77" s="132"/>
      <c r="AF77" s="133"/>
      <c r="AG77" s="133"/>
      <c r="AH77" s="99"/>
      <c r="AI77" s="86"/>
    </row>
    <row r="78" spans="25:35" ht="13" x14ac:dyDescent="0.2">
      <c r="Z78" s="96"/>
      <c r="AA78" s="96"/>
      <c r="AB78" s="132"/>
      <c r="AC78" s="133"/>
      <c r="AD78" s="133"/>
      <c r="AE78" s="132"/>
      <c r="AF78" s="133"/>
      <c r="AG78" s="133"/>
      <c r="AH78" s="99"/>
      <c r="AI78" s="86"/>
    </row>
    <row r="79" spans="25:35" ht="13" x14ac:dyDescent="0.2">
      <c r="Z79" s="96"/>
      <c r="AA79" s="96"/>
      <c r="AB79" s="132"/>
      <c r="AC79" s="133"/>
      <c r="AD79" s="133"/>
      <c r="AE79" s="132"/>
      <c r="AF79" s="133"/>
      <c r="AG79" s="133"/>
      <c r="AH79" s="99"/>
      <c r="AI79" s="86"/>
    </row>
    <row r="80" spans="25:35" ht="13" x14ac:dyDescent="0.2">
      <c r="Z80" s="96"/>
      <c r="AA80" s="96"/>
      <c r="AB80" s="132"/>
      <c r="AC80" s="133"/>
      <c r="AD80" s="133"/>
      <c r="AE80" s="132"/>
      <c r="AF80" s="133"/>
      <c r="AG80" s="133"/>
      <c r="AH80" s="99"/>
      <c r="AI80" s="86"/>
    </row>
    <row r="81" spans="25:35" ht="13" x14ac:dyDescent="0.2">
      <c r="Z81" s="96"/>
      <c r="AA81" s="96"/>
      <c r="AB81" s="132"/>
      <c r="AC81" s="133"/>
      <c r="AD81" s="133"/>
      <c r="AE81" s="132"/>
      <c r="AF81" s="133"/>
      <c r="AG81" s="133"/>
      <c r="AH81" s="99"/>
      <c r="AI81" s="86"/>
    </row>
    <row r="82" spans="25:35" ht="13" x14ac:dyDescent="0.2">
      <c r="Z82" s="96"/>
      <c r="AA82" s="96"/>
      <c r="AB82" s="132"/>
      <c r="AC82" s="133"/>
      <c r="AD82" s="133"/>
      <c r="AE82" s="132"/>
      <c r="AF82" s="133"/>
      <c r="AG82" s="133"/>
      <c r="AH82" s="99"/>
      <c r="AI82" s="86"/>
    </row>
    <row r="83" spans="25:35" ht="13" x14ac:dyDescent="0.2">
      <c r="Z83" s="96"/>
      <c r="AA83" s="96"/>
      <c r="AB83" s="132"/>
      <c r="AC83" s="133"/>
      <c r="AD83" s="133"/>
      <c r="AE83" s="132"/>
      <c r="AF83" s="133"/>
      <c r="AG83" s="133"/>
      <c r="AH83" s="99"/>
      <c r="AI83" s="134"/>
    </row>
    <row r="84" spans="25:35" ht="13" x14ac:dyDescent="0.2">
      <c r="Z84" s="96"/>
      <c r="AA84" s="96"/>
      <c r="AB84" s="132"/>
      <c r="AC84" s="133"/>
      <c r="AD84" s="133"/>
      <c r="AE84" s="132"/>
      <c r="AF84" s="133"/>
      <c r="AG84" s="133"/>
      <c r="AH84" s="99"/>
      <c r="AI84" s="134"/>
    </row>
    <row r="85" spans="25:35" ht="13" x14ac:dyDescent="0.2">
      <c r="Z85" s="96"/>
      <c r="AA85" s="96"/>
      <c r="AB85" s="132"/>
      <c r="AC85" s="133"/>
      <c r="AD85" s="133"/>
      <c r="AE85" s="132"/>
      <c r="AF85" s="133"/>
      <c r="AG85" s="133"/>
      <c r="AH85" s="99"/>
      <c r="AI85" s="134"/>
    </row>
    <row r="86" spans="25:35" ht="13" x14ac:dyDescent="0.2">
      <c r="Z86" s="96"/>
      <c r="AA86" s="96"/>
      <c r="AB86" s="132"/>
      <c r="AC86" s="133"/>
      <c r="AD86" s="133"/>
      <c r="AE86" s="132"/>
      <c r="AF86" s="133"/>
      <c r="AG86" s="133"/>
      <c r="AI86" s="86"/>
    </row>
    <row r="87" spans="25:35" ht="13" x14ac:dyDescent="0.2">
      <c r="Z87" s="96"/>
      <c r="AA87" s="96"/>
      <c r="AB87" s="132"/>
      <c r="AC87" s="133"/>
      <c r="AD87" s="133"/>
      <c r="AE87" s="132"/>
      <c r="AF87" s="133"/>
      <c r="AG87" s="133"/>
      <c r="AI87" s="86"/>
    </row>
    <row r="88" spans="25:35" ht="13" x14ac:dyDescent="0.2">
      <c r="Z88" s="96"/>
      <c r="AA88" s="96"/>
      <c r="AB88" s="132"/>
      <c r="AC88" s="133"/>
      <c r="AD88" s="133"/>
      <c r="AE88" s="132"/>
      <c r="AF88" s="133"/>
      <c r="AG88" s="133"/>
      <c r="AI88" s="86"/>
    </row>
    <row r="89" spans="25:35" ht="13" x14ac:dyDescent="0.2">
      <c r="Z89" s="96"/>
      <c r="AA89" s="96"/>
      <c r="AB89" s="132"/>
      <c r="AC89" s="133"/>
      <c r="AD89" s="133"/>
      <c r="AE89" s="132"/>
      <c r="AF89" s="133"/>
      <c r="AG89" s="133"/>
      <c r="AI89" s="86"/>
    </row>
    <row r="90" spans="25:35" ht="13" x14ac:dyDescent="0.2">
      <c r="Z90" s="96"/>
      <c r="AA90" s="96"/>
      <c r="AB90" s="132"/>
      <c r="AC90" s="133"/>
      <c r="AD90" s="133"/>
      <c r="AE90" s="132"/>
      <c r="AF90" s="133"/>
      <c r="AG90" s="133"/>
      <c r="AI90" s="86"/>
    </row>
    <row r="91" spans="25:35" ht="13" x14ac:dyDescent="0.2">
      <c r="Z91" s="96"/>
      <c r="AA91" s="96"/>
      <c r="AB91" s="132"/>
      <c r="AC91" s="133"/>
      <c r="AD91" s="133"/>
      <c r="AE91" s="132"/>
      <c r="AF91" s="133"/>
      <c r="AG91" s="133"/>
      <c r="AI91" s="86"/>
    </row>
    <row r="92" spans="25:35" ht="13" x14ac:dyDescent="0.2">
      <c r="Z92" s="96"/>
      <c r="AA92" s="96"/>
      <c r="AB92" s="132"/>
      <c r="AC92" s="133"/>
      <c r="AD92" s="133"/>
      <c r="AE92" s="132"/>
      <c r="AF92" s="133"/>
      <c r="AG92" s="133"/>
      <c r="AI92" s="86"/>
    </row>
    <row r="93" spans="25:35" ht="13" x14ac:dyDescent="0.2">
      <c r="Y93" s="99"/>
      <c r="Z93" s="96"/>
      <c r="AA93" s="96"/>
      <c r="AB93" s="132"/>
      <c r="AC93" s="133"/>
      <c r="AD93" s="133"/>
      <c r="AE93" s="132"/>
      <c r="AF93" s="133"/>
      <c r="AG93" s="133"/>
      <c r="AH93" s="99"/>
      <c r="AI93" s="86"/>
    </row>
    <row r="94" spans="25:35" ht="13" x14ac:dyDescent="0.2">
      <c r="Y94" s="99"/>
      <c r="Z94" s="96"/>
      <c r="AA94" s="96"/>
      <c r="AB94" s="132"/>
      <c r="AC94" s="133"/>
      <c r="AD94" s="133"/>
      <c r="AE94" s="132"/>
      <c r="AF94" s="133"/>
      <c r="AG94" s="133"/>
      <c r="AH94" s="99"/>
      <c r="AI94" s="86"/>
    </row>
    <row r="95" spans="25:35" ht="13" x14ac:dyDescent="0.2">
      <c r="Y95" s="99"/>
      <c r="Z95" s="96"/>
      <c r="AA95" s="96"/>
      <c r="AB95" s="132"/>
      <c r="AC95" s="133"/>
      <c r="AD95" s="133"/>
      <c r="AE95" s="132"/>
      <c r="AF95" s="133"/>
      <c r="AG95" s="133"/>
      <c r="AH95" s="99"/>
      <c r="AI95" s="86"/>
    </row>
    <row r="96" spans="25:35" ht="13" x14ac:dyDescent="0.2">
      <c r="Y96" s="99"/>
      <c r="Z96" s="96"/>
      <c r="AA96" s="96"/>
      <c r="AB96" s="132"/>
      <c r="AC96" s="133"/>
      <c r="AD96" s="133"/>
      <c r="AE96" s="132"/>
      <c r="AF96" s="133"/>
      <c r="AG96" s="133"/>
      <c r="AH96" s="99"/>
      <c r="AI96" s="86"/>
    </row>
    <row r="97" spans="25:35" ht="13" x14ac:dyDescent="0.2">
      <c r="Y97" s="99"/>
      <c r="Z97" s="96"/>
      <c r="AA97" s="96"/>
      <c r="AB97" s="132"/>
      <c r="AC97" s="133"/>
      <c r="AD97" s="133"/>
      <c r="AE97" s="132"/>
      <c r="AF97" s="133"/>
      <c r="AG97" s="133"/>
      <c r="AH97" s="99"/>
      <c r="AI97" s="86"/>
    </row>
    <row r="98" spans="25:35" ht="13" x14ac:dyDescent="0.2">
      <c r="Z98" s="96"/>
      <c r="AA98" s="96"/>
      <c r="AB98" s="132"/>
      <c r="AC98" s="133"/>
      <c r="AD98" s="133"/>
      <c r="AE98" s="132"/>
      <c r="AF98" s="133"/>
      <c r="AG98" s="133"/>
      <c r="AH98" s="99"/>
      <c r="AI98" s="86"/>
    </row>
    <row r="99" spans="25:35" ht="13" x14ac:dyDescent="0.2">
      <c r="Z99" s="96"/>
      <c r="AA99" s="96"/>
      <c r="AB99" s="132"/>
      <c r="AC99" s="133"/>
      <c r="AD99" s="133"/>
      <c r="AE99" s="132"/>
      <c r="AF99" s="133"/>
      <c r="AG99" s="133"/>
      <c r="AH99" s="99"/>
      <c r="AI99" s="86"/>
    </row>
    <row r="100" spans="25:35" ht="13" x14ac:dyDescent="0.2">
      <c r="Z100" s="96"/>
      <c r="AA100" s="96"/>
      <c r="AB100" s="132"/>
      <c r="AC100" s="133"/>
      <c r="AD100" s="133"/>
      <c r="AE100" s="132"/>
      <c r="AF100" s="133"/>
      <c r="AG100" s="133"/>
      <c r="AH100" s="99"/>
      <c r="AI100" s="134"/>
    </row>
    <row r="101" spans="25:35" ht="13" x14ac:dyDescent="0.2">
      <c r="Z101" s="96"/>
      <c r="AA101" s="96"/>
      <c r="AB101" s="132"/>
      <c r="AC101" s="133"/>
      <c r="AD101" s="133"/>
      <c r="AE101" s="132"/>
      <c r="AF101" s="133"/>
      <c r="AG101" s="133"/>
      <c r="AH101" s="99"/>
      <c r="AI101" s="86"/>
    </row>
    <row r="102" spans="25:35" ht="13" x14ac:dyDescent="0.2">
      <c r="Z102" s="96"/>
      <c r="AA102" s="96"/>
      <c r="AB102" s="132"/>
      <c r="AC102" s="133"/>
      <c r="AD102" s="133"/>
      <c r="AE102" s="132"/>
      <c r="AF102" s="133"/>
      <c r="AG102" s="133"/>
      <c r="AH102" s="99"/>
      <c r="AI102" s="134"/>
    </row>
    <row r="103" spans="25:35" ht="13" x14ac:dyDescent="0.2">
      <c r="Z103" s="96"/>
      <c r="AA103" s="96"/>
      <c r="AB103" s="132"/>
      <c r="AC103" s="133"/>
      <c r="AD103" s="133"/>
      <c r="AE103" s="132"/>
      <c r="AF103" s="133"/>
      <c r="AG103" s="133"/>
      <c r="AH103" s="99"/>
      <c r="AI103" s="86"/>
    </row>
    <row r="104" spans="25:35" ht="13" x14ac:dyDescent="0.2">
      <c r="Z104" s="96"/>
      <c r="AA104" s="96"/>
      <c r="AB104" s="132"/>
      <c r="AC104" s="133"/>
      <c r="AD104" s="133"/>
      <c r="AE104" s="132"/>
      <c r="AF104" s="133"/>
      <c r="AG104" s="133"/>
      <c r="AH104" s="99"/>
      <c r="AI104" s="86"/>
    </row>
    <row r="105" spans="25:35" ht="13" x14ac:dyDescent="0.2">
      <c r="Z105" s="96"/>
      <c r="AA105" s="96"/>
      <c r="AB105" s="132"/>
      <c r="AC105" s="133"/>
      <c r="AD105" s="133"/>
      <c r="AE105" s="132"/>
      <c r="AF105" s="133"/>
      <c r="AG105" s="133"/>
      <c r="AH105" s="99"/>
      <c r="AI105" s="134"/>
    </row>
    <row r="106" spans="25:35" ht="13" x14ac:dyDescent="0.2">
      <c r="Z106" s="96"/>
      <c r="AA106" s="96"/>
      <c r="AB106" s="132"/>
      <c r="AC106" s="133"/>
      <c r="AD106" s="133"/>
      <c r="AE106" s="132"/>
      <c r="AF106" s="133"/>
      <c r="AG106" s="133"/>
      <c r="AH106" s="99"/>
      <c r="AI106" s="86"/>
    </row>
    <row r="107" spans="25:35" ht="13" x14ac:dyDescent="0.2">
      <c r="Z107" s="96"/>
      <c r="AA107" s="96"/>
      <c r="AB107" s="132"/>
      <c r="AC107" s="133"/>
      <c r="AD107" s="133"/>
      <c r="AE107" s="132"/>
      <c r="AF107" s="133"/>
      <c r="AG107" s="133"/>
      <c r="AH107" s="99"/>
      <c r="AI107" s="86"/>
    </row>
    <row r="108" spans="25:35" ht="13" x14ac:dyDescent="0.2">
      <c r="Z108" s="96"/>
      <c r="AA108" s="96"/>
      <c r="AB108" s="132"/>
      <c r="AC108" s="133"/>
      <c r="AD108" s="133"/>
      <c r="AE108" s="132"/>
      <c r="AF108" s="133"/>
      <c r="AG108" s="133"/>
      <c r="AH108" s="99"/>
      <c r="AI108" s="134"/>
    </row>
    <row r="109" spans="25:35" ht="13" x14ac:dyDescent="0.2">
      <c r="Y109" s="99"/>
      <c r="Z109" s="96"/>
      <c r="AA109" s="96"/>
      <c r="AB109" s="132"/>
      <c r="AC109" s="133"/>
      <c r="AD109" s="133"/>
      <c r="AE109" s="132"/>
      <c r="AF109" s="133"/>
      <c r="AG109" s="133"/>
      <c r="AH109" s="99"/>
      <c r="AI109" s="86"/>
    </row>
    <row r="110" spans="25:35" ht="13" x14ac:dyDescent="0.2">
      <c r="Y110" s="99"/>
      <c r="Z110" s="96"/>
      <c r="AA110" s="96"/>
      <c r="AB110" s="132"/>
      <c r="AC110" s="133"/>
      <c r="AD110" s="133"/>
      <c r="AE110" s="132"/>
      <c r="AF110" s="133"/>
      <c r="AG110" s="133"/>
      <c r="AH110" s="99"/>
      <c r="AI110" s="86"/>
    </row>
    <row r="111" spans="25:35" ht="13" x14ac:dyDescent="0.2">
      <c r="Y111" s="99"/>
      <c r="Z111" s="96"/>
      <c r="AA111" s="96"/>
      <c r="AB111" s="132"/>
      <c r="AC111" s="133"/>
      <c r="AD111" s="133"/>
      <c r="AE111" s="132"/>
      <c r="AF111" s="133"/>
      <c r="AG111" s="133"/>
      <c r="AH111" s="99"/>
      <c r="AI111" s="86"/>
    </row>
    <row r="112" spans="25:35" ht="13" x14ac:dyDescent="0.2">
      <c r="Y112" s="99"/>
      <c r="Z112" s="96"/>
      <c r="AA112" s="96"/>
      <c r="AB112" s="132"/>
      <c r="AC112" s="133"/>
      <c r="AD112" s="133"/>
      <c r="AE112" s="132"/>
      <c r="AF112" s="133"/>
      <c r="AG112" s="133"/>
      <c r="AH112" s="99"/>
      <c r="AI112" s="86"/>
    </row>
    <row r="113" spans="25:35" ht="13" x14ac:dyDescent="0.2">
      <c r="Y113" s="99"/>
      <c r="Z113" s="96"/>
      <c r="AA113" s="96"/>
      <c r="AB113" s="132"/>
      <c r="AC113" s="133"/>
      <c r="AD113" s="133"/>
      <c r="AE113" s="132"/>
      <c r="AF113" s="133"/>
      <c r="AG113" s="133"/>
      <c r="AH113" s="99"/>
      <c r="AI113" s="86"/>
    </row>
    <row r="114" spans="25:35" ht="13" x14ac:dyDescent="0.2">
      <c r="Y114" s="99"/>
      <c r="Z114" s="96"/>
      <c r="AA114" s="96"/>
      <c r="AB114" s="132"/>
      <c r="AC114" s="133"/>
      <c r="AD114" s="133"/>
      <c r="AE114" s="132"/>
      <c r="AF114" s="133"/>
      <c r="AG114" s="133"/>
      <c r="AH114" s="99"/>
      <c r="AI114" s="86"/>
    </row>
    <row r="115" spans="25:35" ht="13" x14ac:dyDescent="0.2">
      <c r="Z115" s="96"/>
      <c r="AA115" s="96"/>
      <c r="AB115" s="132"/>
      <c r="AC115" s="133"/>
      <c r="AD115" s="133"/>
      <c r="AE115" s="132"/>
      <c r="AF115" s="133"/>
      <c r="AG115" s="133"/>
      <c r="AH115" s="99"/>
      <c r="AI115" s="86"/>
    </row>
    <row r="116" spans="25:35" ht="13" x14ac:dyDescent="0.2">
      <c r="Z116" s="96"/>
      <c r="AA116" s="96"/>
      <c r="AB116" s="132"/>
      <c r="AC116" s="133"/>
      <c r="AD116" s="133"/>
      <c r="AE116" s="132"/>
      <c r="AF116" s="133"/>
      <c r="AG116" s="133"/>
      <c r="AI116" s="86"/>
    </row>
    <row r="117" spans="25:35" ht="13" x14ac:dyDescent="0.2">
      <c r="Z117" s="96"/>
      <c r="AA117" s="96"/>
      <c r="AB117" s="132"/>
      <c r="AC117" s="133"/>
      <c r="AD117" s="133"/>
      <c r="AE117" s="132"/>
      <c r="AF117" s="133"/>
      <c r="AG117" s="133"/>
      <c r="AI117" s="86"/>
    </row>
    <row r="118" spans="25:35" ht="13" x14ac:dyDescent="0.2">
      <c r="Z118" s="96"/>
      <c r="AA118" s="96"/>
      <c r="AB118" s="132"/>
      <c r="AC118" s="133"/>
      <c r="AD118" s="133"/>
      <c r="AE118" s="132"/>
      <c r="AF118" s="133"/>
      <c r="AG118" s="133"/>
      <c r="AI118" s="86"/>
    </row>
    <row r="119" spans="25:35" ht="13" x14ac:dyDescent="0.2">
      <c r="Z119" s="96"/>
      <c r="AA119" s="96"/>
      <c r="AB119" s="132"/>
      <c r="AC119" s="133"/>
      <c r="AD119" s="133"/>
      <c r="AE119" s="132"/>
      <c r="AF119" s="133"/>
      <c r="AG119" s="133"/>
      <c r="AI119" s="86"/>
    </row>
    <row r="120" spans="25:35" ht="13" x14ac:dyDescent="0.2">
      <c r="Y120" s="99"/>
      <c r="Z120" s="96"/>
      <c r="AA120" s="96"/>
      <c r="AB120" s="132"/>
      <c r="AC120" s="133"/>
      <c r="AD120" s="133"/>
      <c r="AE120" s="132"/>
      <c r="AF120" s="133"/>
      <c r="AG120" s="133"/>
      <c r="AH120" s="99"/>
      <c r="AI120" s="86"/>
    </row>
    <row r="121" spans="25:35" ht="13" x14ac:dyDescent="0.2">
      <c r="Y121" s="99"/>
      <c r="Z121" s="96"/>
      <c r="AA121" s="96"/>
      <c r="AB121" s="132"/>
      <c r="AC121" s="133"/>
      <c r="AD121" s="133"/>
      <c r="AE121" s="132"/>
      <c r="AF121" s="133"/>
      <c r="AG121" s="133"/>
      <c r="AH121" s="99"/>
      <c r="AI121" s="86"/>
    </row>
    <row r="122" spans="25:35" ht="13" x14ac:dyDescent="0.2">
      <c r="AB122" s="132"/>
      <c r="AC122" s="133"/>
      <c r="AD122" s="133"/>
      <c r="AE122" s="132"/>
      <c r="AF122" s="133"/>
      <c r="AG122" s="133"/>
      <c r="AI122" s="3"/>
    </row>
    <row r="123" spans="25:35" x14ac:dyDescent="0.2">
      <c r="AI123" s="3"/>
    </row>
    <row r="124" spans="25:35" x14ac:dyDescent="0.2">
      <c r="AI124" s="3"/>
    </row>
  </sheetData>
  <sheetProtection selectLockedCells="1"/>
  <autoFilter ref="A8:AA33" xr:uid="{0F449477-35CE-4468-9001-9F9C829E6E0C}">
    <filterColumn colId="1" showButton="0"/>
  </autoFilter>
  <mergeCells count="36">
    <mergeCell ref="D6:D8"/>
    <mergeCell ref="E6:E8"/>
    <mergeCell ref="F6:F8"/>
    <mergeCell ref="G6:G8"/>
    <mergeCell ref="AG4:AG8"/>
    <mergeCell ref="AI4:AI8"/>
    <mergeCell ref="K5:K8"/>
    <mergeCell ref="L5:L8"/>
    <mergeCell ref="M5:M8"/>
    <mergeCell ref="N5:N8"/>
    <mergeCell ref="O5:O8"/>
    <mergeCell ref="Q5:S5"/>
    <mergeCell ref="W5:W8"/>
    <mergeCell ref="X5:X8"/>
    <mergeCell ref="AA4:AA8"/>
    <mergeCell ref="AB4:AB8"/>
    <mergeCell ref="AC4:AC8"/>
    <mergeCell ref="AD4:AD8"/>
    <mergeCell ref="AE4:AE8"/>
    <mergeCell ref="AF4:AF8"/>
    <mergeCell ref="K4:O4"/>
    <mergeCell ref="Q4:S4"/>
    <mergeCell ref="U4:U8"/>
    <mergeCell ref="V4:V8"/>
    <mergeCell ref="W4:X4"/>
    <mergeCell ref="Z4:Z8"/>
    <mergeCell ref="J2:P2"/>
    <mergeCell ref="R2:V2"/>
    <mergeCell ref="S3:X3"/>
    <mergeCell ref="A4:A8"/>
    <mergeCell ref="B4:C8"/>
    <mergeCell ref="D4:D5"/>
    <mergeCell ref="F4:G5"/>
    <mergeCell ref="H4:H8"/>
    <mergeCell ref="I4:I8"/>
    <mergeCell ref="J4:J8"/>
  </mergeCells>
  <phoneticPr fontId="3"/>
  <conditionalFormatting sqref="B41:X42">
    <cfRule type="cellIs" dxfId="26" priority="29" operator="equal">
      <formula>1</formula>
    </cfRule>
  </conditionalFormatting>
  <conditionalFormatting sqref="B40:X40">
    <cfRule type="cellIs" dxfId="25" priority="28" operator="equal">
      <formula>1</formula>
    </cfRule>
  </conditionalFormatting>
  <conditionalFormatting sqref="AI122:AI124">
    <cfRule type="cellIs" dxfId="24" priority="27" operator="equal">
      <formula>1</formula>
    </cfRule>
  </conditionalFormatting>
  <conditionalFormatting sqref="AI120:AI121">
    <cfRule type="cellIs" dxfId="23" priority="26" operator="equal">
      <formula>1</formula>
    </cfRule>
  </conditionalFormatting>
  <conditionalFormatting sqref="AI38:AI39">
    <cfRule type="cellIs" dxfId="22" priority="25" operator="equal">
      <formula>1</formula>
    </cfRule>
  </conditionalFormatting>
  <conditionalFormatting sqref="AI50:AI51">
    <cfRule type="cellIs" dxfId="21" priority="24" operator="equal">
      <formula>1</formula>
    </cfRule>
  </conditionalFormatting>
  <conditionalFormatting sqref="AI52">
    <cfRule type="cellIs" dxfId="20" priority="23" operator="equal">
      <formula>1</formula>
    </cfRule>
  </conditionalFormatting>
  <conditionalFormatting sqref="AI53">
    <cfRule type="cellIs" dxfId="19" priority="22" operator="equal">
      <formula>1</formula>
    </cfRule>
  </conditionalFormatting>
  <conditionalFormatting sqref="AI54">
    <cfRule type="cellIs" dxfId="18" priority="21" operator="equal">
      <formula>1</formula>
    </cfRule>
  </conditionalFormatting>
  <conditionalFormatting sqref="AI55">
    <cfRule type="cellIs" dxfId="17" priority="20" operator="equal">
      <formula>1</formula>
    </cfRule>
  </conditionalFormatting>
  <conditionalFormatting sqref="AI56:AI62">
    <cfRule type="cellIs" dxfId="16" priority="19" operator="equal">
      <formula>1</formula>
    </cfRule>
  </conditionalFormatting>
  <conditionalFormatting sqref="AI46">
    <cfRule type="cellIs" dxfId="15" priority="18" operator="equal">
      <formula>1</formula>
    </cfRule>
  </conditionalFormatting>
  <conditionalFormatting sqref="AI47">
    <cfRule type="cellIs" dxfId="14" priority="17" operator="equal">
      <formula>1</formula>
    </cfRule>
  </conditionalFormatting>
  <conditionalFormatting sqref="AI48">
    <cfRule type="cellIs" dxfId="13" priority="16" operator="equal">
      <formula>1</formula>
    </cfRule>
  </conditionalFormatting>
  <conditionalFormatting sqref="AI49">
    <cfRule type="cellIs" dxfId="12" priority="15" operator="equal">
      <formula>1</formula>
    </cfRule>
  </conditionalFormatting>
  <conditionalFormatting sqref="AI62:AI63">
    <cfRule type="cellIs" dxfId="11" priority="14" operator="equal">
      <formula>1</formula>
    </cfRule>
  </conditionalFormatting>
  <conditionalFormatting sqref="AI61">
    <cfRule type="cellIs" dxfId="10" priority="13" operator="equal">
      <formula>1</formula>
    </cfRule>
  </conditionalFormatting>
  <conditionalFormatting sqref="AI60">
    <cfRule type="cellIs" dxfId="9" priority="12" operator="equal">
      <formula>1</formula>
    </cfRule>
  </conditionalFormatting>
  <conditionalFormatting sqref="AI59">
    <cfRule type="cellIs" dxfId="8" priority="11" operator="equal">
      <formula>1</formula>
    </cfRule>
  </conditionalFormatting>
  <conditionalFormatting sqref="AI58">
    <cfRule type="cellIs" dxfId="7" priority="10" operator="equal">
      <formula>1</formula>
    </cfRule>
  </conditionalFormatting>
  <conditionalFormatting sqref="AI57">
    <cfRule type="cellIs" dxfId="6" priority="9" operator="equal">
      <formula>1</formula>
    </cfRule>
  </conditionalFormatting>
  <conditionalFormatting sqref="AI69">
    <cfRule type="cellIs" dxfId="5" priority="8" operator="equal">
      <formula>1</formula>
    </cfRule>
  </conditionalFormatting>
  <conditionalFormatting sqref="AI68">
    <cfRule type="cellIs" dxfId="4" priority="7" operator="equal">
      <formula>1</formula>
    </cfRule>
  </conditionalFormatting>
  <conditionalFormatting sqref="AI67">
    <cfRule type="cellIs" dxfId="3" priority="6" operator="equal">
      <formula>1</formula>
    </cfRule>
  </conditionalFormatting>
  <conditionalFormatting sqref="AI66">
    <cfRule type="cellIs" dxfId="2" priority="5" operator="equal">
      <formula>1</formula>
    </cfRule>
  </conditionalFormatting>
  <conditionalFormatting sqref="AI65">
    <cfRule type="cellIs" dxfId="1" priority="4" operator="equal">
      <formula>1</formula>
    </cfRule>
  </conditionalFormatting>
  <conditionalFormatting sqref="AI64">
    <cfRule type="cellIs" dxfId="0" priority="3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9" firstPageNumber="0" fitToHeight="0" orientation="landscape" r:id="rId1"/>
  <headerFooter alignWithMargins="0">
    <oddHeader>&amp;R様式1-1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30B6EA6D-B957-40BA-B827-C438D73FDC6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AH34</xm:sqref>
        </x14:conditionalFormatting>
        <x14:conditionalFormatting xmlns:xm="http://schemas.microsoft.com/office/excel/2006/main">
          <x14:cfRule type="iconSet" priority="1" id="{E3035B6C-9F4A-4B93-86B7-A184E1C9DE0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（新）1-1 (軽自動車)</vt:lpstr>
      <vt:lpstr>'（新）1-1 (軽自動車)'!Print_Area</vt:lpstr>
      <vt:lpstr>'（新）1-1 (軽自動車)'!Print_Titles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2024-05-31T07:33:58Z</dcterms:created>
  <dcterms:modified xsi:type="dcterms:W3CDTF">2024-05-31T07:37:10Z</dcterms:modified>
</cp:coreProperties>
</file>