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5月\"/>
    </mc:Choice>
  </mc:AlternateContent>
  <xr:revisionPtr revIDLastSave="0" documentId="8_{CC1DCCB5-DCD4-415F-A9A3-0E93EFBAC9EC}" xr6:coauthVersionLast="47" xr6:coauthVersionMax="47" xr10:uidLastSave="{00000000-0000-0000-0000-000000000000}"/>
  <bookViews>
    <workbookView xWindow="-3390" yWindow="-16320" windowWidth="29040" windowHeight="15720" xr2:uid="{D54059E5-ACF0-4288-B96D-4170E68CF445}"/>
  </bookViews>
  <sheets>
    <sheet name="1-2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'1-2'!$A$8:$Z$8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'1-2'!$A$2:$X$34</definedName>
    <definedName name="_xlnm.Print_Titles" localSheetId="0">'1-2'!$3:$8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3" i="1" l="1"/>
  <c r="AF23" i="1" s="1"/>
  <c r="AG23" i="1" s="1"/>
  <c r="AB23" i="1"/>
  <c r="AC23" i="1" s="1"/>
  <c r="T23" i="1"/>
  <c r="O23" i="1"/>
  <c r="N23" i="1"/>
  <c r="V23" i="1" s="1"/>
  <c r="M23" i="1"/>
  <c r="U23" i="1" s="1"/>
  <c r="L23" i="1"/>
  <c r="I23" i="1"/>
  <c r="AE22" i="1"/>
  <c r="AF22" i="1" s="1"/>
  <c r="AG22" i="1" s="1"/>
  <c r="AD22" i="1"/>
  <c r="AC22" i="1"/>
  <c r="AB22" i="1"/>
  <c r="X22" i="1"/>
  <c r="W22" i="1"/>
  <c r="T22" i="1"/>
  <c r="O22" i="1"/>
  <c r="N22" i="1"/>
  <c r="V22" i="1" s="1"/>
  <c r="M22" i="1"/>
  <c r="U22" i="1" s="1"/>
  <c r="L22" i="1"/>
  <c r="I22" i="1"/>
  <c r="AE21" i="1"/>
  <c r="AF21" i="1" s="1"/>
  <c r="AG21" i="1" s="1"/>
  <c r="AD21" i="1"/>
  <c r="AC21" i="1"/>
  <c r="AB21" i="1"/>
  <c r="X21" i="1"/>
  <c r="W21" i="1"/>
  <c r="T21" i="1"/>
  <c r="O21" i="1"/>
  <c r="N21" i="1"/>
  <c r="V21" i="1" s="1"/>
  <c r="M21" i="1"/>
  <c r="U21" i="1" s="1"/>
  <c r="L21" i="1"/>
  <c r="AE20" i="1"/>
  <c r="AF20" i="1" s="1"/>
  <c r="AG20" i="1" s="1"/>
  <c r="AC20" i="1"/>
  <c r="AD20" i="1" s="1"/>
  <c r="AB20" i="1"/>
  <c r="O20" i="1" s="1"/>
  <c r="V20" i="1"/>
  <c r="T20" i="1"/>
  <c r="N20" i="1"/>
  <c r="M20" i="1"/>
  <c r="U20" i="1" s="1"/>
  <c r="L20" i="1"/>
  <c r="I20" i="1"/>
  <c r="AE19" i="1"/>
  <c r="AF19" i="1" s="1"/>
  <c r="AG19" i="1" s="1"/>
  <c r="AC19" i="1"/>
  <c r="AD19" i="1" s="1"/>
  <c r="AB19" i="1"/>
  <c r="O19" i="1" s="1"/>
  <c r="W19" i="1"/>
  <c r="V19" i="1"/>
  <c r="T19" i="1"/>
  <c r="N19" i="1"/>
  <c r="M19" i="1"/>
  <c r="U19" i="1" s="1"/>
  <c r="L19" i="1"/>
  <c r="I19" i="1"/>
  <c r="AE18" i="1"/>
  <c r="AF18" i="1" s="1"/>
  <c r="AG18" i="1" s="1"/>
  <c r="AC18" i="1"/>
  <c r="AD18" i="1" s="1"/>
  <c r="AB18" i="1"/>
  <c r="O18" i="1" s="1"/>
  <c r="W18" i="1"/>
  <c r="V18" i="1"/>
  <c r="T18" i="1"/>
  <c r="N18" i="1"/>
  <c r="M18" i="1"/>
  <c r="U18" i="1" s="1"/>
  <c r="L18" i="1"/>
  <c r="I18" i="1"/>
  <c r="AE17" i="1"/>
  <c r="AF17" i="1" s="1"/>
  <c r="AG17" i="1" s="1"/>
  <c r="AC17" i="1"/>
  <c r="AD17" i="1" s="1"/>
  <c r="AB17" i="1"/>
  <c r="O17" i="1" s="1"/>
  <c r="W17" i="1"/>
  <c r="V17" i="1"/>
  <c r="T17" i="1"/>
  <c r="N17" i="1"/>
  <c r="M17" i="1"/>
  <c r="U17" i="1" s="1"/>
  <c r="L17" i="1"/>
  <c r="I17" i="1"/>
  <c r="AE16" i="1"/>
  <c r="AF16" i="1" s="1"/>
  <c r="AG16" i="1" s="1"/>
  <c r="AC16" i="1"/>
  <c r="AD16" i="1" s="1"/>
  <c r="AB16" i="1"/>
  <c r="O16" i="1" s="1"/>
  <c r="W16" i="1"/>
  <c r="V16" i="1"/>
  <c r="T16" i="1"/>
  <c r="N16" i="1"/>
  <c r="M16" i="1"/>
  <c r="U16" i="1" s="1"/>
  <c r="L16" i="1"/>
  <c r="I16" i="1"/>
  <c r="AE15" i="1"/>
  <c r="AF15" i="1" s="1"/>
  <c r="AG15" i="1" s="1"/>
  <c r="AC15" i="1"/>
  <c r="AD15" i="1" s="1"/>
  <c r="AB15" i="1"/>
  <c r="O15" i="1" s="1"/>
  <c r="W15" i="1"/>
  <c r="V15" i="1"/>
  <c r="T15" i="1"/>
  <c r="N15" i="1"/>
  <c r="M15" i="1"/>
  <c r="U15" i="1" s="1"/>
  <c r="L15" i="1"/>
  <c r="I15" i="1"/>
  <c r="AE14" i="1"/>
  <c r="AF14" i="1" s="1"/>
  <c r="AG14" i="1" s="1"/>
  <c r="AC14" i="1"/>
  <c r="AD14" i="1" s="1"/>
  <c r="AB14" i="1"/>
  <c r="O14" i="1" s="1"/>
  <c r="W14" i="1"/>
  <c r="V14" i="1"/>
  <c r="T14" i="1"/>
  <c r="N14" i="1"/>
  <c r="M14" i="1"/>
  <c r="U14" i="1" s="1"/>
  <c r="L14" i="1"/>
  <c r="I14" i="1"/>
  <c r="AE13" i="1"/>
  <c r="AF13" i="1" s="1"/>
  <c r="AG13" i="1" s="1"/>
  <c r="AC13" i="1"/>
  <c r="AD13" i="1" s="1"/>
  <c r="AB13" i="1"/>
  <c r="O13" i="1" s="1"/>
  <c r="W13" i="1"/>
  <c r="V13" i="1"/>
  <c r="T13" i="1"/>
  <c r="N13" i="1"/>
  <c r="M13" i="1"/>
  <c r="U13" i="1" s="1"/>
  <c r="L13" i="1"/>
  <c r="I13" i="1"/>
  <c r="AE12" i="1"/>
  <c r="AF12" i="1" s="1"/>
  <c r="AG12" i="1" s="1"/>
  <c r="AB12" i="1"/>
  <c r="AC12" i="1" s="1"/>
  <c r="V12" i="1"/>
  <c r="T12" i="1"/>
  <c r="N12" i="1"/>
  <c r="M12" i="1"/>
  <c r="U12" i="1" s="1"/>
  <c r="L12" i="1"/>
  <c r="I12" i="1"/>
  <c r="AE11" i="1"/>
  <c r="AF11" i="1" s="1"/>
  <c r="AG11" i="1" s="1"/>
  <c r="AB11" i="1"/>
  <c r="AC11" i="1" s="1"/>
  <c r="V11" i="1"/>
  <c r="T11" i="1"/>
  <c r="N11" i="1"/>
  <c r="M11" i="1"/>
  <c r="U11" i="1" s="1"/>
  <c r="L11" i="1"/>
  <c r="I11" i="1"/>
  <c r="AE10" i="1"/>
  <c r="AF10" i="1" s="1"/>
  <c r="AG10" i="1" s="1"/>
  <c r="AB10" i="1"/>
  <c r="O10" i="1" s="1"/>
  <c r="V10" i="1"/>
  <c r="T10" i="1"/>
  <c r="N10" i="1"/>
  <c r="M10" i="1"/>
  <c r="U10" i="1" s="1"/>
  <c r="L10" i="1"/>
  <c r="I10" i="1"/>
  <c r="AE9" i="1"/>
  <c r="AF9" i="1" s="1"/>
  <c r="AG9" i="1" s="1"/>
  <c r="AB9" i="1"/>
  <c r="O9" i="1" s="1"/>
  <c r="V9" i="1"/>
  <c r="T9" i="1"/>
  <c r="N9" i="1"/>
  <c r="M9" i="1"/>
  <c r="U9" i="1" s="1"/>
  <c r="L9" i="1"/>
  <c r="I9" i="1"/>
  <c r="W11" i="1" l="1"/>
  <c r="AD11" i="1"/>
  <c r="X11" i="1"/>
  <c r="AD12" i="1"/>
  <c r="W12" i="1"/>
  <c r="X12" i="1"/>
  <c r="AD23" i="1"/>
  <c r="X23" i="1"/>
  <c r="W23" i="1"/>
  <c r="W20" i="1"/>
  <c r="X13" i="1"/>
  <c r="X14" i="1"/>
  <c r="X15" i="1"/>
  <c r="X16" i="1"/>
  <c r="X17" i="1"/>
  <c r="X18" i="1"/>
  <c r="X19" i="1"/>
  <c r="X20" i="1"/>
  <c r="AC10" i="1"/>
  <c r="AC9" i="1"/>
  <c r="O11" i="1"/>
  <c r="O12" i="1"/>
  <c r="W10" i="1" l="1"/>
  <c r="AD10" i="1"/>
  <c r="X10" i="1"/>
  <c r="AD9" i="1"/>
  <c r="W9" i="1"/>
  <c r="X9" i="1"/>
</calcChain>
</file>

<file path=xl/sharedStrings.xml><?xml version="1.0" encoding="utf-8"?>
<sst xmlns="http://schemas.openxmlformats.org/spreadsheetml/2006/main" count="161" uniqueCount="72">
  <si>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</si>
  <si>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t>Stellantis</t>
    </r>
    <r>
      <rPr>
        <sz val="8"/>
        <rFont val="游ゴシック"/>
        <family val="2"/>
        <charset val="128"/>
      </rPr>
      <t>ジャパン株式会社</t>
    </r>
    <phoneticPr fontId="8"/>
  </si>
  <si>
    <t>ディーゼル乗用車</t>
    <rPh sb="5" eb="7">
      <t>ジョウヨウ</t>
    </rPh>
    <phoneticPr fontId="8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</si>
  <si>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8"/>
  </si>
  <si>
    <t>メーカー入力欄</t>
    <rPh sb="4" eb="6">
      <t>ニュウリョク</t>
    </rPh>
    <rPh sb="6" eb="7">
      <t>ラン</t>
    </rPh>
    <phoneticPr fontId="8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</si>
  <si>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8"/>
  </si>
  <si>
    <t>最大車両重量（自動計算）</t>
    <rPh sb="1" eb="2">
      <t>ダイ</t>
    </rPh>
    <rPh sb="7" eb="9">
      <t>ジドウ</t>
    </rPh>
    <phoneticPr fontId="8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</si>
  <si>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8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</si>
  <si>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</si>
  <si>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</si>
  <si>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</si>
  <si>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</si>
  <si>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</si>
  <si>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</si>
  <si>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</si>
  <si>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</si>
  <si>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</si>
  <si>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</si>
  <si>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</si>
  <si>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t>令和12年度</t>
    <rPh sb="0" eb="2">
      <t>レイワ</t>
    </rPh>
    <rPh sb="4" eb="6">
      <t>ネンド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</si>
  <si>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</si>
  <si>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</si>
  <si>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8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</si>
  <si>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8"/>
  </si>
  <si>
    <t>多段階評価</t>
    <rPh sb="0" eb="1">
      <t>タ</t>
    </rPh>
    <rPh sb="1" eb="3">
      <t>ダンカイ</t>
    </rPh>
    <rPh sb="3" eb="5">
      <t>ヒョウカ</t>
    </rPh>
    <phoneticPr fontId="8"/>
  </si>
  <si>
    <t>多段階評価2</t>
    <rPh sb="0" eb="1">
      <t>タ</t>
    </rPh>
    <rPh sb="1" eb="3">
      <t>ダンカイ</t>
    </rPh>
    <rPh sb="3" eb="5">
      <t>ヒョウカ</t>
    </rPh>
    <phoneticPr fontId="8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</si>
  <si>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</si>
  <si>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</si>
  <si>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rPr>
        <sz val="8"/>
        <rFont val="ＭＳ Ｐゴシック"/>
        <family val="3"/>
        <charset val="128"/>
      </rP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8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</si>
  <si>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8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</si>
  <si>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8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</si>
  <si>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</si>
  <si>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8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</si>
  <si>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8"/>
  </si>
  <si>
    <t>主要排出
ガス対策</t>
    <phoneticPr fontId="8"/>
  </si>
  <si>
    <t>駆動
形式</t>
    <rPh sb="3" eb="5">
      <t>ケイシキ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</si>
  <si>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</si>
  <si>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8"/>
  </si>
  <si>
    <t>シトロエン</t>
    <phoneticPr fontId="8"/>
  </si>
  <si>
    <t>C4</t>
    <phoneticPr fontId="8"/>
  </si>
  <si>
    <t>3DA-C41YH01</t>
  </si>
  <si>
    <t>0001</t>
  </si>
  <si>
    <t>YH01</t>
  </si>
  <si>
    <t>8AT(E･LTC)</t>
  </si>
  <si>
    <t>I, D, FI, TC, IC, P, EP</t>
  </si>
  <si>
    <t>CCO, EGR, DF, SCR</t>
  </si>
  <si>
    <t>F</t>
  </si>
  <si>
    <t>0002</t>
  </si>
  <si>
    <t>ベルランゴ</t>
    <phoneticPr fontId="8"/>
  </si>
  <si>
    <t>3DA-K9CYH01</t>
  </si>
  <si>
    <t>1001</t>
  </si>
  <si>
    <t>1002</t>
  </si>
  <si>
    <t>1003</t>
  </si>
  <si>
    <t>0101, 0111</t>
    <phoneticPr fontId="8"/>
  </si>
  <si>
    <t>0102, 0112</t>
    <phoneticPr fontId="8"/>
  </si>
  <si>
    <t>0103, 0113</t>
    <phoneticPr fontId="8"/>
  </si>
  <si>
    <t>0104, 0114</t>
    <phoneticPr fontId="8"/>
  </si>
  <si>
    <t>1101, 1111</t>
    <phoneticPr fontId="8"/>
  </si>
  <si>
    <t>3DA-K9CYH01L</t>
  </si>
  <si>
    <t>1011</t>
    <phoneticPr fontId="8"/>
  </si>
  <si>
    <t>0001, 0011</t>
    <phoneticPr fontId="8"/>
  </si>
  <si>
    <t>0002, 0012</t>
    <phoneticPr fontId="8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</si>
  <si>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8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</si>
  <si>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</si>
  <si>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8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</si>
  <si>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</si>
  <si>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</si>
  <si>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8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</si>
  <si>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8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</si>
  <si>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</si>
  <si>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8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</si>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</sst>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_ "/>
  </numFmts>
  <fonts count="18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8"/>
      <name val="游ゴシック"/>
      <family val="2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Arial"/>
      <family val="2"/>
    </font>
    <font>
      <b/>
      <sz val="10"/>
      <name val="Arial"/>
      <family val="2"/>
    </font>
    <font>
      <u/>
      <sz val="8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4" fillId="0" borderId="1" xfId="1" applyFont="1" applyBorder="1" applyAlignment="1" applyProtection="1">
      <alignment horizontal="left"/>
      <protection locked="0"/>
    </xf>
    <xf numFmtId="0" fontId="9" fillId="0" borderId="0" xfId="1" applyFont="1"/>
    <xf numFmtId="0" fontId="10" fillId="0" borderId="0" xfId="1" applyFo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6" fillId="0" borderId="3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3" borderId="22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3" fillId="3" borderId="5" xfId="0" applyFont="1" applyFill="1" applyBorder="1" applyProtection="1">
      <alignment vertical="center"/>
      <protection locked="0"/>
    </xf>
    <xf numFmtId="0" fontId="14" fillId="3" borderId="7" xfId="0" applyFont="1" applyFill="1" applyBorder="1" applyAlignment="1" applyProtection="1"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4" fillId="0" borderId="28" xfId="1" applyFont="1" applyBorder="1" applyAlignment="1" applyProtection="1">
      <alignment horizontal="left" vertical="center"/>
      <protection locked="0"/>
    </xf>
    <xf numFmtId="49" fontId="4" fillId="0" borderId="28" xfId="1" quotePrefix="1" applyNumberFormat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 applyProtection="1">
      <alignment horizontal="center" vertical="center"/>
      <protection locked="0"/>
    </xf>
    <xf numFmtId="176" fontId="15" fillId="3" borderId="29" xfId="1" quotePrefix="1" applyNumberFormat="1" applyFont="1" applyFill="1" applyBorder="1" applyAlignment="1" applyProtection="1">
      <alignment horizontal="center" vertical="center" wrapText="1"/>
      <protection locked="0"/>
    </xf>
    <xf numFmtId="177" fontId="15" fillId="3" borderId="30" xfId="1" applyNumberFormat="1" applyFont="1" applyFill="1" applyBorder="1" applyAlignment="1">
      <alignment horizontal="center" vertical="center" wrapText="1"/>
    </xf>
    <xf numFmtId="176" fontId="15" fillId="3" borderId="29" xfId="0" quotePrefix="1" applyNumberFormat="1" applyFont="1" applyFill="1" applyBorder="1" applyAlignment="1" applyProtection="1">
      <alignment horizontal="center" vertical="center" wrapText="1"/>
      <protection locked="0"/>
    </xf>
    <xf numFmtId="176" fontId="15" fillId="3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5" fillId="3" borderId="28" xfId="0" quotePrefix="1" applyNumberFormat="1" applyFont="1" applyFill="1" applyBorder="1" applyAlignment="1" applyProtection="1">
      <alignment horizontal="center" vertical="center"/>
      <protection locked="0"/>
    </xf>
    <xf numFmtId="0" fontId="4" fillId="3" borderId="28" xfId="1" applyFont="1" applyFill="1" applyBorder="1" applyAlignment="1" applyProtection="1">
      <alignment horizontal="center" vertical="center"/>
      <protection locked="0"/>
    </xf>
    <xf numFmtId="0" fontId="4" fillId="3" borderId="28" xfId="1" applyFont="1" applyFill="1" applyBorder="1" applyAlignment="1" applyProtection="1">
      <alignment horizontal="center" vertical="center" wrapText="1"/>
      <protection locked="0"/>
    </xf>
    <xf numFmtId="0" fontId="4" fillId="3" borderId="28" xfId="1" applyFont="1" applyFill="1" applyBorder="1" applyAlignment="1" applyProtection="1">
      <alignment horizontal="left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178" fontId="4" fillId="3" borderId="31" xfId="0" applyNumberFormat="1" applyFont="1" applyFill="1" applyBorder="1" applyAlignment="1">
      <alignment horizontal="center" vertical="center"/>
    </xf>
    <xf numFmtId="178" fontId="4" fillId="3" borderId="28" xfId="0" applyNumberFormat="1" applyFont="1" applyFill="1" applyBorder="1" applyAlignment="1">
      <alignment horizontal="center" vertical="center"/>
    </xf>
    <xf numFmtId="178" fontId="4" fillId="3" borderId="28" xfId="0" quotePrefix="1" applyNumberFormat="1" applyFont="1" applyFill="1" applyBorder="1" applyAlignment="1">
      <alignment horizontal="center" vertical="center"/>
    </xf>
    <xf numFmtId="3" fontId="4" fillId="4" borderId="28" xfId="0" applyNumberFormat="1" applyFont="1" applyFill="1" applyBorder="1" applyAlignment="1" applyProtection="1">
      <alignment horizontal="center" vertical="center"/>
      <protection locked="0"/>
    </xf>
    <xf numFmtId="179" fontId="17" fillId="0" borderId="28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13" fillId="3" borderId="12" xfId="0" applyFont="1" applyFill="1" applyBorder="1" applyProtection="1">
      <alignment vertical="center"/>
      <protection locked="0"/>
    </xf>
    <xf numFmtId="0" fontId="14" fillId="3" borderId="14" xfId="0" applyFont="1" applyFill="1" applyBorder="1" applyAlignment="1" applyProtection="1"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3" borderId="6" xfId="0" applyFont="1" applyFill="1" applyBorder="1" applyProtection="1">
      <alignment vertical="center"/>
      <protection locked="0"/>
    </xf>
    <xf numFmtId="0" fontId="13" fillId="3" borderId="8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Protection="1">
      <alignment vertical="center"/>
      <protection locked="0"/>
    </xf>
    <xf numFmtId="0" fontId="13" fillId="3" borderId="22" xfId="0" applyFont="1" applyFill="1" applyBorder="1" applyAlignment="1" applyProtection="1">
      <alignment horizontal="left" vertical="center"/>
      <protection locked="0"/>
    </xf>
    <xf numFmtId="49" fontId="14" fillId="0" borderId="28" xfId="1" quotePrefix="1" applyNumberFormat="1" applyFont="1" applyBorder="1" applyAlignment="1" applyProtection="1">
      <alignment horizontal="left" vertical="center" wrapText="1"/>
      <protection locked="0"/>
    </xf>
    <xf numFmtId="0" fontId="14" fillId="0" borderId="28" xfId="1" applyFont="1" applyBorder="1" applyAlignment="1" applyProtection="1">
      <alignment horizontal="left" vertical="center"/>
      <protection locked="0"/>
    </xf>
    <xf numFmtId="0" fontId="14" fillId="0" borderId="28" xfId="1" applyFont="1" applyBorder="1" applyAlignment="1" applyProtection="1">
      <alignment horizontal="center" vertical="center" wrapText="1"/>
      <protection locked="0"/>
    </xf>
    <xf numFmtId="0" fontId="14" fillId="0" borderId="28" xfId="1" applyFont="1" applyBorder="1" applyAlignment="1" applyProtection="1">
      <alignment horizontal="center" vertical="center"/>
      <protection locked="0"/>
    </xf>
    <xf numFmtId="3" fontId="14" fillId="3" borderId="28" xfId="0" applyNumberFormat="1" applyFont="1" applyFill="1" applyBorder="1" applyAlignment="1" applyProtection="1">
      <alignment horizontal="center" vertical="center"/>
      <protection locked="0"/>
    </xf>
    <xf numFmtId="0" fontId="14" fillId="3" borderId="4" xfId="1" applyFont="1" applyFill="1" applyBorder="1" applyAlignment="1" applyProtection="1">
      <alignment horizontal="center" vertical="center"/>
      <protection locked="0"/>
    </xf>
    <xf numFmtId="176" fontId="17" fillId="3" borderId="29" xfId="1" quotePrefix="1" applyNumberFormat="1" applyFont="1" applyFill="1" applyBorder="1" applyAlignment="1" applyProtection="1">
      <alignment horizontal="center" vertical="center" wrapText="1"/>
      <protection locked="0"/>
    </xf>
    <xf numFmtId="177" fontId="17" fillId="3" borderId="30" xfId="1" applyNumberFormat="1" applyFont="1" applyFill="1" applyBorder="1" applyAlignment="1">
      <alignment horizontal="center" vertical="center" wrapText="1"/>
    </xf>
    <xf numFmtId="176" fontId="17" fillId="3" borderId="29" xfId="0" quotePrefix="1" applyNumberFormat="1" applyFont="1" applyFill="1" applyBorder="1" applyAlignment="1" applyProtection="1">
      <alignment horizontal="center" vertical="center" wrapText="1"/>
      <protection locked="0"/>
    </xf>
    <xf numFmtId="176" fontId="17" fillId="3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7" fillId="3" borderId="28" xfId="0" quotePrefix="1" applyNumberFormat="1" applyFont="1" applyFill="1" applyBorder="1" applyAlignment="1" applyProtection="1">
      <alignment horizontal="center" vertical="center"/>
      <protection locked="0"/>
    </xf>
    <xf numFmtId="0" fontId="14" fillId="3" borderId="28" xfId="1" applyFont="1" applyFill="1" applyBorder="1" applyAlignment="1" applyProtection="1">
      <alignment horizontal="center" vertical="center"/>
      <protection locked="0"/>
    </xf>
    <xf numFmtId="0" fontId="14" fillId="3" borderId="28" xfId="1" applyFont="1" applyFill="1" applyBorder="1" applyAlignment="1" applyProtection="1">
      <alignment horizontal="center" vertical="center" wrapText="1"/>
      <protection locked="0"/>
    </xf>
    <xf numFmtId="0" fontId="14" fillId="3" borderId="28" xfId="1" applyFont="1" applyFill="1" applyBorder="1" applyAlignment="1" applyProtection="1">
      <alignment horizontal="left" vertical="center"/>
      <protection locked="0"/>
    </xf>
    <xf numFmtId="178" fontId="14" fillId="3" borderId="31" xfId="0" applyNumberFormat="1" applyFont="1" applyFill="1" applyBorder="1" applyAlignment="1">
      <alignment horizontal="center" vertical="center"/>
    </xf>
    <xf numFmtId="178" fontId="14" fillId="3" borderId="28" xfId="0" applyNumberFormat="1" applyFont="1" applyFill="1" applyBorder="1" applyAlignment="1">
      <alignment horizontal="center" vertical="center"/>
    </xf>
    <xf numFmtId="178" fontId="14" fillId="3" borderId="28" xfId="0" quotePrefix="1" applyNumberFormat="1" applyFont="1" applyFill="1" applyBorder="1" applyAlignment="1">
      <alignment horizontal="center" vertical="center"/>
    </xf>
    <xf numFmtId="0" fontId="14" fillId="3" borderId="14" xfId="0" applyFont="1" applyFill="1" applyBorder="1" applyProtection="1">
      <alignment vertical="center"/>
      <protection locked="0"/>
    </xf>
    <xf numFmtId="0" fontId="13" fillId="3" borderId="13" xfId="0" applyFont="1" applyFill="1" applyBorder="1" applyAlignment="1" applyProtection="1">
      <alignment horizontal="left" vertical="center"/>
      <protection locked="0"/>
    </xf>
    <xf numFmtId="0" fontId="4" fillId="0" borderId="7" xfId="1" applyFont="1" applyBorder="1"/>
    <xf numFmtId="176" fontId="4" fillId="0" borderId="0" xfId="1" applyNumberFormat="1" applyFont="1"/>
    <xf numFmtId="0" fontId="4" fillId="0" borderId="0" xfId="1" applyFont="1" applyAlignment="1">
      <alignment horizontal="left" vertical="center" wrapText="1"/>
    </xf>
  </cellXfs>
  <cellStyles count="2">
    <cellStyle name="標準" xfId="0" builtinId="0"/>
    <cellStyle name="標準 2" xfId="1" xr:uid="{D534A571-CF29-4329-BAF4-5307EFC035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12B2-5629-4496-9866-EDDF7698C36A}">
  <sheetPr>
    <tabColor indexed="13"/>
    <pageSetUpPr fitToPage="1"/>
  </sheetPr>
  <dimension ref="A1:AG78"/>
  <sheetViews>
    <sheetView tabSelected="1" view="pageBreakPreview" zoomScaleNormal="100" zoomScaleSheetLayoutView="100" workbookViewId="0">
      <selection activeCell="H43" sqref="H43"/>
    </sheetView>
  </sheetViews>
  <sheetFormatPr defaultRowHeight="10" x14ac:dyDescent="0.2"/>
  <cols>
    <col min="1" max="1" width="11.453125" style="2" customWidth="1"/>
    <col min="2" max="2" width="2.08984375" style="2" customWidth="1"/>
    <col min="3" max="3" width="12" style="2" customWidth="1"/>
    <col min="4" max="4" width="12.08984375" style="2" customWidth="1"/>
    <col min="5" max="5" width="12.90625" style="2" customWidth="1"/>
    <col min="6" max="6" width="10.08984375" style="2" customWidth="1"/>
    <col min="7" max="7" width="7.36328125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4" width="8.453125" style="2" bestFit="1" customWidth="1"/>
    <col min="15" max="15" width="8.6328125" style="2" customWidth="1"/>
    <col min="16" max="17" width="15" style="2" customWidth="1"/>
    <col min="18" max="18" width="6" style="2" customWidth="1"/>
    <col min="19" max="19" width="13.90625" style="2" customWidth="1"/>
    <col min="20" max="20" width="11" style="2" bestFit="1" customWidth="1"/>
    <col min="21" max="22" width="8.26953125" style="2" bestFit="1" customWidth="1"/>
    <col min="23" max="25" width="8.7265625" style="2"/>
    <col min="26" max="26" width="10.6328125" style="2" customWidth="1"/>
    <col min="27" max="27" width="8.453125" style="2" bestFit="1" customWidth="1"/>
    <col min="28" max="28" width="8.90625" style="2" bestFit="1" customWidth="1"/>
    <col min="29" max="29" width="8" style="2" bestFit="1" customWidth="1"/>
    <col min="30" max="30" width="8.36328125" style="2" bestFit="1" customWidth="1"/>
    <col min="31" max="31" width="17.453125" style="2" bestFit="1" customWidth="1"/>
    <col min="32" max="32" width="8" style="2" bestFit="1" customWidth="1"/>
    <col min="33" max="33" width="9.08984375" style="2" bestFit="1" customWidth="1"/>
    <col min="34" max="34" width="9.08984375" style="2" customWidth="1"/>
    <col min="35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6.26953125" style="2" customWidth="1"/>
    <col min="262" max="262" width="13.08984375" style="2" customWidth="1"/>
    <col min="263" max="263" width="7.363281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70" width="8.453125" style="2" bestFit="1" customWidth="1"/>
    <col min="271" max="271" width="8.6328125" style="2" customWidth="1"/>
    <col min="272" max="272" width="14.36328125" style="2" bestFit="1" customWidth="1"/>
    <col min="273" max="273" width="13.453125" style="2" customWidth="1"/>
    <col min="274" max="274" width="6" style="2" customWidth="1"/>
    <col min="275" max="275" width="17.26953125" style="2" customWidth="1"/>
    <col min="276" max="276" width="11" style="2" bestFit="1" customWidth="1"/>
    <col min="277" max="278" width="8.26953125" style="2" bestFit="1" customWidth="1"/>
    <col min="279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6.26953125" style="2" customWidth="1"/>
    <col min="518" max="518" width="13.08984375" style="2" customWidth="1"/>
    <col min="519" max="519" width="7.363281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6" width="8.453125" style="2" bestFit="1" customWidth="1"/>
    <col min="527" max="527" width="8.6328125" style="2" customWidth="1"/>
    <col min="528" max="528" width="14.36328125" style="2" bestFit="1" customWidth="1"/>
    <col min="529" max="529" width="13.453125" style="2" customWidth="1"/>
    <col min="530" max="530" width="6" style="2" customWidth="1"/>
    <col min="531" max="531" width="17.26953125" style="2" customWidth="1"/>
    <col min="532" max="532" width="11" style="2" bestFit="1" customWidth="1"/>
    <col min="533" max="534" width="8.26953125" style="2" bestFit="1" customWidth="1"/>
    <col min="535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6.26953125" style="2" customWidth="1"/>
    <col min="774" max="774" width="13.08984375" style="2" customWidth="1"/>
    <col min="775" max="775" width="7.363281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2" width="8.453125" style="2" bestFit="1" customWidth="1"/>
    <col min="783" max="783" width="8.6328125" style="2" customWidth="1"/>
    <col min="784" max="784" width="14.36328125" style="2" bestFit="1" customWidth="1"/>
    <col min="785" max="785" width="13.453125" style="2" customWidth="1"/>
    <col min="786" max="786" width="6" style="2" customWidth="1"/>
    <col min="787" max="787" width="17.26953125" style="2" customWidth="1"/>
    <col min="788" max="788" width="11" style="2" bestFit="1" customWidth="1"/>
    <col min="789" max="790" width="8.26953125" style="2" bestFit="1" customWidth="1"/>
    <col min="791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6.26953125" style="2" customWidth="1"/>
    <col min="1030" max="1030" width="13.08984375" style="2" customWidth="1"/>
    <col min="1031" max="1031" width="7.363281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8" width="8.453125" style="2" bestFit="1" customWidth="1"/>
    <col min="1039" max="1039" width="8.6328125" style="2" customWidth="1"/>
    <col min="1040" max="1040" width="14.36328125" style="2" bestFit="1" customWidth="1"/>
    <col min="1041" max="1041" width="13.453125" style="2" customWidth="1"/>
    <col min="1042" max="1042" width="6" style="2" customWidth="1"/>
    <col min="1043" max="1043" width="17.26953125" style="2" customWidth="1"/>
    <col min="1044" max="1044" width="11" style="2" bestFit="1" customWidth="1"/>
    <col min="1045" max="1046" width="8.26953125" style="2" bestFit="1" customWidth="1"/>
    <col min="1047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6.26953125" style="2" customWidth="1"/>
    <col min="1286" max="1286" width="13.08984375" style="2" customWidth="1"/>
    <col min="1287" max="1287" width="7.363281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4" width="8.453125" style="2" bestFit="1" customWidth="1"/>
    <col min="1295" max="1295" width="8.6328125" style="2" customWidth="1"/>
    <col min="1296" max="1296" width="14.36328125" style="2" bestFit="1" customWidth="1"/>
    <col min="1297" max="1297" width="13.453125" style="2" customWidth="1"/>
    <col min="1298" max="1298" width="6" style="2" customWidth="1"/>
    <col min="1299" max="1299" width="17.26953125" style="2" customWidth="1"/>
    <col min="1300" max="1300" width="11" style="2" bestFit="1" customWidth="1"/>
    <col min="1301" max="1302" width="8.26953125" style="2" bestFit="1" customWidth="1"/>
    <col min="1303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6.26953125" style="2" customWidth="1"/>
    <col min="1542" max="1542" width="13.08984375" style="2" customWidth="1"/>
    <col min="1543" max="1543" width="7.363281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50" width="8.453125" style="2" bestFit="1" customWidth="1"/>
    <col min="1551" max="1551" width="8.6328125" style="2" customWidth="1"/>
    <col min="1552" max="1552" width="14.36328125" style="2" bestFit="1" customWidth="1"/>
    <col min="1553" max="1553" width="13.453125" style="2" customWidth="1"/>
    <col min="1554" max="1554" width="6" style="2" customWidth="1"/>
    <col min="1555" max="1555" width="17.26953125" style="2" customWidth="1"/>
    <col min="1556" max="1556" width="11" style="2" bestFit="1" customWidth="1"/>
    <col min="1557" max="1558" width="8.26953125" style="2" bestFit="1" customWidth="1"/>
    <col min="1559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6.26953125" style="2" customWidth="1"/>
    <col min="1798" max="1798" width="13.08984375" style="2" customWidth="1"/>
    <col min="1799" max="1799" width="7.363281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6" width="8.453125" style="2" bestFit="1" customWidth="1"/>
    <col min="1807" max="1807" width="8.6328125" style="2" customWidth="1"/>
    <col min="1808" max="1808" width="14.36328125" style="2" bestFit="1" customWidth="1"/>
    <col min="1809" max="1809" width="13.453125" style="2" customWidth="1"/>
    <col min="1810" max="1810" width="6" style="2" customWidth="1"/>
    <col min="1811" max="1811" width="17.26953125" style="2" customWidth="1"/>
    <col min="1812" max="1812" width="11" style="2" bestFit="1" customWidth="1"/>
    <col min="1813" max="1814" width="8.26953125" style="2" bestFit="1" customWidth="1"/>
    <col min="1815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6.26953125" style="2" customWidth="1"/>
    <col min="2054" max="2054" width="13.08984375" style="2" customWidth="1"/>
    <col min="2055" max="2055" width="7.363281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2" width="8.453125" style="2" bestFit="1" customWidth="1"/>
    <col min="2063" max="2063" width="8.6328125" style="2" customWidth="1"/>
    <col min="2064" max="2064" width="14.36328125" style="2" bestFit="1" customWidth="1"/>
    <col min="2065" max="2065" width="13.453125" style="2" customWidth="1"/>
    <col min="2066" max="2066" width="6" style="2" customWidth="1"/>
    <col min="2067" max="2067" width="17.26953125" style="2" customWidth="1"/>
    <col min="2068" max="2068" width="11" style="2" bestFit="1" customWidth="1"/>
    <col min="2069" max="2070" width="8.26953125" style="2" bestFit="1" customWidth="1"/>
    <col min="2071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6.26953125" style="2" customWidth="1"/>
    <col min="2310" max="2310" width="13.08984375" style="2" customWidth="1"/>
    <col min="2311" max="2311" width="7.363281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8" width="8.453125" style="2" bestFit="1" customWidth="1"/>
    <col min="2319" max="2319" width="8.6328125" style="2" customWidth="1"/>
    <col min="2320" max="2320" width="14.36328125" style="2" bestFit="1" customWidth="1"/>
    <col min="2321" max="2321" width="13.453125" style="2" customWidth="1"/>
    <col min="2322" max="2322" width="6" style="2" customWidth="1"/>
    <col min="2323" max="2323" width="17.26953125" style="2" customWidth="1"/>
    <col min="2324" max="2324" width="11" style="2" bestFit="1" customWidth="1"/>
    <col min="2325" max="2326" width="8.26953125" style="2" bestFit="1" customWidth="1"/>
    <col min="2327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6.26953125" style="2" customWidth="1"/>
    <col min="2566" max="2566" width="13.08984375" style="2" customWidth="1"/>
    <col min="2567" max="2567" width="7.363281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4" width="8.453125" style="2" bestFit="1" customWidth="1"/>
    <col min="2575" max="2575" width="8.6328125" style="2" customWidth="1"/>
    <col min="2576" max="2576" width="14.36328125" style="2" bestFit="1" customWidth="1"/>
    <col min="2577" max="2577" width="13.453125" style="2" customWidth="1"/>
    <col min="2578" max="2578" width="6" style="2" customWidth="1"/>
    <col min="2579" max="2579" width="17.26953125" style="2" customWidth="1"/>
    <col min="2580" max="2580" width="11" style="2" bestFit="1" customWidth="1"/>
    <col min="2581" max="2582" width="8.26953125" style="2" bestFit="1" customWidth="1"/>
    <col min="2583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6.26953125" style="2" customWidth="1"/>
    <col min="2822" max="2822" width="13.08984375" style="2" customWidth="1"/>
    <col min="2823" max="2823" width="7.363281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30" width="8.453125" style="2" bestFit="1" customWidth="1"/>
    <col min="2831" max="2831" width="8.6328125" style="2" customWidth="1"/>
    <col min="2832" max="2832" width="14.36328125" style="2" bestFit="1" customWidth="1"/>
    <col min="2833" max="2833" width="13.453125" style="2" customWidth="1"/>
    <col min="2834" max="2834" width="6" style="2" customWidth="1"/>
    <col min="2835" max="2835" width="17.26953125" style="2" customWidth="1"/>
    <col min="2836" max="2836" width="11" style="2" bestFit="1" customWidth="1"/>
    <col min="2837" max="2838" width="8.26953125" style="2" bestFit="1" customWidth="1"/>
    <col min="2839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6.26953125" style="2" customWidth="1"/>
    <col min="3078" max="3078" width="13.08984375" style="2" customWidth="1"/>
    <col min="3079" max="3079" width="7.363281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6" width="8.453125" style="2" bestFit="1" customWidth="1"/>
    <col min="3087" max="3087" width="8.6328125" style="2" customWidth="1"/>
    <col min="3088" max="3088" width="14.36328125" style="2" bestFit="1" customWidth="1"/>
    <col min="3089" max="3089" width="13.453125" style="2" customWidth="1"/>
    <col min="3090" max="3090" width="6" style="2" customWidth="1"/>
    <col min="3091" max="3091" width="17.26953125" style="2" customWidth="1"/>
    <col min="3092" max="3092" width="11" style="2" bestFit="1" customWidth="1"/>
    <col min="3093" max="3094" width="8.26953125" style="2" bestFit="1" customWidth="1"/>
    <col min="3095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6.26953125" style="2" customWidth="1"/>
    <col min="3334" max="3334" width="13.08984375" style="2" customWidth="1"/>
    <col min="3335" max="3335" width="7.363281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2" width="8.453125" style="2" bestFit="1" customWidth="1"/>
    <col min="3343" max="3343" width="8.6328125" style="2" customWidth="1"/>
    <col min="3344" max="3344" width="14.36328125" style="2" bestFit="1" customWidth="1"/>
    <col min="3345" max="3345" width="13.453125" style="2" customWidth="1"/>
    <col min="3346" max="3346" width="6" style="2" customWidth="1"/>
    <col min="3347" max="3347" width="17.26953125" style="2" customWidth="1"/>
    <col min="3348" max="3348" width="11" style="2" bestFit="1" customWidth="1"/>
    <col min="3349" max="3350" width="8.26953125" style="2" bestFit="1" customWidth="1"/>
    <col min="3351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6.26953125" style="2" customWidth="1"/>
    <col min="3590" max="3590" width="13.08984375" style="2" customWidth="1"/>
    <col min="3591" max="3591" width="7.363281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8" width="8.453125" style="2" bestFit="1" customWidth="1"/>
    <col min="3599" max="3599" width="8.6328125" style="2" customWidth="1"/>
    <col min="3600" max="3600" width="14.36328125" style="2" bestFit="1" customWidth="1"/>
    <col min="3601" max="3601" width="13.453125" style="2" customWidth="1"/>
    <col min="3602" max="3602" width="6" style="2" customWidth="1"/>
    <col min="3603" max="3603" width="17.26953125" style="2" customWidth="1"/>
    <col min="3604" max="3604" width="11" style="2" bestFit="1" customWidth="1"/>
    <col min="3605" max="3606" width="8.26953125" style="2" bestFit="1" customWidth="1"/>
    <col min="3607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6.26953125" style="2" customWidth="1"/>
    <col min="3846" max="3846" width="13.08984375" style="2" customWidth="1"/>
    <col min="3847" max="3847" width="7.363281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4" width="8.453125" style="2" bestFit="1" customWidth="1"/>
    <col min="3855" max="3855" width="8.6328125" style="2" customWidth="1"/>
    <col min="3856" max="3856" width="14.36328125" style="2" bestFit="1" customWidth="1"/>
    <col min="3857" max="3857" width="13.453125" style="2" customWidth="1"/>
    <col min="3858" max="3858" width="6" style="2" customWidth="1"/>
    <col min="3859" max="3859" width="17.26953125" style="2" customWidth="1"/>
    <col min="3860" max="3860" width="11" style="2" bestFit="1" customWidth="1"/>
    <col min="3861" max="3862" width="8.26953125" style="2" bestFit="1" customWidth="1"/>
    <col min="3863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6.26953125" style="2" customWidth="1"/>
    <col min="4102" max="4102" width="13.08984375" style="2" customWidth="1"/>
    <col min="4103" max="4103" width="7.363281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10" width="8.453125" style="2" bestFit="1" customWidth="1"/>
    <col min="4111" max="4111" width="8.6328125" style="2" customWidth="1"/>
    <col min="4112" max="4112" width="14.36328125" style="2" bestFit="1" customWidth="1"/>
    <col min="4113" max="4113" width="13.453125" style="2" customWidth="1"/>
    <col min="4114" max="4114" width="6" style="2" customWidth="1"/>
    <col min="4115" max="4115" width="17.26953125" style="2" customWidth="1"/>
    <col min="4116" max="4116" width="11" style="2" bestFit="1" customWidth="1"/>
    <col min="4117" max="4118" width="8.26953125" style="2" bestFit="1" customWidth="1"/>
    <col min="4119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6.26953125" style="2" customWidth="1"/>
    <col min="4358" max="4358" width="13.08984375" style="2" customWidth="1"/>
    <col min="4359" max="4359" width="7.363281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6" width="8.453125" style="2" bestFit="1" customWidth="1"/>
    <col min="4367" max="4367" width="8.6328125" style="2" customWidth="1"/>
    <col min="4368" max="4368" width="14.36328125" style="2" bestFit="1" customWidth="1"/>
    <col min="4369" max="4369" width="13.453125" style="2" customWidth="1"/>
    <col min="4370" max="4370" width="6" style="2" customWidth="1"/>
    <col min="4371" max="4371" width="17.26953125" style="2" customWidth="1"/>
    <col min="4372" max="4372" width="11" style="2" bestFit="1" customWidth="1"/>
    <col min="4373" max="4374" width="8.26953125" style="2" bestFit="1" customWidth="1"/>
    <col min="4375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6.26953125" style="2" customWidth="1"/>
    <col min="4614" max="4614" width="13.08984375" style="2" customWidth="1"/>
    <col min="4615" max="4615" width="7.363281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2" width="8.453125" style="2" bestFit="1" customWidth="1"/>
    <col min="4623" max="4623" width="8.6328125" style="2" customWidth="1"/>
    <col min="4624" max="4624" width="14.36328125" style="2" bestFit="1" customWidth="1"/>
    <col min="4625" max="4625" width="13.453125" style="2" customWidth="1"/>
    <col min="4626" max="4626" width="6" style="2" customWidth="1"/>
    <col min="4627" max="4627" width="17.26953125" style="2" customWidth="1"/>
    <col min="4628" max="4628" width="11" style="2" bestFit="1" customWidth="1"/>
    <col min="4629" max="4630" width="8.26953125" style="2" bestFit="1" customWidth="1"/>
    <col min="4631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6.26953125" style="2" customWidth="1"/>
    <col min="4870" max="4870" width="13.08984375" style="2" customWidth="1"/>
    <col min="4871" max="4871" width="7.363281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8" width="8.453125" style="2" bestFit="1" customWidth="1"/>
    <col min="4879" max="4879" width="8.6328125" style="2" customWidth="1"/>
    <col min="4880" max="4880" width="14.36328125" style="2" bestFit="1" customWidth="1"/>
    <col min="4881" max="4881" width="13.453125" style="2" customWidth="1"/>
    <col min="4882" max="4882" width="6" style="2" customWidth="1"/>
    <col min="4883" max="4883" width="17.26953125" style="2" customWidth="1"/>
    <col min="4884" max="4884" width="11" style="2" bestFit="1" customWidth="1"/>
    <col min="4885" max="4886" width="8.26953125" style="2" bestFit="1" customWidth="1"/>
    <col min="4887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6.26953125" style="2" customWidth="1"/>
    <col min="5126" max="5126" width="13.08984375" style="2" customWidth="1"/>
    <col min="5127" max="5127" width="7.363281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4" width="8.453125" style="2" bestFit="1" customWidth="1"/>
    <col min="5135" max="5135" width="8.6328125" style="2" customWidth="1"/>
    <col min="5136" max="5136" width="14.36328125" style="2" bestFit="1" customWidth="1"/>
    <col min="5137" max="5137" width="13.453125" style="2" customWidth="1"/>
    <col min="5138" max="5138" width="6" style="2" customWidth="1"/>
    <col min="5139" max="5139" width="17.26953125" style="2" customWidth="1"/>
    <col min="5140" max="5140" width="11" style="2" bestFit="1" customWidth="1"/>
    <col min="5141" max="5142" width="8.26953125" style="2" bestFit="1" customWidth="1"/>
    <col min="5143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6.26953125" style="2" customWidth="1"/>
    <col min="5382" max="5382" width="13.08984375" style="2" customWidth="1"/>
    <col min="5383" max="5383" width="7.363281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90" width="8.453125" style="2" bestFit="1" customWidth="1"/>
    <col min="5391" max="5391" width="8.6328125" style="2" customWidth="1"/>
    <col min="5392" max="5392" width="14.36328125" style="2" bestFit="1" customWidth="1"/>
    <col min="5393" max="5393" width="13.453125" style="2" customWidth="1"/>
    <col min="5394" max="5394" width="6" style="2" customWidth="1"/>
    <col min="5395" max="5395" width="17.26953125" style="2" customWidth="1"/>
    <col min="5396" max="5396" width="11" style="2" bestFit="1" customWidth="1"/>
    <col min="5397" max="5398" width="8.26953125" style="2" bestFit="1" customWidth="1"/>
    <col min="5399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6.26953125" style="2" customWidth="1"/>
    <col min="5638" max="5638" width="13.08984375" style="2" customWidth="1"/>
    <col min="5639" max="5639" width="7.363281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6" width="8.453125" style="2" bestFit="1" customWidth="1"/>
    <col min="5647" max="5647" width="8.6328125" style="2" customWidth="1"/>
    <col min="5648" max="5648" width="14.36328125" style="2" bestFit="1" customWidth="1"/>
    <col min="5649" max="5649" width="13.453125" style="2" customWidth="1"/>
    <col min="5650" max="5650" width="6" style="2" customWidth="1"/>
    <col min="5651" max="5651" width="17.26953125" style="2" customWidth="1"/>
    <col min="5652" max="5652" width="11" style="2" bestFit="1" customWidth="1"/>
    <col min="5653" max="5654" width="8.26953125" style="2" bestFit="1" customWidth="1"/>
    <col min="5655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6.26953125" style="2" customWidth="1"/>
    <col min="5894" max="5894" width="13.08984375" style="2" customWidth="1"/>
    <col min="5895" max="5895" width="7.363281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2" width="8.453125" style="2" bestFit="1" customWidth="1"/>
    <col min="5903" max="5903" width="8.6328125" style="2" customWidth="1"/>
    <col min="5904" max="5904" width="14.36328125" style="2" bestFit="1" customWidth="1"/>
    <col min="5905" max="5905" width="13.453125" style="2" customWidth="1"/>
    <col min="5906" max="5906" width="6" style="2" customWidth="1"/>
    <col min="5907" max="5907" width="17.26953125" style="2" customWidth="1"/>
    <col min="5908" max="5908" width="11" style="2" bestFit="1" customWidth="1"/>
    <col min="5909" max="5910" width="8.26953125" style="2" bestFit="1" customWidth="1"/>
    <col min="5911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6.26953125" style="2" customWidth="1"/>
    <col min="6150" max="6150" width="13.08984375" style="2" customWidth="1"/>
    <col min="6151" max="6151" width="7.363281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8" width="8.453125" style="2" bestFit="1" customWidth="1"/>
    <col min="6159" max="6159" width="8.6328125" style="2" customWidth="1"/>
    <col min="6160" max="6160" width="14.36328125" style="2" bestFit="1" customWidth="1"/>
    <col min="6161" max="6161" width="13.453125" style="2" customWidth="1"/>
    <col min="6162" max="6162" width="6" style="2" customWidth="1"/>
    <col min="6163" max="6163" width="17.26953125" style="2" customWidth="1"/>
    <col min="6164" max="6164" width="11" style="2" bestFit="1" customWidth="1"/>
    <col min="6165" max="6166" width="8.26953125" style="2" bestFit="1" customWidth="1"/>
    <col min="6167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6.26953125" style="2" customWidth="1"/>
    <col min="6406" max="6406" width="13.08984375" style="2" customWidth="1"/>
    <col min="6407" max="6407" width="7.363281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4" width="8.453125" style="2" bestFit="1" customWidth="1"/>
    <col min="6415" max="6415" width="8.6328125" style="2" customWidth="1"/>
    <col min="6416" max="6416" width="14.36328125" style="2" bestFit="1" customWidth="1"/>
    <col min="6417" max="6417" width="13.453125" style="2" customWidth="1"/>
    <col min="6418" max="6418" width="6" style="2" customWidth="1"/>
    <col min="6419" max="6419" width="17.26953125" style="2" customWidth="1"/>
    <col min="6420" max="6420" width="11" style="2" bestFit="1" customWidth="1"/>
    <col min="6421" max="6422" width="8.26953125" style="2" bestFit="1" customWidth="1"/>
    <col min="6423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6.26953125" style="2" customWidth="1"/>
    <col min="6662" max="6662" width="13.08984375" style="2" customWidth="1"/>
    <col min="6663" max="6663" width="7.363281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70" width="8.453125" style="2" bestFit="1" customWidth="1"/>
    <col min="6671" max="6671" width="8.6328125" style="2" customWidth="1"/>
    <col min="6672" max="6672" width="14.36328125" style="2" bestFit="1" customWidth="1"/>
    <col min="6673" max="6673" width="13.453125" style="2" customWidth="1"/>
    <col min="6674" max="6674" width="6" style="2" customWidth="1"/>
    <col min="6675" max="6675" width="17.26953125" style="2" customWidth="1"/>
    <col min="6676" max="6676" width="11" style="2" bestFit="1" customWidth="1"/>
    <col min="6677" max="6678" width="8.26953125" style="2" bestFit="1" customWidth="1"/>
    <col min="6679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6.26953125" style="2" customWidth="1"/>
    <col min="6918" max="6918" width="13.08984375" style="2" customWidth="1"/>
    <col min="6919" max="6919" width="7.363281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6" width="8.453125" style="2" bestFit="1" customWidth="1"/>
    <col min="6927" max="6927" width="8.6328125" style="2" customWidth="1"/>
    <col min="6928" max="6928" width="14.36328125" style="2" bestFit="1" customWidth="1"/>
    <col min="6929" max="6929" width="13.453125" style="2" customWidth="1"/>
    <col min="6930" max="6930" width="6" style="2" customWidth="1"/>
    <col min="6931" max="6931" width="17.26953125" style="2" customWidth="1"/>
    <col min="6932" max="6932" width="11" style="2" bestFit="1" customWidth="1"/>
    <col min="6933" max="6934" width="8.26953125" style="2" bestFit="1" customWidth="1"/>
    <col min="6935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6.26953125" style="2" customWidth="1"/>
    <col min="7174" max="7174" width="13.08984375" style="2" customWidth="1"/>
    <col min="7175" max="7175" width="7.363281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2" width="8.453125" style="2" bestFit="1" customWidth="1"/>
    <col min="7183" max="7183" width="8.6328125" style="2" customWidth="1"/>
    <col min="7184" max="7184" width="14.36328125" style="2" bestFit="1" customWidth="1"/>
    <col min="7185" max="7185" width="13.453125" style="2" customWidth="1"/>
    <col min="7186" max="7186" width="6" style="2" customWidth="1"/>
    <col min="7187" max="7187" width="17.26953125" style="2" customWidth="1"/>
    <col min="7188" max="7188" width="11" style="2" bestFit="1" customWidth="1"/>
    <col min="7189" max="7190" width="8.26953125" style="2" bestFit="1" customWidth="1"/>
    <col min="7191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6.26953125" style="2" customWidth="1"/>
    <col min="7430" max="7430" width="13.08984375" style="2" customWidth="1"/>
    <col min="7431" max="7431" width="7.363281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8" width="8.453125" style="2" bestFit="1" customWidth="1"/>
    <col min="7439" max="7439" width="8.6328125" style="2" customWidth="1"/>
    <col min="7440" max="7440" width="14.36328125" style="2" bestFit="1" customWidth="1"/>
    <col min="7441" max="7441" width="13.453125" style="2" customWidth="1"/>
    <col min="7442" max="7442" width="6" style="2" customWidth="1"/>
    <col min="7443" max="7443" width="17.26953125" style="2" customWidth="1"/>
    <col min="7444" max="7444" width="11" style="2" bestFit="1" customWidth="1"/>
    <col min="7445" max="7446" width="8.26953125" style="2" bestFit="1" customWidth="1"/>
    <col min="7447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6.26953125" style="2" customWidth="1"/>
    <col min="7686" max="7686" width="13.08984375" style="2" customWidth="1"/>
    <col min="7687" max="7687" width="7.363281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4" width="8.453125" style="2" bestFit="1" customWidth="1"/>
    <col min="7695" max="7695" width="8.6328125" style="2" customWidth="1"/>
    <col min="7696" max="7696" width="14.36328125" style="2" bestFit="1" customWidth="1"/>
    <col min="7697" max="7697" width="13.453125" style="2" customWidth="1"/>
    <col min="7698" max="7698" width="6" style="2" customWidth="1"/>
    <col min="7699" max="7699" width="17.26953125" style="2" customWidth="1"/>
    <col min="7700" max="7700" width="11" style="2" bestFit="1" customWidth="1"/>
    <col min="7701" max="7702" width="8.26953125" style="2" bestFit="1" customWidth="1"/>
    <col min="7703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6.26953125" style="2" customWidth="1"/>
    <col min="7942" max="7942" width="13.08984375" style="2" customWidth="1"/>
    <col min="7943" max="7943" width="7.363281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50" width="8.453125" style="2" bestFit="1" customWidth="1"/>
    <col min="7951" max="7951" width="8.6328125" style="2" customWidth="1"/>
    <col min="7952" max="7952" width="14.36328125" style="2" bestFit="1" customWidth="1"/>
    <col min="7953" max="7953" width="13.453125" style="2" customWidth="1"/>
    <col min="7954" max="7954" width="6" style="2" customWidth="1"/>
    <col min="7955" max="7955" width="17.26953125" style="2" customWidth="1"/>
    <col min="7956" max="7956" width="11" style="2" bestFit="1" customWidth="1"/>
    <col min="7957" max="7958" width="8.26953125" style="2" bestFit="1" customWidth="1"/>
    <col min="7959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6.26953125" style="2" customWidth="1"/>
    <col min="8198" max="8198" width="13.08984375" style="2" customWidth="1"/>
    <col min="8199" max="8199" width="7.363281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6" width="8.453125" style="2" bestFit="1" customWidth="1"/>
    <col min="8207" max="8207" width="8.6328125" style="2" customWidth="1"/>
    <col min="8208" max="8208" width="14.36328125" style="2" bestFit="1" customWidth="1"/>
    <col min="8209" max="8209" width="13.453125" style="2" customWidth="1"/>
    <col min="8210" max="8210" width="6" style="2" customWidth="1"/>
    <col min="8211" max="8211" width="17.26953125" style="2" customWidth="1"/>
    <col min="8212" max="8212" width="11" style="2" bestFit="1" customWidth="1"/>
    <col min="8213" max="8214" width="8.26953125" style="2" bestFit="1" customWidth="1"/>
    <col min="8215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6.26953125" style="2" customWidth="1"/>
    <col min="8454" max="8454" width="13.08984375" style="2" customWidth="1"/>
    <col min="8455" max="8455" width="7.363281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2" width="8.453125" style="2" bestFit="1" customWidth="1"/>
    <col min="8463" max="8463" width="8.6328125" style="2" customWidth="1"/>
    <col min="8464" max="8464" width="14.36328125" style="2" bestFit="1" customWidth="1"/>
    <col min="8465" max="8465" width="13.453125" style="2" customWidth="1"/>
    <col min="8466" max="8466" width="6" style="2" customWidth="1"/>
    <col min="8467" max="8467" width="17.26953125" style="2" customWidth="1"/>
    <col min="8468" max="8468" width="11" style="2" bestFit="1" customWidth="1"/>
    <col min="8469" max="8470" width="8.26953125" style="2" bestFit="1" customWidth="1"/>
    <col min="8471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6.26953125" style="2" customWidth="1"/>
    <col min="8710" max="8710" width="13.08984375" style="2" customWidth="1"/>
    <col min="8711" max="8711" width="7.363281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8" width="8.453125" style="2" bestFit="1" customWidth="1"/>
    <col min="8719" max="8719" width="8.6328125" style="2" customWidth="1"/>
    <col min="8720" max="8720" width="14.36328125" style="2" bestFit="1" customWidth="1"/>
    <col min="8721" max="8721" width="13.453125" style="2" customWidth="1"/>
    <col min="8722" max="8722" width="6" style="2" customWidth="1"/>
    <col min="8723" max="8723" width="17.26953125" style="2" customWidth="1"/>
    <col min="8724" max="8724" width="11" style="2" bestFit="1" customWidth="1"/>
    <col min="8725" max="8726" width="8.26953125" style="2" bestFit="1" customWidth="1"/>
    <col min="8727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6.26953125" style="2" customWidth="1"/>
    <col min="8966" max="8966" width="13.08984375" style="2" customWidth="1"/>
    <col min="8967" max="8967" width="7.363281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4" width="8.453125" style="2" bestFit="1" customWidth="1"/>
    <col min="8975" max="8975" width="8.6328125" style="2" customWidth="1"/>
    <col min="8976" max="8976" width="14.36328125" style="2" bestFit="1" customWidth="1"/>
    <col min="8977" max="8977" width="13.453125" style="2" customWidth="1"/>
    <col min="8978" max="8978" width="6" style="2" customWidth="1"/>
    <col min="8979" max="8979" width="17.26953125" style="2" customWidth="1"/>
    <col min="8980" max="8980" width="11" style="2" bestFit="1" customWidth="1"/>
    <col min="8981" max="8982" width="8.26953125" style="2" bestFit="1" customWidth="1"/>
    <col min="8983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6.26953125" style="2" customWidth="1"/>
    <col min="9222" max="9222" width="13.08984375" style="2" customWidth="1"/>
    <col min="9223" max="9223" width="7.363281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30" width="8.453125" style="2" bestFit="1" customWidth="1"/>
    <col min="9231" max="9231" width="8.6328125" style="2" customWidth="1"/>
    <col min="9232" max="9232" width="14.36328125" style="2" bestFit="1" customWidth="1"/>
    <col min="9233" max="9233" width="13.453125" style="2" customWidth="1"/>
    <col min="9234" max="9234" width="6" style="2" customWidth="1"/>
    <col min="9235" max="9235" width="17.26953125" style="2" customWidth="1"/>
    <col min="9236" max="9236" width="11" style="2" bestFit="1" customWidth="1"/>
    <col min="9237" max="9238" width="8.26953125" style="2" bestFit="1" customWidth="1"/>
    <col min="9239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6.26953125" style="2" customWidth="1"/>
    <col min="9478" max="9478" width="13.08984375" style="2" customWidth="1"/>
    <col min="9479" max="9479" width="7.363281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6" width="8.453125" style="2" bestFit="1" customWidth="1"/>
    <col min="9487" max="9487" width="8.6328125" style="2" customWidth="1"/>
    <col min="9488" max="9488" width="14.36328125" style="2" bestFit="1" customWidth="1"/>
    <col min="9489" max="9489" width="13.453125" style="2" customWidth="1"/>
    <col min="9490" max="9490" width="6" style="2" customWidth="1"/>
    <col min="9491" max="9491" width="17.26953125" style="2" customWidth="1"/>
    <col min="9492" max="9492" width="11" style="2" bestFit="1" customWidth="1"/>
    <col min="9493" max="9494" width="8.26953125" style="2" bestFit="1" customWidth="1"/>
    <col min="9495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6.26953125" style="2" customWidth="1"/>
    <col min="9734" max="9734" width="13.08984375" style="2" customWidth="1"/>
    <col min="9735" max="9735" width="7.363281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2" width="8.453125" style="2" bestFit="1" customWidth="1"/>
    <col min="9743" max="9743" width="8.6328125" style="2" customWidth="1"/>
    <col min="9744" max="9744" width="14.36328125" style="2" bestFit="1" customWidth="1"/>
    <col min="9745" max="9745" width="13.453125" style="2" customWidth="1"/>
    <col min="9746" max="9746" width="6" style="2" customWidth="1"/>
    <col min="9747" max="9747" width="17.26953125" style="2" customWidth="1"/>
    <col min="9748" max="9748" width="11" style="2" bestFit="1" customWidth="1"/>
    <col min="9749" max="9750" width="8.26953125" style="2" bestFit="1" customWidth="1"/>
    <col min="9751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6.26953125" style="2" customWidth="1"/>
    <col min="9990" max="9990" width="13.08984375" style="2" customWidth="1"/>
    <col min="9991" max="9991" width="7.363281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8" width="8.453125" style="2" bestFit="1" customWidth="1"/>
    <col min="9999" max="9999" width="8.6328125" style="2" customWidth="1"/>
    <col min="10000" max="10000" width="14.36328125" style="2" bestFit="1" customWidth="1"/>
    <col min="10001" max="10001" width="13.453125" style="2" customWidth="1"/>
    <col min="10002" max="10002" width="6" style="2" customWidth="1"/>
    <col min="10003" max="10003" width="17.26953125" style="2" customWidth="1"/>
    <col min="10004" max="10004" width="11" style="2" bestFit="1" customWidth="1"/>
    <col min="10005" max="10006" width="8.26953125" style="2" bestFit="1" customWidth="1"/>
    <col min="10007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6.26953125" style="2" customWidth="1"/>
    <col min="10246" max="10246" width="13.08984375" style="2" customWidth="1"/>
    <col min="10247" max="10247" width="7.363281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4" width="8.453125" style="2" bestFit="1" customWidth="1"/>
    <col min="10255" max="10255" width="8.6328125" style="2" customWidth="1"/>
    <col min="10256" max="10256" width="14.36328125" style="2" bestFit="1" customWidth="1"/>
    <col min="10257" max="10257" width="13.453125" style="2" customWidth="1"/>
    <col min="10258" max="10258" width="6" style="2" customWidth="1"/>
    <col min="10259" max="10259" width="17.26953125" style="2" customWidth="1"/>
    <col min="10260" max="10260" width="11" style="2" bestFit="1" customWidth="1"/>
    <col min="10261" max="10262" width="8.26953125" style="2" bestFit="1" customWidth="1"/>
    <col min="10263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6.26953125" style="2" customWidth="1"/>
    <col min="10502" max="10502" width="13.08984375" style="2" customWidth="1"/>
    <col min="10503" max="10503" width="7.363281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10" width="8.453125" style="2" bestFit="1" customWidth="1"/>
    <col min="10511" max="10511" width="8.6328125" style="2" customWidth="1"/>
    <col min="10512" max="10512" width="14.36328125" style="2" bestFit="1" customWidth="1"/>
    <col min="10513" max="10513" width="13.453125" style="2" customWidth="1"/>
    <col min="10514" max="10514" width="6" style="2" customWidth="1"/>
    <col min="10515" max="10515" width="17.26953125" style="2" customWidth="1"/>
    <col min="10516" max="10516" width="11" style="2" bestFit="1" customWidth="1"/>
    <col min="10517" max="10518" width="8.26953125" style="2" bestFit="1" customWidth="1"/>
    <col min="10519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6.26953125" style="2" customWidth="1"/>
    <col min="10758" max="10758" width="13.08984375" style="2" customWidth="1"/>
    <col min="10759" max="10759" width="7.363281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6" width="8.453125" style="2" bestFit="1" customWidth="1"/>
    <col min="10767" max="10767" width="8.6328125" style="2" customWidth="1"/>
    <col min="10768" max="10768" width="14.36328125" style="2" bestFit="1" customWidth="1"/>
    <col min="10769" max="10769" width="13.453125" style="2" customWidth="1"/>
    <col min="10770" max="10770" width="6" style="2" customWidth="1"/>
    <col min="10771" max="10771" width="17.26953125" style="2" customWidth="1"/>
    <col min="10772" max="10772" width="11" style="2" bestFit="1" customWidth="1"/>
    <col min="10773" max="10774" width="8.26953125" style="2" bestFit="1" customWidth="1"/>
    <col min="10775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6.26953125" style="2" customWidth="1"/>
    <col min="11014" max="11014" width="13.08984375" style="2" customWidth="1"/>
    <col min="11015" max="11015" width="7.363281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2" width="8.453125" style="2" bestFit="1" customWidth="1"/>
    <col min="11023" max="11023" width="8.6328125" style="2" customWidth="1"/>
    <col min="11024" max="11024" width="14.36328125" style="2" bestFit="1" customWidth="1"/>
    <col min="11025" max="11025" width="13.453125" style="2" customWidth="1"/>
    <col min="11026" max="11026" width="6" style="2" customWidth="1"/>
    <col min="11027" max="11027" width="17.26953125" style="2" customWidth="1"/>
    <col min="11028" max="11028" width="11" style="2" bestFit="1" customWidth="1"/>
    <col min="11029" max="11030" width="8.26953125" style="2" bestFit="1" customWidth="1"/>
    <col min="11031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6.26953125" style="2" customWidth="1"/>
    <col min="11270" max="11270" width="13.08984375" style="2" customWidth="1"/>
    <col min="11271" max="11271" width="7.363281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8" width="8.453125" style="2" bestFit="1" customWidth="1"/>
    <col min="11279" max="11279" width="8.6328125" style="2" customWidth="1"/>
    <col min="11280" max="11280" width="14.36328125" style="2" bestFit="1" customWidth="1"/>
    <col min="11281" max="11281" width="13.453125" style="2" customWidth="1"/>
    <col min="11282" max="11282" width="6" style="2" customWidth="1"/>
    <col min="11283" max="11283" width="17.26953125" style="2" customWidth="1"/>
    <col min="11284" max="11284" width="11" style="2" bestFit="1" customWidth="1"/>
    <col min="11285" max="11286" width="8.26953125" style="2" bestFit="1" customWidth="1"/>
    <col min="11287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6.26953125" style="2" customWidth="1"/>
    <col min="11526" max="11526" width="13.08984375" style="2" customWidth="1"/>
    <col min="11527" max="11527" width="7.363281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4" width="8.453125" style="2" bestFit="1" customWidth="1"/>
    <col min="11535" max="11535" width="8.6328125" style="2" customWidth="1"/>
    <col min="11536" max="11536" width="14.36328125" style="2" bestFit="1" customWidth="1"/>
    <col min="11537" max="11537" width="13.453125" style="2" customWidth="1"/>
    <col min="11538" max="11538" width="6" style="2" customWidth="1"/>
    <col min="11539" max="11539" width="17.26953125" style="2" customWidth="1"/>
    <col min="11540" max="11540" width="11" style="2" bestFit="1" customWidth="1"/>
    <col min="11541" max="11542" width="8.26953125" style="2" bestFit="1" customWidth="1"/>
    <col min="11543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6.26953125" style="2" customWidth="1"/>
    <col min="11782" max="11782" width="13.08984375" style="2" customWidth="1"/>
    <col min="11783" max="11783" width="7.363281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90" width="8.453125" style="2" bestFit="1" customWidth="1"/>
    <col min="11791" max="11791" width="8.6328125" style="2" customWidth="1"/>
    <col min="11792" max="11792" width="14.36328125" style="2" bestFit="1" customWidth="1"/>
    <col min="11793" max="11793" width="13.453125" style="2" customWidth="1"/>
    <col min="11794" max="11794" width="6" style="2" customWidth="1"/>
    <col min="11795" max="11795" width="17.26953125" style="2" customWidth="1"/>
    <col min="11796" max="11796" width="11" style="2" bestFit="1" customWidth="1"/>
    <col min="11797" max="11798" width="8.26953125" style="2" bestFit="1" customWidth="1"/>
    <col min="11799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6.26953125" style="2" customWidth="1"/>
    <col min="12038" max="12038" width="13.08984375" style="2" customWidth="1"/>
    <col min="12039" max="12039" width="7.363281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6" width="8.453125" style="2" bestFit="1" customWidth="1"/>
    <col min="12047" max="12047" width="8.6328125" style="2" customWidth="1"/>
    <col min="12048" max="12048" width="14.36328125" style="2" bestFit="1" customWidth="1"/>
    <col min="12049" max="12049" width="13.453125" style="2" customWidth="1"/>
    <col min="12050" max="12050" width="6" style="2" customWidth="1"/>
    <col min="12051" max="12051" width="17.26953125" style="2" customWidth="1"/>
    <col min="12052" max="12052" width="11" style="2" bestFit="1" customWidth="1"/>
    <col min="12053" max="12054" width="8.26953125" style="2" bestFit="1" customWidth="1"/>
    <col min="12055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6.26953125" style="2" customWidth="1"/>
    <col min="12294" max="12294" width="13.08984375" style="2" customWidth="1"/>
    <col min="12295" max="12295" width="7.363281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2" width="8.453125" style="2" bestFit="1" customWidth="1"/>
    <col min="12303" max="12303" width="8.6328125" style="2" customWidth="1"/>
    <col min="12304" max="12304" width="14.36328125" style="2" bestFit="1" customWidth="1"/>
    <col min="12305" max="12305" width="13.453125" style="2" customWidth="1"/>
    <col min="12306" max="12306" width="6" style="2" customWidth="1"/>
    <col min="12307" max="12307" width="17.26953125" style="2" customWidth="1"/>
    <col min="12308" max="12308" width="11" style="2" bestFit="1" customWidth="1"/>
    <col min="12309" max="12310" width="8.26953125" style="2" bestFit="1" customWidth="1"/>
    <col min="12311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6.26953125" style="2" customWidth="1"/>
    <col min="12550" max="12550" width="13.08984375" style="2" customWidth="1"/>
    <col min="12551" max="12551" width="7.363281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8" width="8.453125" style="2" bestFit="1" customWidth="1"/>
    <col min="12559" max="12559" width="8.6328125" style="2" customWidth="1"/>
    <col min="12560" max="12560" width="14.36328125" style="2" bestFit="1" customWidth="1"/>
    <col min="12561" max="12561" width="13.453125" style="2" customWidth="1"/>
    <col min="12562" max="12562" width="6" style="2" customWidth="1"/>
    <col min="12563" max="12563" width="17.26953125" style="2" customWidth="1"/>
    <col min="12564" max="12564" width="11" style="2" bestFit="1" customWidth="1"/>
    <col min="12565" max="12566" width="8.26953125" style="2" bestFit="1" customWidth="1"/>
    <col min="12567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6.26953125" style="2" customWidth="1"/>
    <col min="12806" max="12806" width="13.08984375" style="2" customWidth="1"/>
    <col min="12807" max="12807" width="7.363281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4" width="8.453125" style="2" bestFit="1" customWidth="1"/>
    <col min="12815" max="12815" width="8.6328125" style="2" customWidth="1"/>
    <col min="12816" max="12816" width="14.36328125" style="2" bestFit="1" customWidth="1"/>
    <col min="12817" max="12817" width="13.453125" style="2" customWidth="1"/>
    <col min="12818" max="12818" width="6" style="2" customWidth="1"/>
    <col min="12819" max="12819" width="17.26953125" style="2" customWidth="1"/>
    <col min="12820" max="12820" width="11" style="2" bestFit="1" customWidth="1"/>
    <col min="12821" max="12822" width="8.26953125" style="2" bestFit="1" customWidth="1"/>
    <col min="12823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6.26953125" style="2" customWidth="1"/>
    <col min="13062" max="13062" width="13.08984375" style="2" customWidth="1"/>
    <col min="13063" max="13063" width="7.363281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70" width="8.453125" style="2" bestFit="1" customWidth="1"/>
    <col min="13071" max="13071" width="8.6328125" style="2" customWidth="1"/>
    <col min="13072" max="13072" width="14.36328125" style="2" bestFit="1" customWidth="1"/>
    <col min="13073" max="13073" width="13.453125" style="2" customWidth="1"/>
    <col min="13074" max="13074" width="6" style="2" customWidth="1"/>
    <col min="13075" max="13075" width="17.26953125" style="2" customWidth="1"/>
    <col min="13076" max="13076" width="11" style="2" bestFit="1" customWidth="1"/>
    <col min="13077" max="13078" width="8.26953125" style="2" bestFit="1" customWidth="1"/>
    <col min="13079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6.26953125" style="2" customWidth="1"/>
    <col min="13318" max="13318" width="13.08984375" style="2" customWidth="1"/>
    <col min="13319" max="13319" width="7.363281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6" width="8.453125" style="2" bestFit="1" customWidth="1"/>
    <col min="13327" max="13327" width="8.6328125" style="2" customWidth="1"/>
    <col min="13328" max="13328" width="14.36328125" style="2" bestFit="1" customWidth="1"/>
    <col min="13329" max="13329" width="13.453125" style="2" customWidth="1"/>
    <col min="13330" max="13330" width="6" style="2" customWidth="1"/>
    <col min="13331" max="13331" width="17.26953125" style="2" customWidth="1"/>
    <col min="13332" max="13332" width="11" style="2" bestFit="1" customWidth="1"/>
    <col min="13333" max="13334" width="8.26953125" style="2" bestFit="1" customWidth="1"/>
    <col min="13335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6.26953125" style="2" customWidth="1"/>
    <col min="13574" max="13574" width="13.08984375" style="2" customWidth="1"/>
    <col min="13575" max="13575" width="7.363281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2" width="8.453125" style="2" bestFit="1" customWidth="1"/>
    <col min="13583" max="13583" width="8.6328125" style="2" customWidth="1"/>
    <col min="13584" max="13584" width="14.36328125" style="2" bestFit="1" customWidth="1"/>
    <col min="13585" max="13585" width="13.453125" style="2" customWidth="1"/>
    <col min="13586" max="13586" width="6" style="2" customWidth="1"/>
    <col min="13587" max="13587" width="17.26953125" style="2" customWidth="1"/>
    <col min="13588" max="13588" width="11" style="2" bestFit="1" customWidth="1"/>
    <col min="13589" max="13590" width="8.26953125" style="2" bestFit="1" customWidth="1"/>
    <col min="13591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6.26953125" style="2" customWidth="1"/>
    <col min="13830" max="13830" width="13.08984375" style="2" customWidth="1"/>
    <col min="13831" max="13831" width="7.363281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8" width="8.453125" style="2" bestFit="1" customWidth="1"/>
    <col min="13839" max="13839" width="8.6328125" style="2" customWidth="1"/>
    <col min="13840" max="13840" width="14.36328125" style="2" bestFit="1" customWidth="1"/>
    <col min="13841" max="13841" width="13.453125" style="2" customWidth="1"/>
    <col min="13842" max="13842" width="6" style="2" customWidth="1"/>
    <col min="13843" max="13843" width="17.26953125" style="2" customWidth="1"/>
    <col min="13844" max="13844" width="11" style="2" bestFit="1" customWidth="1"/>
    <col min="13845" max="13846" width="8.26953125" style="2" bestFit="1" customWidth="1"/>
    <col min="13847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6.26953125" style="2" customWidth="1"/>
    <col min="14086" max="14086" width="13.08984375" style="2" customWidth="1"/>
    <col min="14087" max="14087" width="7.363281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4" width="8.453125" style="2" bestFit="1" customWidth="1"/>
    <col min="14095" max="14095" width="8.6328125" style="2" customWidth="1"/>
    <col min="14096" max="14096" width="14.36328125" style="2" bestFit="1" customWidth="1"/>
    <col min="14097" max="14097" width="13.453125" style="2" customWidth="1"/>
    <col min="14098" max="14098" width="6" style="2" customWidth="1"/>
    <col min="14099" max="14099" width="17.26953125" style="2" customWidth="1"/>
    <col min="14100" max="14100" width="11" style="2" bestFit="1" customWidth="1"/>
    <col min="14101" max="14102" width="8.26953125" style="2" bestFit="1" customWidth="1"/>
    <col min="14103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6.26953125" style="2" customWidth="1"/>
    <col min="14342" max="14342" width="13.08984375" style="2" customWidth="1"/>
    <col min="14343" max="14343" width="7.363281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50" width="8.453125" style="2" bestFit="1" customWidth="1"/>
    <col min="14351" max="14351" width="8.6328125" style="2" customWidth="1"/>
    <col min="14352" max="14352" width="14.36328125" style="2" bestFit="1" customWidth="1"/>
    <col min="14353" max="14353" width="13.453125" style="2" customWidth="1"/>
    <col min="14354" max="14354" width="6" style="2" customWidth="1"/>
    <col min="14355" max="14355" width="17.26953125" style="2" customWidth="1"/>
    <col min="14356" max="14356" width="11" style="2" bestFit="1" customWidth="1"/>
    <col min="14357" max="14358" width="8.26953125" style="2" bestFit="1" customWidth="1"/>
    <col min="14359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6.26953125" style="2" customWidth="1"/>
    <col min="14598" max="14598" width="13.08984375" style="2" customWidth="1"/>
    <col min="14599" max="14599" width="7.363281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6" width="8.453125" style="2" bestFit="1" customWidth="1"/>
    <col min="14607" max="14607" width="8.6328125" style="2" customWidth="1"/>
    <col min="14608" max="14608" width="14.36328125" style="2" bestFit="1" customWidth="1"/>
    <col min="14609" max="14609" width="13.453125" style="2" customWidth="1"/>
    <col min="14610" max="14610" width="6" style="2" customWidth="1"/>
    <col min="14611" max="14611" width="17.26953125" style="2" customWidth="1"/>
    <col min="14612" max="14612" width="11" style="2" bestFit="1" customWidth="1"/>
    <col min="14613" max="14614" width="8.26953125" style="2" bestFit="1" customWidth="1"/>
    <col min="14615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6.26953125" style="2" customWidth="1"/>
    <col min="14854" max="14854" width="13.08984375" style="2" customWidth="1"/>
    <col min="14855" max="14855" width="7.363281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2" width="8.453125" style="2" bestFit="1" customWidth="1"/>
    <col min="14863" max="14863" width="8.6328125" style="2" customWidth="1"/>
    <col min="14864" max="14864" width="14.36328125" style="2" bestFit="1" customWidth="1"/>
    <col min="14865" max="14865" width="13.453125" style="2" customWidth="1"/>
    <col min="14866" max="14866" width="6" style="2" customWidth="1"/>
    <col min="14867" max="14867" width="17.26953125" style="2" customWidth="1"/>
    <col min="14868" max="14868" width="11" style="2" bestFit="1" customWidth="1"/>
    <col min="14869" max="14870" width="8.26953125" style="2" bestFit="1" customWidth="1"/>
    <col min="14871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6.26953125" style="2" customWidth="1"/>
    <col min="15110" max="15110" width="13.08984375" style="2" customWidth="1"/>
    <col min="15111" max="15111" width="7.363281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8" width="8.453125" style="2" bestFit="1" customWidth="1"/>
    <col min="15119" max="15119" width="8.6328125" style="2" customWidth="1"/>
    <col min="15120" max="15120" width="14.36328125" style="2" bestFit="1" customWidth="1"/>
    <col min="15121" max="15121" width="13.453125" style="2" customWidth="1"/>
    <col min="15122" max="15122" width="6" style="2" customWidth="1"/>
    <col min="15123" max="15123" width="17.26953125" style="2" customWidth="1"/>
    <col min="15124" max="15124" width="11" style="2" bestFit="1" customWidth="1"/>
    <col min="15125" max="15126" width="8.26953125" style="2" bestFit="1" customWidth="1"/>
    <col min="15127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6.26953125" style="2" customWidth="1"/>
    <col min="15366" max="15366" width="13.08984375" style="2" customWidth="1"/>
    <col min="15367" max="15367" width="7.363281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4" width="8.453125" style="2" bestFit="1" customWidth="1"/>
    <col min="15375" max="15375" width="8.6328125" style="2" customWidth="1"/>
    <col min="15376" max="15376" width="14.36328125" style="2" bestFit="1" customWidth="1"/>
    <col min="15377" max="15377" width="13.453125" style="2" customWidth="1"/>
    <col min="15378" max="15378" width="6" style="2" customWidth="1"/>
    <col min="15379" max="15379" width="17.26953125" style="2" customWidth="1"/>
    <col min="15380" max="15380" width="11" style="2" bestFit="1" customWidth="1"/>
    <col min="15381" max="15382" width="8.26953125" style="2" bestFit="1" customWidth="1"/>
    <col min="15383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6.26953125" style="2" customWidth="1"/>
    <col min="15622" max="15622" width="13.08984375" style="2" customWidth="1"/>
    <col min="15623" max="15623" width="7.363281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30" width="8.453125" style="2" bestFit="1" customWidth="1"/>
    <col min="15631" max="15631" width="8.6328125" style="2" customWidth="1"/>
    <col min="15632" max="15632" width="14.36328125" style="2" bestFit="1" customWidth="1"/>
    <col min="15633" max="15633" width="13.453125" style="2" customWidth="1"/>
    <col min="15634" max="15634" width="6" style="2" customWidth="1"/>
    <col min="15635" max="15635" width="17.26953125" style="2" customWidth="1"/>
    <col min="15636" max="15636" width="11" style="2" bestFit="1" customWidth="1"/>
    <col min="15637" max="15638" width="8.26953125" style="2" bestFit="1" customWidth="1"/>
    <col min="15639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6.26953125" style="2" customWidth="1"/>
    <col min="15878" max="15878" width="13.08984375" style="2" customWidth="1"/>
    <col min="15879" max="15879" width="7.363281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6" width="8.453125" style="2" bestFit="1" customWidth="1"/>
    <col min="15887" max="15887" width="8.6328125" style="2" customWidth="1"/>
    <col min="15888" max="15888" width="14.36328125" style="2" bestFit="1" customWidth="1"/>
    <col min="15889" max="15889" width="13.453125" style="2" customWidth="1"/>
    <col min="15890" max="15890" width="6" style="2" customWidth="1"/>
    <col min="15891" max="15891" width="17.26953125" style="2" customWidth="1"/>
    <col min="15892" max="15892" width="11" style="2" bestFit="1" customWidth="1"/>
    <col min="15893" max="15894" width="8.26953125" style="2" bestFit="1" customWidth="1"/>
    <col min="15895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6.26953125" style="2" customWidth="1"/>
    <col min="16134" max="16134" width="13.08984375" style="2" customWidth="1"/>
    <col min="16135" max="16135" width="7.363281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2" width="8.453125" style="2" bestFit="1" customWidth="1"/>
    <col min="16143" max="16143" width="8.6328125" style="2" customWidth="1"/>
    <col min="16144" max="16144" width="14.36328125" style="2" bestFit="1" customWidth="1"/>
    <col min="16145" max="16145" width="13.453125" style="2" customWidth="1"/>
    <col min="16146" max="16146" width="6" style="2" customWidth="1"/>
    <col min="16147" max="16147" width="17.26953125" style="2" customWidth="1"/>
    <col min="16148" max="16148" width="11" style="2" bestFit="1" customWidth="1"/>
    <col min="16149" max="16150" width="8.26953125" style="2" bestFit="1" customWidth="1"/>
    <col min="16151" max="16384" width="8.7265625" style="2"/>
  </cols>
  <sheetData>
    <row r="1" spans="1:33" ht="21.75" customHeight="1" x14ac:dyDescent="0.35">
      <c r="A1" s="1"/>
      <c r="B1" s="1"/>
      <c r="R1" s="3"/>
    </row>
    <row r="2" spans="1:33" ht="16" x14ac:dyDescent="0.4">
      <c r="F2" s="4"/>
      <c r="J2" s="5" t="s">
        <v>0</v>
      </c>
      <c r="K2" s="5"/>
      <c r="L2" s="5"/>
      <c r="M2" s="5"/>
      <c r="N2" s="5"/>
      <c r="O2" s="5"/>
      <c r="P2" s="5"/>
      <c r="Q2" s="5"/>
      <c r="R2" s="6" t="s">
        <v>1</v>
      </c>
      <c r="S2" s="6"/>
      <c r="T2" s="6"/>
      <c r="U2" s="6"/>
      <c r="V2" s="6"/>
    </row>
    <row r="3" spans="1:33" ht="23.25" customHeight="1" x14ac:dyDescent="0.35">
      <c r="A3" s="7" t="s">
        <v>2</v>
      </c>
      <c r="B3" s="8"/>
      <c r="J3" s="5"/>
      <c r="R3" s="9"/>
      <c r="S3" s="10" t="s">
        <v>3</v>
      </c>
      <c r="T3" s="10"/>
      <c r="U3" s="10"/>
      <c r="V3" s="10"/>
      <c r="W3" s="10"/>
      <c r="X3" s="10"/>
      <c r="Z3" s="11" t="s">
        <v>4</v>
      </c>
      <c r="AA3" s="12"/>
      <c r="AB3" s="13" t="s">
        <v>5</v>
      </c>
      <c r="AC3" s="14"/>
      <c r="AD3" s="14"/>
      <c r="AE3" s="15" t="s">
        <v>6</v>
      </c>
      <c r="AF3" s="14"/>
      <c r="AG3" s="16"/>
    </row>
    <row r="4" spans="1:33" ht="14.25" customHeight="1" thickBot="1" x14ac:dyDescent="0.25">
      <c r="A4" s="17" t="s">
        <v>7</v>
      </c>
      <c r="B4" s="18" t="s">
        <v>8</v>
      </c>
      <c r="C4" s="19"/>
      <c r="D4" s="20"/>
      <c r="E4" s="21"/>
      <c r="F4" s="18" t="s">
        <v>9</v>
      </c>
      <c r="G4" s="22"/>
      <c r="H4" s="23" t="s">
        <v>10</v>
      </c>
      <c r="I4" s="24" t="s">
        <v>11</v>
      </c>
      <c r="J4" s="25" t="s">
        <v>12</v>
      </c>
      <c r="K4" s="26" t="s">
        <v>13</v>
      </c>
      <c r="L4" s="27"/>
      <c r="M4" s="27"/>
      <c r="N4" s="27"/>
      <c r="O4" s="28"/>
      <c r="P4" s="23" t="s">
        <v>14</v>
      </c>
      <c r="Q4" s="29" t="s">
        <v>15</v>
      </c>
      <c r="R4" s="30"/>
      <c r="S4" s="31"/>
      <c r="T4" s="32" t="s">
        <v>16</v>
      </c>
      <c r="U4" s="33" t="s">
        <v>17</v>
      </c>
      <c r="V4" s="23" t="s">
        <v>18</v>
      </c>
      <c r="W4" s="34" t="s">
        <v>19</v>
      </c>
      <c r="X4" s="35"/>
      <c r="Z4" s="36" t="s">
        <v>20</v>
      </c>
      <c r="AA4" s="36" t="s">
        <v>21</v>
      </c>
      <c r="AB4" s="37" t="s">
        <v>22</v>
      </c>
      <c r="AC4" s="38" t="s">
        <v>23</v>
      </c>
      <c r="AD4" s="38" t="s">
        <v>24</v>
      </c>
      <c r="AE4" s="37" t="s">
        <v>22</v>
      </c>
      <c r="AF4" s="38" t="s">
        <v>23</v>
      </c>
      <c r="AG4" s="38" t="s">
        <v>25</v>
      </c>
    </row>
    <row r="5" spans="1:33" ht="11.25" customHeight="1" x14ac:dyDescent="0.2">
      <c r="A5" s="39"/>
      <c r="B5" s="40"/>
      <c r="C5" s="41"/>
      <c r="D5" s="42"/>
      <c r="E5" s="43"/>
      <c r="F5" s="44"/>
      <c r="G5" s="45"/>
      <c r="H5" s="39"/>
      <c r="I5" s="39"/>
      <c r="J5" s="40"/>
      <c r="K5" s="46" t="s">
        <v>26</v>
      </c>
      <c r="L5" s="47" t="s">
        <v>27</v>
      </c>
      <c r="M5" s="48" t="s">
        <v>28</v>
      </c>
      <c r="N5" s="49" t="s">
        <v>29</v>
      </c>
      <c r="O5" s="49" t="s">
        <v>30</v>
      </c>
      <c r="P5" s="50"/>
      <c r="Q5" s="51"/>
      <c r="R5" s="52"/>
      <c r="S5" s="53"/>
      <c r="T5" s="54"/>
      <c r="U5" s="55"/>
      <c r="V5" s="39"/>
      <c r="W5" s="23" t="s">
        <v>23</v>
      </c>
      <c r="X5" s="23" t="s">
        <v>24</v>
      </c>
      <c r="Z5" s="36"/>
      <c r="AA5" s="36"/>
      <c r="AB5" s="56"/>
      <c r="AC5" s="57"/>
      <c r="AD5" s="57"/>
      <c r="AE5" s="56"/>
      <c r="AF5" s="57"/>
      <c r="AG5" s="57"/>
    </row>
    <row r="6" spans="1:33" ht="11.25" customHeight="1" x14ac:dyDescent="0.2">
      <c r="A6" s="39"/>
      <c r="B6" s="40"/>
      <c r="C6" s="41"/>
      <c r="D6" s="17" t="s">
        <v>31</v>
      </c>
      <c r="E6" s="58" t="s">
        <v>32</v>
      </c>
      <c r="F6" s="17" t="s">
        <v>31</v>
      </c>
      <c r="G6" s="24" t="s">
        <v>33</v>
      </c>
      <c r="H6" s="39"/>
      <c r="I6" s="39"/>
      <c r="J6" s="40"/>
      <c r="K6" s="59"/>
      <c r="L6" s="60"/>
      <c r="M6" s="59"/>
      <c r="N6" s="61"/>
      <c r="O6" s="61"/>
      <c r="P6" s="50"/>
      <c r="Q6" s="23" t="s">
        <v>34</v>
      </c>
      <c r="R6" s="23" t="s">
        <v>35</v>
      </c>
      <c r="S6" s="17" t="s">
        <v>36</v>
      </c>
      <c r="T6" s="62" t="s">
        <v>37</v>
      </c>
      <c r="U6" s="55"/>
      <c r="V6" s="39"/>
      <c r="W6" s="63"/>
      <c r="X6" s="63"/>
      <c r="Z6" s="36"/>
      <c r="AA6" s="36"/>
      <c r="AB6" s="56"/>
      <c r="AC6" s="57"/>
      <c r="AD6" s="57"/>
      <c r="AE6" s="56"/>
      <c r="AF6" s="57"/>
      <c r="AG6" s="57"/>
    </row>
    <row r="7" spans="1:33" x14ac:dyDescent="0.2">
      <c r="A7" s="39"/>
      <c r="B7" s="40"/>
      <c r="C7" s="41"/>
      <c r="D7" s="39"/>
      <c r="E7" s="39"/>
      <c r="F7" s="39"/>
      <c r="G7" s="39"/>
      <c r="H7" s="39"/>
      <c r="I7" s="39"/>
      <c r="J7" s="40"/>
      <c r="K7" s="59"/>
      <c r="L7" s="60"/>
      <c r="M7" s="59"/>
      <c r="N7" s="61"/>
      <c r="O7" s="61"/>
      <c r="P7" s="50"/>
      <c r="Q7" s="50"/>
      <c r="R7" s="50"/>
      <c r="S7" s="39"/>
      <c r="T7" s="64"/>
      <c r="U7" s="55"/>
      <c r="V7" s="39"/>
      <c r="W7" s="63"/>
      <c r="X7" s="63"/>
      <c r="Z7" s="36"/>
      <c r="AA7" s="36"/>
      <c r="AB7" s="56"/>
      <c r="AC7" s="57"/>
      <c r="AD7" s="57"/>
      <c r="AE7" s="56"/>
      <c r="AF7" s="57"/>
      <c r="AG7" s="57"/>
    </row>
    <row r="8" spans="1:33" x14ac:dyDescent="0.2">
      <c r="A8" s="65"/>
      <c r="B8" s="44"/>
      <c r="C8" s="66"/>
      <c r="D8" s="65"/>
      <c r="E8" s="65"/>
      <c r="F8" s="65"/>
      <c r="G8" s="65"/>
      <c r="H8" s="65"/>
      <c r="I8" s="65"/>
      <c r="J8" s="44"/>
      <c r="K8" s="67"/>
      <c r="L8" s="68"/>
      <c r="M8" s="67"/>
      <c r="N8" s="69"/>
      <c r="O8" s="69"/>
      <c r="P8" s="70"/>
      <c r="Q8" s="70"/>
      <c r="R8" s="70"/>
      <c r="S8" s="65"/>
      <c r="T8" s="71"/>
      <c r="U8" s="72"/>
      <c r="V8" s="65"/>
      <c r="W8" s="73"/>
      <c r="X8" s="73"/>
      <c r="Z8" s="74"/>
      <c r="AA8" s="74"/>
      <c r="AB8" s="75"/>
      <c r="AC8" s="76"/>
      <c r="AD8" s="76"/>
      <c r="AE8" s="75"/>
      <c r="AF8" s="76"/>
      <c r="AG8" s="76"/>
    </row>
    <row r="9" spans="1:33" ht="13" x14ac:dyDescent="0.2">
      <c r="A9" s="77" t="s">
        <v>38</v>
      </c>
      <c r="B9" s="78"/>
      <c r="C9" s="79" t="s">
        <v>39</v>
      </c>
      <c r="D9" s="80" t="s">
        <v>40</v>
      </c>
      <c r="E9" s="81" t="s">
        <v>41</v>
      </c>
      <c r="F9" s="82" t="s">
        <v>42</v>
      </c>
      <c r="G9" s="83">
        <v>1.498</v>
      </c>
      <c r="H9" s="82" t="s">
        <v>43</v>
      </c>
      <c r="I9" s="84" t="str">
        <f t="shared" ref="I9:I23" si="0">IF(Z9="","",(IF(AA9-Z9&gt;0,CONCATENATE(TEXT(Z9,"#,##0"),"~",TEXT(AA9,"#,##0")),TEXT(Z9,"#,##0"))))</f>
        <v>1,360</v>
      </c>
      <c r="J9" s="85">
        <v>5</v>
      </c>
      <c r="K9" s="86">
        <v>22.6</v>
      </c>
      <c r="L9" s="87">
        <f t="shared" ref="L9:L23" si="1">IF(K9&gt;0,1/K9*37.7*68.6,"")</f>
        <v>114.43451327433628</v>
      </c>
      <c r="M9" s="88">
        <f t="shared" ref="M9:M23" si="2"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17.400000000000002</v>
      </c>
      <c r="N9" s="89">
        <f t="shared" ref="N9:N23" si="3"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20.9</v>
      </c>
      <c r="O9" s="90" t="str">
        <f t="shared" ref="O9:O23" si="4">IF(Z9="","",IF(AE9="",TEXT(AB9,"#,##0.0"),(IF(AB9-AE9&gt;0,CONCATENATE(TEXT(AE9,"#,##0.0"),"~",TEXT(AB9,"#,##0.0")),TEXT(AB9,"#,##0.0")))))</f>
        <v>27.4</v>
      </c>
      <c r="P9" s="91" t="s">
        <v>44</v>
      </c>
      <c r="Q9" s="92" t="s">
        <v>45</v>
      </c>
      <c r="R9" s="91" t="s">
        <v>46</v>
      </c>
      <c r="S9" s="93"/>
      <c r="T9" s="94" t="str">
        <f t="shared" ref="T9:T23" si="5">IF((LEFT(E9,1)="6"),"☆☆☆☆☆",IF((LEFT(E9,1)="5"),"☆☆☆☆",IF((LEFT(E9,1)="4"),"☆☆☆"," ")))</f>
        <v xml:space="preserve"> </v>
      </c>
      <c r="U9" s="95">
        <f t="shared" ref="U9:U23" si="6">IFERROR(IF(K9&lt;M9,"",(ROUNDDOWN(K9/M9*100,0))),"")</f>
        <v>129</v>
      </c>
      <c r="V9" s="96">
        <f t="shared" ref="V9:V23" si="7">IFERROR(IF(K9&lt;N9,"",(ROUNDDOWN(K9/N9*100,0))),"")</f>
        <v>108</v>
      </c>
      <c r="W9" s="96">
        <f t="shared" ref="W9:W23" si="8">IF(AC9&lt;55,"",IF(AA9="",AC9,IF(AF9-AC9&gt;0,CONCATENATE(AC9,"~",AF9),AC9)))</f>
        <v>82</v>
      </c>
      <c r="X9" s="97" t="str">
        <f t="shared" ref="X9:X23" si="9">IF(AC9&lt;55,"",AD9)</f>
        <v>★3.0</v>
      </c>
      <c r="Z9" s="98">
        <v>1360</v>
      </c>
      <c r="AA9" s="98"/>
      <c r="AB9" s="99">
        <f t="shared" ref="AB9:AB23" si="10">IF(Z9="","",ROUNDUP(ROUND(IF(Z9&gt;=2759,9.5,IF(Z9&lt;2759,(-2.47/1000000*Z9*Z9)-(8.52/10000*Z9)+30.65)),1)*1.1,1))</f>
        <v>27.400000000000002</v>
      </c>
      <c r="AC9" s="100">
        <f t="shared" ref="AC9:AC23" si="11">IF(K9="","",ROUNDDOWN(K9/AB9*100,0))</f>
        <v>82</v>
      </c>
      <c r="AD9" s="100" t="str">
        <f t="shared" ref="AD9:AD23" si="12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★3.0</v>
      </c>
      <c r="AE9" s="99" t="str">
        <f t="shared" ref="AE9:AE23" si="13">IF(AA9="","",ROUNDUP(ROUND(IF(AA9&gt;=2759,9.5,IF(AA9&lt;2759,(-2.47/1000000*AA9*AA9)-(8.52/10000*AA9)+30.65)),1)*1.1,1))</f>
        <v/>
      </c>
      <c r="AF9" s="100" t="str">
        <f t="shared" ref="AF9:AF23" si="14">IF(AE9="","",IF(K9="","",ROUNDDOWN(K9/AE9*100,0)))</f>
        <v/>
      </c>
      <c r="AG9" s="100" t="str">
        <f t="shared" ref="AG9:AG23" si="15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13" x14ac:dyDescent="0.2">
      <c r="A10" s="101"/>
      <c r="B10" s="102"/>
      <c r="C10" s="103"/>
      <c r="D10" s="80" t="s">
        <v>40</v>
      </c>
      <c r="E10" s="81" t="s">
        <v>47</v>
      </c>
      <c r="F10" s="82" t="s">
        <v>42</v>
      </c>
      <c r="G10" s="83">
        <v>1.498</v>
      </c>
      <c r="H10" s="82" t="s">
        <v>43</v>
      </c>
      <c r="I10" s="84" t="str">
        <f t="shared" si="0"/>
        <v>1,380</v>
      </c>
      <c r="J10" s="85">
        <v>5</v>
      </c>
      <c r="K10" s="86">
        <v>22.6</v>
      </c>
      <c r="L10" s="87">
        <f t="shared" si="1"/>
        <v>114.43451327433628</v>
      </c>
      <c r="M10" s="88">
        <f t="shared" si="2"/>
        <v>17.400000000000002</v>
      </c>
      <c r="N10" s="89">
        <f t="shared" si="3"/>
        <v>20.9</v>
      </c>
      <c r="O10" s="90" t="str">
        <f t="shared" si="4"/>
        <v>27.3</v>
      </c>
      <c r="P10" s="91" t="s">
        <v>44</v>
      </c>
      <c r="Q10" s="92" t="s">
        <v>45</v>
      </c>
      <c r="R10" s="91" t="s">
        <v>46</v>
      </c>
      <c r="S10" s="93"/>
      <c r="T10" s="94" t="str">
        <f t="shared" si="5"/>
        <v xml:space="preserve"> </v>
      </c>
      <c r="U10" s="95">
        <f t="shared" si="6"/>
        <v>129</v>
      </c>
      <c r="V10" s="96">
        <f t="shared" si="7"/>
        <v>108</v>
      </c>
      <c r="W10" s="96">
        <f t="shared" si="8"/>
        <v>82</v>
      </c>
      <c r="X10" s="97" t="str">
        <f t="shared" si="9"/>
        <v>★3.0</v>
      </c>
      <c r="Z10" s="98">
        <v>1380</v>
      </c>
      <c r="AA10" s="98"/>
      <c r="AB10" s="99">
        <f t="shared" si="10"/>
        <v>27.3</v>
      </c>
      <c r="AC10" s="100">
        <f t="shared" si="11"/>
        <v>82</v>
      </c>
      <c r="AD10" s="100" t="str">
        <f t="shared" si="12"/>
        <v>★3.0</v>
      </c>
      <c r="AE10" s="99" t="str">
        <f t="shared" si="13"/>
        <v/>
      </c>
      <c r="AF10" s="100" t="str">
        <f t="shared" si="14"/>
        <v/>
      </c>
      <c r="AG10" s="100" t="str">
        <f t="shared" si="15"/>
        <v/>
      </c>
    </row>
    <row r="11" spans="1:33" ht="13" x14ac:dyDescent="0.2">
      <c r="A11" s="101"/>
      <c r="B11" s="104"/>
      <c r="C11" s="105" t="s">
        <v>48</v>
      </c>
      <c r="D11" s="80" t="s">
        <v>49</v>
      </c>
      <c r="E11" s="81" t="s">
        <v>41</v>
      </c>
      <c r="F11" s="82" t="s">
        <v>42</v>
      </c>
      <c r="G11" s="83">
        <v>1.498</v>
      </c>
      <c r="H11" s="82" t="s">
        <v>43</v>
      </c>
      <c r="I11" s="84" t="str">
        <f t="shared" si="0"/>
        <v>1,610</v>
      </c>
      <c r="J11" s="85">
        <v>5</v>
      </c>
      <c r="K11" s="86">
        <v>18</v>
      </c>
      <c r="L11" s="87">
        <f t="shared" si="1"/>
        <v>143.67888888888888</v>
      </c>
      <c r="M11" s="88">
        <f t="shared" si="2"/>
        <v>14.6</v>
      </c>
      <c r="N11" s="89">
        <f t="shared" si="3"/>
        <v>18.200000000000003</v>
      </c>
      <c r="O11" s="90" t="str">
        <f t="shared" si="4"/>
        <v>25.2</v>
      </c>
      <c r="P11" s="91" t="s">
        <v>44</v>
      </c>
      <c r="Q11" s="92" t="s">
        <v>45</v>
      </c>
      <c r="R11" s="91" t="s">
        <v>46</v>
      </c>
      <c r="S11" s="93"/>
      <c r="T11" s="94" t="str">
        <f t="shared" si="5"/>
        <v xml:space="preserve"> </v>
      </c>
      <c r="U11" s="95">
        <f t="shared" si="6"/>
        <v>123</v>
      </c>
      <c r="V11" s="96" t="str">
        <f t="shared" si="7"/>
        <v/>
      </c>
      <c r="W11" s="96">
        <f t="shared" si="8"/>
        <v>71</v>
      </c>
      <c r="X11" s="97" t="str">
        <f t="shared" si="9"/>
        <v>★2.0</v>
      </c>
      <c r="Z11" s="98">
        <v>1610</v>
      </c>
      <c r="AA11" s="98"/>
      <c r="AB11" s="99">
        <f t="shared" si="10"/>
        <v>25.200000000000003</v>
      </c>
      <c r="AC11" s="100">
        <f t="shared" si="11"/>
        <v>71</v>
      </c>
      <c r="AD11" s="100" t="str">
        <f t="shared" si="12"/>
        <v>★2.0</v>
      </c>
      <c r="AE11" s="99" t="str">
        <f t="shared" si="13"/>
        <v/>
      </c>
      <c r="AF11" s="100" t="str">
        <f t="shared" si="14"/>
        <v/>
      </c>
      <c r="AG11" s="100" t="str">
        <f t="shared" si="15"/>
        <v/>
      </c>
    </row>
    <row r="12" spans="1:33" ht="13" x14ac:dyDescent="0.2">
      <c r="A12" s="101"/>
      <c r="B12" s="106"/>
      <c r="C12" s="107"/>
      <c r="D12" s="80" t="s">
        <v>49</v>
      </c>
      <c r="E12" s="108" t="s">
        <v>47</v>
      </c>
      <c r="F12" s="82" t="s">
        <v>42</v>
      </c>
      <c r="G12" s="83">
        <v>1.498</v>
      </c>
      <c r="H12" s="82" t="s">
        <v>43</v>
      </c>
      <c r="I12" s="84" t="str">
        <f t="shared" si="0"/>
        <v>1,630</v>
      </c>
      <c r="J12" s="85">
        <v>5</v>
      </c>
      <c r="K12" s="86">
        <v>18</v>
      </c>
      <c r="L12" s="87">
        <f t="shared" si="1"/>
        <v>143.67888888888888</v>
      </c>
      <c r="M12" s="88">
        <f t="shared" si="2"/>
        <v>14.6</v>
      </c>
      <c r="N12" s="89">
        <f t="shared" si="3"/>
        <v>18.200000000000003</v>
      </c>
      <c r="O12" s="90" t="str">
        <f t="shared" si="4"/>
        <v>25.0</v>
      </c>
      <c r="P12" s="91" t="s">
        <v>44</v>
      </c>
      <c r="Q12" s="92" t="s">
        <v>45</v>
      </c>
      <c r="R12" s="91" t="s">
        <v>46</v>
      </c>
      <c r="S12" s="93"/>
      <c r="T12" s="94" t="str">
        <f t="shared" si="5"/>
        <v xml:space="preserve"> </v>
      </c>
      <c r="U12" s="95">
        <f t="shared" si="6"/>
        <v>123</v>
      </c>
      <c r="V12" s="96" t="str">
        <f t="shared" si="7"/>
        <v/>
      </c>
      <c r="W12" s="96">
        <f t="shared" si="8"/>
        <v>72</v>
      </c>
      <c r="X12" s="97" t="str">
        <f t="shared" si="9"/>
        <v>★2.0</v>
      </c>
      <c r="Z12" s="98">
        <v>1630</v>
      </c>
      <c r="AA12" s="98"/>
      <c r="AB12" s="99">
        <f t="shared" si="10"/>
        <v>25</v>
      </c>
      <c r="AC12" s="100">
        <f t="shared" si="11"/>
        <v>72</v>
      </c>
      <c r="AD12" s="100" t="str">
        <f t="shared" si="12"/>
        <v>★2.0</v>
      </c>
      <c r="AE12" s="99" t="str">
        <f t="shared" si="13"/>
        <v/>
      </c>
      <c r="AF12" s="100" t="str">
        <f t="shared" si="14"/>
        <v/>
      </c>
      <c r="AG12" s="100" t="str">
        <f t="shared" si="15"/>
        <v/>
      </c>
    </row>
    <row r="13" spans="1:33" ht="13" x14ac:dyDescent="0.2">
      <c r="A13" s="101"/>
      <c r="B13" s="106"/>
      <c r="C13" s="107"/>
      <c r="D13" s="80" t="s">
        <v>49</v>
      </c>
      <c r="E13" s="108" t="s">
        <v>50</v>
      </c>
      <c r="F13" s="82" t="s">
        <v>42</v>
      </c>
      <c r="G13" s="83">
        <v>1.498</v>
      </c>
      <c r="H13" s="82" t="s">
        <v>43</v>
      </c>
      <c r="I13" s="84" t="str">
        <f t="shared" si="0"/>
        <v>1,670</v>
      </c>
      <c r="J13" s="85">
        <v>7</v>
      </c>
      <c r="K13" s="86">
        <v>18</v>
      </c>
      <c r="L13" s="87">
        <f t="shared" si="1"/>
        <v>143.67888888888888</v>
      </c>
      <c r="M13" s="88">
        <f t="shared" si="2"/>
        <v>13.5</v>
      </c>
      <c r="N13" s="89">
        <f t="shared" si="3"/>
        <v>17</v>
      </c>
      <c r="O13" s="90" t="str">
        <f t="shared" si="4"/>
        <v>24.6</v>
      </c>
      <c r="P13" s="91" t="s">
        <v>44</v>
      </c>
      <c r="Q13" s="92" t="s">
        <v>45</v>
      </c>
      <c r="R13" s="91" t="s">
        <v>46</v>
      </c>
      <c r="S13" s="93"/>
      <c r="T13" s="94" t="str">
        <f t="shared" si="5"/>
        <v xml:space="preserve"> </v>
      </c>
      <c r="U13" s="95">
        <f t="shared" si="6"/>
        <v>133</v>
      </c>
      <c r="V13" s="96">
        <f t="shared" si="7"/>
        <v>105</v>
      </c>
      <c r="W13" s="96">
        <f t="shared" si="8"/>
        <v>73</v>
      </c>
      <c r="X13" s="97" t="str">
        <f t="shared" si="9"/>
        <v>★2.0</v>
      </c>
      <c r="Z13" s="98">
        <v>1670</v>
      </c>
      <c r="AA13" s="98"/>
      <c r="AB13" s="99">
        <f t="shared" si="10"/>
        <v>24.6</v>
      </c>
      <c r="AC13" s="100">
        <f t="shared" si="11"/>
        <v>73</v>
      </c>
      <c r="AD13" s="100" t="str">
        <f t="shared" si="12"/>
        <v>★2.0</v>
      </c>
      <c r="AE13" s="99" t="str">
        <f t="shared" si="13"/>
        <v/>
      </c>
      <c r="AF13" s="100" t="str">
        <f t="shared" si="14"/>
        <v/>
      </c>
      <c r="AG13" s="100" t="str">
        <f t="shared" si="15"/>
        <v/>
      </c>
    </row>
    <row r="14" spans="1:33" ht="13" x14ac:dyDescent="0.2">
      <c r="A14" s="101"/>
      <c r="B14" s="106"/>
      <c r="C14" s="107"/>
      <c r="D14" s="80" t="s">
        <v>49</v>
      </c>
      <c r="E14" s="108" t="s">
        <v>51</v>
      </c>
      <c r="F14" s="82" t="s">
        <v>42</v>
      </c>
      <c r="G14" s="83">
        <v>1.498</v>
      </c>
      <c r="H14" s="82" t="s">
        <v>43</v>
      </c>
      <c r="I14" s="84" t="str">
        <f t="shared" si="0"/>
        <v>1,690</v>
      </c>
      <c r="J14" s="85">
        <v>7</v>
      </c>
      <c r="K14" s="86">
        <v>18</v>
      </c>
      <c r="L14" s="87">
        <f t="shared" si="1"/>
        <v>143.67888888888888</v>
      </c>
      <c r="M14" s="88">
        <f t="shared" si="2"/>
        <v>13.5</v>
      </c>
      <c r="N14" s="89">
        <f t="shared" si="3"/>
        <v>17</v>
      </c>
      <c r="O14" s="90" t="str">
        <f t="shared" si="4"/>
        <v>24.5</v>
      </c>
      <c r="P14" s="91" t="s">
        <v>44</v>
      </c>
      <c r="Q14" s="92" t="s">
        <v>45</v>
      </c>
      <c r="R14" s="91" t="s">
        <v>46</v>
      </c>
      <c r="S14" s="93"/>
      <c r="T14" s="94" t="str">
        <f t="shared" si="5"/>
        <v xml:space="preserve"> </v>
      </c>
      <c r="U14" s="95">
        <f t="shared" si="6"/>
        <v>133</v>
      </c>
      <c r="V14" s="96">
        <f t="shared" si="7"/>
        <v>105</v>
      </c>
      <c r="W14" s="96">
        <f t="shared" si="8"/>
        <v>73</v>
      </c>
      <c r="X14" s="97" t="str">
        <f t="shared" si="9"/>
        <v>★2.0</v>
      </c>
      <c r="Z14" s="98">
        <v>1690</v>
      </c>
      <c r="AA14" s="98"/>
      <c r="AB14" s="99">
        <f t="shared" si="10"/>
        <v>24.5</v>
      </c>
      <c r="AC14" s="100">
        <f t="shared" si="11"/>
        <v>73</v>
      </c>
      <c r="AD14" s="100" t="str">
        <f t="shared" si="12"/>
        <v>★2.0</v>
      </c>
      <c r="AE14" s="99" t="str">
        <f t="shared" si="13"/>
        <v/>
      </c>
      <c r="AF14" s="100" t="str">
        <f t="shared" si="14"/>
        <v/>
      </c>
      <c r="AG14" s="100" t="str">
        <f t="shared" si="15"/>
        <v/>
      </c>
    </row>
    <row r="15" spans="1:33" ht="13" x14ac:dyDescent="0.2">
      <c r="A15" s="101"/>
      <c r="B15" s="106"/>
      <c r="C15" s="107"/>
      <c r="D15" s="80" t="s">
        <v>49</v>
      </c>
      <c r="E15" s="108" t="s">
        <v>52</v>
      </c>
      <c r="F15" s="82" t="s">
        <v>42</v>
      </c>
      <c r="G15" s="83">
        <v>1.498</v>
      </c>
      <c r="H15" s="82" t="s">
        <v>43</v>
      </c>
      <c r="I15" s="84" t="str">
        <f t="shared" si="0"/>
        <v>1,720</v>
      </c>
      <c r="J15" s="85">
        <v>7</v>
      </c>
      <c r="K15" s="86">
        <v>18</v>
      </c>
      <c r="L15" s="87">
        <f t="shared" si="1"/>
        <v>143.67888888888888</v>
      </c>
      <c r="M15" s="88">
        <f t="shared" si="2"/>
        <v>13.5</v>
      </c>
      <c r="N15" s="89">
        <f t="shared" si="3"/>
        <v>17</v>
      </c>
      <c r="O15" s="90" t="str">
        <f t="shared" si="4"/>
        <v>24.1</v>
      </c>
      <c r="P15" s="91" t="s">
        <v>44</v>
      </c>
      <c r="Q15" s="92" t="s">
        <v>45</v>
      </c>
      <c r="R15" s="91" t="s">
        <v>46</v>
      </c>
      <c r="S15" s="93"/>
      <c r="T15" s="94" t="str">
        <f t="shared" si="5"/>
        <v xml:space="preserve"> </v>
      </c>
      <c r="U15" s="95">
        <f t="shared" si="6"/>
        <v>133</v>
      </c>
      <c r="V15" s="96">
        <f t="shared" si="7"/>
        <v>105</v>
      </c>
      <c r="W15" s="96">
        <f t="shared" si="8"/>
        <v>74</v>
      </c>
      <c r="X15" s="97" t="str">
        <f t="shared" si="9"/>
        <v>★2.0</v>
      </c>
      <c r="Z15" s="98">
        <v>1720</v>
      </c>
      <c r="AA15" s="98"/>
      <c r="AB15" s="99">
        <f t="shared" si="10"/>
        <v>24.1</v>
      </c>
      <c r="AC15" s="100">
        <f t="shared" si="11"/>
        <v>74</v>
      </c>
      <c r="AD15" s="100" t="str">
        <f t="shared" si="12"/>
        <v>★2.0</v>
      </c>
      <c r="AE15" s="99" t="str">
        <f t="shared" si="13"/>
        <v/>
      </c>
      <c r="AF15" s="100" t="str">
        <f t="shared" si="14"/>
        <v/>
      </c>
      <c r="AG15" s="100" t="str">
        <f t="shared" si="15"/>
        <v/>
      </c>
    </row>
    <row r="16" spans="1:33" ht="13" x14ac:dyDescent="0.2">
      <c r="A16" s="101"/>
      <c r="B16" s="106"/>
      <c r="C16" s="107"/>
      <c r="D16" s="80" t="s">
        <v>49</v>
      </c>
      <c r="E16" s="108" t="s">
        <v>53</v>
      </c>
      <c r="F16" s="82" t="s">
        <v>42</v>
      </c>
      <c r="G16" s="83">
        <v>1.498</v>
      </c>
      <c r="H16" s="82" t="s">
        <v>43</v>
      </c>
      <c r="I16" s="84" t="str">
        <f t="shared" si="0"/>
        <v>1,580</v>
      </c>
      <c r="J16" s="85">
        <v>5</v>
      </c>
      <c r="K16" s="86">
        <v>18.100000000000001</v>
      </c>
      <c r="L16" s="87">
        <f t="shared" si="1"/>
        <v>142.88508287292817</v>
      </c>
      <c r="M16" s="88">
        <f t="shared" si="2"/>
        <v>14.6</v>
      </c>
      <c r="N16" s="89">
        <f t="shared" si="3"/>
        <v>18.200000000000003</v>
      </c>
      <c r="O16" s="90" t="str">
        <f t="shared" si="4"/>
        <v>25.5</v>
      </c>
      <c r="P16" s="91" t="s">
        <v>44</v>
      </c>
      <c r="Q16" s="92" t="s">
        <v>45</v>
      </c>
      <c r="R16" s="91" t="s">
        <v>46</v>
      </c>
      <c r="S16" s="93"/>
      <c r="T16" s="94" t="str">
        <f t="shared" si="5"/>
        <v xml:space="preserve"> </v>
      </c>
      <c r="U16" s="95">
        <f t="shared" si="6"/>
        <v>123</v>
      </c>
      <c r="V16" s="96" t="str">
        <f t="shared" si="7"/>
        <v/>
      </c>
      <c r="W16" s="96">
        <f t="shared" si="8"/>
        <v>70</v>
      </c>
      <c r="X16" s="97" t="str">
        <f t="shared" si="9"/>
        <v>★2.0</v>
      </c>
      <c r="Z16" s="98">
        <v>1580</v>
      </c>
      <c r="AA16" s="98"/>
      <c r="AB16" s="99">
        <f t="shared" si="10"/>
        <v>25.5</v>
      </c>
      <c r="AC16" s="100">
        <f t="shared" si="11"/>
        <v>70</v>
      </c>
      <c r="AD16" s="100" t="str">
        <f t="shared" si="12"/>
        <v>★2.0</v>
      </c>
      <c r="AE16" s="99" t="str">
        <f t="shared" si="13"/>
        <v/>
      </c>
      <c r="AF16" s="100" t="str">
        <f t="shared" si="14"/>
        <v/>
      </c>
      <c r="AG16" s="100" t="str">
        <f t="shared" si="15"/>
        <v/>
      </c>
    </row>
    <row r="17" spans="1:33" ht="13" x14ac:dyDescent="0.2">
      <c r="A17" s="101"/>
      <c r="B17" s="106"/>
      <c r="C17" s="107"/>
      <c r="D17" s="80" t="s">
        <v>49</v>
      </c>
      <c r="E17" s="108" t="s">
        <v>54</v>
      </c>
      <c r="F17" s="82" t="s">
        <v>42</v>
      </c>
      <c r="G17" s="83">
        <v>1.498</v>
      </c>
      <c r="H17" s="82" t="s">
        <v>43</v>
      </c>
      <c r="I17" s="84" t="str">
        <f t="shared" si="0"/>
        <v>1,600</v>
      </c>
      <c r="J17" s="85">
        <v>5</v>
      </c>
      <c r="K17" s="86">
        <v>18.100000000000001</v>
      </c>
      <c r="L17" s="87">
        <f t="shared" si="1"/>
        <v>142.88508287292817</v>
      </c>
      <c r="M17" s="88">
        <f t="shared" si="2"/>
        <v>14.6</v>
      </c>
      <c r="N17" s="89">
        <f t="shared" si="3"/>
        <v>18.200000000000003</v>
      </c>
      <c r="O17" s="90" t="str">
        <f t="shared" si="4"/>
        <v>25.3</v>
      </c>
      <c r="P17" s="91" t="s">
        <v>44</v>
      </c>
      <c r="Q17" s="92" t="s">
        <v>45</v>
      </c>
      <c r="R17" s="91" t="s">
        <v>46</v>
      </c>
      <c r="S17" s="93"/>
      <c r="T17" s="94" t="str">
        <f t="shared" si="5"/>
        <v xml:space="preserve"> </v>
      </c>
      <c r="U17" s="95">
        <f t="shared" si="6"/>
        <v>123</v>
      </c>
      <c r="V17" s="96" t="str">
        <f t="shared" si="7"/>
        <v/>
      </c>
      <c r="W17" s="96">
        <f t="shared" si="8"/>
        <v>71</v>
      </c>
      <c r="X17" s="97" t="str">
        <f t="shared" si="9"/>
        <v>★2.0</v>
      </c>
      <c r="Z17" s="98">
        <v>1600</v>
      </c>
      <c r="AA17" s="98"/>
      <c r="AB17" s="99">
        <f t="shared" si="10"/>
        <v>25.3</v>
      </c>
      <c r="AC17" s="100">
        <f t="shared" si="11"/>
        <v>71</v>
      </c>
      <c r="AD17" s="100" t="str">
        <f t="shared" si="12"/>
        <v>★2.0</v>
      </c>
      <c r="AE17" s="99" t="str">
        <f t="shared" si="13"/>
        <v/>
      </c>
      <c r="AF17" s="100" t="str">
        <f t="shared" si="14"/>
        <v/>
      </c>
      <c r="AG17" s="100" t="str">
        <f t="shared" si="15"/>
        <v/>
      </c>
    </row>
    <row r="18" spans="1:33" ht="13" x14ac:dyDescent="0.2">
      <c r="A18" s="101"/>
      <c r="B18" s="106"/>
      <c r="C18" s="107"/>
      <c r="D18" s="80" t="s">
        <v>49</v>
      </c>
      <c r="E18" s="108" t="s">
        <v>55</v>
      </c>
      <c r="F18" s="82" t="s">
        <v>42</v>
      </c>
      <c r="G18" s="83">
        <v>1.498</v>
      </c>
      <c r="H18" s="82" t="s">
        <v>43</v>
      </c>
      <c r="I18" s="84" t="str">
        <f t="shared" si="0"/>
        <v>1,610</v>
      </c>
      <c r="J18" s="85">
        <v>5</v>
      </c>
      <c r="K18" s="86">
        <v>18.100000000000001</v>
      </c>
      <c r="L18" s="87">
        <f t="shared" si="1"/>
        <v>142.88508287292817</v>
      </c>
      <c r="M18" s="88">
        <f t="shared" si="2"/>
        <v>14.6</v>
      </c>
      <c r="N18" s="89">
        <f t="shared" si="3"/>
        <v>18.200000000000003</v>
      </c>
      <c r="O18" s="90" t="str">
        <f t="shared" si="4"/>
        <v>25.2</v>
      </c>
      <c r="P18" s="91" t="s">
        <v>44</v>
      </c>
      <c r="Q18" s="92" t="s">
        <v>45</v>
      </c>
      <c r="R18" s="91" t="s">
        <v>46</v>
      </c>
      <c r="S18" s="93"/>
      <c r="T18" s="94" t="str">
        <f t="shared" si="5"/>
        <v xml:space="preserve"> </v>
      </c>
      <c r="U18" s="95">
        <f t="shared" si="6"/>
        <v>123</v>
      </c>
      <c r="V18" s="96" t="str">
        <f t="shared" si="7"/>
        <v/>
      </c>
      <c r="W18" s="96">
        <f t="shared" si="8"/>
        <v>71</v>
      </c>
      <c r="X18" s="97" t="str">
        <f t="shared" si="9"/>
        <v>★2.0</v>
      </c>
      <c r="Z18" s="98">
        <v>1610</v>
      </c>
      <c r="AA18" s="98"/>
      <c r="AB18" s="99">
        <f t="shared" si="10"/>
        <v>25.200000000000003</v>
      </c>
      <c r="AC18" s="100">
        <f t="shared" si="11"/>
        <v>71</v>
      </c>
      <c r="AD18" s="100" t="str">
        <f t="shared" si="12"/>
        <v>★2.0</v>
      </c>
      <c r="AE18" s="99" t="str">
        <f t="shared" si="13"/>
        <v/>
      </c>
      <c r="AF18" s="100" t="str">
        <f t="shared" si="14"/>
        <v/>
      </c>
      <c r="AG18" s="100" t="str">
        <f t="shared" si="15"/>
        <v/>
      </c>
    </row>
    <row r="19" spans="1:33" ht="13" x14ac:dyDescent="0.2">
      <c r="A19" s="101"/>
      <c r="B19" s="106"/>
      <c r="C19" s="107"/>
      <c r="D19" s="80" t="s">
        <v>49</v>
      </c>
      <c r="E19" s="108" t="s">
        <v>56</v>
      </c>
      <c r="F19" s="82" t="s">
        <v>42</v>
      </c>
      <c r="G19" s="83">
        <v>1.498</v>
      </c>
      <c r="H19" s="82" t="s">
        <v>43</v>
      </c>
      <c r="I19" s="84" t="str">
        <f t="shared" si="0"/>
        <v>1,630</v>
      </c>
      <c r="J19" s="85">
        <v>5</v>
      </c>
      <c r="K19" s="86">
        <v>18.100000000000001</v>
      </c>
      <c r="L19" s="87">
        <f t="shared" si="1"/>
        <v>142.88508287292817</v>
      </c>
      <c r="M19" s="88">
        <f t="shared" si="2"/>
        <v>14.6</v>
      </c>
      <c r="N19" s="89">
        <f t="shared" si="3"/>
        <v>18.200000000000003</v>
      </c>
      <c r="O19" s="90" t="str">
        <f t="shared" si="4"/>
        <v>25.0</v>
      </c>
      <c r="P19" s="91" t="s">
        <v>44</v>
      </c>
      <c r="Q19" s="92" t="s">
        <v>45</v>
      </c>
      <c r="R19" s="91" t="s">
        <v>46</v>
      </c>
      <c r="S19" s="93"/>
      <c r="T19" s="94" t="str">
        <f t="shared" si="5"/>
        <v xml:space="preserve"> </v>
      </c>
      <c r="U19" s="95">
        <f t="shared" si="6"/>
        <v>123</v>
      </c>
      <c r="V19" s="96" t="str">
        <f t="shared" si="7"/>
        <v/>
      </c>
      <c r="W19" s="96">
        <f t="shared" si="8"/>
        <v>72</v>
      </c>
      <c r="X19" s="97" t="str">
        <f t="shared" si="9"/>
        <v>★2.0</v>
      </c>
      <c r="Z19" s="98">
        <v>1630</v>
      </c>
      <c r="AA19" s="98"/>
      <c r="AB19" s="99">
        <f t="shared" si="10"/>
        <v>25</v>
      </c>
      <c r="AC19" s="100">
        <f t="shared" si="11"/>
        <v>72</v>
      </c>
      <c r="AD19" s="100" t="str">
        <f t="shared" si="12"/>
        <v>★2.0</v>
      </c>
      <c r="AE19" s="99" t="str">
        <f t="shared" si="13"/>
        <v/>
      </c>
      <c r="AF19" s="100" t="str">
        <f t="shared" si="14"/>
        <v/>
      </c>
      <c r="AG19" s="100" t="str">
        <f t="shared" si="15"/>
        <v/>
      </c>
    </row>
    <row r="20" spans="1:33" ht="13" x14ac:dyDescent="0.2">
      <c r="A20" s="106"/>
      <c r="B20" s="106"/>
      <c r="C20" s="107"/>
      <c r="D20" s="80" t="s">
        <v>49</v>
      </c>
      <c r="E20" s="108" t="s">
        <v>57</v>
      </c>
      <c r="F20" s="82" t="s">
        <v>42</v>
      </c>
      <c r="G20" s="83">
        <v>1.498</v>
      </c>
      <c r="H20" s="82" t="s">
        <v>43</v>
      </c>
      <c r="I20" s="84" t="str">
        <f t="shared" si="0"/>
        <v>1,670</v>
      </c>
      <c r="J20" s="85">
        <v>7</v>
      </c>
      <c r="K20" s="86">
        <v>18.100000000000001</v>
      </c>
      <c r="L20" s="87">
        <f t="shared" si="1"/>
        <v>142.88508287292817</v>
      </c>
      <c r="M20" s="88">
        <f t="shared" si="2"/>
        <v>13.5</v>
      </c>
      <c r="N20" s="89">
        <f t="shared" si="3"/>
        <v>17</v>
      </c>
      <c r="O20" s="90" t="str">
        <f t="shared" si="4"/>
        <v>24.6</v>
      </c>
      <c r="P20" s="91" t="s">
        <v>44</v>
      </c>
      <c r="Q20" s="92" t="s">
        <v>45</v>
      </c>
      <c r="R20" s="91" t="s">
        <v>46</v>
      </c>
      <c r="S20" s="93"/>
      <c r="T20" s="94" t="str">
        <f t="shared" si="5"/>
        <v xml:space="preserve"> </v>
      </c>
      <c r="U20" s="95">
        <f t="shared" si="6"/>
        <v>134</v>
      </c>
      <c r="V20" s="96">
        <f t="shared" si="7"/>
        <v>106</v>
      </c>
      <c r="W20" s="96">
        <f t="shared" si="8"/>
        <v>73</v>
      </c>
      <c r="X20" s="97" t="str">
        <f t="shared" si="9"/>
        <v>★2.0</v>
      </c>
      <c r="Z20" s="98">
        <v>1670</v>
      </c>
      <c r="AA20" s="98"/>
      <c r="AB20" s="99">
        <f t="shared" si="10"/>
        <v>24.6</v>
      </c>
      <c r="AC20" s="100">
        <f t="shared" si="11"/>
        <v>73</v>
      </c>
      <c r="AD20" s="100" t="str">
        <f t="shared" si="12"/>
        <v>★2.0</v>
      </c>
      <c r="AE20" s="99" t="str">
        <f t="shared" si="13"/>
        <v/>
      </c>
      <c r="AF20" s="100" t="str">
        <f t="shared" si="14"/>
        <v/>
      </c>
      <c r="AG20" s="100" t="str">
        <f t="shared" si="15"/>
        <v/>
      </c>
    </row>
    <row r="21" spans="1:33" ht="13" x14ac:dyDescent="0.2">
      <c r="A21" s="106"/>
      <c r="B21" s="106"/>
      <c r="C21" s="107"/>
      <c r="D21" s="109" t="s">
        <v>58</v>
      </c>
      <c r="E21" s="108" t="s">
        <v>59</v>
      </c>
      <c r="F21" s="110" t="s">
        <v>42</v>
      </c>
      <c r="G21" s="111">
        <v>1.498</v>
      </c>
      <c r="H21" s="110" t="s">
        <v>43</v>
      </c>
      <c r="I21" s="112">
        <v>1630</v>
      </c>
      <c r="J21" s="113">
        <v>5</v>
      </c>
      <c r="K21" s="114">
        <v>18.100000000000001</v>
      </c>
      <c r="L21" s="115">
        <f t="shared" si="1"/>
        <v>142.88508287292817</v>
      </c>
      <c r="M21" s="116">
        <f t="shared" si="2"/>
        <v>13.5</v>
      </c>
      <c r="N21" s="117">
        <f t="shared" si="3"/>
        <v>17</v>
      </c>
      <c r="O21" s="118" t="str">
        <f t="shared" si="4"/>
        <v>24.6</v>
      </c>
      <c r="P21" s="119" t="s">
        <v>44</v>
      </c>
      <c r="Q21" s="120" t="s">
        <v>45</v>
      </c>
      <c r="R21" s="119" t="s">
        <v>46</v>
      </c>
      <c r="S21" s="121"/>
      <c r="T21" s="94" t="str">
        <f t="shared" si="5"/>
        <v xml:space="preserve"> </v>
      </c>
      <c r="U21" s="122">
        <f t="shared" si="6"/>
        <v>134</v>
      </c>
      <c r="V21" s="123">
        <f t="shared" si="7"/>
        <v>106</v>
      </c>
      <c r="W21" s="123">
        <f t="shared" si="8"/>
        <v>73</v>
      </c>
      <c r="X21" s="124" t="str">
        <f t="shared" si="9"/>
        <v>★2.0</v>
      </c>
      <c r="Z21" s="98">
        <v>1670</v>
      </c>
      <c r="AA21" s="98"/>
      <c r="AB21" s="99">
        <f t="shared" si="10"/>
        <v>24.6</v>
      </c>
      <c r="AC21" s="100">
        <f t="shared" si="11"/>
        <v>73</v>
      </c>
      <c r="AD21" s="100" t="str">
        <f t="shared" si="12"/>
        <v>★2.0</v>
      </c>
      <c r="AE21" s="99" t="str">
        <f t="shared" si="13"/>
        <v/>
      </c>
      <c r="AF21" s="100" t="str">
        <f t="shared" si="14"/>
        <v/>
      </c>
      <c r="AG21" s="100" t="str">
        <f t="shared" si="15"/>
        <v/>
      </c>
    </row>
    <row r="22" spans="1:33" ht="13" x14ac:dyDescent="0.2">
      <c r="A22" s="106"/>
      <c r="B22" s="106"/>
      <c r="C22" s="107"/>
      <c r="D22" s="80" t="s">
        <v>58</v>
      </c>
      <c r="E22" s="108" t="s">
        <v>60</v>
      </c>
      <c r="F22" s="82" t="s">
        <v>42</v>
      </c>
      <c r="G22" s="83">
        <v>1.498</v>
      </c>
      <c r="H22" s="82" t="s">
        <v>43</v>
      </c>
      <c r="I22" s="84" t="str">
        <f t="shared" si="0"/>
        <v>1,660</v>
      </c>
      <c r="J22" s="85">
        <v>7</v>
      </c>
      <c r="K22" s="86">
        <v>18.100000000000001</v>
      </c>
      <c r="L22" s="87">
        <f t="shared" si="1"/>
        <v>142.88508287292817</v>
      </c>
      <c r="M22" s="88">
        <f t="shared" si="2"/>
        <v>13.5</v>
      </c>
      <c r="N22" s="89">
        <f t="shared" si="3"/>
        <v>17</v>
      </c>
      <c r="O22" s="90" t="str">
        <f t="shared" si="4"/>
        <v>24.7</v>
      </c>
      <c r="P22" s="91" t="s">
        <v>44</v>
      </c>
      <c r="Q22" s="92" t="s">
        <v>45</v>
      </c>
      <c r="R22" s="91" t="s">
        <v>46</v>
      </c>
      <c r="S22" s="93"/>
      <c r="T22" s="94" t="str">
        <f t="shared" si="5"/>
        <v xml:space="preserve"> </v>
      </c>
      <c r="U22" s="95">
        <f t="shared" si="6"/>
        <v>134</v>
      </c>
      <c r="V22" s="96">
        <f t="shared" si="7"/>
        <v>106</v>
      </c>
      <c r="W22" s="96">
        <f t="shared" si="8"/>
        <v>73</v>
      </c>
      <c r="X22" s="97" t="str">
        <f t="shared" si="9"/>
        <v>★2.0</v>
      </c>
      <c r="Z22" s="98">
        <v>1660</v>
      </c>
      <c r="AA22" s="98"/>
      <c r="AB22" s="99">
        <f t="shared" si="10"/>
        <v>24.700000000000003</v>
      </c>
      <c r="AC22" s="100">
        <f t="shared" si="11"/>
        <v>73</v>
      </c>
      <c r="AD22" s="100" t="str">
        <f t="shared" si="12"/>
        <v>★2.0</v>
      </c>
      <c r="AE22" s="99" t="str">
        <f t="shared" si="13"/>
        <v/>
      </c>
      <c r="AF22" s="100" t="str">
        <f t="shared" si="14"/>
        <v/>
      </c>
      <c r="AG22" s="100" t="str">
        <f t="shared" si="15"/>
        <v/>
      </c>
    </row>
    <row r="23" spans="1:33" ht="13" x14ac:dyDescent="0.2">
      <c r="A23" s="125"/>
      <c r="B23" s="125"/>
      <c r="C23" s="126"/>
      <c r="D23" s="80" t="s">
        <v>58</v>
      </c>
      <c r="E23" s="108" t="s">
        <v>61</v>
      </c>
      <c r="F23" s="82" t="s">
        <v>42</v>
      </c>
      <c r="G23" s="83">
        <v>1.498</v>
      </c>
      <c r="H23" s="82" t="s">
        <v>43</v>
      </c>
      <c r="I23" s="84" t="str">
        <f t="shared" si="0"/>
        <v>1,680</v>
      </c>
      <c r="J23" s="85">
        <v>7</v>
      </c>
      <c r="K23" s="86">
        <v>18.100000000000001</v>
      </c>
      <c r="L23" s="87">
        <f t="shared" si="1"/>
        <v>142.88508287292817</v>
      </c>
      <c r="M23" s="88">
        <f t="shared" si="2"/>
        <v>13.5</v>
      </c>
      <c r="N23" s="89">
        <f t="shared" si="3"/>
        <v>17</v>
      </c>
      <c r="O23" s="90" t="str">
        <f t="shared" si="4"/>
        <v>24.5</v>
      </c>
      <c r="P23" s="91" t="s">
        <v>44</v>
      </c>
      <c r="Q23" s="92" t="s">
        <v>45</v>
      </c>
      <c r="R23" s="91" t="s">
        <v>46</v>
      </c>
      <c r="S23" s="93"/>
      <c r="T23" s="94" t="str">
        <f t="shared" si="5"/>
        <v xml:space="preserve"> </v>
      </c>
      <c r="U23" s="95">
        <f t="shared" si="6"/>
        <v>134</v>
      </c>
      <c r="V23" s="96">
        <f t="shared" si="7"/>
        <v>106</v>
      </c>
      <c r="W23" s="96">
        <f t="shared" si="8"/>
        <v>73</v>
      </c>
      <c r="X23" s="97" t="str">
        <f t="shared" si="9"/>
        <v>★2.0</v>
      </c>
      <c r="Z23" s="98">
        <v>1680</v>
      </c>
      <c r="AA23" s="98"/>
      <c r="AB23" s="99">
        <f t="shared" si="10"/>
        <v>24.5</v>
      </c>
      <c r="AC23" s="100">
        <f t="shared" si="11"/>
        <v>73</v>
      </c>
      <c r="AD23" s="100" t="str">
        <f t="shared" si="12"/>
        <v>★2.0</v>
      </c>
      <c r="AE23" s="99" t="str">
        <f t="shared" si="13"/>
        <v/>
      </c>
      <c r="AF23" s="100" t="str">
        <f t="shared" si="14"/>
        <v/>
      </c>
      <c r="AG23" s="100" t="str">
        <f t="shared" si="15"/>
        <v/>
      </c>
    </row>
    <row r="24" spans="1:33" x14ac:dyDescent="0.2">
      <c r="J24" s="127"/>
      <c r="M24" s="128"/>
    </row>
    <row r="25" spans="1:33" x14ac:dyDescent="0.2">
      <c r="B25" s="2" t="s">
        <v>62</v>
      </c>
    </row>
    <row r="26" spans="1:33" x14ac:dyDescent="0.2">
      <c r="B26" s="2" t="s">
        <v>63</v>
      </c>
    </row>
    <row r="27" spans="1:33" x14ac:dyDescent="0.2">
      <c r="B27" s="2" t="s">
        <v>64</v>
      </c>
    </row>
    <row r="28" spans="1:33" x14ac:dyDescent="0.2">
      <c r="B28" s="2" t="s">
        <v>65</v>
      </c>
    </row>
    <row r="29" spans="1:33" x14ac:dyDescent="0.2">
      <c r="B29" s="2" t="s">
        <v>66</v>
      </c>
    </row>
    <row r="30" spans="1:33" x14ac:dyDescent="0.2">
      <c r="B30" s="2" t="s">
        <v>67</v>
      </c>
    </row>
    <row r="31" spans="1:33" x14ac:dyDescent="0.2">
      <c r="B31" s="2" t="s">
        <v>68</v>
      </c>
    </row>
    <row r="32" spans="1:33" x14ac:dyDescent="0.2">
      <c r="B32" s="2" t="s">
        <v>69</v>
      </c>
    </row>
    <row r="33" spans="2:3" x14ac:dyDescent="0.2">
      <c r="B33" s="2" t="s">
        <v>70</v>
      </c>
    </row>
    <row r="34" spans="2:3" x14ac:dyDescent="0.2">
      <c r="C34" s="2" t="s">
        <v>71</v>
      </c>
    </row>
    <row r="65" spans="5:5" ht="33.65" customHeight="1" x14ac:dyDescent="0.2"/>
    <row r="78" spans="5:5" x14ac:dyDescent="0.2">
      <c r="E78" s="129"/>
    </row>
  </sheetData>
  <sheetProtection selectLockedCells="1"/>
  <mergeCells count="40">
    <mergeCell ref="D6:D8"/>
    <mergeCell ref="E6:E8"/>
    <mergeCell ref="F6:F8"/>
    <mergeCell ref="G6:G8"/>
    <mergeCell ref="Q6:Q8"/>
    <mergeCell ref="R6:R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W4:X4"/>
    <mergeCell ref="Z4:Z8"/>
    <mergeCell ref="AA4:AA8"/>
    <mergeCell ref="AB4:AB8"/>
    <mergeCell ref="AC4:AC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0" firstPageNumber="0" fitToHeight="0" orientation="landscape" r:id="rId1"/>
  <headerFooter alignWithMargins="0">
    <oddHeader>&amp;R様式1-2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1-2</vt:lpstr>
      <vt:lpstr>'1-2'!Print_Area</vt:lpstr>
      <vt:lpstr>'1-2'!Print_Titles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