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30" activeTab="0"/>
  </bookViews>
  <sheets>
    <sheet name="sheet1" sheetId="1" r:id="rId1"/>
  </sheets>
  <definedNames>
    <definedName name="_xlnm.Print_Area" localSheetId="0">'sheet1'!$B$2:$J$141</definedName>
  </definedNames>
  <calcPr fullCalcOnLoad="1"/>
</workbook>
</file>

<file path=xl/sharedStrings.xml><?xml version="1.0" encoding="utf-8"?>
<sst xmlns="http://schemas.openxmlformats.org/spreadsheetml/2006/main" count="184" uniqueCount="32">
  <si>
    <t>利用する</t>
  </si>
  <si>
    <t>構成比</t>
  </si>
  <si>
    <t>利用しない</t>
  </si>
  <si>
    <t>合　　計</t>
  </si>
  <si>
    <t>　　 ～　0.5 時間未満</t>
  </si>
  <si>
    <t>　0.5～　1.5 時間未満</t>
  </si>
  <si>
    <t>　1.5～　3.5 時間未満</t>
  </si>
  <si>
    <t>　3.5～　7.5 時間未満</t>
  </si>
  <si>
    <t>　7.5～ 11.5 時間未満</t>
  </si>
  <si>
    <t xml:space="preserve"> 11.5～ 15.5 時間未満</t>
  </si>
  <si>
    <t xml:space="preserve"> 15.5～ 23.5 時間未満</t>
  </si>
  <si>
    <t xml:space="preserve"> 23.5～ 47.5 時間未満</t>
  </si>
  <si>
    <t xml:space="preserve"> 47.5～ 71.5 時間未満</t>
  </si>
  <si>
    <t xml:space="preserve"> 71.5～ 95.5 時間未満</t>
  </si>
  <si>
    <t xml:space="preserve"> 95.5～119.5 時間未満</t>
  </si>
  <si>
    <t>不　　　　　　明</t>
  </si>
  <si>
    <t>合　　　　　　計</t>
  </si>
  <si>
    <t>代表輸送機関</t>
  </si>
  <si>
    <t xml:space="preserve">高速道路利用 </t>
  </si>
  <si>
    <t xml:space="preserve"> 物流時間階層</t>
  </si>
  <si>
    <t>　　　 119.5 時間以上</t>
  </si>
  <si>
    <t>自家用トラック</t>
  </si>
  <si>
    <t>宅 配 便 等 混 載</t>
  </si>
  <si>
    <t>一　車　貸　切</t>
  </si>
  <si>
    <t>ト レ ー ラ ー</t>
  </si>
  <si>
    <t>営業用トラック計</t>
  </si>
  <si>
    <t>フ　ェ　リ　ー</t>
  </si>
  <si>
    <t>ト ラ ッ ク 計</t>
  </si>
  <si>
    <t>合計(不明を除く)</t>
  </si>
  <si>
    <t>不　　明</t>
  </si>
  <si>
    <t>表Ⅱ－９－５　物流時間階層・高速道路利用の有無別トラック流動量　－件数－</t>
  </si>
  <si>
    <t>(３日間調査　単位：件，％）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</si>
</sst>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.0_ ;[Red]\-#,##0.0\ "/>
    <numFmt numFmtId="186" formatCode="#,##0_);\-#,##0_);"/>
    <numFmt numFmtId="187" formatCode="#,##0.0_);\-#,##0.0_);"/>
  </numFmts>
  <fonts count="41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38" fontId="3" fillId="0" borderId="13" xfId="49" applyNumberFormat="1" applyFont="1" applyFill="1" applyBorder="1" applyAlignment="1">
      <alignment horizontal="distributed" vertical="center"/>
    </xf>
    <xf numFmtId="38" fontId="3" fillId="0" borderId="14" xfId="49" applyNumberFormat="1" applyFont="1" applyFill="1" applyBorder="1" applyAlignment="1">
      <alignment horizontal="distributed" vertical="center"/>
    </xf>
    <xf numFmtId="38" fontId="3" fillId="0" borderId="14" xfId="49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86" fontId="2" fillId="0" borderId="0" xfId="0" applyNumberFormat="1" applyFont="1" applyFill="1" applyAlignment="1">
      <alignment vertical="center"/>
    </xf>
    <xf numFmtId="186" fontId="6" fillId="0" borderId="0" xfId="0" applyNumberFormat="1" applyFont="1" applyFill="1" applyAlignment="1">
      <alignment vertical="center"/>
    </xf>
    <xf numFmtId="186" fontId="3" fillId="0" borderId="0" xfId="0" applyNumberFormat="1" applyFont="1" applyAlignment="1">
      <alignment vertical="center"/>
    </xf>
    <xf numFmtId="186" fontId="3" fillId="0" borderId="16" xfId="0" applyNumberFormat="1" applyFont="1" applyBorder="1" applyAlignment="1">
      <alignment vertical="center"/>
    </xf>
    <xf numFmtId="186" fontId="2" fillId="0" borderId="17" xfId="48" applyNumberFormat="1" applyFont="1" applyBorder="1" applyAlignment="1">
      <alignment vertical="center"/>
    </xf>
    <xf numFmtId="186" fontId="2" fillId="0" borderId="18" xfId="48" applyNumberFormat="1" applyFont="1" applyBorder="1" applyAlignment="1">
      <alignment vertical="center"/>
    </xf>
    <xf numFmtId="186" fontId="2" fillId="0" borderId="19" xfId="48" applyNumberFormat="1" applyFont="1" applyBorder="1" applyAlignment="1">
      <alignment vertical="center"/>
    </xf>
    <xf numFmtId="187" fontId="2" fillId="0" borderId="0" xfId="49" applyNumberFormat="1" applyFont="1" applyFill="1" applyAlignment="1">
      <alignment vertical="center"/>
    </xf>
    <xf numFmtId="187" fontId="2" fillId="0" borderId="0" xfId="0" applyNumberFormat="1" applyFont="1" applyFill="1" applyAlignment="1">
      <alignment vertical="center"/>
    </xf>
    <xf numFmtId="187" fontId="6" fillId="0" borderId="0" xfId="0" applyNumberFormat="1" applyFont="1" applyFill="1" applyAlignment="1">
      <alignment vertical="center"/>
    </xf>
    <xf numFmtId="187" fontId="3" fillId="0" borderId="0" xfId="0" applyNumberFormat="1" applyFont="1" applyAlignment="1">
      <alignment vertical="center"/>
    </xf>
    <xf numFmtId="187" fontId="3" fillId="0" borderId="20" xfId="0" applyNumberFormat="1" applyFont="1" applyBorder="1" applyAlignment="1">
      <alignment horizontal="center" vertical="center"/>
    </xf>
    <xf numFmtId="187" fontId="2" fillId="0" borderId="19" xfId="48" applyNumberFormat="1" applyFont="1" applyBorder="1" applyAlignment="1">
      <alignment vertical="center"/>
    </xf>
    <xf numFmtId="187" fontId="2" fillId="0" borderId="18" xfId="48" applyNumberFormat="1" applyFont="1" applyBorder="1" applyAlignment="1">
      <alignment vertical="center"/>
    </xf>
    <xf numFmtId="187" fontId="3" fillId="0" borderId="0" xfId="0" applyNumberFormat="1" applyFont="1" applyAlignment="1">
      <alignment horizontal="right"/>
    </xf>
    <xf numFmtId="187" fontId="2" fillId="0" borderId="21" xfId="48" applyNumberFormat="1" applyFont="1" applyBorder="1" applyAlignment="1">
      <alignment vertical="center"/>
    </xf>
    <xf numFmtId="187" fontId="2" fillId="0" borderId="22" xfId="48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186" fontId="2" fillId="0" borderId="24" xfId="48" applyNumberFormat="1" applyFont="1" applyBorder="1" applyAlignment="1">
      <alignment vertical="center"/>
    </xf>
    <xf numFmtId="186" fontId="2" fillId="0" borderId="25" xfId="48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X141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E11" sqref="E11"/>
    </sheetView>
  </sheetViews>
  <sheetFormatPr defaultColWidth="8.796875" defaultRowHeight="13.5" customHeight="1"/>
  <cols>
    <col min="1" max="1" width="3.59765625" style="3" customWidth="1"/>
    <col min="2" max="2" width="20.59765625" style="1" customWidth="1"/>
    <col min="3" max="3" width="10.59765625" style="19" customWidth="1"/>
    <col min="4" max="4" width="6.69921875" style="27" customWidth="1"/>
    <col min="5" max="5" width="10.59765625" style="19" customWidth="1"/>
    <col min="6" max="6" width="6.69921875" style="27" customWidth="1"/>
    <col min="7" max="7" width="10.59765625" style="19" customWidth="1"/>
    <col min="8" max="8" width="6.69921875" style="27" customWidth="1"/>
    <col min="9" max="9" width="10.59765625" style="19" customWidth="1"/>
    <col min="10" max="10" width="10.59765625" style="27" customWidth="1"/>
    <col min="11" max="49" width="9" style="3" customWidth="1"/>
    <col min="50" max="50" width="9" style="4" customWidth="1"/>
    <col min="51" max="16384" width="9" style="3" customWidth="1"/>
  </cols>
  <sheetData>
    <row r="1" spans="2:10" s="13" customFormat="1" ht="12">
      <c r="B1" s="14"/>
      <c r="C1" s="17"/>
      <c r="D1" s="24"/>
      <c r="E1" s="17"/>
      <c r="F1" s="24"/>
      <c r="G1" s="17"/>
      <c r="H1" s="25"/>
      <c r="I1" s="17"/>
      <c r="J1" s="25"/>
    </row>
    <row r="2" spans="2:17" s="13" customFormat="1" ht="13.5">
      <c r="B2" s="15" t="s">
        <v>30</v>
      </c>
      <c r="C2" s="18"/>
      <c r="D2" s="26"/>
      <c r="E2" s="18"/>
      <c r="F2" s="26"/>
      <c r="G2" s="18"/>
      <c r="H2" s="26"/>
      <c r="I2" s="18"/>
      <c r="J2" s="26"/>
      <c r="K2" s="15"/>
      <c r="L2" s="15"/>
      <c r="M2" s="15"/>
      <c r="N2" s="15"/>
      <c r="O2" s="15"/>
      <c r="P2" s="16"/>
      <c r="Q2" s="15"/>
    </row>
    <row r="3" ht="13.5" customHeight="1"/>
    <row r="4" spans="2:4" ht="13.5" customHeight="1">
      <c r="B4" s="12" t="s">
        <v>17</v>
      </c>
      <c r="C4" s="38" t="s">
        <v>21</v>
      </c>
      <c r="D4" s="39"/>
    </row>
    <row r="5" spans="2:50" ht="13.5" customHeight="1">
      <c r="B5" s="2"/>
      <c r="H5" s="31"/>
      <c r="J5" s="31" t="s">
        <v>31</v>
      </c>
      <c r="AX5" s="3"/>
    </row>
    <row r="6" spans="2:50" ht="13.5" customHeight="1">
      <c r="B6" s="6" t="s">
        <v>18</v>
      </c>
      <c r="C6" s="40" t="s">
        <v>0</v>
      </c>
      <c r="D6" s="41"/>
      <c r="E6" s="40" t="s">
        <v>2</v>
      </c>
      <c r="F6" s="41"/>
      <c r="G6" s="42" t="s">
        <v>28</v>
      </c>
      <c r="H6" s="42"/>
      <c r="I6" s="40" t="s">
        <v>29</v>
      </c>
      <c r="J6" s="44" t="s">
        <v>3</v>
      </c>
      <c r="AX6" s="3"/>
    </row>
    <row r="7" spans="2:50" ht="13.5" customHeight="1">
      <c r="B7" s="7" t="s">
        <v>19</v>
      </c>
      <c r="C7" s="20"/>
      <c r="D7" s="28" t="s">
        <v>1</v>
      </c>
      <c r="E7" s="20"/>
      <c r="F7" s="28" t="s">
        <v>1</v>
      </c>
      <c r="G7" s="34"/>
      <c r="H7" s="35" t="s">
        <v>1</v>
      </c>
      <c r="I7" s="43"/>
      <c r="J7" s="45"/>
      <c r="AX7" s="3"/>
    </row>
    <row r="8" spans="2:10" ht="13.5" customHeight="1">
      <c r="B8" s="9" t="s">
        <v>4</v>
      </c>
      <c r="C8" s="21">
        <v>4506.5912</v>
      </c>
      <c r="D8" s="29">
        <f>IF($G8=0,"",C8/$G8*100)</f>
        <v>0.7474349424699174</v>
      </c>
      <c r="E8" s="23">
        <v>598434.3397</v>
      </c>
      <c r="F8" s="29">
        <f>IF($G8=0,"",E8/$G8*100)</f>
        <v>99.25256505753008</v>
      </c>
      <c r="G8" s="23">
        <f aca="true" t="shared" si="0" ref="G8:G20">SUM(C8,E8)</f>
        <v>602940.9309</v>
      </c>
      <c r="H8" s="32">
        <f aca="true" t="shared" si="1" ref="H8:H21">IF($G8=0,"",G8/$G8*100)</f>
        <v>100</v>
      </c>
      <c r="I8" s="23">
        <v>171115.1737</v>
      </c>
      <c r="J8" s="36">
        <f>SUM(G8,I8)</f>
        <v>774056.1046000001</v>
      </c>
    </row>
    <row r="9" spans="2:10" ht="13.5" customHeight="1">
      <c r="B9" s="10" t="s">
        <v>5</v>
      </c>
      <c r="C9" s="21">
        <v>93432.9732</v>
      </c>
      <c r="D9" s="29">
        <f aca="true" t="shared" si="2" ref="D9:F21">IF($G9=0,"",C9/$G9*100)</f>
        <v>7.651064801642135</v>
      </c>
      <c r="E9" s="23">
        <v>1127743.1065</v>
      </c>
      <c r="F9" s="29">
        <f t="shared" si="2"/>
        <v>92.34893519835788</v>
      </c>
      <c r="G9" s="23">
        <f t="shared" si="0"/>
        <v>1221176.0797</v>
      </c>
      <c r="H9" s="32">
        <f t="shared" si="1"/>
        <v>100</v>
      </c>
      <c r="I9" s="23">
        <v>377899.4282</v>
      </c>
      <c r="J9" s="36">
        <f aca="true" t="shared" si="3" ref="J9:J21">SUM(G9,I9)</f>
        <v>1599075.5078999999</v>
      </c>
    </row>
    <row r="10" spans="2:10" ht="13.5" customHeight="1">
      <c r="B10" s="10" t="s">
        <v>6</v>
      </c>
      <c r="C10" s="21">
        <v>101279.6035</v>
      </c>
      <c r="D10" s="29">
        <f t="shared" si="2"/>
        <v>17.1773087424219</v>
      </c>
      <c r="E10" s="23">
        <v>488333.1526</v>
      </c>
      <c r="F10" s="29">
        <f t="shared" si="2"/>
        <v>82.8226912575781</v>
      </c>
      <c r="G10" s="23">
        <f t="shared" si="0"/>
        <v>589612.7561</v>
      </c>
      <c r="H10" s="32">
        <f t="shared" si="1"/>
        <v>100</v>
      </c>
      <c r="I10" s="23">
        <v>148415.3385</v>
      </c>
      <c r="J10" s="36">
        <f t="shared" si="3"/>
        <v>738028.0946</v>
      </c>
    </row>
    <row r="11" spans="2:10" ht="13.5" customHeight="1">
      <c r="B11" s="10" t="s">
        <v>7</v>
      </c>
      <c r="C11" s="21">
        <v>33450.4145</v>
      </c>
      <c r="D11" s="29">
        <f t="shared" si="2"/>
        <v>18.172233105721773</v>
      </c>
      <c r="E11" s="23">
        <v>150623.9054</v>
      </c>
      <c r="F11" s="29">
        <f t="shared" si="2"/>
        <v>81.82776689427823</v>
      </c>
      <c r="G11" s="23">
        <f t="shared" si="0"/>
        <v>184074.3199</v>
      </c>
      <c r="H11" s="32">
        <f t="shared" si="1"/>
        <v>100</v>
      </c>
      <c r="I11" s="23">
        <v>50712.2933</v>
      </c>
      <c r="J11" s="36">
        <f t="shared" si="3"/>
        <v>234786.6132</v>
      </c>
    </row>
    <row r="12" spans="2:10" ht="13.5" customHeight="1">
      <c r="B12" s="10" t="s">
        <v>8</v>
      </c>
      <c r="C12" s="21">
        <v>9135.3314</v>
      </c>
      <c r="D12" s="29">
        <f t="shared" si="2"/>
        <v>29.553308452604078</v>
      </c>
      <c r="E12" s="23">
        <v>21776.0348</v>
      </c>
      <c r="F12" s="29">
        <f t="shared" si="2"/>
        <v>70.44669154739593</v>
      </c>
      <c r="G12" s="23">
        <f t="shared" si="0"/>
        <v>30911.3662</v>
      </c>
      <c r="H12" s="32">
        <f t="shared" si="1"/>
        <v>100</v>
      </c>
      <c r="I12" s="23">
        <v>8016.902</v>
      </c>
      <c r="J12" s="36">
        <f t="shared" si="3"/>
        <v>38928.2682</v>
      </c>
    </row>
    <row r="13" spans="2:10" ht="13.5" customHeight="1">
      <c r="B13" s="10" t="s">
        <v>9</v>
      </c>
      <c r="C13" s="21">
        <v>2942.0231</v>
      </c>
      <c r="D13" s="29">
        <f t="shared" si="2"/>
        <v>12.779079083027051</v>
      </c>
      <c r="E13" s="23">
        <v>20080.1609</v>
      </c>
      <c r="F13" s="29">
        <f t="shared" si="2"/>
        <v>87.22092091697296</v>
      </c>
      <c r="G13" s="23">
        <f t="shared" si="0"/>
        <v>23022.183999999997</v>
      </c>
      <c r="H13" s="32">
        <f t="shared" si="1"/>
        <v>100</v>
      </c>
      <c r="I13" s="23">
        <v>1556.0689</v>
      </c>
      <c r="J13" s="36">
        <f t="shared" si="3"/>
        <v>24578.252899999996</v>
      </c>
    </row>
    <row r="14" spans="2:10" ht="13.5" customHeight="1">
      <c r="B14" s="10" t="s">
        <v>10</v>
      </c>
      <c r="C14" s="21">
        <v>1695.1842</v>
      </c>
      <c r="D14" s="29">
        <f t="shared" si="2"/>
        <v>10.36766326024717</v>
      </c>
      <c r="E14" s="23">
        <v>14655.5031</v>
      </c>
      <c r="F14" s="29">
        <f t="shared" si="2"/>
        <v>89.63233673975283</v>
      </c>
      <c r="G14" s="23">
        <f t="shared" si="0"/>
        <v>16350.6873</v>
      </c>
      <c r="H14" s="32">
        <f t="shared" si="1"/>
        <v>100</v>
      </c>
      <c r="I14" s="23">
        <v>4753.993</v>
      </c>
      <c r="J14" s="36">
        <f t="shared" si="3"/>
        <v>21104.6803</v>
      </c>
    </row>
    <row r="15" spans="2:10" ht="13.5" customHeight="1">
      <c r="B15" s="10" t="s">
        <v>11</v>
      </c>
      <c r="C15" s="21">
        <v>776.044</v>
      </c>
      <c r="D15" s="29">
        <f t="shared" si="2"/>
        <v>0.7789903338532455</v>
      </c>
      <c r="E15" s="23">
        <v>98845.7313</v>
      </c>
      <c r="F15" s="29">
        <f t="shared" si="2"/>
        <v>99.22100966614677</v>
      </c>
      <c r="G15" s="23">
        <f t="shared" si="0"/>
        <v>99621.7753</v>
      </c>
      <c r="H15" s="32">
        <f t="shared" si="1"/>
        <v>100</v>
      </c>
      <c r="I15" s="23">
        <v>6071.4321</v>
      </c>
      <c r="J15" s="36">
        <f t="shared" si="3"/>
        <v>105693.2074</v>
      </c>
    </row>
    <row r="16" spans="2:10" ht="13.5" customHeight="1">
      <c r="B16" s="10" t="s">
        <v>12</v>
      </c>
      <c r="C16" s="21">
        <v>140.6397</v>
      </c>
      <c r="D16" s="29">
        <f t="shared" si="2"/>
        <v>8.411137316894102</v>
      </c>
      <c r="E16" s="23">
        <v>1531.4255</v>
      </c>
      <c r="F16" s="29">
        <f t="shared" si="2"/>
        <v>91.5888626831059</v>
      </c>
      <c r="G16" s="23">
        <f t="shared" si="0"/>
        <v>1672.0652</v>
      </c>
      <c r="H16" s="32">
        <f t="shared" si="1"/>
        <v>100</v>
      </c>
      <c r="I16" s="23">
        <v>330.3505</v>
      </c>
      <c r="J16" s="36">
        <f t="shared" si="3"/>
        <v>2002.4157</v>
      </c>
    </row>
    <row r="17" spans="2:10" ht="13.5" customHeight="1">
      <c r="B17" s="10" t="s">
        <v>13</v>
      </c>
      <c r="C17" s="21">
        <v>0</v>
      </c>
      <c r="D17" s="29">
        <f t="shared" si="2"/>
        <v>0</v>
      </c>
      <c r="E17" s="23">
        <v>143.4028</v>
      </c>
      <c r="F17" s="29">
        <f t="shared" si="2"/>
        <v>100</v>
      </c>
      <c r="G17" s="23">
        <f t="shared" si="0"/>
        <v>143.4028</v>
      </c>
      <c r="H17" s="32">
        <f t="shared" si="1"/>
        <v>100</v>
      </c>
      <c r="I17" s="23">
        <v>0</v>
      </c>
      <c r="J17" s="36">
        <f t="shared" si="3"/>
        <v>143.4028</v>
      </c>
    </row>
    <row r="18" spans="2:10" ht="13.5" customHeight="1">
      <c r="B18" s="10" t="s">
        <v>14</v>
      </c>
      <c r="C18" s="21">
        <v>0</v>
      </c>
      <c r="D18" s="29">
        <f t="shared" si="2"/>
      </c>
      <c r="E18" s="23">
        <v>0</v>
      </c>
      <c r="F18" s="29">
        <f t="shared" si="2"/>
      </c>
      <c r="G18" s="23">
        <f t="shared" si="0"/>
        <v>0</v>
      </c>
      <c r="H18" s="32">
        <f t="shared" si="1"/>
      </c>
      <c r="I18" s="23">
        <v>0</v>
      </c>
      <c r="J18" s="36">
        <f t="shared" si="3"/>
        <v>0</v>
      </c>
    </row>
    <row r="19" spans="2:10" ht="13.5" customHeight="1">
      <c r="B19" s="10" t="s">
        <v>20</v>
      </c>
      <c r="C19" s="21">
        <v>0</v>
      </c>
      <c r="D19" s="29">
        <f t="shared" si="2"/>
      </c>
      <c r="E19" s="23">
        <v>0</v>
      </c>
      <c r="F19" s="29">
        <f t="shared" si="2"/>
      </c>
      <c r="G19" s="23">
        <f t="shared" si="0"/>
        <v>0</v>
      </c>
      <c r="H19" s="32">
        <f t="shared" si="1"/>
      </c>
      <c r="I19" s="23">
        <v>0</v>
      </c>
      <c r="J19" s="36">
        <f t="shared" si="3"/>
        <v>0</v>
      </c>
    </row>
    <row r="20" spans="2:10" ht="13.5" customHeight="1">
      <c r="B20" s="11" t="s">
        <v>15</v>
      </c>
      <c r="C20" s="21">
        <v>125363.189</v>
      </c>
      <c r="D20" s="29">
        <f t="shared" si="2"/>
        <v>28.079151120906992</v>
      </c>
      <c r="E20" s="23">
        <v>321100.4112</v>
      </c>
      <c r="F20" s="29">
        <f t="shared" si="2"/>
        <v>71.920848879093</v>
      </c>
      <c r="G20" s="23">
        <f t="shared" si="0"/>
        <v>446463.6002</v>
      </c>
      <c r="H20" s="32">
        <f t="shared" si="1"/>
        <v>100</v>
      </c>
      <c r="I20" s="23">
        <v>746584.1814</v>
      </c>
      <c r="J20" s="36">
        <f t="shared" si="3"/>
        <v>1193047.7815999999</v>
      </c>
    </row>
    <row r="21" spans="2:10" ht="13.5" customHeight="1">
      <c r="B21" s="8" t="s">
        <v>16</v>
      </c>
      <c r="C21" s="22">
        <f>SUM(C8:C20)</f>
        <v>372721.9938</v>
      </c>
      <c r="D21" s="30">
        <f t="shared" si="2"/>
        <v>11.589653272313468</v>
      </c>
      <c r="E21" s="22">
        <f>SUM(E8:E20)</f>
        <v>2843267.1738</v>
      </c>
      <c r="F21" s="30">
        <f t="shared" si="2"/>
        <v>88.41034672768654</v>
      </c>
      <c r="G21" s="22">
        <f>SUM(G8:G20)</f>
        <v>3215989.1675999993</v>
      </c>
      <c r="H21" s="33">
        <f t="shared" si="1"/>
        <v>100</v>
      </c>
      <c r="I21" s="22">
        <f>SUM(I8:I20)</f>
        <v>1515455.1615999998</v>
      </c>
      <c r="J21" s="37">
        <f t="shared" si="3"/>
        <v>4731444.3292</v>
      </c>
    </row>
    <row r="22" ht="13.5" customHeight="1">
      <c r="B22" s="5"/>
    </row>
    <row r="23" ht="13.5" customHeight="1"/>
    <row r="24" spans="2:4" ht="13.5" customHeight="1">
      <c r="B24" s="12" t="s">
        <v>17</v>
      </c>
      <c r="C24" s="38" t="s">
        <v>22</v>
      </c>
      <c r="D24" s="39"/>
    </row>
    <row r="25" spans="2:50" ht="13.5" customHeight="1">
      <c r="B25" s="2"/>
      <c r="H25" s="31">
        <f>$H$5</f>
        <v>0</v>
      </c>
      <c r="J25" s="31">
        <f>$H$5</f>
        <v>0</v>
      </c>
      <c r="AX25" s="3"/>
    </row>
    <row r="26" spans="2:50" ht="13.5" customHeight="1">
      <c r="B26" s="6" t="s">
        <v>18</v>
      </c>
      <c r="C26" s="40" t="s">
        <v>0</v>
      </c>
      <c r="D26" s="41"/>
      <c r="E26" s="40" t="s">
        <v>2</v>
      </c>
      <c r="F26" s="41"/>
      <c r="G26" s="42" t="s">
        <v>28</v>
      </c>
      <c r="H26" s="42"/>
      <c r="I26" s="40" t="s">
        <v>29</v>
      </c>
      <c r="J26" s="44" t="s">
        <v>3</v>
      </c>
      <c r="AX26" s="3"/>
    </row>
    <row r="27" spans="2:50" ht="13.5" customHeight="1">
      <c r="B27" s="7" t="s">
        <v>19</v>
      </c>
      <c r="C27" s="20"/>
      <c r="D27" s="28" t="s">
        <v>1</v>
      </c>
      <c r="E27" s="20"/>
      <c r="F27" s="28" t="s">
        <v>1</v>
      </c>
      <c r="G27" s="34"/>
      <c r="H27" s="35" t="s">
        <v>1</v>
      </c>
      <c r="I27" s="43"/>
      <c r="J27" s="45"/>
      <c r="AX27" s="3"/>
    </row>
    <row r="28" spans="2:10" ht="13.5" customHeight="1">
      <c r="B28" s="9" t="s">
        <v>4</v>
      </c>
      <c r="C28" s="21">
        <v>0</v>
      </c>
      <c r="D28" s="29">
        <f>IF($G28=0,"",C28/$G28*100)</f>
      </c>
      <c r="E28" s="23">
        <v>0</v>
      </c>
      <c r="F28" s="29">
        <f>IF($G28=0,"",E28/$G28*100)</f>
      </c>
      <c r="G28" s="23">
        <f aca="true" t="shared" si="4" ref="G28:G40">SUM(C28,E28)</f>
        <v>0</v>
      </c>
      <c r="H28" s="32">
        <f aca="true" t="shared" si="5" ref="H28:H41">IF($G28=0,"",G28/$G28*100)</f>
      </c>
      <c r="I28" s="23">
        <v>0</v>
      </c>
      <c r="J28" s="36">
        <f>SUM(G28,I28)</f>
        <v>0</v>
      </c>
    </row>
    <row r="29" spans="2:10" ht="13.5" customHeight="1">
      <c r="B29" s="10" t="s">
        <v>5</v>
      </c>
      <c r="C29" s="21">
        <v>0</v>
      </c>
      <c r="D29" s="29">
        <f aca="true" t="shared" si="6" ref="D29:F41">IF($G29=0,"",C29/$G29*100)</f>
      </c>
      <c r="E29" s="23">
        <v>0</v>
      </c>
      <c r="F29" s="29">
        <f t="shared" si="6"/>
      </c>
      <c r="G29" s="23">
        <f t="shared" si="4"/>
        <v>0</v>
      </c>
      <c r="H29" s="32">
        <f t="shared" si="5"/>
      </c>
      <c r="I29" s="23">
        <v>0</v>
      </c>
      <c r="J29" s="36">
        <f aca="true" t="shared" si="7" ref="J29:J41">SUM(G29,I29)</f>
        <v>0</v>
      </c>
    </row>
    <row r="30" spans="2:10" ht="13.5" customHeight="1">
      <c r="B30" s="10" t="s">
        <v>6</v>
      </c>
      <c r="C30" s="21">
        <v>0</v>
      </c>
      <c r="D30" s="29">
        <f t="shared" si="6"/>
      </c>
      <c r="E30" s="23">
        <v>0</v>
      </c>
      <c r="F30" s="29">
        <f t="shared" si="6"/>
      </c>
      <c r="G30" s="23">
        <f t="shared" si="4"/>
        <v>0</v>
      </c>
      <c r="H30" s="32">
        <f t="shared" si="5"/>
      </c>
      <c r="I30" s="23">
        <v>0</v>
      </c>
      <c r="J30" s="36">
        <f t="shared" si="7"/>
        <v>0</v>
      </c>
    </row>
    <row r="31" spans="2:10" ht="13.5" customHeight="1">
      <c r="B31" s="10" t="s">
        <v>7</v>
      </c>
      <c r="C31" s="21">
        <v>21033.7409</v>
      </c>
      <c r="D31" s="29">
        <f t="shared" si="6"/>
        <v>54.95028498907991</v>
      </c>
      <c r="E31" s="23">
        <v>17244.024</v>
      </c>
      <c r="F31" s="29">
        <f t="shared" si="6"/>
        <v>45.04971501092009</v>
      </c>
      <c r="G31" s="23">
        <f t="shared" si="4"/>
        <v>38277.7649</v>
      </c>
      <c r="H31" s="32">
        <f t="shared" si="5"/>
        <v>100</v>
      </c>
      <c r="I31" s="23">
        <v>142345.8093</v>
      </c>
      <c r="J31" s="36">
        <f t="shared" si="7"/>
        <v>180623.5742</v>
      </c>
    </row>
    <row r="32" spans="2:10" ht="13.5" customHeight="1">
      <c r="B32" s="10" t="s">
        <v>8</v>
      </c>
      <c r="C32" s="21">
        <v>12744.4339</v>
      </c>
      <c r="D32" s="29">
        <f t="shared" si="6"/>
        <v>49.259331885697854</v>
      </c>
      <c r="E32" s="23">
        <v>13127.687</v>
      </c>
      <c r="F32" s="29">
        <f t="shared" si="6"/>
        <v>50.74066811430213</v>
      </c>
      <c r="G32" s="23">
        <f t="shared" si="4"/>
        <v>25872.1209</v>
      </c>
      <c r="H32" s="32">
        <f t="shared" si="5"/>
        <v>100</v>
      </c>
      <c r="I32" s="23">
        <v>2134.4973</v>
      </c>
      <c r="J32" s="36">
        <f t="shared" si="7"/>
        <v>28006.6182</v>
      </c>
    </row>
    <row r="33" spans="2:10" ht="13.5" customHeight="1">
      <c r="B33" s="10" t="s">
        <v>9</v>
      </c>
      <c r="C33" s="21">
        <v>493311.8459</v>
      </c>
      <c r="D33" s="29">
        <f t="shared" si="6"/>
        <v>79.58507089589727</v>
      </c>
      <c r="E33" s="23">
        <v>126542.9087</v>
      </c>
      <c r="F33" s="29">
        <f t="shared" si="6"/>
        <v>20.41492910410274</v>
      </c>
      <c r="G33" s="23">
        <f t="shared" si="4"/>
        <v>619854.7546</v>
      </c>
      <c r="H33" s="32">
        <f t="shared" si="5"/>
        <v>100</v>
      </c>
      <c r="I33" s="23">
        <v>76477.133</v>
      </c>
      <c r="J33" s="36">
        <f t="shared" si="7"/>
        <v>696331.8876</v>
      </c>
    </row>
    <row r="34" spans="2:10" ht="13.5" customHeight="1">
      <c r="B34" s="10" t="s">
        <v>10</v>
      </c>
      <c r="C34" s="21">
        <v>861919.5747</v>
      </c>
      <c r="D34" s="29">
        <f t="shared" si="6"/>
        <v>71.96541885014014</v>
      </c>
      <c r="E34" s="23">
        <v>335766.1867</v>
      </c>
      <c r="F34" s="29">
        <f t="shared" si="6"/>
        <v>28.034581149859868</v>
      </c>
      <c r="G34" s="23">
        <f t="shared" si="4"/>
        <v>1197685.7614</v>
      </c>
      <c r="H34" s="32">
        <f t="shared" si="5"/>
        <v>100</v>
      </c>
      <c r="I34" s="23">
        <v>961828.4031</v>
      </c>
      <c r="J34" s="36">
        <f t="shared" si="7"/>
        <v>2159514.1645</v>
      </c>
    </row>
    <row r="35" spans="2:10" ht="13.5" customHeight="1">
      <c r="B35" s="10" t="s">
        <v>11</v>
      </c>
      <c r="C35" s="21">
        <v>484069.9902</v>
      </c>
      <c r="D35" s="29">
        <f t="shared" si="6"/>
        <v>74.43724008342298</v>
      </c>
      <c r="E35" s="23">
        <v>166236.2136</v>
      </c>
      <c r="F35" s="29">
        <f t="shared" si="6"/>
        <v>25.562759916577004</v>
      </c>
      <c r="G35" s="23">
        <f t="shared" si="4"/>
        <v>650306.2038</v>
      </c>
      <c r="H35" s="32">
        <f t="shared" si="5"/>
        <v>100</v>
      </c>
      <c r="I35" s="23">
        <v>245846.042</v>
      </c>
      <c r="J35" s="36">
        <f t="shared" si="7"/>
        <v>896152.2458</v>
      </c>
    </row>
    <row r="36" spans="2:10" ht="13.5" customHeight="1">
      <c r="B36" s="10" t="s">
        <v>12</v>
      </c>
      <c r="C36" s="21">
        <v>98158.9788</v>
      </c>
      <c r="D36" s="29">
        <f t="shared" si="6"/>
        <v>94.20469960580412</v>
      </c>
      <c r="E36" s="23">
        <v>6038.5604</v>
      </c>
      <c r="F36" s="29">
        <f t="shared" si="6"/>
        <v>5.795300394195874</v>
      </c>
      <c r="G36" s="23">
        <f t="shared" si="4"/>
        <v>104197.5392</v>
      </c>
      <c r="H36" s="32">
        <f t="shared" si="5"/>
        <v>100</v>
      </c>
      <c r="I36" s="23">
        <v>29311.2267</v>
      </c>
      <c r="J36" s="36">
        <f t="shared" si="7"/>
        <v>133508.7659</v>
      </c>
    </row>
    <row r="37" spans="2:10" ht="13.5" customHeight="1">
      <c r="B37" s="10" t="s">
        <v>13</v>
      </c>
      <c r="C37" s="21">
        <v>7801.9599</v>
      </c>
      <c r="D37" s="29">
        <f t="shared" si="6"/>
        <v>86.04977615803664</v>
      </c>
      <c r="E37" s="23">
        <v>1264.8387</v>
      </c>
      <c r="F37" s="29">
        <f t="shared" si="6"/>
        <v>13.950223841963357</v>
      </c>
      <c r="G37" s="23">
        <f t="shared" si="4"/>
        <v>9066.7986</v>
      </c>
      <c r="H37" s="32">
        <f t="shared" si="5"/>
        <v>100</v>
      </c>
      <c r="I37" s="23">
        <v>2501.4242</v>
      </c>
      <c r="J37" s="36">
        <f t="shared" si="7"/>
        <v>11568.2228</v>
      </c>
    </row>
    <row r="38" spans="2:10" ht="13.5" customHeight="1">
      <c r="B38" s="10" t="s">
        <v>14</v>
      </c>
      <c r="C38" s="21">
        <v>0</v>
      </c>
      <c r="D38" s="29">
        <f t="shared" si="6"/>
      </c>
      <c r="E38" s="23">
        <v>0</v>
      </c>
      <c r="F38" s="29">
        <f t="shared" si="6"/>
      </c>
      <c r="G38" s="23">
        <f t="shared" si="4"/>
        <v>0</v>
      </c>
      <c r="H38" s="32">
        <f t="shared" si="5"/>
      </c>
      <c r="I38" s="23">
        <v>0</v>
      </c>
      <c r="J38" s="36">
        <f t="shared" si="7"/>
        <v>0</v>
      </c>
    </row>
    <row r="39" spans="2:10" ht="13.5" customHeight="1">
      <c r="B39" s="10" t="s">
        <v>20</v>
      </c>
      <c r="C39" s="21">
        <v>0</v>
      </c>
      <c r="D39" s="29">
        <f t="shared" si="6"/>
      </c>
      <c r="E39" s="23">
        <v>0</v>
      </c>
      <c r="F39" s="29">
        <f t="shared" si="6"/>
      </c>
      <c r="G39" s="23">
        <f t="shared" si="4"/>
        <v>0</v>
      </c>
      <c r="H39" s="32">
        <f t="shared" si="5"/>
      </c>
      <c r="I39" s="23">
        <v>0</v>
      </c>
      <c r="J39" s="36">
        <f t="shared" si="7"/>
        <v>0</v>
      </c>
    </row>
    <row r="40" spans="2:10" ht="13.5" customHeight="1">
      <c r="B40" s="11" t="s">
        <v>15</v>
      </c>
      <c r="C40" s="21">
        <v>1192770.7669</v>
      </c>
      <c r="D40" s="29">
        <f t="shared" si="6"/>
        <v>53.33986258439306</v>
      </c>
      <c r="E40" s="23">
        <v>1043400.6612</v>
      </c>
      <c r="F40" s="29">
        <f t="shared" si="6"/>
        <v>46.660137415606926</v>
      </c>
      <c r="G40" s="23">
        <f t="shared" si="4"/>
        <v>2236171.4281</v>
      </c>
      <c r="H40" s="32">
        <f t="shared" si="5"/>
        <v>100</v>
      </c>
      <c r="I40" s="23">
        <v>6222515.4561</v>
      </c>
      <c r="J40" s="36">
        <f t="shared" si="7"/>
        <v>8458686.8842</v>
      </c>
    </row>
    <row r="41" spans="2:10" ht="13.5" customHeight="1">
      <c r="B41" s="8" t="s">
        <v>16</v>
      </c>
      <c r="C41" s="22">
        <f>SUM(C28:C40)</f>
        <v>3171811.2912</v>
      </c>
      <c r="D41" s="30">
        <f t="shared" si="6"/>
        <v>64.97706103066105</v>
      </c>
      <c r="E41" s="22">
        <f>SUM(E28:E40)</f>
        <v>1709621.0803</v>
      </c>
      <c r="F41" s="30">
        <f t="shared" si="6"/>
        <v>35.02293896933895</v>
      </c>
      <c r="G41" s="22">
        <f>SUM(G28:G40)</f>
        <v>4881432.3715</v>
      </c>
      <c r="H41" s="33">
        <f t="shared" si="5"/>
        <v>100</v>
      </c>
      <c r="I41" s="22">
        <f>SUM(I28:I40)</f>
        <v>7682959.9917</v>
      </c>
      <c r="J41" s="37">
        <f t="shared" si="7"/>
        <v>12564392.363200001</v>
      </c>
    </row>
    <row r="42" ht="13.5" customHeight="1"/>
    <row r="43" ht="13.5" customHeight="1"/>
    <row r="44" spans="2:4" ht="13.5" customHeight="1">
      <c r="B44" s="12" t="s">
        <v>17</v>
      </c>
      <c r="C44" s="38" t="s">
        <v>23</v>
      </c>
      <c r="D44" s="39"/>
    </row>
    <row r="45" spans="2:50" ht="13.5" customHeight="1">
      <c r="B45" s="2"/>
      <c r="H45" s="31">
        <f>$H$5</f>
        <v>0</v>
      </c>
      <c r="J45" s="31">
        <f>$H$5</f>
        <v>0</v>
      </c>
      <c r="AX45" s="3"/>
    </row>
    <row r="46" spans="2:50" ht="13.5" customHeight="1">
      <c r="B46" s="6" t="s">
        <v>18</v>
      </c>
      <c r="C46" s="40" t="s">
        <v>0</v>
      </c>
      <c r="D46" s="41"/>
      <c r="E46" s="40" t="s">
        <v>2</v>
      </c>
      <c r="F46" s="41"/>
      <c r="G46" s="42" t="s">
        <v>28</v>
      </c>
      <c r="H46" s="42"/>
      <c r="I46" s="40" t="s">
        <v>29</v>
      </c>
      <c r="J46" s="44" t="s">
        <v>3</v>
      </c>
      <c r="AX46" s="3"/>
    </row>
    <row r="47" spans="2:50" ht="13.5" customHeight="1">
      <c r="B47" s="7" t="s">
        <v>19</v>
      </c>
      <c r="C47" s="20"/>
      <c r="D47" s="28" t="s">
        <v>1</v>
      </c>
      <c r="E47" s="20"/>
      <c r="F47" s="28" t="s">
        <v>1</v>
      </c>
      <c r="G47" s="34"/>
      <c r="H47" s="35" t="s">
        <v>1</v>
      </c>
      <c r="I47" s="43"/>
      <c r="J47" s="45"/>
      <c r="AX47" s="3"/>
    </row>
    <row r="48" spans="2:10" ht="13.5" customHeight="1">
      <c r="B48" s="9" t="s">
        <v>4</v>
      </c>
      <c r="C48" s="21">
        <v>1334.8052</v>
      </c>
      <c r="D48" s="29">
        <f>IF($G48=0,"",C48/$G48*100)</f>
        <v>1.769986372086247</v>
      </c>
      <c r="E48" s="23">
        <v>74078.4986</v>
      </c>
      <c r="F48" s="29">
        <f>IF($G48=0,"",E48/$G48*100)</f>
        <v>98.23001362791375</v>
      </c>
      <c r="G48" s="23">
        <f aca="true" t="shared" si="8" ref="G48:G60">SUM(C48,E48)</f>
        <v>75413.30380000001</v>
      </c>
      <c r="H48" s="32">
        <f aca="true" t="shared" si="9" ref="H48:H61">IF($G48=0,"",G48/$G48*100)</f>
        <v>100</v>
      </c>
      <c r="I48" s="23">
        <v>8720.6835</v>
      </c>
      <c r="J48" s="36">
        <f>SUM(G48,I48)</f>
        <v>84133.98730000001</v>
      </c>
    </row>
    <row r="49" spans="2:10" ht="13.5" customHeight="1">
      <c r="B49" s="10" t="s">
        <v>5</v>
      </c>
      <c r="C49" s="21">
        <v>47900.3961</v>
      </c>
      <c r="D49" s="29">
        <f aca="true" t="shared" si="10" ref="D49:F61">IF($G49=0,"",C49/$G49*100)</f>
        <v>12.58175396221155</v>
      </c>
      <c r="E49" s="23">
        <v>332812.7878</v>
      </c>
      <c r="F49" s="29">
        <f t="shared" si="10"/>
        <v>87.41824603778845</v>
      </c>
      <c r="G49" s="23">
        <f t="shared" si="8"/>
        <v>380713.1839</v>
      </c>
      <c r="H49" s="32">
        <f t="shared" si="9"/>
        <v>100</v>
      </c>
      <c r="I49" s="23">
        <v>103669.0548</v>
      </c>
      <c r="J49" s="36">
        <f aca="true" t="shared" si="11" ref="J49:J61">SUM(G49,I49)</f>
        <v>484382.2387</v>
      </c>
    </row>
    <row r="50" spans="2:10" ht="13.5" customHeight="1">
      <c r="B50" s="10" t="s">
        <v>6</v>
      </c>
      <c r="C50" s="21">
        <v>118039.9308</v>
      </c>
      <c r="D50" s="29">
        <f t="shared" si="10"/>
        <v>36.931802897672014</v>
      </c>
      <c r="E50" s="23">
        <v>201576.0141</v>
      </c>
      <c r="F50" s="29">
        <f t="shared" si="10"/>
        <v>63.068197102327986</v>
      </c>
      <c r="G50" s="23">
        <f t="shared" si="8"/>
        <v>319615.9449</v>
      </c>
      <c r="H50" s="32">
        <f t="shared" si="9"/>
        <v>100</v>
      </c>
      <c r="I50" s="23">
        <v>58678.1838</v>
      </c>
      <c r="J50" s="36">
        <f t="shared" si="11"/>
        <v>378294.1287</v>
      </c>
    </row>
    <row r="51" spans="2:10" ht="13.5" customHeight="1">
      <c r="B51" s="10" t="s">
        <v>7</v>
      </c>
      <c r="C51" s="21">
        <v>85310.4369</v>
      </c>
      <c r="D51" s="29">
        <f t="shared" si="10"/>
        <v>41.376147927778064</v>
      </c>
      <c r="E51" s="23">
        <v>120872.2098</v>
      </c>
      <c r="F51" s="29">
        <f t="shared" si="10"/>
        <v>58.62385207222195</v>
      </c>
      <c r="G51" s="23">
        <f t="shared" si="8"/>
        <v>206182.64669999998</v>
      </c>
      <c r="H51" s="32">
        <f t="shared" si="9"/>
        <v>100</v>
      </c>
      <c r="I51" s="23">
        <v>24830.1222</v>
      </c>
      <c r="J51" s="36">
        <f t="shared" si="11"/>
        <v>231012.7689</v>
      </c>
    </row>
    <row r="52" spans="2:10" ht="13.5" customHeight="1">
      <c r="B52" s="10" t="s">
        <v>8</v>
      </c>
      <c r="C52" s="21">
        <v>31248.6387</v>
      </c>
      <c r="D52" s="29">
        <f t="shared" si="10"/>
        <v>42.69403100829177</v>
      </c>
      <c r="E52" s="23">
        <v>41943.4164</v>
      </c>
      <c r="F52" s="29">
        <f t="shared" si="10"/>
        <v>57.305968991708234</v>
      </c>
      <c r="G52" s="23">
        <f t="shared" si="8"/>
        <v>73192.0551</v>
      </c>
      <c r="H52" s="32">
        <f t="shared" si="9"/>
        <v>100</v>
      </c>
      <c r="I52" s="23">
        <v>9653.9621</v>
      </c>
      <c r="J52" s="36">
        <f t="shared" si="11"/>
        <v>82846.0172</v>
      </c>
    </row>
    <row r="53" spans="2:10" ht="13.5" customHeight="1">
      <c r="B53" s="10" t="s">
        <v>9</v>
      </c>
      <c r="C53" s="21">
        <v>26096.9178</v>
      </c>
      <c r="D53" s="29">
        <f t="shared" si="10"/>
        <v>61.31972518159367</v>
      </c>
      <c r="E53" s="23">
        <v>16461.8473</v>
      </c>
      <c r="F53" s="29">
        <f t="shared" si="10"/>
        <v>38.680274818406325</v>
      </c>
      <c r="G53" s="23">
        <f t="shared" si="8"/>
        <v>42558.765100000004</v>
      </c>
      <c r="H53" s="32">
        <f t="shared" si="9"/>
        <v>100</v>
      </c>
      <c r="I53" s="23">
        <v>12808.086</v>
      </c>
      <c r="J53" s="36">
        <f t="shared" si="11"/>
        <v>55366.8511</v>
      </c>
    </row>
    <row r="54" spans="2:10" ht="13.5" customHeight="1">
      <c r="B54" s="10" t="s">
        <v>10</v>
      </c>
      <c r="C54" s="21">
        <v>24864.6726</v>
      </c>
      <c r="D54" s="29">
        <f t="shared" si="10"/>
        <v>53.519758808056295</v>
      </c>
      <c r="E54" s="23">
        <v>21594.1926</v>
      </c>
      <c r="F54" s="29">
        <f t="shared" si="10"/>
        <v>46.480241191943705</v>
      </c>
      <c r="G54" s="23">
        <f t="shared" si="8"/>
        <v>46458.8652</v>
      </c>
      <c r="H54" s="32">
        <f t="shared" si="9"/>
        <v>100</v>
      </c>
      <c r="I54" s="23">
        <v>8804.14</v>
      </c>
      <c r="J54" s="36">
        <f t="shared" si="11"/>
        <v>55263.0052</v>
      </c>
    </row>
    <row r="55" spans="2:10" ht="13.5" customHeight="1">
      <c r="B55" s="10" t="s">
        <v>11</v>
      </c>
      <c r="C55" s="21">
        <v>7559.7496</v>
      </c>
      <c r="D55" s="29">
        <f t="shared" si="10"/>
        <v>51.05099138535283</v>
      </c>
      <c r="E55" s="23">
        <v>7248.4831</v>
      </c>
      <c r="F55" s="29">
        <f t="shared" si="10"/>
        <v>48.94900861464718</v>
      </c>
      <c r="G55" s="23">
        <f t="shared" si="8"/>
        <v>14808.2327</v>
      </c>
      <c r="H55" s="32">
        <f t="shared" si="9"/>
        <v>100</v>
      </c>
      <c r="I55" s="23">
        <v>2574.5311</v>
      </c>
      <c r="J55" s="36">
        <f t="shared" si="11"/>
        <v>17382.7638</v>
      </c>
    </row>
    <row r="56" spans="2:10" ht="13.5" customHeight="1">
      <c r="B56" s="10" t="s">
        <v>12</v>
      </c>
      <c r="C56" s="21">
        <v>1246.2601</v>
      </c>
      <c r="D56" s="29">
        <f t="shared" si="10"/>
        <v>40.97612442095082</v>
      </c>
      <c r="E56" s="23">
        <v>1795.1698</v>
      </c>
      <c r="F56" s="29">
        <f t="shared" si="10"/>
        <v>59.023875579049175</v>
      </c>
      <c r="G56" s="23">
        <f t="shared" si="8"/>
        <v>3041.4299</v>
      </c>
      <c r="H56" s="32">
        <f t="shared" si="9"/>
        <v>100</v>
      </c>
      <c r="I56" s="23">
        <v>486.7954</v>
      </c>
      <c r="J56" s="36">
        <f t="shared" si="11"/>
        <v>3528.2253</v>
      </c>
    </row>
    <row r="57" spans="2:10" ht="13.5" customHeight="1">
      <c r="B57" s="10" t="s">
        <v>13</v>
      </c>
      <c r="C57" s="21">
        <v>87.9687</v>
      </c>
      <c r="D57" s="29">
        <f t="shared" si="10"/>
        <v>47.57343246549428</v>
      </c>
      <c r="E57" s="23">
        <v>96.9427</v>
      </c>
      <c r="F57" s="29">
        <f t="shared" si="10"/>
        <v>52.42656753450571</v>
      </c>
      <c r="G57" s="23">
        <f t="shared" si="8"/>
        <v>184.91140000000001</v>
      </c>
      <c r="H57" s="32">
        <f t="shared" si="9"/>
        <v>100</v>
      </c>
      <c r="I57" s="23">
        <v>3574.7766</v>
      </c>
      <c r="J57" s="36">
        <f t="shared" si="11"/>
        <v>3759.688</v>
      </c>
    </row>
    <row r="58" spans="2:10" ht="13.5" customHeight="1">
      <c r="B58" s="10" t="s">
        <v>14</v>
      </c>
      <c r="C58" s="21">
        <v>5.7828</v>
      </c>
      <c r="D58" s="29">
        <f t="shared" si="10"/>
        <v>3.382175674513843</v>
      </c>
      <c r="E58" s="23">
        <v>165.1959</v>
      </c>
      <c r="F58" s="29">
        <f t="shared" si="10"/>
        <v>96.61782432548615</v>
      </c>
      <c r="G58" s="23">
        <f t="shared" si="8"/>
        <v>170.9787</v>
      </c>
      <c r="H58" s="32">
        <f t="shared" si="9"/>
        <v>100</v>
      </c>
      <c r="I58" s="23">
        <v>305.0862</v>
      </c>
      <c r="J58" s="36">
        <f t="shared" si="11"/>
        <v>476.0649</v>
      </c>
    </row>
    <row r="59" spans="2:10" ht="13.5" customHeight="1">
      <c r="B59" s="10" t="s">
        <v>20</v>
      </c>
      <c r="C59" s="21">
        <v>0</v>
      </c>
      <c r="D59" s="29">
        <f t="shared" si="10"/>
      </c>
      <c r="E59" s="23">
        <v>0</v>
      </c>
      <c r="F59" s="29">
        <f t="shared" si="10"/>
      </c>
      <c r="G59" s="23">
        <f t="shared" si="8"/>
        <v>0</v>
      </c>
      <c r="H59" s="32">
        <f t="shared" si="9"/>
      </c>
      <c r="I59" s="23">
        <v>0</v>
      </c>
      <c r="J59" s="36">
        <f t="shared" si="11"/>
        <v>0</v>
      </c>
    </row>
    <row r="60" spans="2:10" ht="13.5" customHeight="1">
      <c r="B60" s="11" t="s">
        <v>15</v>
      </c>
      <c r="C60" s="21">
        <v>132391.2605</v>
      </c>
      <c r="D60" s="29">
        <f t="shared" si="10"/>
        <v>22.918689351074995</v>
      </c>
      <c r="E60" s="23">
        <v>445265.0726</v>
      </c>
      <c r="F60" s="29">
        <f t="shared" si="10"/>
        <v>77.08131064892501</v>
      </c>
      <c r="G60" s="23">
        <f t="shared" si="8"/>
        <v>577656.3331</v>
      </c>
      <c r="H60" s="32">
        <f t="shared" si="9"/>
        <v>100</v>
      </c>
      <c r="I60" s="23">
        <v>2830233.1208</v>
      </c>
      <c r="J60" s="36">
        <f t="shared" si="11"/>
        <v>3407889.4539</v>
      </c>
    </row>
    <row r="61" spans="2:10" ht="13.5" customHeight="1">
      <c r="B61" s="8" t="s">
        <v>16</v>
      </c>
      <c r="C61" s="22">
        <f>SUM(C48:C60)</f>
        <v>476086.81979999994</v>
      </c>
      <c r="D61" s="30">
        <f t="shared" si="10"/>
        <v>27.361364153384613</v>
      </c>
      <c r="E61" s="22">
        <f>SUM(E48:E60)</f>
        <v>1263909.8307</v>
      </c>
      <c r="F61" s="30">
        <f t="shared" si="10"/>
        <v>72.63863584661539</v>
      </c>
      <c r="G61" s="22">
        <f>SUM(G48:G60)</f>
        <v>1739996.6505</v>
      </c>
      <c r="H61" s="33">
        <f t="shared" si="9"/>
        <v>100</v>
      </c>
      <c r="I61" s="22">
        <f>SUM(I48:I60)</f>
        <v>3064338.5425</v>
      </c>
      <c r="J61" s="37">
        <f t="shared" si="11"/>
        <v>4804335.193</v>
      </c>
    </row>
    <row r="62" ht="13.5" customHeight="1"/>
    <row r="63" ht="13.5" customHeight="1"/>
    <row r="64" spans="2:4" ht="13.5" customHeight="1">
      <c r="B64" s="12" t="s">
        <v>17</v>
      </c>
      <c r="C64" s="38" t="s">
        <v>24</v>
      </c>
      <c r="D64" s="39"/>
    </row>
    <row r="65" spans="2:50" ht="13.5" customHeight="1">
      <c r="B65" s="2"/>
      <c r="H65" s="31">
        <f>$H$5</f>
        <v>0</v>
      </c>
      <c r="J65" s="31">
        <f>$H$5</f>
        <v>0</v>
      </c>
      <c r="AX65" s="3"/>
    </row>
    <row r="66" spans="2:50" ht="13.5" customHeight="1">
      <c r="B66" s="6" t="s">
        <v>18</v>
      </c>
      <c r="C66" s="40" t="s">
        <v>0</v>
      </c>
      <c r="D66" s="41"/>
      <c r="E66" s="40" t="s">
        <v>2</v>
      </c>
      <c r="F66" s="41"/>
      <c r="G66" s="42" t="s">
        <v>28</v>
      </c>
      <c r="H66" s="42"/>
      <c r="I66" s="40" t="s">
        <v>29</v>
      </c>
      <c r="J66" s="44" t="s">
        <v>3</v>
      </c>
      <c r="AX66" s="3"/>
    </row>
    <row r="67" spans="2:50" ht="13.5" customHeight="1">
      <c r="B67" s="7" t="s">
        <v>19</v>
      </c>
      <c r="C67" s="20"/>
      <c r="D67" s="28" t="s">
        <v>1</v>
      </c>
      <c r="E67" s="20"/>
      <c r="F67" s="28" t="s">
        <v>1</v>
      </c>
      <c r="G67" s="34"/>
      <c r="H67" s="35" t="s">
        <v>1</v>
      </c>
      <c r="I67" s="43"/>
      <c r="J67" s="45"/>
      <c r="AX67" s="3"/>
    </row>
    <row r="68" spans="2:10" ht="13.5" customHeight="1">
      <c r="B68" s="9" t="s">
        <v>4</v>
      </c>
      <c r="C68" s="21">
        <v>12.5634</v>
      </c>
      <c r="D68" s="29">
        <f>IF($G68=0,"",C68/$G68*100)</f>
        <v>0.4147461238994706</v>
      </c>
      <c r="E68" s="23">
        <v>3016.615</v>
      </c>
      <c r="F68" s="29">
        <f>IF($G68=0,"",E68/$G68*100)</f>
        <v>99.58525387610054</v>
      </c>
      <c r="G68" s="23">
        <f aca="true" t="shared" si="12" ref="G68:G80">SUM(C68,E68)</f>
        <v>3029.1784</v>
      </c>
      <c r="H68" s="32">
        <f aca="true" t="shared" si="13" ref="H68:H81">IF($G68=0,"",G68/$G68*100)</f>
        <v>100</v>
      </c>
      <c r="I68" s="23">
        <v>217.8426</v>
      </c>
      <c r="J68" s="36">
        <f>SUM(G68,I68)</f>
        <v>3247.0209999999997</v>
      </c>
    </row>
    <row r="69" spans="2:10" ht="13.5" customHeight="1">
      <c r="B69" s="10" t="s">
        <v>5</v>
      </c>
      <c r="C69" s="21">
        <v>2323.9636</v>
      </c>
      <c r="D69" s="29">
        <f aca="true" t="shared" si="14" ref="D69:F81">IF($G69=0,"",C69/$G69*100)</f>
        <v>9.873470177638152</v>
      </c>
      <c r="E69" s="23">
        <v>21213.4914</v>
      </c>
      <c r="F69" s="29">
        <f t="shared" si="14"/>
        <v>90.12652982236186</v>
      </c>
      <c r="G69" s="23">
        <f t="shared" si="12"/>
        <v>23537.454999999998</v>
      </c>
      <c r="H69" s="32">
        <f t="shared" si="13"/>
        <v>100</v>
      </c>
      <c r="I69" s="23">
        <v>961.9314</v>
      </c>
      <c r="J69" s="36">
        <f aca="true" t="shared" si="15" ref="J69:J81">SUM(G69,I69)</f>
        <v>24499.3864</v>
      </c>
    </row>
    <row r="70" spans="2:10" ht="13.5" customHeight="1">
      <c r="B70" s="10" t="s">
        <v>6</v>
      </c>
      <c r="C70" s="21">
        <v>3892.9623</v>
      </c>
      <c r="D70" s="29">
        <f t="shared" si="14"/>
        <v>30.24427738430444</v>
      </c>
      <c r="E70" s="23">
        <v>8978.7696</v>
      </c>
      <c r="F70" s="29">
        <f t="shared" si="14"/>
        <v>69.75572261569557</v>
      </c>
      <c r="G70" s="23">
        <f t="shared" si="12"/>
        <v>12871.731899999999</v>
      </c>
      <c r="H70" s="32">
        <f t="shared" si="13"/>
        <v>100</v>
      </c>
      <c r="I70" s="23">
        <v>1474.6415</v>
      </c>
      <c r="J70" s="36">
        <f t="shared" si="15"/>
        <v>14346.373399999999</v>
      </c>
    </row>
    <row r="71" spans="2:10" ht="13.5" customHeight="1">
      <c r="B71" s="10" t="s">
        <v>7</v>
      </c>
      <c r="C71" s="21">
        <v>3059.0228</v>
      </c>
      <c r="D71" s="29">
        <f t="shared" si="14"/>
        <v>29.4442365256853</v>
      </c>
      <c r="E71" s="23">
        <v>7330.1846</v>
      </c>
      <c r="F71" s="29">
        <f t="shared" si="14"/>
        <v>70.5557634743147</v>
      </c>
      <c r="G71" s="23">
        <f t="shared" si="12"/>
        <v>10389.2074</v>
      </c>
      <c r="H71" s="32">
        <f t="shared" si="13"/>
        <v>100</v>
      </c>
      <c r="I71" s="23">
        <v>581.361</v>
      </c>
      <c r="J71" s="36">
        <f t="shared" si="15"/>
        <v>10970.5684</v>
      </c>
    </row>
    <row r="72" spans="2:10" ht="13.5" customHeight="1">
      <c r="B72" s="10" t="s">
        <v>8</v>
      </c>
      <c r="C72" s="21">
        <v>1468.2147</v>
      </c>
      <c r="D72" s="29">
        <f t="shared" si="14"/>
        <v>49.31303353064618</v>
      </c>
      <c r="E72" s="23">
        <v>1509.1213</v>
      </c>
      <c r="F72" s="29">
        <f t="shared" si="14"/>
        <v>50.68696646935381</v>
      </c>
      <c r="G72" s="23">
        <f t="shared" si="12"/>
        <v>2977.3360000000002</v>
      </c>
      <c r="H72" s="32">
        <f t="shared" si="13"/>
        <v>100</v>
      </c>
      <c r="I72" s="23">
        <v>289.8009</v>
      </c>
      <c r="J72" s="36">
        <f t="shared" si="15"/>
        <v>3267.1369000000004</v>
      </c>
    </row>
    <row r="73" spans="2:10" ht="13.5" customHeight="1">
      <c r="B73" s="10" t="s">
        <v>9</v>
      </c>
      <c r="C73" s="21">
        <v>554.4704</v>
      </c>
      <c r="D73" s="29">
        <f t="shared" si="14"/>
        <v>39.04494006193724</v>
      </c>
      <c r="E73" s="23">
        <v>865.6122</v>
      </c>
      <c r="F73" s="29">
        <f t="shared" si="14"/>
        <v>60.95505993806275</v>
      </c>
      <c r="G73" s="23">
        <f t="shared" si="12"/>
        <v>1420.0826000000002</v>
      </c>
      <c r="H73" s="32">
        <f t="shared" si="13"/>
        <v>100</v>
      </c>
      <c r="I73" s="23">
        <v>65.7544</v>
      </c>
      <c r="J73" s="36">
        <f t="shared" si="15"/>
        <v>1485.8370000000002</v>
      </c>
    </row>
    <row r="74" spans="2:10" ht="13.5" customHeight="1">
      <c r="B74" s="10" t="s">
        <v>10</v>
      </c>
      <c r="C74" s="21">
        <v>842.2133</v>
      </c>
      <c r="D74" s="29">
        <f t="shared" si="14"/>
        <v>52.057087835769714</v>
      </c>
      <c r="E74" s="23">
        <v>775.6515</v>
      </c>
      <c r="F74" s="29">
        <f t="shared" si="14"/>
        <v>47.942912164230286</v>
      </c>
      <c r="G74" s="23">
        <f t="shared" si="12"/>
        <v>1617.8648</v>
      </c>
      <c r="H74" s="32">
        <f t="shared" si="13"/>
        <v>100</v>
      </c>
      <c r="I74" s="23">
        <v>47.7185</v>
      </c>
      <c r="J74" s="36">
        <f t="shared" si="15"/>
        <v>1665.5833</v>
      </c>
    </row>
    <row r="75" spans="2:10" ht="13.5" customHeight="1">
      <c r="B75" s="10" t="s">
        <v>11</v>
      </c>
      <c r="C75" s="21">
        <v>963.1715</v>
      </c>
      <c r="D75" s="29">
        <f t="shared" si="14"/>
        <v>86.68244792284459</v>
      </c>
      <c r="E75" s="23">
        <v>147.9779</v>
      </c>
      <c r="F75" s="29">
        <f t="shared" si="14"/>
        <v>13.317552077155423</v>
      </c>
      <c r="G75" s="23">
        <f t="shared" si="12"/>
        <v>1111.1494</v>
      </c>
      <c r="H75" s="32">
        <f t="shared" si="13"/>
        <v>100</v>
      </c>
      <c r="I75" s="23">
        <v>50.2431</v>
      </c>
      <c r="J75" s="36">
        <f t="shared" si="15"/>
        <v>1161.3925</v>
      </c>
    </row>
    <row r="76" spans="2:10" ht="13.5" customHeight="1">
      <c r="B76" s="10" t="s">
        <v>12</v>
      </c>
      <c r="C76" s="21">
        <v>88.3656</v>
      </c>
      <c r="D76" s="29">
        <f t="shared" si="14"/>
        <v>30.360040527879413</v>
      </c>
      <c r="E76" s="23">
        <v>202.6933</v>
      </c>
      <c r="F76" s="29">
        <f t="shared" si="14"/>
        <v>69.6399594721206</v>
      </c>
      <c r="G76" s="23">
        <f t="shared" si="12"/>
        <v>291.0589</v>
      </c>
      <c r="H76" s="32">
        <f t="shared" si="13"/>
        <v>100</v>
      </c>
      <c r="I76" s="23">
        <v>5.885</v>
      </c>
      <c r="J76" s="36">
        <f t="shared" si="15"/>
        <v>296.9439</v>
      </c>
    </row>
    <row r="77" spans="2:10" ht="13.5" customHeight="1">
      <c r="B77" s="10" t="s">
        <v>13</v>
      </c>
      <c r="C77" s="21">
        <v>17.4035</v>
      </c>
      <c r="D77" s="29">
        <f t="shared" si="14"/>
        <v>88.69833341827633</v>
      </c>
      <c r="E77" s="23">
        <v>2.2175</v>
      </c>
      <c r="F77" s="29">
        <f t="shared" si="14"/>
        <v>11.301666581723662</v>
      </c>
      <c r="G77" s="23">
        <f t="shared" si="12"/>
        <v>19.621000000000002</v>
      </c>
      <c r="H77" s="32">
        <f t="shared" si="13"/>
        <v>100</v>
      </c>
      <c r="I77" s="23">
        <v>7.1856</v>
      </c>
      <c r="J77" s="36">
        <f t="shared" si="15"/>
        <v>26.806600000000003</v>
      </c>
    </row>
    <row r="78" spans="2:10" ht="13.5" customHeight="1">
      <c r="B78" s="10" t="s">
        <v>14</v>
      </c>
      <c r="C78" s="21">
        <v>10.0443</v>
      </c>
      <c r="D78" s="29">
        <f t="shared" si="14"/>
        <v>61.928836988488875</v>
      </c>
      <c r="E78" s="23">
        <v>6.1748</v>
      </c>
      <c r="F78" s="29">
        <f t="shared" si="14"/>
        <v>38.07116301151112</v>
      </c>
      <c r="G78" s="23">
        <f t="shared" si="12"/>
        <v>16.2191</v>
      </c>
      <c r="H78" s="32">
        <f t="shared" si="13"/>
        <v>100</v>
      </c>
      <c r="I78" s="23">
        <v>0</v>
      </c>
      <c r="J78" s="36">
        <f t="shared" si="15"/>
        <v>16.2191</v>
      </c>
    </row>
    <row r="79" spans="2:10" ht="13.5" customHeight="1">
      <c r="B79" s="10" t="s">
        <v>20</v>
      </c>
      <c r="C79" s="21">
        <v>0</v>
      </c>
      <c r="D79" s="29">
        <f t="shared" si="14"/>
      </c>
      <c r="E79" s="23">
        <v>0</v>
      </c>
      <c r="F79" s="29">
        <f t="shared" si="14"/>
      </c>
      <c r="G79" s="23">
        <f t="shared" si="12"/>
        <v>0</v>
      </c>
      <c r="H79" s="32">
        <f t="shared" si="13"/>
      </c>
      <c r="I79" s="23">
        <v>0</v>
      </c>
      <c r="J79" s="36">
        <f t="shared" si="15"/>
        <v>0</v>
      </c>
    </row>
    <row r="80" spans="2:10" ht="13.5" customHeight="1">
      <c r="B80" s="11" t="s">
        <v>15</v>
      </c>
      <c r="C80" s="21">
        <v>3303.7287</v>
      </c>
      <c r="D80" s="29">
        <f t="shared" si="14"/>
        <v>25.355580005369777</v>
      </c>
      <c r="E80" s="23">
        <v>9725.8636</v>
      </c>
      <c r="F80" s="29">
        <f t="shared" si="14"/>
        <v>74.64441999463023</v>
      </c>
      <c r="G80" s="23">
        <f t="shared" si="12"/>
        <v>13029.5923</v>
      </c>
      <c r="H80" s="32">
        <f t="shared" si="13"/>
        <v>100</v>
      </c>
      <c r="I80" s="23">
        <v>27590.3074</v>
      </c>
      <c r="J80" s="36">
        <f t="shared" si="15"/>
        <v>40619.8997</v>
      </c>
    </row>
    <row r="81" spans="2:10" ht="13.5" customHeight="1">
      <c r="B81" s="8" t="s">
        <v>16</v>
      </c>
      <c r="C81" s="22">
        <f>SUM(C68:C80)</f>
        <v>16536.1241</v>
      </c>
      <c r="D81" s="30">
        <f t="shared" si="14"/>
        <v>23.518713211538564</v>
      </c>
      <c r="E81" s="22">
        <f>SUM(E68:E80)</f>
        <v>53774.37269999999</v>
      </c>
      <c r="F81" s="30">
        <f t="shared" si="14"/>
        <v>76.48128678846142</v>
      </c>
      <c r="G81" s="22">
        <f>SUM(G68:G80)</f>
        <v>70310.49680000001</v>
      </c>
      <c r="H81" s="33">
        <f t="shared" si="13"/>
        <v>100</v>
      </c>
      <c r="I81" s="22">
        <f>SUM(I68:I80)</f>
        <v>31292.671400000003</v>
      </c>
      <c r="J81" s="37">
        <f t="shared" si="15"/>
        <v>101603.16820000001</v>
      </c>
    </row>
    <row r="82" ht="13.5" customHeight="1"/>
    <row r="83" ht="13.5" customHeight="1"/>
    <row r="84" spans="2:4" ht="13.5" customHeight="1">
      <c r="B84" s="12" t="s">
        <v>17</v>
      </c>
      <c r="C84" s="38" t="s">
        <v>25</v>
      </c>
      <c r="D84" s="39"/>
    </row>
    <row r="85" spans="2:50" ht="13.5" customHeight="1">
      <c r="B85" s="2"/>
      <c r="H85" s="31">
        <f>$H$5</f>
        <v>0</v>
      </c>
      <c r="J85" s="31">
        <f>$H$5</f>
        <v>0</v>
      </c>
      <c r="AX85" s="3"/>
    </row>
    <row r="86" spans="2:50" ht="13.5" customHeight="1">
      <c r="B86" s="6" t="s">
        <v>18</v>
      </c>
      <c r="C86" s="40" t="s">
        <v>0</v>
      </c>
      <c r="D86" s="41"/>
      <c r="E86" s="40" t="s">
        <v>2</v>
      </c>
      <c r="F86" s="41"/>
      <c r="G86" s="42" t="s">
        <v>28</v>
      </c>
      <c r="H86" s="42"/>
      <c r="I86" s="40" t="s">
        <v>29</v>
      </c>
      <c r="J86" s="44" t="s">
        <v>3</v>
      </c>
      <c r="AX86" s="3"/>
    </row>
    <row r="87" spans="2:50" ht="13.5" customHeight="1">
      <c r="B87" s="7" t="s">
        <v>19</v>
      </c>
      <c r="C87" s="20"/>
      <c r="D87" s="28" t="s">
        <v>1</v>
      </c>
      <c r="E87" s="20"/>
      <c r="F87" s="28" t="s">
        <v>1</v>
      </c>
      <c r="G87" s="34"/>
      <c r="H87" s="35" t="s">
        <v>1</v>
      </c>
      <c r="I87" s="43"/>
      <c r="J87" s="45"/>
      <c r="AX87" s="3"/>
    </row>
    <row r="88" spans="2:10" ht="13.5" customHeight="1">
      <c r="B88" s="9" t="s">
        <v>4</v>
      </c>
      <c r="C88" s="21">
        <f aca="true" t="shared" si="16" ref="C88:C100">C68+C48+C28</f>
        <v>1347.3686</v>
      </c>
      <c r="D88" s="29">
        <f>IF($G88=0,"",C88/$G88*100)</f>
        <v>1.7176516629913579</v>
      </c>
      <c r="E88" s="23">
        <f aca="true" t="shared" si="17" ref="E88:E100">E68+E48+E28</f>
        <v>77095.11360000001</v>
      </c>
      <c r="F88" s="29">
        <f>IF($G88=0,"",E88/$G88*100)</f>
        <v>98.28234833700864</v>
      </c>
      <c r="G88" s="23">
        <f aca="true" t="shared" si="18" ref="G88:G100">SUM(C88,E88)</f>
        <v>78442.48220000001</v>
      </c>
      <c r="H88" s="32">
        <f aca="true" t="shared" si="19" ref="H88:H101">IF($G88=0,"",G88/$G88*100)</f>
        <v>100</v>
      </c>
      <c r="I88" s="23">
        <f aca="true" t="shared" si="20" ref="I88:I100">I68+I48+I28</f>
        <v>8938.5261</v>
      </c>
      <c r="J88" s="36">
        <f>SUM(G88,I88)</f>
        <v>87381.00830000002</v>
      </c>
    </row>
    <row r="89" spans="2:10" ht="13.5" customHeight="1">
      <c r="B89" s="10" t="s">
        <v>5</v>
      </c>
      <c r="C89" s="21">
        <f t="shared" si="16"/>
        <v>50224.3597</v>
      </c>
      <c r="D89" s="29">
        <f aca="true" t="shared" si="21" ref="D89:F101">IF($G89=0,"",C89/$G89*100)</f>
        <v>12.424064396450852</v>
      </c>
      <c r="E89" s="23">
        <f t="shared" si="17"/>
        <v>354026.2792</v>
      </c>
      <c r="F89" s="29">
        <f t="shared" si="21"/>
        <v>87.57593560354914</v>
      </c>
      <c r="G89" s="23">
        <f t="shared" si="18"/>
        <v>404250.6389</v>
      </c>
      <c r="H89" s="32">
        <f t="shared" si="19"/>
        <v>100</v>
      </c>
      <c r="I89" s="23">
        <f t="shared" si="20"/>
        <v>104630.9862</v>
      </c>
      <c r="J89" s="36">
        <f aca="true" t="shared" si="22" ref="J89:J101">SUM(G89,I89)</f>
        <v>508881.6251</v>
      </c>
    </row>
    <row r="90" spans="2:10" ht="13.5" customHeight="1">
      <c r="B90" s="10" t="s">
        <v>6</v>
      </c>
      <c r="C90" s="21">
        <f t="shared" si="16"/>
        <v>121932.8931</v>
      </c>
      <c r="D90" s="29">
        <f t="shared" si="21"/>
        <v>36.67290597760885</v>
      </c>
      <c r="E90" s="23">
        <f t="shared" si="17"/>
        <v>210554.7837</v>
      </c>
      <c r="F90" s="29">
        <f t="shared" si="21"/>
        <v>63.32709402239115</v>
      </c>
      <c r="G90" s="23">
        <f t="shared" si="18"/>
        <v>332487.6768</v>
      </c>
      <c r="H90" s="32">
        <f t="shared" si="19"/>
        <v>100</v>
      </c>
      <c r="I90" s="23">
        <f t="shared" si="20"/>
        <v>60152.8253</v>
      </c>
      <c r="J90" s="36">
        <f t="shared" si="22"/>
        <v>392640.50210000004</v>
      </c>
    </row>
    <row r="91" spans="2:10" ht="13.5" customHeight="1">
      <c r="B91" s="10" t="s">
        <v>7</v>
      </c>
      <c r="C91" s="21">
        <f t="shared" si="16"/>
        <v>109403.20060000001</v>
      </c>
      <c r="D91" s="29">
        <f t="shared" si="21"/>
        <v>42.928532139575225</v>
      </c>
      <c r="E91" s="23">
        <f t="shared" si="17"/>
        <v>145446.4184</v>
      </c>
      <c r="F91" s="29">
        <f t="shared" si="21"/>
        <v>57.071467860424775</v>
      </c>
      <c r="G91" s="23">
        <f t="shared" si="18"/>
        <v>254849.619</v>
      </c>
      <c r="H91" s="32">
        <f t="shared" si="19"/>
        <v>100</v>
      </c>
      <c r="I91" s="23">
        <f t="shared" si="20"/>
        <v>167757.29249999998</v>
      </c>
      <c r="J91" s="36">
        <f t="shared" si="22"/>
        <v>422606.9115</v>
      </c>
    </row>
    <row r="92" spans="2:10" ht="13.5" customHeight="1">
      <c r="B92" s="10" t="s">
        <v>8</v>
      </c>
      <c r="C92" s="21">
        <f t="shared" si="16"/>
        <v>45461.287299999996</v>
      </c>
      <c r="D92" s="29">
        <f t="shared" si="21"/>
        <v>44.5517578179359</v>
      </c>
      <c r="E92" s="23">
        <f t="shared" si="17"/>
        <v>56580.2247</v>
      </c>
      <c r="F92" s="29">
        <f t="shared" si="21"/>
        <v>55.4482421820641</v>
      </c>
      <c r="G92" s="23">
        <f t="shared" si="18"/>
        <v>102041.51199999999</v>
      </c>
      <c r="H92" s="32">
        <f t="shared" si="19"/>
        <v>100</v>
      </c>
      <c r="I92" s="23">
        <f t="shared" si="20"/>
        <v>12078.260300000002</v>
      </c>
      <c r="J92" s="36">
        <f t="shared" si="22"/>
        <v>114119.77229999998</v>
      </c>
    </row>
    <row r="93" spans="2:10" ht="13.5" customHeight="1">
      <c r="B93" s="10" t="s">
        <v>9</v>
      </c>
      <c r="C93" s="21">
        <f t="shared" si="16"/>
        <v>519963.2341</v>
      </c>
      <c r="D93" s="29">
        <f t="shared" si="21"/>
        <v>78.32734472893073</v>
      </c>
      <c r="E93" s="23">
        <f t="shared" si="17"/>
        <v>143870.3682</v>
      </c>
      <c r="F93" s="29">
        <f t="shared" si="21"/>
        <v>21.672655271069274</v>
      </c>
      <c r="G93" s="23">
        <f t="shared" si="18"/>
        <v>663833.6023</v>
      </c>
      <c r="H93" s="32">
        <f t="shared" si="19"/>
        <v>100</v>
      </c>
      <c r="I93" s="23">
        <f t="shared" si="20"/>
        <v>89350.9734</v>
      </c>
      <c r="J93" s="36">
        <f t="shared" si="22"/>
        <v>753184.5757</v>
      </c>
    </row>
    <row r="94" spans="2:10" ht="13.5" customHeight="1">
      <c r="B94" s="10" t="s">
        <v>10</v>
      </c>
      <c r="C94" s="21">
        <f t="shared" si="16"/>
        <v>887626.4606</v>
      </c>
      <c r="D94" s="29">
        <f t="shared" si="21"/>
        <v>71.25166046719522</v>
      </c>
      <c r="E94" s="23">
        <f t="shared" si="17"/>
        <v>358136.0308</v>
      </c>
      <c r="F94" s="29">
        <f t="shared" si="21"/>
        <v>28.748339532804785</v>
      </c>
      <c r="G94" s="23">
        <f t="shared" si="18"/>
        <v>1245762.4914</v>
      </c>
      <c r="H94" s="32">
        <f t="shared" si="19"/>
        <v>100</v>
      </c>
      <c r="I94" s="23">
        <f t="shared" si="20"/>
        <v>970680.2616</v>
      </c>
      <c r="J94" s="36">
        <f t="shared" si="22"/>
        <v>2216442.753</v>
      </c>
    </row>
    <row r="95" spans="2:10" ht="13.5" customHeight="1">
      <c r="B95" s="10" t="s">
        <v>11</v>
      </c>
      <c r="C95" s="21">
        <f t="shared" si="16"/>
        <v>492592.9113</v>
      </c>
      <c r="D95" s="29">
        <f t="shared" si="21"/>
        <v>73.93785554401356</v>
      </c>
      <c r="E95" s="23">
        <f t="shared" si="17"/>
        <v>173632.6746</v>
      </c>
      <c r="F95" s="29">
        <f t="shared" si="21"/>
        <v>26.062144455986434</v>
      </c>
      <c r="G95" s="23">
        <f t="shared" si="18"/>
        <v>666225.5859</v>
      </c>
      <c r="H95" s="32">
        <f t="shared" si="19"/>
        <v>100</v>
      </c>
      <c r="I95" s="23">
        <f t="shared" si="20"/>
        <v>248470.8162</v>
      </c>
      <c r="J95" s="36">
        <f t="shared" si="22"/>
        <v>914696.4021</v>
      </c>
    </row>
    <row r="96" spans="2:10" ht="13.5" customHeight="1">
      <c r="B96" s="10" t="s">
        <v>12</v>
      </c>
      <c r="C96" s="21">
        <f t="shared" si="16"/>
        <v>99493.6045</v>
      </c>
      <c r="D96" s="29">
        <f t="shared" si="21"/>
        <v>92.52634482713982</v>
      </c>
      <c r="E96" s="23">
        <f t="shared" si="17"/>
        <v>8036.4235</v>
      </c>
      <c r="F96" s="29">
        <f t="shared" si="21"/>
        <v>7.47365517286018</v>
      </c>
      <c r="G96" s="23">
        <f t="shared" si="18"/>
        <v>107530.028</v>
      </c>
      <c r="H96" s="32">
        <f t="shared" si="19"/>
        <v>100</v>
      </c>
      <c r="I96" s="23">
        <f t="shared" si="20"/>
        <v>29803.9071</v>
      </c>
      <c r="J96" s="36">
        <f t="shared" si="22"/>
        <v>137333.9351</v>
      </c>
    </row>
    <row r="97" spans="2:10" ht="13.5" customHeight="1">
      <c r="B97" s="10" t="s">
        <v>13</v>
      </c>
      <c r="C97" s="21">
        <f t="shared" si="16"/>
        <v>7907.3321</v>
      </c>
      <c r="D97" s="29">
        <f t="shared" si="21"/>
        <v>85.28799263018438</v>
      </c>
      <c r="E97" s="23">
        <f t="shared" si="17"/>
        <v>1363.9989</v>
      </c>
      <c r="F97" s="29">
        <f t="shared" si="21"/>
        <v>14.71200736981562</v>
      </c>
      <c r="G97" s="23">
        <f t="shared" si="18"/>
        <v>9271.331</v>
      </c>
      <c r="H97" s="32">
        <f t="shared" si="19"/>
        <v>100</v>
      </c>
      <c r="I97" s="23">
        <f t="shared" si="20"/>
        <v>6083.386399999999</v>
      </c>
      <c r="J97" s="36">
        <f t="shared" si="22"/>
        <v>15354.7174</v>
      </c>
    </row>
    <row r="98" spans="2:10" ht="13.5" customHeight="1">
      <c r="B98" s="10" t="s">
        <v>14</v>
      </c>
      <c r="C98" s="21">
        <f t="shared" si="16"/>
        <v>15.8271</v>
      </c>
      <c r="D98" s="29">
        <f t="shared" si="21"/>
        <v>8.454746797238002</v>
      </c>
      <c r="E98" s="23">
        <f t="shared" si="17"/>
        <v>171.3707</v>
      </c>
      <c r="F98" s="29">
        <f t="shared" si="21"/>
        <v>91.545253202762</v>
      </c>
      <c r="G98" s="23">
        <f t="shared" si="18"/>
        <v>187.1978</v>
      </c>
      <c r="H98" s="32">
        <f t="shared" si="19"/>
        <v>100</v>
      </c>
      <c r="I98" s="23">
        <f t="shared" si="20"/>
        <v>305.0862</v>
      </c>
      <c r="J98" s="36">
        <f t="shared" si="22"/>
        <v>492.284</v>
      </c>
    </row>
    <row r="99" spans="2:10" ht="13.5" customHeight="1">
      <c r="B99" s="10" t="s">
        <v>20</v>
      </c>
      <c r="C99" s="21">
        <f t="shared" si="16"/>
        <v>0</v>
      </c>
      <c r="D99" s="29">
        <f t="shared" si="21"/>
      </c>
      <c r="E99" s="23">
        <f t="shared" si="17"/>
        <v>0</v>
      </c>
      <c r="F99" s="29">
        <f t="shared" si="21"/>
      </c>
      <c r="G99" s="23">
        <f t="shared" si="18"/>
        <v>0</v>
      </c>
      <c r="H99" s="32">
        <f t="shared" si="19"/>
      </c>
      <c r="I99" s="23">
        <f t="shared" si="20"/>
        <v>0</v>
      </c>
      <c r="J99" s="36">
        <f t="shared" si="22"/>
        <v>0</v>
      </c>
    </row>
    <row r="100" spans="2:10" ht="13.5" customHeight="1">
      <c r="B100" s="11" t="s">
        <v>15</v>
      </c>
      <c r="C100" s="21">
        <f t="shared" si="16"/>
        <v>1328465.7560999999</v>
      </c>
      <c r="D100" s="29">
        <f t="shared" si="21"/>
        <v>46.994439052794604</v>
      </c>
      <c r="E100" s="23">
        <f t="shared" si="17"/>
        <v>1498391.5973999999</v>
      </c>
      <c r="F100" s="29">
        <f t="shared" si="21"/>
        <v>53.005560947205396</v>
      </c>
      <c r="G100" s="23">
        <f t="shared" si="18"/>
        <v>2826857.3534999997</v>
      </c>
      <c r="H100" s="32">
        <f t="shared" si="19"/>
        <v>100</v>
      </c>
      <c r="I100" s="23">
        <f t="shared" si="20"/>
        <v>9080338.884300001</v>
      </c>
      <c r="J100" s="36">
        <f t="shared" si="22"/>
        <v>11907196.2378</v>
      </c>
    </row>
    <row r="101" spans="2:10" ht="13.5" customHeight="1">
      <c r="B101" s="8" t="s">
        <v>16</v>
      </c>
      <c r="C101" s="22">
        <f>SUM(C88:C100)</f>
        <v>3664434.2350999997</v>
      </c>
      <c r="D101" s="30">
        <f t="shared" si="21"/>
        <v>54.76056300166816</v>
      </c>
      <c r="E101" s="22">
        <f>SUM(E88:E100)</f>
        <v>3027305.2837</v>
      </c>
      <c r="F101" s="30">
        <f t="shared" si="21"/>
        <v>45.23943699833184</v>
      </c>
      <c r="G101" s="22">
        <f>SUM(G88:G100)</f>
        <v>6691739.5188</v>
      </c>
      <c r="H101" s="33">
        <f t="shared" si="19"/>
        <v>100</v>
      </c>
      <c r="I101" s="22">
        <f>SUM(I88:I100)</f>
        <v>10778591.2056</v>
      </c>
      <c r="J101" s="37">
        <f t="shared" si="22"/>
        <v>17470330.7244</v>
      </c>
    </row>
    <row r="102" ht="13.5" customHeight="1"/>
    <row r="103" ht="13.5" customHeight="1"/>
    <row r="104" spans="2:4" ht="13.5" customHeight="1">
      <c r="B104" s="12" t="s">
        <v>17</v>
      </c>
      <c r="C104" s="38" t="s">
        <v>26</v>
      </c>
      <c r="D104" s="39"/>
    </row>
    <row r="105" spans="2:50" ht="13.5" customHeight="1">
      <c r="B105" s="2"/>
      <c r="H105" s="31">
        <f>$H$5</f>
        <v>0</v>
      </c>
      <c r="J105" s="31">
        <f>$H$5</f>
        <v>0</v>
      </c>
      <c r="AX105" s="3"/>
    </row>
    <row r="106" spans="2:50" ht="13.5" customHeight="1">
      <c r="B106" s="6" t="s">
        <v>18</v>
      </c>
      <c r="C106" s="40" t="s">
        <v>0</v>
      </c>
      <c r="D106" s="41"/>
      <c r="E106" s="40" t="s">
        <v>2</v>
      </c>
      <c r="F106" s="41"/>
      <c r="G106" s="42" t="s">
        <v>28</v>
      </c>
      <c r="H106" s="42"/>
      <c r="I106" s="40" t="s">
        <v>29</v>
      </c>
      <c r="J106" s="44" t="s">
        <v>3</v>
      </c>
      <c r="AX106" s="3"/>
    </row>
    <row r="107" spans="2:50" ht="13.5" customHeight="1">
      <c r="B107" s="7" t="s">
        <v>19</v>
      </c>
      <c r="C107" s="20"/>
      <c r="D107" s="28" t="s">
        <v>1</v>
      </c>
      <c r="E107" s="20"/>
      <c r="F107" s="28" t="s">
        <v>1</v>
      </c>
      <c r="G107" s="34"/>
      <c r="H107" s="35" t="s">
        <v>1</v>
      </c>
      <c r="I107" s="43"/>
      <c r="J107" s="45"/>
      <c r="AX107" s="3"/>
    </row>
    <row r="108" spans="2:10" ht="13.5" customHeight="1">
      <c r="B108" s="9" t="s">
        <v>4</v>
      </c>
      <c r="C108" s="21">
        <v>0</v>
      </c>
      <c r="D108" s="29">
        <f>IF($G108=0,"",C108/$G108*100)</f>
      </c>
      <c r="E108" s="23">
        <v>0</v>
      </c>
      <c r="F108" s="29">
        <f>IF($G108=0,"",E108/$G108*100)</f>
      </c>
      <c r="G108" s="23">
        <f aca="true" t="shared" si="23" ref="G108:G120">SUM(C108,E108)</f>
        <v>0</v>
      </c>
      <c r="H108" s="32">
        <f aca="true" t="shared" si="24" ref="H108:H121">IF($G108=0,"",G108/$G108*100)</f>
      </c>
      <c r="I108" s="23">
        <v>0</v>
      </c>
      <c r="J108" s="36">
        <f>SUM(G108,I108)</f>
        <v>0</v>
      </c>
    </row>
    <row r="109" spans="2:10" ht="13.5" customHeight="1">
      <c r="B109" s="10" t="s">
        <v>5</v>
      </c>
      <c r="C109" s="21">
        <v>0</v>
      </c>
      <c r="D109" s="29">
        <f aca="true" t="shared" si="25" ref="D109:F121">IF($G109=0,"",C109/$G109*100)</f>
        <v>0</v>
      </c>
      <c r="E109" s="23">
        <v>40.936</v>
      </c>
      <c r="F109" s="29">
        <f t="shared" si="25"/>
        <v>100</v>
      </c>
      <c r="G109" s="23">
        <f t="shared" si="23"/>
        <v>40.936</v>
      </c>
      <c r="H109" s="32">
        <f t="shared" si="24"/>
        <v>100</v>
      </c>
      <c r="I109" s="23">
        <v>0</v>
      </c>
      <c r="J109" s="36">
        <f aca="true" t="shared" si="26" ref="J109:J121">SUM(G109,I109)</f>
        <v>40.936</v>
      </c>
    </row>
    <row r="110" spans="2:10" ht="13.5" customHeight="1">
      <c r="B110" s="10" t="s">
        <v>6</v>
      </c>
      <c r="C110" s="21">
        <v>20.2497</v>
      </c>
      <c r="D110" s="29">
        <f t="shared" si="25"/>
        <v>24.2467529823948</v>
      </c>
      <c r="E110" s="23">
        <v>63.2654</v>
      </c>
      <c r="F110" s="29">
        <f t="shared" si="25"/>
        <v>75.75324701760519</v>
      </c>
      <c r="G110" s="23">
        <f t="shared" si="23"/>
        <v>83.5151</v>
      </c>
      <c r="H110" s="32">
        <f t="shared" si="24"/>
        <v>100</v>
      </c>
      <c r="I110" s="23">
        <v>61.1802</v>
      </c>
      <c r="J110" s="36">
        <f t="shared" si="26"/>
        <v>144.6953</v>
      </c>
    </row>
    <row r="111" spans="2:10" ht="13.5" customHeight="1">
      <c r="B111" s="10" t="s">
        <v>7</v>
      </c>
      <c r="C111" s="21">
        <v>57.9639</v>
      </c>
      <c r="D111" s="29">
        <f t="shared" si="25"/>
        <v>5.682637797880919</v>
      </c>
      <c r="E111" s="23">
        <v>962.0536</v>
      </c>
      <c r="F111" s="29">
        <f t="shared" si="25"/>
        <v>94.31736220211909</v>
      </c>
      <c r="G111" s="23">
        <f t="shared" si="23"/>
        <v>1020.0174999999999</v>
      </c>
      <c r="H111" s="32">
        <f t="shared" si="24"/>
        <v>100</v>
      </c>
      <c r="I111" s="23">
        <v>92.6129</v>
      </c>
      <c r="J111" s="36">
        <f t="shared" si="26"/>
        <v>1112.6304</v>
      </c>
    </row>
    <row r="112" spans="2:10" ht="13.5" customHeight="1">
      <c r="B112" s="10" t="s">
        <v>8</v>
      </c>
      <c r="C112" s="21">
        <v>105.3193</v>
      </c>
      <c r="D112" s="29">
        <f t="shared" si="25"/>
        <v>64.31540160142262</v>
      </c>
      <c r="E112" s="23">
        <v>58.4351</v>
      </c>
      <c r="F112" s="29">
        <f t="shared" si="25"/>
        <v>35.68459839857738</v>
      </c>
      <c r="G112" s="23">
        <f t="shared" si="23"/>
        <v>163.7544</v>
      </c>
      <c r="H112" s="32">
        <f t="shared" si="24"/>
        <v>100</v>
      </c>
      <c r="I112" s="23">
        <v>32.0202</v>
      </c>
      <c r="J112" s="36">
        <f t="shared" si="26"/>
        <v>195.77460000000002</v>
      </c>
    </row>
    <row r="113" spans="2:10" ht="13.5" customHeight="1">
      <c r="B113" s="10" t="s">
        <v>9</v>
      </c>
      <c r="C113" s="21">
        <v>489.4687</v>
      </c>
      <c r="D113" s="29">
        <f t="shared" si="25"/>
        <v>41.527553193664566</v>
      </c>
      <c r="E113" s="23">
        <v>689.1914</v>
      </c>
      <c r="F113" s="29">
        <f t="shared" si="25"/>
        <v>58.472446806335434</v>
      </c>
      <c r="G113" s="23">
        <f t="shared" si="23"/>
        <v>1178.6601</v>
      </c>
      <c r="H113" s="32">
        <f t="shared" si="24"/>
        <v>100</v>
      </c>
      <c r="I113" s="23">
        <v>312.7053</v>
      </c>
      <c r="J113" s="36">
        <f t="shared" si="26"/>
        <v>1491.3654000000001</v>
      </c>
    </row>
    <row r="114" spans="2:10" ht="13.5" customHeight="1">
      <c r="B114" s="10" t="s">
        <v>10</v>
      </c>
      <c r="C114" s="21">
        <v>1600.2157</v>
      </c>
      <c r="D114" s="29">
        <f t="shared" si="25"/>
        <v>39.53811621576847</v>
      </c>
      <c r="E114" s="23">
        <v>2447.0578</v>
      </c>
      <c r="F114" s="29">
        <f t="shared" si="25"/>
        <v>60.46188378423153</v>
      </c>
      <c r="G114" s="23">
        <f t="shared" si="23"/>
        <v>4047.2735000000002</v>
      </c>
      <c r="H114" s="32">
        <f t="shared" si="24"/>
        <v>100</v>
      </c>
      <c r="I114" s="23">
        <v>2992.7593</v>
      </c>
      <c r="J114" s="36">
        <f t="shared" si="26"/>
        <v>7040.032800000001</v>
      </c>
    </row>
    <row r="115" spans="2:10" ht="13.5" customHeight="1">
      <c r="B115" s="10" t="s">
        <v>11</v>
      </c>
      <c r="C115" s="21">
        <v>10870.3025</v>
      </c>
      <c r="D115" s="29">
        <f t="shared" si="25"/>
        <v>68.75433663658261</v>
      </c>
      <c r="E115" s="23">
        <v>4940.0493</v>
      </c>
      <c r="F115" s="29">
        <f t="shared" si="25"/>
        <v>31.245663363417375</v>
      </c>
      <c r="G115" s="23">
        <f t="shared" si="23"/>
        <v>15810.3518</v>
      </c>
      <c r="H115" s="32">
        <f t="shared" si="24"/>
        <v>100</v>
      </c>
      <c r="I115" s="23">
        <v>13743.3554</v>
      </c>
      <c r="J115" s="36">
        <f t="shared" si="26"/>
        <v>29553.7072</v>
      </c>
    </row>
    <row r="116" spans="2:10" ht="13.5" customHeight="1">
      <c r="B116" s="10" t="s">
        <v>12</v>
      </c>
      <c r="C116" s="21">
        <v>6208.3066</v>
      </c>
      <c r="D116" s="29">
        <f t="shared" si="25"/>
        <v>53.10298712217792</v>
      </c>
      <c r="E116" s="23">
        <v>5482.7619</v>
      </c>
      <c r="F116" s="29">
        <f t="shared" si="25"/>
        <v>46.89701287782208</v>
      </c>
      <c r="G116" s="23">
        <f t="shared" si="23"/>
        <v>11691.068500000001</v>
      </c>
      <c r="H116" s="32">
        <f t="shared" si="24"/>
        <v>100</v>
      </c>
      <c r="I116" s="23">
        <v>2310.6257</v>
      </c>
      <c r="J116" s="36">
        <f t="shared" si="26"/>
        <v>14001.694200000002</v>
      </c>
    </row>
    <row r="117" spans="2:10" ht="13.5" customHeight="1">
      <c r="B117" s="10" t="s">
        <v>13</v>
      </c>
      <c r="C117" s="21">
        <v>1013.3699</v>
      </c>
      <c r="D117" s="29">
        <f t="shared" si="25"/>
        <v>41.582945709459615</v>
      </c>
      <c r="E117" s="23">
        <v>1423.6145</v>
      </c>
      <c r="F117" s="29">
        <f t="shared" si="25"/>
        <v>58.41705429054039</v>
      </c>
      <c r="G117" s="23">
        <f t="shared" si="23"/>
        <v>2436.9844</v>
      </c>
      <c r="H117" s="32">
        <f t="shared" si="24"/>
        <v>100</v>
      </c>
      <c r="I117" s="23">
        <v>1156.013</v>
      </c>
      <c r="J117" s="36">
        <f t="shared" si="26"/>
        <v>3592.9973999999997</v>
      </c>
    </row>
    <row r="118" spans="2:10" ht="13.5" customHeight="1">
      <c r="B118" s="10" t="s">
        <v>14</v>
      </c>
      <c r="C118" s="21">
        <v>72.5366</v>
      </c>
      <c r="D118" s="29">
        <f t="shared" si="25"/>
        <v>30.585769824336516</v>
      </c>
      <c r="E118" s="23">
        <v>164.6214</v>
      </c>
      <c r="F118" s="29">
        <f t="shared" si="25"/>
        <v>69.41423017566348</v>
      </c>
      <c r="G118" s="23">
        <f t="shared" si="23"/>
        <v>237.15800000000002</v>
      </c>
      <c r="H118" s="32">
        <f t="shared" si="24"/>
        <v>100</v>
      </c>
      <c r="I118" s="23">
        <v>52.1095</v>
      </c>
      <c r="J118" s="36">
        <f t="shared" si="26"/>
        <v>289.26750000000004</v>
      </c>
    </row>
    <row r="119" spans="2:10" ht="13.5" customHeight="1">
      <c r="B119" s="10" t="s">
        <v>20</v>
      </c>
      <c r="C119" s="21">
        <v>181.3437</v>
      </c>
      <c r="D119" s="29">
        <f t="shared" si="25"/>
        <v>61.5332229870455</v>
      </c>
      <c r="E119" s="23">
        <v>113.3649</v>
      </c>
      <c r="F119" s="29">
        <f t="shared" si="25"/>
        <v>38.46677701295449</v>
      </c>
      <c r="G119" s="23">
        <f t="shared" si="23"/>
        <v>294.70860000000005</v>
      </c>
      <c r="H119" s="32">
        <f t="shared" si="24"/>
        <v>100</v>
      </c>
      <c r="I119" s="23">
        <v>15.1102</v>
      </c>
      <c r="J119" s="36">
        <f t="shared" si="26"/>
        <v>309.81880000000007</v>
      </c>
    </row>
    <row r="120" spans="2:10" ht="13.5" customHeight="1">
      <c r="B120" s="11" t="s">
        <v>15</v>
      </c>
      <c r="C120" s="21">
        <v>16298.6317</v>
      </c>
      <c r="D120" s="29">
        <f t="shared" si="25"/>
        <v>69.49511258895423</v>
      </c>
      <c r="E120" s="23">
        <v>7154.2862</v>
      </c>
      <c r="F120" s="29">
        <f t="shared" si="25"/>
        <v>30.504887411045768</v>
      </c>
      <c r="G120" s="23">
        <f t="shared" si="23"/>
        <v>23452.9179</v>
      </c>
      <c r="H120" s="32">
        <f t="shared" si="24"/>
        <v>100</v>
      </c>
      <c r="I120" s="23">
        <v>129342.0778</v>
      </c>
      <c r="J120" s="36">
        <f t="shared" si="26"/>
        <v>152794.9957</v>
      </c>
    </row>
    <row r="121" spans="2:10" ht="13.5" customHeight="1">
      <c r="B121" s="8" t="s">
        <v>16</v>
      </c>
      <c r="C121" s="22">
        <f>SUM(C108:C120)</f>
        <v>36917.7083</v>
      </c>
      <c r="D121" s="30">
        <f t="shared" si="25"/>
        <v>61.06405733081321</v>
      </c>
      <c r="E121" s="22">
        <f>SUM(E108:E120)</f>
        <v>23539.6375</v>
      </c>
      <c r="F121" s="30">
        <f t="shared" si="25"/>
        <v>38.93594266918678</v>
      </c>
      <c r="G121" s="22">
        <f>SUM(G108:G120)</f>
        <v>60457.3458</v>
      </c>
      <c r="H121" s="33">
        <f t="shared" si="24"/>
        <v>100</v>
      </c>
      <c r="I121" s="22">
        <f>SUM(I108:I120)</f>
        <v>150110.56949999998</v>
      </c>
      <c r="J121" s="37">
        <f t="shared" si="26"/>
        <v>210567.9153</v>
      </c>
    </row>
    <row r="122" ht="13.5" customHeight="1"/>
    <row r="123" ht="13.5" customHeight="1"/>
    <row r="124" spans="2:4" ht="13.5" customHeight="1">
      <c r="B124" s="12" t="s">
        <v>17</v>
      </c>
      <c r="C124" s="38" t="s">
        <v>27</v>
      </c>
      <c r="D124" s="39"/>
    </row>
    <row r="125" spans="2:50" ht="13.5" customHeight="1">
      <c r="B125" s="2"/>
      <c r="H125" s="31">
        <f>$H$5</f>
        <v>0</v>
      </c>
      <c r="J125" s="31">
        <f>$H$5</f>
        <v>0</v>
      </c>
      <c r="AX125" s="3"/>
    </row>
    <row r="126" spans="2:50" ht="13.5" customHeight="1">
      <c r="B126" s="6" t="s">
        <v>18</v>
      </c>
      <c r="C126" s="40" t="s">
        <v>0</v>
      </c>
      <c r="D126" s="41"/>
      <c r="E126" s="40" t="s">
        <v>2</v>
      </c>
      <c r="F126" s="41"/>
      <c r="G126" s="42" t="s">
        <v>28</v>
      </c>
      <c r="H126" s="42"/>
      <c r="I126" s="40" t="s">
        <v>29</v>
      </c>
      <c r="J126" s="44" t="s">
        <v>3</v>
      </c>
      <c r="AX126" s="3"/>
    </row>
    <row r="127" spans="2:50" ht="13.5" customHeight="1">
      <c r="B127" s="7" t="s">
        <v>19</v>
      </c>
      <c r="C127" s="20"/>
      <c r="D127" s="28" t="s">
        <v>1</v>
      </c>
      <c r="E127" s="20"/>
      <c r="F127" s="28" t="s">
        <v>1</v>
      </c>
      <c r="G127" s="34"/>
      <c r="H127" s="35" t="s">
        <v>1</v>
      </c>
      <c r="I127" s="43"/>
      <c r="J127" s="45"/>
      <c r="AX127" s="3"/>
    </row>
    <row r="128" spans="2:10" ht="13.5" customHeight="1">
      <c r="B128" s="9" t="s">
        <v>4</v>
      </c>
      <c r="C128" s="21">
        <f aca="true" t="shared" si="27" ref="C128:C140">C108+C88+C8</f>
        <v>5853.9598</v>
      </c>
      <c r="D128" s="29">
        <f>IF($G128=0,"",C128/$G128*100)</f>
        <v>0.8591286032876868</v>
      </c>
      <c r="E128" s="23">
        <f aca="true" t="shared" si="28" ref="E128:E140">E108+E88+E8</f>
        <v>675529.4533</v>
      </c>
      <c r="F128" s="29">
        <f>IF($G128=0,"",E128/$G128*100)</f>
        <v>99.14087139671231</v>
      </c>
      <c r="G128" s="23">
        <f aca="true" t="shared" si="29" ref="G128:G140">SUM(C128,E128)</f>
        <v>681383.4131</v>
      </c>
      <c r="H128" s="32">
        <f aca="true" t="shared" si="30" ref="H128:H141">IF($G128=0,"",G128/$G128*100)</f>
        <v>100</v>
      </c>
      <c r="I128" s="23">
        <f aca="true" t="shared" si="31" ref="I128:I140">I108+I88+I8</f>
        <v>180053.6998</v>
      </c>
      <c r="J128" s="36">
        <f>SUM(G128,I128)</f>
        <v>861437.1129000001</v>
      </c>
    </row>
    <row r="129" spans="2:10" ht="13.5" customHeight="1">
      <c r="B129" s="10" t="s">
        <v>5</v>
      </c>
      <c r="C129" s="21">
        <f t="shared" si="27"/>
        <v>143657.33289999998</v>
      </c>
      <c r="D129" s="29">
        <f aca="true" t="shared" si="32" ref="D129:F141">IF($G129=0,"",C129/$G129*100)</f>
        <v>8.83790781646477</v>
      </c>
      <c r="E129" s="23">
        <f t="shared" si="28"/>
        <v>1481810.3217</v>
      </c>
      <c r="F129" s="29">
        <f t="shared" si="32"/>
        <v>91.16209218353522</v>
      </c>
      <c r="G129" s="23">
        <f t="shared" si="29"/>
        <v>1625467.6546</v>
      </c>
      <c r="H129" s="32">
        <f t="shared" si="30"/>
        <v>100</v>
      </c>
      <c r="I129" s="23">
        <f t="shared" si="31"/>
        <v>482530.4144</v>
      </c>
      <c r="J129" s="36">
        <f aca="true" t="shared" si="33" ref="J129:J141">SUM(G129,I129)</f>
        <v>2107998.069</v>
      </c>
    </row>
    <row r="130" spans="2:10" ht="13.5" customHeight="1">
      <c r="B130" s="10" t="s">
        <v>6</v>
      </c>
      <c r="C130" s="21">
        <f t="shared" si="27"/>
        <v>223232.7463</v>
      </c>
      <c r="D130" s="29">
        <f t="shared" si="32"/>
        <v>24.206965083716682</v>
      </c>
      <c r="E130" s="23">
        <f t="shared" si="28"/>
        <v>698951.2017</v>
      </c>
      <c r="F130" s="29">
        <f t="shared" si="32"/>
        <v>75.79303491628332</v>
      </c>
      <c r="G130" s="23">
        <f t="shared" si="29"/>
        <v>922183.948</v>
      </c>
      <c r="H130" s="32">
        <f t="shared" si="30"/>
        <v>100</v>
      </c>
      <c r="I130" s="23">
        <f t="shared" si="31"/>
        <v>208629.344</v>
      </c>
      <c r="J130" s="36">
        <f t="shared" si="33"/>
        <v>1130813.292</v>
      </c>
    </row>
    <row r="131" spans="2:10" ht="13.5" customHeight="1">
      <c r="B131" s="10" t="s">
        <v>7</v>
      </c>
      <c r="C131" s="21">
        <f t="shared" si="27"/>
        <v>142911.57900000003</v>
      </c>
      <c r="D131" s="29">
        <f t="shared" si="32"/>
        <v>32.48404186965666</v>
      </c>
      <c r="E131" s="23">
        <f t="shared" si="28"/>
        <v>297032.3774</v>
      </c>
      <c r="F131" s="29">
        <f t="shared" si="32"/>
        <v>67.51595813034335</v>
      </c>
      <c r="G131" s="23">
        <f t="shared" si="29"/>
        <v>439943.9564</v>
      </c>
      <c r="H131" s="32">
        <f t="shared" si="30"/>
        <v>100</v>
      </c>
      <c r="I131" s="23">
        <f t="shared" si="31"/>
        <v>218562.19869999998</v>
      </c>
      <c r="J131" s="36">
        <f t="shared" si="33"/>
        <v>658506.1551</v>
      </c>
    </row>
    <row r="132" spans="2:10" ht="13.5" customHeight="1">
      <c r="B132" s="10" t="s">
        <v>8</v>
      </c>
      <c r="C132" s="21">
        <f t="shared" si="27"/>
        <v>54701.937999999995</v>
      </c>
      <c r="D132" s="29">
        <f t="shared" si="32"/>
        <v>41.093240515160076</v>
      </c>
      <c r="E132" s="23">
        <f t="shared" si="28"/>
        <v>78414.6946</v>
      </c>
      <c r="F132" s="29">
        <f t="shared" si="32"/>
        <v>58.90675948483991</v>
      </c>
      <c r="G132" s="23">
        <f t="shared" si="29"/>
        <v>133116.6326</v>
      </c>
      <c r="H132" s="32">
        <f t="shared" si="30"/>
        <v>100</v>
      </c>
      <c r="I132" s="23">
        <f t="shared" si="31"/>
        <v>20127.182500000003</v>
      </c>
      <c r="J132" s="36">
        <f t="shared" si="33"/>
        <v>153243.8151</v>
      </c>
    </row>
    <row r="133" spans="2:10" ht="13.5" customHeight="1">
      <c r="B133" s="10" t="s">
        <v>9</v>
      </c>
      <c r="C133" s="21">
        <f t="shared" si="27"/>
        <v>523394.7259</v>
      </c>
      <c r="D133" s="29">
        <f t="shared" si="32"/>
        <v>76.07100613036981</v>
      </c>
      <c r="E133" s="23">
        <f t="shared" si="28"/>
        <v>164639.7205</v>
      </c>
      <c r="F133" s="29">
        <f t="shared" si="32"/>
        <v>23.928993869630187</v>
      </c>
      <c r="G133" s="23">
        <f t="shared" si="29"/>
        <v>688034.4464</v>
      </c>
      <c r="H133" s="32">
        <f t="shared" si="30"/>
        <v>100</v>
      </c>
      <c r="I133" s="23">
        <f t="shared" si="31"/>
        <v>91219.7476</v>
      </c>
      <c r="J133" s="36">
        <f t="shared" si="33"/>
        <v>779254.194</v>
      </c>
    </row>
    <row r="134" spans="2:10" ht="13.5" customHeight="1">
      <c r="B134" s="10" t="s">
        <v>10</v>
      </c>
      <c r="C134" s="21">
        <f t="shared" si="27"/>
        <v>890921.8605</v>
      </c>
      <c r="D134" s="29">
        <f t="shared" si="32"/>
        <v>70.36405685803807</v>
      </c>
      <c r="E134" s="23">
        <f t="shared" si="28"/>
        <v>375238.5917</v>
      </c>
      <c r="F134" s="29">
        <f t="shared" si="32"/>
        <v>29.635943141961924</v>
      </c>
      <c r="G134" s="23">
        <f t="shared" si="29"/>
        <v>1266160.4522</v>
      </c>
      <c r="H134" s="32">
        <f t="shared" si="30"/>
        <v>100</v>
      </c>
      <c r="I134" s="23">
        <f t="shared" si="31"/>
        <v>978427.0139</v>
      </c>
      <c r="J134" s="36">
        <f t="shared" si="33"/>
        <v>2244587.4661</v>
      </c>
    </row>
    <row r="135" spans="2:10" ht="13.5" customHeight="1">
      <c r="B135" s="10" t="s">
        <v>11</v>
      </c>
      <c r="C135" s="21">
        <f t="shared" si="27"/>
        <v>504239.25779999996</v>
      </c>
      <c r="D135" s="29">
        <f t="shared" si="32"/>
        <v>64.50895953738257</v>
      </c>
      <c r="E135" s="23">
        <f t="shared" si="28"/>
        <v>277418.4552</v>
      </c>
      <c r="F135" s="29">
        <f t="shared" si="32"/>
        <v>35.49104046261743</v>
      </c>
      <c r="G135" s="23">
        <f t="shared" si="29"/>
        <v>781657.713</v>
      </c>
      <c r="H135" s="32">
        <f t="shared" si="30"/>
        <v>100</v>
      </c>
      <c r="I135" s="23">
        <f t="shared" si="31"/>
        <v>268285.6037</v>
      </c>
      <c r="J135" s="36">
        <f t="shared" si="33"/>
        <v>1049943.3166999999</v>
      </c>
    </row>
    <row r="136" spans="2:10" ht="13.5" customHeight="1">
      <c r="B136" s="10" t="s">
        <v>12</v>
      </c>
      <c r="C136" s="21">
        <f t="shared" si="27"/>
        <v>105842.5508</v>
      </c>
      <c r="D136" s="29">
        <f t="shared" si="32"/>
        <v>87.55048615789491</v>
      </c>
      <c r="E136" s="23">
        <f t="shared" si="28"/>
        <v>15050.6109</v>
      </c>
      <c r="F136" s="29">
        <f t="shared" si="32"/>
        <v>12.4495138421051</v>
      </c>
      <c r="G136" s="23">
        <f t="shared" si="29"/>
        <v>120893.1617</v>
      </c>
      <c r="H136" s="32">
        <f t="shared" si="30"/>
        <v>100</v>
      </c>
      <c r="I136" s="23">
        <f t="shared" si="31"/>
        <v>32444.8833</v>
      </c>
      <c r="J136" s="36">
        <f t="shared" si="33"/>
        <v>153338.04499999998</v>
      </c>
    </row>
    <row r="137" spans="2:10" ht="13.5" customHeight="1">
      <c r="B137" s="10" t="s">
        <v>13</v>
      </c>
      <c r="C137" s="21">
        <f t="shared" si="27"/>
        <v>8920.702</v>
      </c>
      <c r="D137" s="29">
        <f t="shared" si="32"/>
        <v>75.26927192717086</v>
      </c>
      <c r="E137" s="23">
        <f t="shared" si="28"/>
        <v>2931.0162</v>
      </c>
      <c r="F137" s="29">
        <f t="shared" si="32"/>
        <v>24.730728072829137</v>
      </c>
      <c r="G137" s="23">
        <f t="shared" si="29"/>
        <v>11851.7182</v>
      </c>
      <c r="H137" s="32">
        <f t="shared" si="30"/>
        <v>100</v>
      </c>
      <c r="I137" s="23">
        <f t="shared" si="31"/>
        <v>7239.399399999999</v>
      </c>
      <c r="J137" s="36">
        <f t="shared" si="33"/>
        <v>19091.117599999998</v>
      </c>
    </row>
    <row r="138" spans="2:10" ht="13.5" customHeight="1">
      <c r="B138" s="10" t="s">
        <v>14</v>
      </c>
      <c r="C138" s="21">
        <f t="shared" si="27"/>
        <v>88.36370000000001</v>
      </c>
      <c r="D138" s="29">
        <f t="shared" si="32"/>
        <v>20.82302162477808</v>
      </c>
      <c r="E138" s="23">
        <f t="shared" si="28"/>
        <v>335.9921</v>
      </c>
      <c r="F138" s="29">
        <f t="shared" si="32"/>
        <v>79.17697837522194</v>
      </c>
      <c r="G138" s="23">
        <f t="shared" si="29"/>
        <v>424.3558</v>
      </c>
      <c r="H138" s="32">
        <f t="shared" si="30"/>
        <v>100</v>
      </c>
      <c r="I138" s="23">
        <f t="shared" si="31"/>
        <v>357.1957</v>
      </c>
      <c r="J138" s="36">
        <f t="shared" si="33"/>
        <v>781.5515</v>
      </c>
    </row>
    <row r="139" spans="2:10" ht="13.5" customHeight="1">
      <c r="B139" s="10" t="s">
        <v>20</v>
      </c>
      <c r="C139" s="21">
        <f t="shared" si="27"/>
        <v>181.3437</v>
      </c>
      <c r="D139" s="29">
        <f t="shared" si="32"/>
        <v>61.5332229870455</v>
      </c>
      <c r="E139" s="23">
        <f t="shared" si="28"/>
        <v>113.3649</v>
      </c>
      <c r="F139" s="29">
        <f t="shared" si="32"/>
        <v>38.46677701295449</v>
      </c>
      <c r="G139" s="23">
        <f t="shared" si="29"/>
        <v>294.70860000000005</v>
      </c>
      <c r="H139" s="32">
        <f t="shared" si="30"/>
        <v>100</v>
      </c>
      <c r="I139" s="23">
        <f t="shared" si="31"/>
        <v>15.1102</v>
      </c>
      <c r="J139" s="36">
        <f t="shared" si="33"/>
        <v>309.81880000000007</v>
      </c>
    </row>
    <row r="140" spans="2:10" ht="13.5" customHeight="1">
      <c r="B140" s="11" t="s">
        <v>15</v>
      </c>
      <c r="C140" s="21">
        <f t="shared" si="27"/>
        <v>1470127.5768</v>
      </c>
      <c r="D140" s="29">
        <f t="shared" si="32"/>
        <v>44.592915197016936</v>
      </c>
      <c r="E140" s="23">
        <f t="shared" si="28"/>
        <v>1826646.2947999998</v>
      </c>
      <c r="F140" s="29">
        <f t="shared" si="32"/>
        <v>55.407084802983064</v>
      </c>
      <c r="G140" s="23">
        <f t="shared" si="29"/>
        <v>3296773.8715999997</v>
      </c>
      <c r="H140" s="32">
        <f t="shared" si="30"/>
        <v>100</v>
      </c>
      <c r="I140" s="23">
        <f t="shared" si="31"/>
        <v>9956265.1435</v>
      </c>
      <c r="J140" s="36">
        <f t="shared" si="33"/>
        <v>13253039.0151</v>
      </c>
    </row>
    <row r="141" spans="2:10" ht="13.5" customHeight="1">
      <c r="B141" s="8" t="s">
        <v>16</v>
      </c>
      <c r="C141" s="22">
        <f>SUM(C128:C140)</f>
        <v>4074073.9372</v>
      </c>
      <c r="D141" s="30">
        <f t="shared" si="32"/>
        <v>40.87076549373791</v>
      </c>
      <c r="E141" s="22">
        <f>SUM(E128:E140)</f>
        <v>5894112.095</v>
      </c>
      <c r="F141" s="30">
        <f t="shared" si="32"/>
        <v>59.12923450626209</v>
      </c>
      <c r="G141" s="22">
        <f>SUM(G128:G140)</f>
        <v>9968186.0322</v>
      </c>
      <c r="H141" s="33">
        <f t="shared" si="30"/>
        <v>100</v>
      </c>
      <c r="I141" s="22">
        <f>SUM(I128:I140)</f>
        <v>12444156.936700001</v>
      </c>
      <c r="J141" s="37">
        <f t="shared" si="33"/>
        <v>22412342.968900003</v>
      </c>
    </row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</sheetData>
  <sheetProtection/>
  <mergeCells count="42">
    <mergeCell ref="I126:I127"/>
    <mergeCell ref="J126:J127"/>
    <mergeCell ref="I86:I87"/>
    <mergeCell ref="J86:J87"/>
    <mergeCell ref="I106:I107"/>
    <mergeCell ref="J106:J107"/>
    <mergeCell ref="I6:I7"/>
    <mergeCell ref="J6:J7"/>
    <mergeCell ref="I26:I27"/>
    <mergeCell ref="J26:J27"/>
    <mergeCell ref="I46:I47"/>
    <mergeCell ref="J46:J47"/>
    <mergeCell ref="I66:I67"/>
    <mergeCell ref="J66:J67"/>
    <mergeCell ref="C6:D6"/>
    <mergeCell ref="E6:F6"/>
    <mergeCell ref="G6:H6"/>
    <mergeCell ref="C4:D4"/>
    <mergeCell ref="C24:D24"/>
    <mergeCell ref="C26:D26"/>
    <mergeCell ref="E26:F26"/>
    <mergeCell ref="G26:H26"/>
    <mergeCell ref="E106:F106"/>
    <mergeCell ref="G106:H106"/>
    <mergeCell ref="C44:D44"/>
    <mergeCell ref="C46:D46"/>
    <mergeCell ref="E46:F46"/>
    <mergeCell ref="G46:H46"/>
    <mergeCell ref="C64:D64"/>
    <mergeCell ref="C66:D66"/>
    <mergeCell ref="E66:F66"/>
    <mergeCell ref="G66:H66"/>
    <mergeCell ref="C124:D124"/>
    <mergeCell ref="C126:D126"/>
    <mergeCell ref="E126:F126"/>
    <mergeCell ref="G126:H126"/>
    <mergeCell ref="C84:D84"/>
    <mergeCell ref="C86:D86"/>
    <mergeCell ref="E86:F86"/>
    <mergeCell ref="G86:H86"/>
    <mergeCell ref="C104:D104"/>
    <mergeCell ref="C106:D106"/>
  </mergeCells>
  <printOptions horizontalCentered="1"/>
  <pageMargins left="0.7874015748031497" right="0.7874015748031497" top="0.7874015748031497" bottom="0.7874015748031497" header="0.5118110236220472" footer="0.3937007874015748"/>
  <pageSetup horizontalDpi="600" verticalDpi="600" orientation="portrait" pageOrder="overThenDown" paperSize="9" r:id="rId1"/>
  <rowBreaks count="1" manualBreakCount="1">
    <brk id="81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sugan</dc:creator>
  <cp:keywords/>
  <dc:description/>
  <cp:lastModifiedBy>菅 直往</cp:lastModifiedBy>
  <cp:lastPrinted>2002-03-10T01:46:41Z</cp:lastPrinted>
  <dcterms:created xsi:type="dcterms:W3CDTF">2001-10-15T03:59:22Z</dcterms:created>
  <dcterms:modified xsi:type="dcterms:W3CDTF">2018-05-31T07:54:49Z</dcterms:modified>
  <cp:category/>
  <cp:version/>
  <cp:contentType/>
  <cp:contentStatus/>
</cp:coreProperties>
</file>