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20370" yWindow="-120" windowWidth="29040" windowHeight="15840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'1-1'!$A$8:$V$8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'1-1'!$A$2:$X$25</definedName>
    <definedName name="_xlnm.Print_Titles" localSheetId="0">'1-1'!$2:$8</definedName>
    <definedName name="_xlnm.Print_Titles">[2]乗用・ＲＶ車!$A$1:$IV$7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" i="1" l="1"/>
  <c r="U15" i="1"/>
  <c r="L15" i="1"/>
  <c r="V14" i="1"/>
  <c r="U14" i="1"/>
  <c r="L14" i="1"/>
  <c r="V10" i="1"/>
  <c r="U10" i="1"/>
  <c r="L10" i="1"/>
  <c r="V9" i="1"/>
  <c r="U9" i="1"/>
  <c r="L9" i="1"/>
  <c r="V16" i="1" l="1"/>
  <c r="U16" i="1"/>
  <c r="L16" i="1"/>
  <c r="V13" i="1"/>
  <c r="U13" i="1"/>
  <c r="L13" i="1"/>
  <c r="V12" i="1"/>
  <c r="U12" i="1"/>
  <c r="L12" i="1"/>
  <c r="V11" i="1"/>
  <c r="U11" i="1"/>
  <c r="L11" i="1"/>
</calcChain>
</file>

<file path=xl/sharedStrings.xml><?xml version="1.0" encoding="utf-8"?>
<sst xmlns="http://schemas.openxmlformats.org/spreadsheetml/2006/main" count="104" uniqueCount="69">
  <si>
    <t>当該自動車の製造又は輸入の事業を行う者の氏名又は名称　</t>
    <phoneticPr fontId="2"/>
  </si>
  <si>
    <t>トヨタ自動車株式会社</t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</si>
  <si>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</si>
  <si>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8" eb="20">
      <t>レイワ</t>
    </rPh>
    <rPh sb="22" eb="23">
      <t>ネン</t>
    </rPh>
    <rPh sb="23" eb="24">
      <t>ド</t>
    </rPh>
    <phoneticPr fontId="2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</si>
  <si>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2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</si>
  <si>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</si>
  <si>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</si>
  <si>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</si>
  <si>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</si>
  <si>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</si>
  <si>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</si>
  <si>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</si>
  <si>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令和2年度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</si>
  <si>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</si>
  <si>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</si>
  <si>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</si>
  <si>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</si>
  <si>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2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</si>
  <si>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2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</si>
  <si>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</si>
  <si>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2"/>
  </si>
  <si>
    <t>燃費基準
達成･向上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</si>
  <si>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</si>
  <si>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</si>
  <si>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</si>
  <si>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"/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</si>
  <si>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</si>
  <si>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</si>
  <si>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</si>
  <si>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2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</si>
  <si>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</si>
  <si>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</si>
  <si>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</si>
  <si>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</si>
  <si>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2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</si>
  <si>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</si>
  <si>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</si>
  <si>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レベル</t>
    </r>
  </si>
  <si>
    <t>トヨタ</t>
  </si>
  <si>
    <t>*</t>
    <phoneticPr fontId="2"/>
  </si>
  <si>
    <t>スープラ</t>
    <phoneticPr fontId="2"/>
  </si>
  <si>
    <t>3BA-DB82</t>
    <phoneticPr fontId="2"/>
  </si>
  <si>
    <t>0001</t>
    <phoneticPr fontId="2"/>
  </si>
  <si>
    <t>B48B20B</t>
    <phoneticPr fontId="10"/>
  </si>
  <si>
    <t>I
V
D
EP
B</t>
    <phoneticPr fontId="10"/>
  </si>
  <si>
    <t>3W</t>
    <phoneticPr fontId="10"/>
  </si>
  <si>
    <t>R</t>
    <phoneticPr fontId="2"/>
  </si>
  <si>
    <t>3BA-DB22</t>
    <phoneticPr fontId="2"/>
  </si>
  <si>
    <t>I
V
D
EP
B</t>
    <phoneticPr fontId="10"/>
  </si>
  <si>
    <t>3BA-DB42</t>
    <phoneticPr fontId="2"/>
  </si>
  <si>
    <t>0001</t>
    <phoneticPr fontId="2"/>
  </si>
  <si>
    <t>B58B30C</t>
    <phoneticPr fontId="10"/>
  </si>
  <si>
    <t>3BA-DB02</t>
    <phoneticPr fontId="2"/>
  </si>
  <si>
    <t>B58B30B</t>
    <phoneticPr fontId="10"/>
  </si>
  <si>
    <t>I
V
D
EP
B</t>
    <phoneticPr fontId="10"/>
  </si>
  <si>
    <t>3W</t>
    <phoneticPr fontId="10"/>
  </si>
  <si>
    <t>R</t>
    <phoneticPr fontId="2"/>
  </si>
  <si>
    <t>（注）　*印の付いている通称名については、　Bayerische Motoren Werke AG (BMW)が製造事業者である</t>
  </si>
  <si>
    <t>★0.5</t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</si>
  <si>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</si>
  <si>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8AT
(E･</t>
    </r>
    <r>
      <rPr>
        <sz val="8"/>
        <rFont val="Arial"/>
        <family val="2"/>
      </rPr>
      <t>LTC)</t>
    </r>
    <phoneticPr fontId="10"/>
  </si>
  <si>
    <r>
      <t>8AT(E･</t>
    </r>
    <r>
      <rPr>
        <sz val="8"/>
        <rFont val="Arial"/>
        <family val="2"/>
      </rPr>
      <t>LTC)</t>
    </r>
    <phoneticPr fontId="10"/>
  </si>
  <si>
    <t/>
  </si>
  <si>
    <t>3BA-DB86</t>
    <phoneticPr fontId="2"/>
  </si>
  <si>
    <t>3BA-DB26</t>
    <phoneticPr fontId="2"/>
  </si>
  <si>
    <t>3BA-DB06</t>
    <phoneticPr fontId="2"/>
  </si>
  <si>
    <t>0101</t>
    <phoneticPr fontId="2"/>
  </si>
  <si>
    <t>6MT</t>
    <phoneticPr fontId="10"/>
  </si>
  <si>
    <t>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</si>
</sst>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.0"/>
  </numFmts>
  <fonts count="14" x14ac:knownFonts="1"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9" fillId="0" borderId="0">
      <alignment vertical="center"/>
    </xf>
    <xf numFmtId="0" fontId="13" fillId="0" borderId="0"/>
  </cellStyleXfs>
  <cellXfs count="12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/>
    <xf numFmtId="0" fontId="3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3" fillId="0" borderId="1" xfId="0" applyFont="1" applyFill="1" applyBorder="1"/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8" fillId="0" borderId="1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49" fontId="5" fillId="0" borderId="26" xfId="1" applyNumberFormat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176" fontId="11" fillId="0" borderId="28" xfId="1" applyNumberFormat="1" applyFont="1" applyFill="1" applyBorder="1" applyAlignment="1">
      <alignment horizontal="center" vertical="center" wrapText="1"/>
    </xf>
    <xf numFmtId="1" fontId="11" fillId="0" borderId="29" xfId="1" applyNumberFormat="1" applyFont="1" applyFill="1" applyBorder="1" applyAlignment="1">
      <alignment horizontal="center" vertical="center" wrapText="1"/>
    </xf>
    <xf numFmtId="176" fontId="11" fillId="0" borderId="30" xfId="1" applyNumberFormat="1" applyFont="1" applyFill="1" applyBorder="1" applyAlignment="1">
      <alignment horizontal="center" vertical="center" wrapText="1"/>
    </xf>
    <xf numFmtId="176" fontId="11" fillId="0" borderId="26" xfId="1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56" fontId="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33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49" fontId="5" fillId="0" borderId="35" xfId="1" applyNumberFormat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176" fontId="11" fillId="0" borderId="37" xfId="1" applyNumberFormat="1" applyFont="1" applyFill="1" applyBorder="1" applyAlignment="1">
      <alignment horizontal="center" vertical="center" wrapText="1"/>
    </xf>
    <xf numFmtId="1" fontId="11" fillId="0" borderId="38" xfId="1" applyNumberFormat="1" applyFont="1" applyFill="1" applyBorder="1" applyAlignment="1">
      <alignment horizontal="center" vertical="center" wrapText="1"/>
    </xf>
    <xf numFmtId="176" fontId="11" fillId="0" borderId="39" xfId="1" applyNumberFormat="1" applyFont="1" applyFill="1" applyBorder="1" applyAlignment="1">
      <alignment horizontal="center" vertical="center" wrapText="1"/>
    </xf>
    <xf numFmtId="176" fontId="11" fillId="0" borderId="35" xfId="1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9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left" vertical="center" wrapText="1"/>
    </xf>
    <xf numFmtId="49" fontId="5" fillId="0" borderId="42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176" fontId="11" fillId="0" borderId="44" xfId="1" applyNumberFormat="1" applyFont="1" applyFill="1" applyBorder="1" applyAlignment="1">
      <alignment horizontal="center" vertical="center" wrapText="1"/>
    </xf>
    <xf numFmtId="1" fontId="11" fillId="0" borderId="45" xfId="1" applyNumberFormat="1" applyFont="1" applyFill="1" applyBorder="1" applyAlignment="1">
      <alignment horizontal="center" vertical="center" wrapText="1"/>
    </xf>
    <xf numFmtId="176" fontId="11" fillId="0" borderId="46" xfId="1" applyNumberFormat="1" applyFont="1" applyFill="1" applyBorder="1" applyAlignment="1">
      <alignment horizontal="center" vertical="center" wrapText="1"/>
    </xf>
    <xf numFmtId="176" fontId="11" fillId="0" borderId="42" xfId="1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46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49" xfId="1" applyFont="1" applyFill="1" applyBorder="1" applyAlignment="1">
      <alignment horizontal="left" vertical="center" wrapText="1"/>
    </xf>
    <xf numFmtId="0" fontId="5" fillId="0" borderId="50" xfId="1" applyFont="1" applyFill="1" applyBorder="1" applyAlignment="1">
      <alignment horizontal="left" vertical="center" wrapText="1"/>
    </xf>
    <xf numFmtId="176" fontId="11" fillId="0" borderId="51" xfId="1" applyNumberFormat="1" applyFont="1" applyFill="1" applyBorder="1" applyAlignment="1">
      <alignment horizontal="center" vertical="center" wrapText="1"/>
    </xf>
    <xf numFmtId="1" fontId="11" fillId="0" borderId="52" xfId="1" applyNumberFormat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56" fontId="3" fillId="0" borderId="0" xfId="0" applyNumberFormat="1" applyFont="1" applyFill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8" fillId="0" borderId="10" xfId="0" applyFont="1" applyFill="1" applyBorder="1" applyAlignment="1"/>
    <xf numFmtId="0" fontId="8" fillId="0" borderId="0" xfId="0" applyFont="1" applyFill="1" applyAlignment="1"/>
    <xf numFmtId="0" fontId="8" fillId="0" borderId="12" xfId="0" applyFont="1" applyFill="1" applyBorder="1" applyAlignment="1"/>
    <xf numFmtId="0" fontId="8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0"/>
  <sheetViews>
    <sheetView tabSelected="1" view="pageBreakPreview" zoomScale="175" zoomScaleNormal="90" zoomScaleSheetLayoutView="1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36" sqref="T36"/>
    </sheetView>
  </sheetViews>
  <sheetFormatPr defaultRowHeight="11.25" x14ac:dyDescent="0.2"/>
  <cols>
    <col min="1" max="1" width="5.5" style="20" customWidth="1"/>
    <col min="2" max="2" width="3.5" style="2" bestFit="1" customWidth="1"/>
    <col min="3" max="3" width="13.1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8.625" style="2" bestFit="1" customWidth="1"/>
    <col min="17" max="17" width="10" style="2" bestFit="1" customWidth="1"/>
    <col min="18" max="18" width="6" style="2" customWidth="1"/>
    <col min="19" max="19" width="5.625" style="2" bestFit="1" customWidth="1"/>
    <col min="20" max="20" width="11" style="2" bestFit="1" customWidth="1"/>
    <col min="21" max="22" width="8.25" style="2" bestFit="1" customWidth="1"/>
    <col min="23" max="24" width="8.25" style="2" customWidth="1"/>
    <col min="25" max="16384" width="9" style="2"/>
  </cols>
  <sheetData>
    <row r="1" spans="1:25" ht="21.75" customHeight="1" x14ac:dyDescent="0.25">
      <c r="A1" s="1"/>
      <c r="B1" s="1"/>
      <c r="R1" s="3"/>
    </row>
    <row r="2" spans="1:25" s="4" customFormat="1" ht="15" x14ac:dyDescent="0.2">
      <c r="A2" s="2"/>
      <c r="B2" s="2"/>
      <c r="C2" s="2"/>
      <c r="F2" s="5"/>
      <c r="I2" s="2"/>
      <c r="J2" s="74" t="s">
        <v>0</v>
      </c>
      <c r="K2" s="75"/>
      <c r="L2" s="75"/>
      <c r="M2" s="75"/>
      <c r="N2" s="75"/>
      <c r="O2" s="75"/>
      <c r="P2" s="75"/>
      <c r="Q2" s="6"/>
      <c r="R2" s="76" t="s">
        <v>1</v>
      </c>
      <c r="S2" s="77"/>
      <c r="T2" s="77"/>
      <c r="U2" s="77"/>
      <c r="V2" s="77"/>
      <c r="W2" s="7"/>
      <c r="X2" s="7"/>
    </row>
    <row r="3" spans="1:25" s="4" customFormat="1" ht="23.25" customHeight="1" x14ac:dyDescent="0.25">
      <c r="A3" s="8" t="s">
        <v>2</v>
      </c>
      <c r="B3" s="9"/>
      <c r="C3" s="2"/>
      <c r="F3" s="2"/>
      <c r="G3" s="2"/>
      <c r="H3" s="2"/>
      <c r="I3" s="2"/>
      <c r="J3" s="10"/>
      <c r="K3" s="2"/>
      <c r="L3" s="2"/>
      <c r="M3" s="2"/>
      <c r="N3" s="2"/>
      <c r="O3" s="2"/>
      <c r="P3" s="2"/>
      <c r="R3" s="11"/>
      <c r="S3" s="78" t="s">
        <v>3</v>
      </c>
      <c r="T3" s="78"/>
      <c r="U3" s="78"/>
      <c r="V3" s="78"/>
      <c r="W3" s="78"/>
      <c r="X3" s="78"/>
    </row>
    <row r="4" spans="1:25" s="4" customFormat="1" ht="14.25" customHeight="1" thickBot="1" x14ac:dyDescent="0.25">
      <c r="A4" s="79" t="s">
        <v>4</v>
      </c>
      <c r="B4" s="82" t="s">
        <v>5</v>
      </c>
      <c r="C4" s="83"/>
      <c r="D4" s="88"/>
      <c r="E4" s="12"/>
      <c r="F4" s="82" t="s">
        <v>6</v>
      </c>
      <c r="G4" s="90"/>
      <c r="H4" s="93" t="s">
        <v>7</v>
      </c>
      <c r="I4" s="93" t="s">
        <v>8</v>
      </c>
      <c r="J4" s="94" t="s">
        <v>9</v>
      </c>
      <c r="K4" s="96" t="s">
        <v>10</v>
      </c>
      <c r="L4" s="97"/>
      <c r="M4" s="97"/>
      <c r="N4" s="97"/>
      <c r="O4" s="98"/>
      <c r="P4" s="12"/>
      <c r="Q4" s="99"/>
      <c r="R4" s="100"/>
      <c r="S4" s="101"/>
      <c r="T4" s="13"/>
      <c r="U4" s="102" t="s">
        <v>11</v>
      </c>
      <c r="V4" s="105" t="s">
        <v>12</v>
      </c>
      <c r="W4" s="106" t="s">
        <v>13</v>
      </c>
      <c r="X4" s="106"/>
    </row>
    <row r="5" spans="1:25" s="4" customFormat="1" ht="11.25" customHeight="1" x14ac:dyDescent="0.2">
      <c r="A5" s="80"/>
      <c r="B5" s="84"/>
      <c r="C5" s="85"/>
      <c r="D5" s="89"/>
      <c r="E5" s="14"/>
      <c r="F5" s="91"/>
      <c r="G5" s="92"/>
      <c r="H5" s="80"/>
      <c r="I5" s="80"/>
      <c r="J5" s="95"/>
      <c r="K5" s="107" t="s">
        <v>14</v>
      </c>
      <c r="L5" s="111" t="s">
        <v>15</v>
      </c>
      <c r="M5" s="114" t="s">
        <v>16</v>
      </c>
      <c r="N5" s="115" t="s">
        <v>17</v>
      </c>
      <c r="O5" s="115" t="s">
        <v>59</v>
      </c>
      <c r="P5" s="15" t="s">
        <v>18</v>
      </c>
      <c r="Q5" s="117" t="s">
        <v>19</v>
      </c>
      <c r="R5" s="118"/>
      <c r="S5" s="119"/>
      <c r="T5" s="16" t="s">
        <v>20</v>
      </c>
      <c r="U5" s="103"/>
      <c r="V5" s="80"/>
      <c r="W5" s="105" t="s">
        <v>21</v>
      </c>
      <c r="X5" s="110" t="s">
        <v>22</v>
      </c>
    </row>
    <row r="6" spans="1:25" s="4" customFormat="1" ht="11.25" customHeight="1" x14ac:dyDescent="0.2">
      <c r="A6" s="80"/>
      <c r="B6" s="84"/>
      <c r="C6" s="85"/>
      <c r="D6" s="79" t="s">
        <v>23</v>
      </c>
      <c r="E6" s="110" t="s">
        <v>24</v>
      </c>
      <c r="F6" s="79" t="s">
        <v>23</v>
      </c>
      <c r="G6" s="93" t="s">
        <v>25</v>
      </c>
      <c r="H6" s="80"/>
      <c r="I6" s="80"/>
      <c r="J6" s="95"/>
      <c r="K6" s="108"/>
      <c r="L6" s="112"/>
      <c r="M6" s="108"/>
      <c r="N6" s="116"/>
      <c r="O6" s="116"/>
      <c r="P6" s="17" t="s">
        <v>26</v>
      </c>
      <c r="Q6" s="17" t="s">
        <v>27</v>
      </c>
      <c r="R6" s="17"/>
      <c r="S6" s="17"/>
      <c r="T6" s="18" t="s">
        <v>28</v>
      </c>
      <c r="U6" s="103"/>
      <c r="V6" s="80"/>
      <c r="W6" s="80"/>
      <c r="X6" s="80"/>
    </row>
    <row r="7" spans="1:25" s="4" customFormat="1" ht="12" customHeight="1" x14ac:dyDescent="0.2">
      <c r="A7" s="80"/>
      <c r="B7" s="84"/>
      <c r="C7" s="85"/>
      <c r="D7" s="80"/>
      <c r="E7" s="80"/>
      <c r="F7" s="80"/>
      <c r="G7" s="80"/>
      <c r="H7" s="80"/>
      <c r="I7" s="80"/>
      <c r="J7" s="95"/>
      <c r="K7" s="108"/>
      <c r="L7" s="112"/>
      <c r="M7" s="108"/>
      <c r="N7" s="116"/>
      <c r="O7" s="116"/>
      <c r="P7" s="17" t="s">
        <v>29</v>
      </c>
      <c r="Q7" s="17" t="s">
        <v>30</v>
      </c>
      <c r="R7" s="17" t="s">
        <v>31</v>
      </c>
      <c r="S7" s="17" t="s">
        <v>32</v>
      </c>
      <c r="T7" s="18" t="s">
        <v>33</v>
      </c>
      <c r="U7" s="103"/>
      <c r="V7" s="80"/>
      <c r="W7" s="80"/>
      <c r="X7" s="80"/>
    </row>
    <row r="8" spans="1:25" s="4" customFormat="1" ht="11.25" customHeight="1" x14ac:dyDescent="0.2">
      <c r="A8" s="81"/>
      <c r="B8" s="86"/>
      <c r="C8" s="87"/>
      <c r="D8" s="81"/>
      <c r="E8" s="81"/>
      <c r="F8" s="81"/>
      <c r="G8" s="81"/>
      <c r="H8" s="81"/>
      <c r="I8" s="81"/>
      <c r="J8" s="91"/>
      <c r="K8" s="109"/>
      <c r="L8" s="113"/>
      <c r="M8" s="109"/>
      <c r="N8" s="92"/>
      <c r="O8" s="92"/>
      <c r="P8" s="14" t="s">
        <v>34</v>
      </c>
      <c r="Q8" s="14" t="s">
        <v>35</v>
      </c>
      <c r="R8" s="14" t="s">
        <v>36</v>
      </c>
      <c r="S8" s="19"/>
      <c r="T8" s="24" t="s">
        <v>37</v>
      </c>
      <c r="U8" s="104"/>
      <c r="V8" s="81"/>
      <c r="W8" s="81"/>
      <c r="X8" s="81"/>
    </row>
    <row r="9" spans="1:25" s="4" customFormat="1" ht="52.5" x14ac:dyDescent="0.2">
      <c r="A9" s="72" t="s">
        <v>38</v>
      </c>
      <c r="B9" s="72" t="s">
        <v>39</v>
      </c>
      <c r="C9" s="27" t="s">
        <v>40</v>
      </c>
      <c r="D9" s="28" t="s">
        <v>63</v>
      </c>
      <c r="E9" s="29" t="s">
        <v>42</v>
      </c>
      <c r="F9" s="30" t="s">
        <v>43</v>
      </c>
      <c r="G9" s="30">
        <v>1.998</v>
      </c>
      <c r="H9" s="30" t="s">
        <v>61</v>
      </c>
      <c r="I9" s="30">
        <v>1410</v>
      </c>
      <c r="J9" s="31">
        <v>2</v>
      </c>
      <c r="K9" s="32">
        <v>14.5</v>
      </c>
      <c r="L9" s="33">
        <f t="shared" ref="L9:L16" si="0">IF(K9&gt;0,1/K9*34.6*67.1,"")</f>
        <v>160.11448275862068</v>
      </c>
      <c r="M9" s="34">
        <v>15.8</v>
      </c>
      <c r="N9" s="35">
        <v>19</v>
      </c>
      <c r="O9" s="35">
        <v>24.538072999999997</v>
      </c>
      <c r="P9" s="30" t="s">
        <v>44</v>
      </c>
      <c r="Q9" s="30" t="s">
        <v>45</v>
      </c>
      <c r="R9" s="30" t="s">
        <v>46</v>
      </c>
      <c r="S9" s="30"/>
      <c r="T9" s="36"/>
      <c r="U9" s="37" t="str">
        <f t="shared" ref="U9:V10" si="1">IF(J9&gt;0, IF(J9&gt;=M9,ROUNDDOWN(J9/M9*100,0),""),"")</f>
        <v/>
      </c>
      <c r="V9" s="38" t="str">
        <f t="shared" si="1"/>
        <v/>
      </c>
      <c r="W9" s="39">
        <v>59</v>
      </c>
      <c r="X9" s="39" t="s">
        <v>58</v>
      </c>
      <c r="Y9" s="73"/>
    </row>
    <row r="10" spans="1:25" s="4" customFormat="1" ht="52.5" x14ac:dyDescent="0.2">
      <c r="A10" s="25"/>
      <c r="B10" s="23"/>
      <c r="C10" s="26"/>
      <c r="D10" s="28" t="s">
        <v>64</v>
      </c>
      <c r="E10" s="29" t="s">
        <v>42</v>
      </c>
      <c r="F10" s="30" t="s">
        <v>43</v>
      </c>
      <c r="G10" s="30">
        <v>1.998</v>
      </c>
      <c r="H10" s="30" t="s">
        <v>61</v>
      </c>
      <c r="I10" s="30">
        <v>1460</v>
      </c>
      <c r="J10" s="31">
        <v>2</v>
      </c>
      <c r="K10" s="32">
        <v>14</v>
      </c>
      <c r="L10" s="33">
        <f t="shared" si="0"/>
        <v>165.83285714285714</v>
      </c>
      <c r="M10" s="34">
        <v>14.4</v>
      </c>
      <c r="N10" s="35">
        <v>17.600000000000001</v>
      </c>
      <c r="O10" s="35">
        <v>24.141027999999999</v>
      </c>
      <c r="P10" s="30" t="s">
        <v>44</v>
      </c>
      <c r="Q10" s="30" t="s">
        <v>45</v>
      </c>
      <c r="R10" s="30" t="s">
        <v>46</v>
      </c>
      <c r="S10" s="30"/>
      <c r="T10" s="36"/>
      <c r="U10" s="37" t="str">
        <f t="shared" si="1"/>
        <v/>
      </c>
      <c r="V10" s="38" t="str">
        <f t="shared" si="1"/>
        <v/>
      </c>
      <c r="W10" s="39">
        <v>58</v>
      </c>
      <c r="X10" s="39" t="s">
        <v>58</v>
      </c>
      <c r="Y10" s="73"/>
    </row>
    <row r="11" spans="1:25" ht="52.5" x14ac:dyDescent="0.2">
      <c r="A11" s="71"/>
      <c r="B11" s="42"/>
      <c r="C11" s="43"/>
      <c r="D11" s="28" t="s">
        <v>41</v>
      </c>
      <c r="E11" s="29" t="s">
        <v>42</v>
      </c>
      <c r="F11" s="30" t="s">
        <v>43</v>
      </c>
      <c r="G11" s="30">
        <v>1.998</v>
      </c>
      <c r="H11" s="30" t="s">
        <v>60</v>
      </c>
      <c r="I11" s="30">
        <v>1410</v>
      </c>
      <c r="J11" s="31">
        <v>2</v>
      </c>
      <c r="K11" s="32">
        <v>13.1</v>
      </c>
      <c r="L11" s="33">
        <f t="shared" si="0"/>
        <v>177.22595419847329</v>
      </c>
      <c r="M11" s="34">
        <v>15.8</v>
      </c>
      <c r="N11" s="35">
        <v>19</v>
      </c>
      <c r="O11" s="35">
        <v>24.5</v>
      </c>
      <c r="P11" s="30" t="s">
        <v>44</v>
      </c>
      <c r="Q11" s="30" t="s">
        <v>45</v>
      </c>
      <c r="R11" s="30" t="s">
        <v>46</v>
      </c>
      <c r="S11" s="30"/>
      <c r="T11" s="36"/>
      <c r="U11" s="37" t="str">
        <f>IF(K11&lt;&gt;0, IF(K11&gt;=M11,ROUNDDOWN(K11/M11*100,0),""),"")</f>
        <v/>
      </c>
      <c r="V11" s="38" t="str">
        <f>IF(K11&lt;&gt;0, IF(K11&gt;=N11,ROUNDDOWN(K11/N11*100,0),""),"")</f>
        <v/>
      </c>
      <c r="W11" s="39"/>
      <c r="X11" s="39"/>
      <c r="Y11" s="40"/>
    </row>
    <row r="12" spans="1:25" ht="52.5" x14ac:dyDescent="0.2">
      <c r="A12" s="41"/>
      <c r="B12" s="42"/>
      <c r="C12" s="43"/>
      <c r="D12" s="44" t="s">
        <v>47</v>
      </c>
      <c r="E12" s="45" t="s">
        <v>42</v>
      </c>
      <c r="F12" s="46" t="s">
        <v>43</v>
      </c>
      <c r="G12" s="46">
        <v>1.998</v>
      </c>
      <c r="H12" s="46" t="s">
        <v>60</v>
      </c>
      <c r="I12" s="46">
        <v>1450</v>
      </c>
      <c r="J12" s="47">
        <v>2</v>
      </c>
      <c r="K12" s="48">
        <v>12.7</v>
      </c>
      <c r="L12" s="49">
        <f t="shared" si="0"/>
        <v>182.80787401574801</v>
      </c>
      <c r="M12" s="50">
        <v>14.4</v>
      </c>
      <c r="N12" s="51">
        <v>17.600000000000001</v>
      </c>
      <c r="O12" s="51">
        <v>24.2</v>
      </c>
      <c r="P12" s="46" t="s">
        <v>48</v>
      </c>
      <c r="Q12" s="46" t="s">
        <v>45</v>
      </c>
      <c r="R12" s="46" t="s">
        <v>46</v>
      </c>
      <c r="S12" s="46"/>
      <c r="T12" s="52"/>
      <c r="U12" s="53" t="str">
        <f>IF(K12&lt;&gt;0, IF(K12&gt;=M12,ROUNDDOWN(K12/M12*100,0),""),"")</f>
        <v/>
      </c>
      <c r="V12" s="54" t="str">
        <f>IF(K12&lt;&gt;0, IF(K12&gt;=N12,ROUNDDOWN(K12/N12*100,0),""),"")</f>
        <v/>
      </c>
      <c r="W12" s="39"/>
      <c r="X12" s="39"/>
      <c r="Y12" s="40"/>
    </row>
    <row r="13" spans="1:25" ht="52.5" x14ac:dyDescent="0.2">
      <c r="A13" s="41"/>
      <c r="B13" s="42"/>
      <c r="C13" s="43"/>
      <c r="D13" s="55" t="s">
        <v>49</v>
      </c>
      <c r="E13" s="56" t="s">
        <v>50</v>
      </c>
      <c r="F13" s="57" t="s">
        <v>51</v>
      </c>
      <c r="G13" s="57">
        <v>2.9969999999999999</v>
      </c>
      <c r="H13" s="57" t="s">
        <v>60</v>
      </c>
      <c r="I13" s="57">
        <v>1520</v>
      </c>
      <c r="J13" s="58">
        <v>2</v>
      </c>
      <c r="K13" s="59">
        <v>12.2</v>
      </c>
      <c r="L13" s="60">
        <f t="shared" si="0"/>
        <v>190.3</v>
      </c>
      <c r="M13" s="61">
        <v>14.4</v>
      </c>
      <c r="N13" s="62">
        <v>17.600000000000001</v>
      </c>
      <c r="O13" s="62">
        <v>23.6</v>
      </c>
      <c r="P13" s="57" t="s">
        <v>48</v>
      </c>
      <c r="Q13" s="57" t="s">
        <v>45</v>
      </c>
      <c r="R13" s="57" t="s">
        <v>46</v>
      </c>
      <c r="S13" s="57"/>
      <c r="T13" s="63"/>
      <c r="U13" s="64" t="str">
        <f>IF(K13&lt;&gt;0, IF(K13&gt;=M13,ROUNDDOWN(K13/M13*100,0),""),"")</f>
        <v/>
      </c>
      <c r="V13" s="65" t="str">
        <f>IF(K13&lt;&gt;0, IF(K13&gt;=N13,ROUNDDOWN(K13/N13*100,0),""),"")</f>
        <v/>
      </c>
      <c r="W13" s="39"/>
      <c r="X13" s="39"/>
      <c r="Y13" s="40"/>
    </row>
    <row r="14" spans="1:25" ht="52.5" x14ac:dyDescent="0.2">
      <c r="A14" s="41"/>
      <c r="B14" s="42"/>
      <c r="C14" s="43"/>
      <c r="D14" s="28" t="s">
        <v>65</v>
      </c>
      <c r="E14" s="29" t="s">
        <v>66</v>
      </c>
      <c r="F14" s="30" t="s">
        <v>53</v>
      </c>
      <c r="G14" s="30">
        <v>2.9969999999999999</v>
      </c>
      <c r="H14" s="30" t="s">
        <v>61</v>
      </c>
      <c r="I14" s="30">
        <v>1530</v>
      </c>
      <c r="J14" s="31">
        <v>2</v>
      </c>
      <c r="K14" s="32">
        <v>12.1</v>
      </c>
      <c r="L14" s="33">
        <f t="shared" si="0"/>
        <v>191.87272727272727</v>
      </c>
      <c r="M14" s="34">
        <v>14.4</v>
      </c>
      <c r="N14" s="35">
        <v>17.600000000000001</v>
      </c>
      <c r="O14" s="35">
        <v>23.564416999999999</v>
      </c>
      <c r="P14" s="30" t="s">
        <v>44</v>
      </c>
      <c r="Q14" s="30" t="s">
        <v>45</v>
      </c>
      <c r="R14" s="30" t="s">
        <v>46</v>
      </c>
      <c r="S14" s="30"/>
      <c r="T14" s="36"/>
      <c r="U14" s="37" t="str">
        <f t="shared" ref="U14:V15" si="2">IF(J14&gt;0, IF(J14&gt;=M14,ROUNDDOWN(J14/M14*100,0),""),"")</f>
        <v/>
      </c>
      <c r="V14" s="38" t="str">
        <f t="shared" si="2"/>
        <v/>
      </c>
      <c r="W14" s="39">
        <v>51</v>
      </c>
      <c r="X14" s="39" t="s">
        <v>62</v>
      </c>
      <c r="Y14" s="73"/>
    </row>
    <row r="15" spans="1:25" ht="52.5" x14ac:dyDescent="0.2">
      <c r="A15" s="41"/>
      <c r="B15" s="42"/>
      <c r="C15" s="43"/>
      <c r="D15" s="28" t="s">
        <v>65</v>
      </c>
      <c r="E15" s="29" t="s">
        <v>42</v>
      </c>
      <c r="F15" s="30" t="s">
        <v>53</v>
      </c>
      <c r="G15" s="30">
        <v>2.9969999999999999</v>
      </c>
      <c r="H15" s="30" t="s">
        <v>67</v>
      </c>
      <c r="I15" s="30">
        <v>1520</v>
      </c>
      <c r="J15" s="31">
        <v>2</v>
      </c>
      <c r="K15" s="32">
        <v>11</v>
      </c>
      <c r="L15" s="33">
        <f t="shared" si="0"/>
        <v>211.05999999999997</v>
      </c>
      <c r="M15" s="34">
        <v>14.4</v>
      </c>
      <c r="N15" s="35">
        <v>17.600000000000001</v>
      </c>
      <c r="O15" s="35">
        <v>23.648271999999999</v>
      </c>
      <c r="P15" s="30" t="s">
        <v>44</v>
      </c>
      <c r="Q15" s="30" t="s">
        <v>45</v>
      </c>
      <c r="R15" s="30" t="s">
        <v>68</v>
      </c>
      <c r="S15" s="30"/>
      <c r="T15" s="36"/>
      <c r="U15" s="37" t="str">
        <f t="shared" si="2"/>
        <v/>
      </c>
      <c r="V15" s="38" t="str">
        <f t="shared" si="2"/>
        <v/>
      </c>
      <c r="W15" s="39">
        <v>46</v>
      </c>
      <c r="X15" s="39" t="s">
        <v>62</v>
      </c>
      <c r="Y15" s="73"/>
    </row>
    <row r="16" spans="1:25" ht="53.25" thickBot="1" x14ac:dyDescent="0.25">
      <c r="A16" s="66"/>
      <c r="B16" s="67"/>
      <c r="C16" s="68"/>
      <c r="D16" s="55" t="s">
        <v>52</v>
      </c>
      <c r="E16" s="56" t="s">
        <v>42</v>
      </c>
      <c r="F16" s="57" t="s">
        <v>53</v>
      </c>
      <c r="G16" s="57">
        <v>2.9969999999999999</v>
      </c>
      <c r="H16" s="57" t="s">
        <v>61</v>
      </c>
      <c r="I16" s="57">
        <v>1530</v>
      </c>
      <c r="J16" s="58">
        <v>2</v>
      </c>
      <c r="K16" s="69">
        <v>12</v>
      </c>
      <c r="L16" s="70">
        <f t="shared" si="0"/>
        <v>193.47166666666664</v>
      </c>
      <c r="M16" s="61">
        <v>14.4</v>
      </c>
      <c r="N16" s="62">
        <v>17.600000000000001</v>
      </c>
      <c r="O16" s="62">
        <v>23.6</v>
      </c>
      <c r="P16" s="57" t="s">
        <v>54</v>
      </c>
      <c r="Q16" s="57" t="s">
        <v>55</v>
      </c>
      <c r="R16" s="57" t="s">
        <v>56</v>
      </c>
      <c r="S16" s="57"/>
      <c r="T16" s="63"/>
      <c r="U16" s="64" t="str">
        <f>IF(K16&lt;&gt;0, IF(K16&gt;=M16,ROUNDDOWN(K16/M16*100,0),""),"")</f>
        <v/>
      </c>
      <c r="V16" s="65" t="str">
        <f>IF(K16&lt;&gt;0, IF(K16&gt;=N16,ROUNDDOWN(K16/N16*100,0),""),"")</f>
        <v/>
      </c>
      <c r="W16" s="39"/>
      <c r="X16" s="39"/>
      <c r="Y16" s="40"/>
    </row>
    <row r="17" spans="2:4" x14ac:dyDescent="0.2">
      <c r="D17" s="21"/>
    </row>
    <row r="18" spans="2:4" x14ac:dyDescent="0.2">
      <c r="B18" s="4"/>
      <c r="C18" s="4"/>
      <c r="D18" s="22" t="s">
        <v>57</v>
      </c>
    </row>
    <row r="19" spans="2:4" x14ac:dyDescent="0.2">
      <c r="B19" s="4"/>
      <c r="C19" s="4"/>
    </row>
    <row r="20" spans="2:4" x14ac:dyDescent="0.2">
      <c r="C20" s="4"/>
    </row>
  </sheetData>
  <sheetProtection selectLockedCells="1"/>
  <autoFilter ref="A8:V8">
    <filterColumn colId="1" showButton="0"/>
  </autoFilter>
  <mergeCells count="27">
    <mergeCell ref="W5:W8"/>
    <mergeCell ref="X5:X8"/>
    <mergeCell ref="D6:D8"/>
    <mergeCell ref="E6:E8"/>
    <mergeCell ref="F6:F8"/>
    <mergeCell ref="G6:G8"/>
    <mergeCell ref="L5:L8"/>
    <mergeCell ref="M5:M8"/>
    <mergeCell ref="N5:N8"/>
    <mergeCell ref="O5:O8"/>
    <mergeCell ref="Q5:S5"/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66" fitToHeight="0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エイセブプラス　横田邦彦　(2-9948)</dc:creator>
  <cp:lastModifiedBy>基準課</cp:lastModifiedBy>
  <dcterms:created xsi:type="dcterms:W3CDTF">2021-06-09T04:00:13Z</dcterms:created>
  <dcterms:modified xsi:type="dcterms:W3CDTF">2023-06-26T08:13:40Z</dcterms:modified>
</cp:coreProperties>
</file>