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'1-1'!$A$8:$X$57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'1-1'!$A$2:$X$52</definedName>
    <definedName name="_xlnm.Print_Titles" localSheetId="0">'1-1'!$2:$8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7" i="1" l="1"/>
  <c r="U57" i="1"/>
  <c r="O57" i="1"/>
  <c r="N57" i="1"/>
  <c r="M57" i="1"/>
  <c r="L57" i="1"/>
  <c r="X56" i="1"/>
  <c r="U56" i="1"/>
  <c r="O56" i="1"/>
  <c r="N56" i="1"/>
  <c r="M56" i="1"/>
  <c r="L56" i="1"/>
  <c r="X55" i="1"/>
  <c r="U55" i="1"/>
  <c r="O55" i="1"/>
  <c r="N55" i="1"/>
  <c r="M55" i="1"/>
  <c r="L55" i="1"/>
  <c r="X54" i="1"/>
  <c r="U54" i="1"/>
  <c r="O54" i="1"/>
  <c r="N54" i="1"/>
  <c r="M54" i="1"/>
  <c r="L54" i="1"/>
  <c r="X53" i="1"/>
  <c r="U53" i="1"/>
  <c r="O53" i="1"/>
  <c r="N53" i="1"/>
  <c r="M53" i="1"/>
  <c r="L53" i="1"/>
  <c r="X52" i="1"/>
  <c r="U52" i="1"/>
  <c r="O52" i="1"/>
  <c r="N52" i="1"/>
  <c r="M52" i="1"/>
  <c r="L52" i="1"/>
  <c r="X51" i="1"/>
  <c r="U51" i="1"/>
  <c r="O51" i="1"/>
  <c r="N51" i="1"/>
  <c r="M51" i="1"/>
  <c r="L51" i="1"/>
  <c r="AF50" i="1"/>
  <c r="AG50" i="1" s="1"/>
  <c r="AE50" i="1"/>
  <c r="AB50" i="1"/>
  <c r="U50" i="1"/>
  <c r="N50" i="1"/>
  <c r="V50" i="1" s="1"/>
  <c r="M50" i="1"/>
  <c r="L50" i="1"/>
  <c r="I50" i="1"/>
  <c r="AE49" i="1"/>
  <c r="AF49" i="1" s="1"/>
  <c r="AG49" i="1" s="1"/>
  <c r="AB49" i="1"/>
  <c r="AC49" i="1" s="1"/>
  <c r="N49" i="1"/>
  <c r="V49" i="1" s="1"/>
  <c r="M49" i="1"/>
  <c r="U49" i="1" s="1"/>
  <c r="L49" i="1"/>
  <c r="I49" i="1"/>
  <c r="AE48" i="1"/>
  <c r="AF48" i="1" s="1"/>
  <c r="AG48" i="1" s="1"/>
  <c r="AD48" i="1"/>
  <c r="AC48" i="1"/>
  <c r="AB48" i="1"/>
  <c r="O48" i="1" s="1"/>
  <c r="W48" i="1"/>
  <c r="N48" i="1"/>
  <c r="V48" i="1" s="1"/>
  <c r="M48" i="1"/>
  <c r="U48" i="1" s="1"/>
  <c r="L48" i="1"/>
  <c r="I48" i="1"/>
  <c r="AG47" i="1"/>
  <c r="AF47" i="1"/>
  <c r="AE47" i="1"/>
  <c r="AC47" i="1"/>
  <c r="AB47" i="1"/>
  <c r="O47" i="1" s="1"/>
  <c r="V47" i="1"/>
  <c r="N47" i="1"/>
  <c r="M47" i="1"/>
  <c r="U47" i="1" s="1"/>
  <c r="L47" i="1"/>
  <c r="I47" i="1"/>
  <c r="AF46" i="1"/>
  <c r="AG46" i="1" s="1"/>
  <c r="AE46" i="1"/>
  <c r="AB46" i="1"/>
  <c r="U46" i="1"/>
  <c r="N46" i="1"/>
  <c r="V46" i="1" s="1"/>
  <c r="M46" i="1"/>
  <c r="L46" i="1"/>
  <c r="I46" i="1"/>
  <c r="AE45" i="1"/>
  <c r="AF45" i="1" s="1"/>
  <c r="AG45" i="1" s="1"/>
  <c r="AD45" i="1"/>
  <c r="AC45" i="1"/>
  <c r="AB45" i="1"/>
  <c r="X45" i="1"/>
  <c r="W45" i="1"/>
  <c r="O45" i="1"/>
  <c r="N45" i="1"/>
  <c r="V45" i="1" s="1"/>
  <c r="M45" i="1"/>
  <c r="U45" i="1" s="1"/>
  <c r="L45" i="1"/>
  <c r="I45" i="1"/>
  <c r="AG44" i="1"/>
  <c r="AF44" i="1"/>
  <c r="AE44" i="1"/>
  <c r="AD44" i="1"/>
  <c r="AC44" i="1"/>
  <c r="AB44" i="1"/>
  <c r="O44" i="1" s="1"/>
  <c r="W44" i="1"/>
  <c r="N44" i="1"/>
  <c r="V44" i="1" s="1"/>
  <c r="M44" i="1"/>
  <c r="U44" i="1" s="1"/>
  <c r="L44" i="1"/>
  <c r="I44" i="1"/>
  <c r="AG43" i="1"/>
  <c r="AF43" i="1"/>
  <c r="AE43" i="1"/>
  <c r="AC43" i="1"/>
  <c r="AB43" i="1"/>
  <c r="O43" i="1" s="1"/>
  <c r="V43" i="1"/>
  <c r="N43" i="1"/>
  <c r="M43" i="1"/>
  <c r="U43" i="1" s="1"/>
  <c r="L43" i="1"/>
  <c r="I43" i="1"/>
  <c r="AF42" i="1"/>
  <c r="AG42" i="1" s="1"/>
  <c r="AE42" i="1"/>
  <c r="AB42" i="1"/>
  <c r="U42" i="1"/>
  <c r="N42" i="1"/>
  <c r="V42" i="1" s="1"/>
  <c r="M42" i="1"/>
  <c r="L42" i="1"/>
  <c r="I42" i="1"/>
  <c r="AE41" i="1"/>
  <c r="AF41" i="1" s="1"/>
  <c r="AG41" i="1" s="1"/>
  <c r="AD41" i="1"/>
  <c r="AC41" i="1"/>
  <c r="AB41" i="1"/>
  <c r="X41" i="1"/>
  <c r="W41" i="1"/>
  <c r="O41" i="1"/>
  <c r="N41" i="1"/>
  <c r="V41" i="1" s="1"/>
  <c r="M41" i="1"/>
  <c r="U41" i="1" s="1"/>
  <c r="L41" i="1"/>
  <c r="I41" i="1"/>
  <c r="AG40" i="1"/>
  <c r="AF40" i="1"/>
  <c r="AE40" i="1"/>
  <c r="AD40" i="1"/>
  <c r="AC40" i="1"/>
  <c r="AB40" i="1"/>
  <c r="O40" i="1" s="1"/>
  <c r="W40" i="1"/>
  <c r="N40" i="1"/>
  <c r="V40" i="1" s="1"/>
  <c r="M40" i="1"/>
  <c r="U40" i="1" s="1"/>
  <c r="L40" i="1"/>
  <c r="I40" i="1"/>
  <c r="AG39" i="1"/>
  <c r="AF39" i="1"/>
  <c r="AE39" i="1"/>
  <c r="AC39" i="1"/>
  <c r="AB39" i="1"/>
  <c r="O39" i="1" s="1"/>
  <c r="V39" i="1"/>
  <c r="N39" i="1"/>
  <c r="M39" i="1"/>
  <c r="U39" i="1" s="1"/>
  <c r="L39" i="1"/>
  <c r="I39" i="1"/>
  <c r="AF38" i="1"/>
  <c r="AG38" i="1" s="1"/>
  <c r="AE38" i="1"/>
  <c r="AB38" i="1"/>
  <c r="U38" i="1"/>
  <c r="N38" i="1"/>
  <c r="V38" i="1" s="1"/>
  <c r="M38" i="1"/>
  <c r="L38" i="1"/>
  <c r="I38" i="1"/>
  <c r="AE37" i="1"/>
  <c r="AF37" i="1" s="1"/>
  <c r="AG37" i="1" s="1"/>
  <c r="AD37" i="1"/>
  <c r="AC37" i="1"/>
  <c r="AB37" i="1"/>
  <c r="X37" i="1"/>
  <c r="W37" i="1"/>
  <c r="O37" i="1"/>
  <c r="N37" i="1"/>
  <c r="V37" i="1" s="1"/>
  <c r="M37" i="1"/>
  <c r="U37" i="1" s="1"/>
  <c r="L37" i="1"/>
  <c r="I37" i="1"/>
  <c r="AG36" i="1"/>
  <c r="AF36" i="1"/>
  <c r="AE36" i="1"/>
  <c r="AD36" i="1"/>
  <c r="AC36" i="1"/>
  <c r="AB36" i="1"/>
  <c r="O36" i="1" s="1"/>
  <c r="W36" i="1"/>
  <c r="N36" i="1"/>
  <c r="V36" i="1" s="1"/>
  <c r="M36" i="1"/>
  <c r="U36" i="1" s="1"/>
  <c r="L36" i="1"/>
  <c r="I36" i="1"/>
  <c r="AG35" i="1"/>
  <c r="AF35" i="1"/>
  <c r="AE35" i="1"/>
  <c r="AC35" i="1"/>
  <c r="AB35" i="1"/>
  <c r="O35" i="1" s="1"/>
  <c r="V35" i="1"/>
  <c r="N35" i="1"/>
  <c r="M35" i="1"/>
  <c r="U35" i="1" s="1"/>
  <c r="L35" i="1"/>
  <c r="I35" i="1"/>
  <c r="AF34" i="1"/>
  <c r="AG34" i="1" s="1"/>
  <c r="AE34" i="1"/>
  <c r="AB34" i="1"/>
  <c r="U34" i="1"/>
  <c r="N34" i="1"/>
  <c r="V34" i="1" s="1"/>
  <c r="M34" i="1"/>
  <c r="L34" i="1"/>
  <c r="I34" i="1"/>
  <c r="AE33" i="1"/>
  <c r="AF33" i="1" s="1"/>
  <c r="AG33" i="1" s="1"/>
  <c r="AD33" i="1"/>
  <c r="AC33" i="1"/>
  <c r="AB33" i="1"/>
  <c r="X33" i="1"/>
  <c r="W33" i="1"/>
  <c r="O33" i="1"/>
  <c r="N33" i="1"/>
  <c r="V33" i="1" s="1"/>
  <c r="M33" i="1"/>
  <c r="U33" i="1" s="1"/>
  <c r="L33" i="1"/>
  <c r="I33" i="1"/>
  <c r="AG32" i="1"/>
  <c r="AF32" i="1"/>
  <c r="AE32" i="1"/>
  <c r="AD32" i="1"/>
  <c r="AC32" i="1"/>
  <c r="AB32" i="1"/>
  <c r="O32" i="1" s="1"/>
  <c r="W32" i="1"/>
  <c r="N32" i="1"/>
  <c r="V32" i="1" s="1"/>
  <c r="M32" i="1"/>
  <c r="U32" i="1" s="1"/>
  <c r="L32" i="1"/>
  <c r="I32" i="1"/>
  <c r="AG31" i="1"/>
  <c r="AF31" i="1"/>
  <c r="AE31" i="1"/>
  <c r="AC31" i="1"/>
  <c r="AB31" i="1"/>
  <c r="O31" i="1" s="1"/>
  <c r="V31" i="1"/>
  <c r="N31" i="1"/>
  <c r="M31" i="1"/>
  <c r="U31" i="1" s="1"/>
  <c r="L31" i="1"/>
  <c r="I31" i="1"/>
  <c r="AF30" i="1"/>
  <c r="AG30" i="1" s="1"/>
  <c r="AE30" i="1"/>
  <c r="AB30" i="1"/>
  <c r="U30" i="1"/>
  <c r="N30" i="1"/>
  <c r="V30" i="1" s="1"/>
  <c r="M30" i="1"/>
  <c r="L30" i="1"/>
  <c r="I30" i="1"/>
  <c r="AE29" i="1"/>
  <c r="AF29" i="1" s="1"/>
  <c r="AG29" i="1" s="1"/>
  <c r="AC29" i="1"/>
  <c r="AD29" i="1" s="1"/>
  <c r="X29" i="1" s="1"/>
  <c r="AB29" i="1"/>
  <c r="W29" i="1"/>
  <c r="N29" i="1"/>
  <c r="V29" i="1" s="1"/>
  <c r="M29" i="1"/>
  <c r="U29" i="1" s="1"/>
  <c r="L29" i="1"/>
  <c r="I29" i="1"/>
  <c r="AF28" i="1"/>
  <c r="AG28" i="1" s="1"/>
  <c r="AE28" i="1"/>
  <c r="AD28" i="1"/>
  <c r="AB28" i="1"/>
  <c r="AC28" i="1" s="1"/>
  <c r="W28" i="1"/>
  <c r="N28" i="1"/>
  <c r="V28" i="1" s="1"/>
  <c r="M28" i="1"/>
  <c r="U28" i="1" s="1"/>
  <c r="L28" i="1"/>
  <c r="I28" i="1"/>
  <c r="AE27" i="1"/>
  <c r="AF27" i="1" s="1"/>
  <c r="AG27" i="1" s="1"/>
  <c r="AC27" i="1"/>
  <c r="AB27" i="1"/>
  <c r="V27" i="1"/>
  <c r="O27" i="1"/>
  <c r="N27" i="1"/>
  <c r="M27" i="1"/>
  <c r="U27" i="1" s="1"/>
  <c r="L27" i="1"/>
  <c r="I27" i="1"/>
  <c r="AF26" i="1"/>
  <c r="AG26" i="1" s="1"/>
  <c r="AE26" i="1"/>
  <c r="AB26" i="1"/>
  <c r="U26" i="1"/>
  <c r="N26" i="1"/>
  <c r="V26" i="1" s="1"/>
  <c r="M26" i="1"/>
  <c r="L26" i="1"/>
  <c r="I26" i="1"/>
  <c r="AE25" i="1"/>
  <c r="AF25" i="1" s="1"/>
  <c r="AG25" i="1" s="1"/>
  <c r="AC25" i="1"/>
  <c r="AD25" i="1" s="1"/>
  <c r="X25" i="1" s="1"/>
  <c r="AB25" i="1"/>
  <c r="V25" i="1"/>
  <c r="O25" i="1"/>
  <c r="N25" i="1"/>
  <c r="M25" i="1"/>
  <c r="U25" i="1" s="1"/>
  <c r="L25" i="1"/>
  <c r="I25" i="1"/>
  <c r="AF24" i="1"/>
  <c r="AG24" i="1" s="1"/>
  <c r="AE24" i="1"/>
  <c r="AB24" i="1"/>
  <c r="U24" i="1"/>
  <c r="N24" i="1"/>
  <c r="V24" i="1" s="1"/>
  <c r="M24" i="1"/>
  <c r="L24" i="1"/>
  <c r="I24" i="1"/>
  <c r="AE23" i="1"/>
  <c r="AF23" i="1" s="1"/>
  <c r="AG23" i="1" s="1"/>
  <c r="AC23" i="1"/>
  <c r="AB23" i="1"/>
  <c r="V23" i="1"/>
  <c r="N23" i="1"/>
  <c r="M23" i="1"/>
  <c r="U23" i="1" s="1"/>
  <c r="L23" i="1"/>
  <c r="I23" i="1"/>
  <c r="AF22" i="1"/>
  <c r="AG22" i="1" s="1"/>
  <c r="AE22" i="1"/>
  <c r="AB22" i="1"/>
  <c r="U22" i="1"/>
  <c r="N22" i="1"/>
  <c r="V22" i="1" s="1"/>
  <c r="M22" i="1"/>
  <c r="L22" i="1"/>
  <c r="I22" i="1"/>
  <c r="AG21" i="1"/>
  <c r="AE21" i="1"/>
  <c r="AF21" i="1" s="1"/>
  <c r="AC21" i="1"/>
  <c r="AB21" i="1"/>
  <c r="V21" i="1"/>
  <c r="O21" i="1"/>
  <c r="N21" i="1"/>
  <c r="M21" i="1"/>
  <c r="U21" i="1" s="1"/>
  <c r="L21" i="1"/>
  <c r="I21" i="1"/>
  <c r="AF20" i="1"/>
  <c r="AG20" i="1" s="1"/>
  <c r="AE20" i="1"/>
  <c r="AB20" i="1"/>
  <c r="U20" i="1"/>
  <c r="N20" i="1"/>
  <c r="V20" i="1" s="1"/>
  <c r="M20" i="1"/>
  <c r="L20" i="1"/>
  <c r="I20" i="1"/>
  <c r="AE19" i="1"/>
  <c r="AF19" i="1" s="1"/>
  <c r="AG19" i="1" s="1"/>
  <c r="AC19" i="1"/>
  <c r="AB19" i="1"/>
  <c r="V19" i="1"/>
  <c r="O19" i="1"/>
  <c r="N19" i="1"/>
  <c r="M19" i="1"/>
  <c r="U19" i="1" s="1"/>
  <c r="L19" i="1"/>
  <c r="I19" i="1"/>
  <c r="AE18" i="1"/>
  <c r="AF18" i="1" s="1"/>
  <c r="AG18" i="1" s="1"/>
  <c r="AB18" i="1"/>
  <c r="AC18" i="1" s="1"/>
  <c r="U18" i="1"/>
  <c r="O18" i="1"/>
  <c r="N18" i="1"/>
  <c r="V18" i="1" s="1"/>
  <c r="M18" i="1"/>
  <c r="L18" i="1"/>
  <c r="I18" i="1"/>
  <c r="AE17" i="1"/>
  <c r="AF17" i="1" s="1"/>
  <c r="AG17" i="1" s="1"/>
  <c r="AC17" i="1"/>
  <c r="AB17" i="1"/>
  <c r="V17" i="1"/>
  <c r="N17" i="1"/>
  <c r="M17" i="1"/>
  <c r="U17" i="1" s="1"/>
  <c r="L17" i="1"/>
  <c r="I17" i="1"/>
  <c r="AG16" i="1"/>
  <c r="AF16" i="1"/>
  <c r="AE16" i="1"/>
  <c r="AC16" i="1"/>
  <c r="AB16" i="1"/>
  <c r="O16" i="1" s="1"/>
  <c r="W16" i="1"/>
  <c r="N16" i="1"/>
  <c r="V16" i="1" s="1"/>
  <c r="M16" i="1"/>
  <c r="U16" i="1" s="1"/>
  <c r="L16" i="1"/>
  <c r="I16" i="1"/>
  <c r="AF15" i="1"/>
  <c r="AG15" i="1" s="1"/>
  <c r="AE15" i="1"/>
  <c r="AC15" i="1"/>
  <c r="AB15" i="1"/>
  <c r="V15" i="1"/>
  <c r="U15" i="1"/>
  <c r="O15" i="1"/>
  <c r="N15" i="1"/>
  <c r="M15" i="1"/>
  <c r="L15" i="1"/>
  <c r="I15" i="1"/>
  <c r="AF14" i="1"/>
  <c r="AG14" i="1" s="1"/>
  <c r="AE14" i="1"/>
  <c r="AD14" i="1"/>
  <c r="AB14" i="1"/>
  <c r="AC14" i="1" s="1"/>
  <c r="W14" i="1" s="1"/>
  <c r="X14" i="1"/>
  <c r="U14" i="1"/>
  <c r="O14" i="1"/>
  <c r="N14" i="1"/>
  <c r="V14" i="1" s="1"/>
  <c r="M14" i="1"/>
  <c r="L14" i="1"/>
  <c r="I14" i="1"/>
  <c r="AG13" i="1"/>
  <c r="AE13" i="1"/>
  <c r="AF13" i="1" s="1"/>
  <c r="AB13" i="1"/>
  <c r="O13" i="1" s="1"/>
  <c r="U13" i="1"/>
  <c r="N13" i="1"/>
  <c r="V13" i="1" s="1"/>
  <c r="M13" i="1"/>
  <c r="L13" i="1"/>
  <c r="I13" i="1"/>
  <c r="AE12" i="1"/>
  <c r="AF12" i="1" s="1"/>
  <c r="AG12" i="1" s="1"/>
  <c r="AC12" i="1"/>
  <c r="AD12" i="1" s="1"/>
  <c r="X12" i="1" s="1"/>
  <c r="AB12" i="1"/>
  <c r="V12" i="1"/>
  <c r="O12" i="1"/>
  <c r="N12" i="1"/>
  <c r="M12" i="1"/>
  <c r="U12" i="1" s="1"/>
  <c r="L12" i="1"/>
  <c r="I12" i="1"/>
  <c r="AF11" i="1"/>
  <c r="AG11" i="1" s="1"/>
  <c r="AE11" i="1"/>
  <c r="AB11" i="1"/>
  <c r="AC11" i="1" s="1"/>
  <c r="U11" i="1"/>
  <c r="N11" i="1"/>
  <c r="V11" i="1" s="1"/>
  <c r="M11" i="1"/>
  <c r="L11" i="1"/>
  <c r="I11" i="1"/>
  <c r="AE10" i="1"/>
  <c r="AF10" i="1" s="1"/>
  <c r="AG10" i="1" s="1"/>
  <c r="AC10" i="1"/>
  <c r="AB10" i="1"/>
  <c r="V10" i="1"/>
  <c r="O10" i="1"/>
  <c r="N10" i="1"/>
  <c r="M10" i="1"/>
  <c r="U10" i="1" s="1"/>
  <c r="L10" i="1"/>
  <c r="I10" i="1"/>
  <c r="AF9" i="1"/>
  <c r="AG9" i="1" s="1"/>
  <c r="AE9" i="1"/>
  <c r="AB9" i="1"/>
  <c r="O9" i="1" s="1"/>
  <c r="U9" i="1"/>
  <c r="N9" i="1"/>
  <c r="V9" i="1" s="1"/>
  <c r="M9" i="1"/>
  <c r="L9" i="1"/>
  <c r="I9" i="1"/>
  <c r="X11" i="1" l="1"/>
  <c r="AD11" i="1"/>
  <c r="W11" i="1"/>
  <c r="AC24" i="1"/>
  <c r="O24" i="1"/>
  <c r="O42" i="1"/>
  <c r="AC42" i="1"/>
  <c r="AC9" i="1"/>
  <c r="W10" i="1"/>
  <c r="AD10" i="1"/>
  <c r="X10" i="1" s="1"/>
  <c r="O11" i="1"/>
  <c r="AC13" i="1"/>
  <c r="W17" i="1"/>
  <c r="AD17" i="1"/>
  <c r="X17" i="1" s="1"/>
  <c r="AD18" i="1"/>
  <c r="X18" i="1" s="1"/>
  <c r="AD19" i="1"/>
  <c r="X19" i="1" s="1"/>
  <c r="W19" i="1"/>
  <c r="X27" i="1"/>
  <c r="AD27" i="1"/>
  <c r="W27" i="1"/>
  <c r="X28" i="1"/>
  <c r="O29" i="1"/>
  <c r="X31" i="1"/>
  <c r="AD31" i="1"/>
  <c r="W31" i="1"/>
  <c r="X35" i="1"/>
  <c r="AD35" i="1"/>
  <c r="W35" i="1"/>
  <c r="X39" i="1"/>
  <c r="AD39" i="1"/>
  <c r="W39" i="1"/>
  <c r="X43" i="1"/>
  <c r="AD43" i="1"/>
  <c r="W43" i="1"/>
  <c r="X47" i="1"/>
  <c r="AD47" i="1"/>
  <c r="W47" i="1"/>
  <c r="O38" i="1"/>
  <c r="AC38" i="1"/>
  <c r="O46" i="1"/>
  <c r="AC46" i="1"/>
  <c r="AD49" i="1"/>
  <c r="W49" i="1"/>
  <c r="AD15" i="1"/>
  <c r="X15" i="1" s="1"/>
  <c r="W15" i="1"/>
  <c r="AC20" i="1"/>
  <c r="O20" i="1"/>
  <c r="AD21" i="1"/>
  <c r="X21" i="1" s="1"/>
  <c r="W21" i="1"/>
  <c r="O49" i="1"/>
  <c r="O30" i="1"/>
  <c r="AC30" i="1"/>
  <c r="O34" i="1"/>
  <c r="AC34" i="1"/>
  <c r="W18" i="1"/>
  <c r="W12" i="1"/>
  <c r="AD16" i="1"/>
  <c r="X16" i="1" s="1"/>
  <c r="O17" i="1"/>
  <c r="O22" i="1"/>
  <c r="AC22" i="1"/>
  <c r="O23" i="1"/>
  <c r="AD23" i="1"/>
  <c r="X23" i="1" s="1"/>
  <c r="W23" i="1"/>
  <c r="O26" i="1"/>
  <c r="AC26" i="1"/>
  <c r="X32" i="1"/>
  <c r="X36" i="1"/>
  <c r="X40" i="1"/>
  <c r="X44" i="1"/>
  <c r="X48" i="1"/>
  <c r="X49" i="1"/>
  <c r="O50" i="1"/>
  <c r="AC50" i="1"/>
  <c r="O28" i="1"/>
  <c r="W25" i="1"/>
  <c r="AD22" i="1" l="1"/>
  <c r="X22" i="1" s="1"/>
  <c r="W22" i="1"/>
  <c r="X46" i="1"/>
  <c r="AD46" i="1"/>
  <c r="W46" i="1"/>
  <c r="AD30" i="1"/>
  <c r="X30" i="1" s="1"/>
  <c r="W30" i="1"/>
  <c r="AD13" i="1"/>
  <c r="X13" i="1" s="1"/>
  <c r="W13" i="1"/>
  <c r="AD9" i="1"/>
  <c r="X9" i="1" s="1"/>
  <c r="W9" i="1"/>
  <c r="X24" i="1"/>
  <c r="W24" i="1"/>
  <c r="AD24" i="1"/>
  <c r="X38" i="1"/>
  <c r="AD38" i="1"/>
  <c r="W38" i="1"/>
  <c r="X42" i="1"/>
  <c r="AD42" i="1"/>
  <c r="W42" i="1"/>
  <c r="AD50" i="1"/>
  <c r="X50" i="1" s="1"/>
  <c r="W50" i="1"/>
  <c r="X26" i="1"/>
  <c r="AD26" i="1"/>
  <c r="W26" i="1"/>
  <c r="AD34" i="1"/>
  <c r="X34" i="1" s="1"/>
  <c r="W34" i="1"/>
  <c r="AD20" i="1"/>
  <c r="X20" i="1" s="1"/>
  <c r="W20" i="1"/>
</calcChain>
</file>

<file path=xl/sharedStrings.xml><?xml version="1.0" encoding="utf-8"?>
<sst xmlns="http://schemas.openxmlformats.org/spreadsheetml/2006/main" count="203" uniqueCount="110">
  <si>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</si>
  <si>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</si>
  <si>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</si>
  <si>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</si>
  <si>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</si>
  <si>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</si>
  <si>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</si>
  <si>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</si>
  <si>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</si>
  <si>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</si>
  <si>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</si>
  <si>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</si>
  <si>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</si>
  <si>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</si>
  <si>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</si>
  <si>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</si>
  <si>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</si>
  <si>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</si>
  <si>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</si>
  <si>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</si>
  <si>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</si>
  <si>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</si>
  <si>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</si>
  <si>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</si>
  <si>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</si>
  <si>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</si>
  <si>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</si>
  <si>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</si>
  <si>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</si>
  <si>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</si>
  <si>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</si>
  <si>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</si>
  <si>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</si>
  <si>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</si>
  <si>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</si>
  <si>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</si>
  <si>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</si>
  <si>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</si>
  <si>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</si>
  <si>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</si>
  <si>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</si>
  <si>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</si>
  <si>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</si>
  <si>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</si>
  <si>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</si>
  <si>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</si>
  <si>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フィアット</t>
    <phoneticPr fontId="3"/>
  </si>
  <si>
    <t>500, 500C</t>
    <phoneticPr fontId="3"/>
  </si>
  <si>
    <t>3BA-31209</t>
    <phoneticPr fontId="3"/>
  </si>
  <si>
    <t>0001</t>
    <phoneticPr fontId="3"/>
  </si>
  <si>
    <t>312A2</t>
    <phoneticPr fontId="3"/>
  </si>
  <si>
    <t>5MT</t>
    <phoneticPr fontId="3"/>
  </si>
  <si>
    <t>I , V , EP</t>
    <phoneticPr fontId="3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</si>
  <si>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</si>
  <si>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F</t>
    <phoneticPr fontId="3"/>
  </si>
  <si>
    <t>0002</t>
    <phoneticPr fontId="3"/>
  </si>
  <si>
    <t>0003</t>
  </si>
  <si>
    <t>0004</t>
  </si>
  <si>
    <t>0005</t>
  </si>
  <si>
    <t>0006</t>
  </si>
  <si>
    <t>0007</t>
  </si>
  <si>
    <t>0008</t>
  </si>
  <si>
    <t>0011
0021
0031</t>
    <phoneticPr fontId="3"/>
  </si>
  <si>
    <t>5MTA</t>
    <phoneticPr fontId="3"/>
  </si>
  <si>
    <t>0012
0022
0032</t>
    <phoneticPr fontId="3"/>
  </si>
  <si>
    <t>0013
0023
0033</t>
    <phoneticPr fontId="3"/>
  </si>
  <si>
    <t>0014
0024
0034</t>
    <phoneticPr fontId="3"/>
  </si>
  <si>
    <t>0015
0025
0035</t>
    <phoneticPr fontId="3"/>
  </si>
  <si>
    <t>0016
0026
0036</t>
    <phoneticPr fontId="3"/>
  </si>
  <si>
    <t>0017
0027
0037</t>
    <phoneticPr fontId="3"/>
  </si>
  <si>
    <t>0018
0028
0038</t>
    <phoneticPr fontId="3"/>
  </si>
  <si>
    <t>3BA-31212</t>
    <phoneticPr fontId="3"/>
  </si>
  <si>
    <t>0001</t>
  </si>
  <si>
    <t>169A4</t>
    <phoneticPr fontId="3"/>
  </si>
  <si>
    <t>I, V, EP</t>
    <phoneticPr fontId="3"/>
  </si>
  <si>
    <t>0002</t>
  </si>
  <si>
    <t>0005
0015
0025</t>
    <phoneticPr fontId="3"/>
  </si>
  <si>
    <t>0006
0016
0026</t>
    <phoneticPr fontId="3"/>
  </si>
  <si>
    <t>0007
0017
0027</t>
    <phoneticPr fontId="3"/>
  </si>
  <si>
    <t>0008
0018
0028</t>
    <phoneticPr fontId="3"/>
  </si>
  <si>
    <t>500X</t>
    <phoneticPr fontId="3"/>
  </si>
  <si>
    <t>3BA-33413PM</t>
    <phoneticPr fontId="3"/>
  </si>
  <si>
    <t>0001
0101
0201</t>
    <phoneticPr fontId="3"/>
  </si>
  <si>
    <t>6AT</t>
    <phoneticPr fontId="3"/>
  </si>
  <si>
    <t>0002
0102
0202</t>
    <phoneticPr fontId="3"/>
  </si>
  <si>
    <t>0003
0103
0203</t>
    <phoneticPr fontId="3"/>
  </si>
  <si>
    <t>0004
0104
0204</t>
    <phoneticPr fontId="3"/>
  </si>
  <si>
    <t>0005
0105
0205</t>
    <phoneticPr fontId="3"/>
  </si>
  <si>
    <r>
      <rPr>
        <sz val="8"/>
        <rFont val="ＭＳ Ｐゴシック"/>
        <family val="3"/>
        <charset val="128"/>
      </rPr>
      <t>３W</t>
    </r>
    <r>
      <rPr>
        <sz val="8"/>
        <rFont val="Arial"/>
        <family val="2"/>
      </rPr>
      <t/>
    </r>
  </si>
  <si>
    <t>0011
0111
0211</t>
    <phoneticPr fontId="3"/>
  </si>
  <si>
    <t>0012
0112
0212</t>
    <phoneticPr fontId="3"/>
  </si>
  <si>
    <t>0013
0113
0213</t>
    <phoneticPr fontId="3"/>
  </si>
  <si>
    <t>0014
0114
0214</t>
    <phoneticPr fontId="3"/>
  </si>
  <si>
    <t>0015
0115
0215</t>
    <phoneticPr fontId="3"/>
  </si>
  <si>
    <t>0021
0121
0221</t>
    <phoneticPr fontId="3"/>
  </si>
  <si>
    <t>0022
0122
0222</t>
    <phoneticPr fontId="3"/>
  </si>
  <si>
    <t>0023
0123
0223</t>
    <phoneticPr fontId="3"/>
  </si>
  <si>
    <t>0024
0124
0224</t>
    <phoneticPr fontId="3"/>
  </si>
  <si>
    <t>0025
0125
0225</t>
    <phoneticPr fontId="3"/>
  </si>
  <si>
    <t>0026
0126
0226</t>
    <phoneticPr fontId="3"/>
  </si>
  <si>
    <t>0027
0127
0227</t>
    <phoneticPr fontId="3"/>
  </si>
  <si>
    <t>0028
0128
0228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</si>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</sst>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0_);[Red]\(0\)"/>
    <numFmt numFmtId="178" formatCode="0.0"/>
    <numFmt numFmtId="179" formatCode="0_ "/>
    <numFmt numFmtId="180" formatCode="0.0_ "/>
    <numFmt numFmtId="181" formatCode="0.00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Arial"/>
      <family val="2"/>
      <charset val="128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u/>
      <sz val="8"/>
      <name val="Arial"/>
      <family val="2"/>
      <charset val="128"/>
    </font>
    <font>
      <b/>
      <sz val="10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6" fillId="0" borderId="0" xfId="0" applyFont="1" applyAlignment="1">
      <alignment horizontal="right"/>
    </xf>
    <xf numFmtId="0" fontId="12" fillId="3" borderId="0" xfId="0" applyFont="1" applyFill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12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0" xfId="0" applyFont="1"/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14" xfId="0" applyFont="1" applyBorder="1"/>
    <xf numFmtId="0" fontId="13" fillId="0" borderId="1" xfId="0" applyFont="1" applyBorder="1"/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7" fontId="19" fillId="3" borderId="26" xfId="0" applyNumberFormat="1" applyFont="1" applyFill="1" applyBorder="1" applyAlignment="1" applyProtection="1">
      <alignment horizontal="center" vertical="center" wrapText="1"/>
      <protection locked="0"/>
    </xf>
    <xf numFmtId="178" fontId="19" fillId="3" borderId="27" xfId="0" quotePrefix="1" applyNumberFormat="1" applyFont="1" applyFill="1" applyBorder="1" applyAlignment="1" applyProtection="1">
      <alignment horizontal="center" vertical="center" wrapText="1"/>
      <protection locked="0"/>
    </xf>
    <xf numFmtId="178" fontId="19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8" fontId="19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/>
    </xf>
    <xf numFmtId="0" fontId="17" fillId="3" borderId="10" xfId="0" applyFont="1" applyFill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9" fontId="4" fillId="3" borderId="28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applyNumberFormat="1" applyFont="1" applyFill="1" applyBorder="1" applyAlignment="1" applyProtection="1">
      <alignment horizontal="center" vertical="center"/>
      <protection locked="0"/>
    </xf>
    <xf numFmtId="179" fontId="4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80" fontId="21" fillId="0" borderId="1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0" fontId="4" fillId="0" borderId="10" xfId="0" applyFont="1" applyBorder="1"/>
    <xf numFmtId="0" fontId="17" fillId="0" borderId="22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17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6" fontId="21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179" fontId="6" fillId="0" borderId="28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6" fontId="21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76" fontId="21" fillId="0" borderId="17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G66"/>
  <sheetViews>
    <sheetView tabSelected="1" view="pageBreakPreview" zoomScale="70" zoomScaleNormal="55" zoomScaleSheetLayoutView="70" workbookViewId="0">
      <pane xSplit="3" ySplit="8" topLeftCell="D9" activePane="bottomRight" state="frozen"/>
      <selection activeCell="H72" sqref="H72"/>
      <selection pane="topRight" activeCell="H72" sqref="H72"/>
      <selection pane="bottomLeft" activeCell="H72" sqref="H72"/>
      <selection pane="bottomRight" activeCell="AB1" sqref="AB1:AG1048576"/>
    </sheetView>
  </sheetViews>
  <sheetFormatPr defaultColWidth="9" defaultRowHeight="11.25" x14ac:dyDescent="0.2"/>
  <cols>
    <col min="1" max="1" width="15.875" style="147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7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7" width="9" style="2"/>
    <col min="28" max="33" width="0" style="2" hidden="1" customWidth="1"/>
    <col min="34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2" width="8.5" style="2" bestFit="1" customWidth="1"/>
    <col min="273" max="273" width="8.62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8" width="8.5" style="2" bestFit="1" customWidth="1"/>
    <col min="529" max="529" width="8.62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4" width="8.5" style="2" bestFit="1" customWidth="1"/>
    <col min="785" max="785" width="8.62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0" width="8.5" style="2" bestFit="1" customWidth="1"/>
    <col min="1041" max="1041" width="8.62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6" width="8.5" style="2" bestFit="1" customWidth="1"/>
    <col min="1297" max="1297" width="8.62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2" width="8.5" style="2" bestFit="1" customWidth="1"/>
    <col min="1553" max="1553" width="8.62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8" width="8.5" style="2" bestFit="1" customWidth="1"/>
    <col min="1809" max="1809" width="8.62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4" width="8.5" style="2" bestFit="1" customWidth="1"/>
    <col min="2065" max="2065" width="8.62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0" width="8.5" style="2" bestFit="1" customWidth="1"/>
    <col min="2321" max="2321" width="8.62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6" width="8.5" style="2" bestFit="1" customWidth="1"/>
    <col min="2577" max="2577" width="8.62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2" width="8.5" style="2" bestFit="1" customWidth="1"/>
    <col min="2833" max="2833" width="8.62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8" width="8.5" style="2" bestFit="1" customWidth="1"/>
    <col min="3089" max="3089" width="8.62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4" width="8.5" style="2" bestFit="1" customWidth="1"/>
    <col min="3345" max="3345" width="8.62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0" width="8.5" style="2" bestFit="1" customWidth="1"/>
    <col min="3601" max="3601" width="8.62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6" width="8.5" style="2" bestFit="1" customWidth="1"/>
    <col min="3857" max="3857" width="8.62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2" width="8.5" style="2" bestFit="1" customWidth="1"/>
    <col min="4113" max="4113" width="8.62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8" width="8.5" style="2" bestFit="1" customWidth="1"/>
    <col min="4369" max="4369" width="8.62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4" width="8.5" style="2" bestFit="1" customWidth="1"/>
    <col min="4625" max="4625" width="8.62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0" width="8.5" style="2" bestFit="1" customWidth="1"/>
    <col min="4881" max="4881" width="8.62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6" width="8.5" style="2" bestFit="1" customWidth="1"/>
    <col min="5137" max="5137" width="8.62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2" width="8.5" style="2" bestFit="1" customWidth="1"/>
    <col min="5393" max="5393" width="8.62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8" width="8.5" style="2" bestFit="1" customWidth="1"/>
    <col min="5649" max="5649" width="8.62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4" width="8.5" style="2" bestFit="1" customWidth="1"/>
    <col min="5905" max="5905" width="8.62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0" width="8.5" style="2" bestFit="1" customWidth="1"/>
    <col min="6161" max="6161" width="8.62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6" width="8.5" style="2" bestFit="1" customWidth="1"/>
    <col min="6417" max="6417" width="8.62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2" width="8.5" style="2" bestFit="1" customWidth="1"/>
    <col min="6673" max="6673" width="8.62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8" width="8.5" style="2" bestFit="1" customWidth="1"/>
    <col min="6929" max="6929" width="8.62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4" width="8.5" style="2" bestFit="1" customWidth="1"/>
    <col min="7185" max="7185" width="8.62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0" width="8.5" style="2" bestFit="1" customWidth="1"/>
    <col min="7441" max="7441" width="8.62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6" width="8.5" style="2" bestFit="1" customWidth="1"/>
    <col min="7697" max="7697" width="8.62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2" width="8.5" style="2" bestFit="1" customWidth="1"/>
    <col min="7953" max="7953" width="8.62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8" width="8.5" style="2" bestFit="1" customWidth="1"/>
    <col min="8209" max="8209" width="8.62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4" width="8.5" style="2" bestFit="1" customWidth="1"/>
    <col min="8465" max="8465" width="8.62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0" width="8.5" style="2" bestFit="1" customWidth="1"/>
    <col min="8721" max="8721" width="8.62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6" width="8.5" style="2" bestFit="1" customWidth="1"/>
    <col min="8977" max="8977" width="8.62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2" width="8.5" style="2" bestFit="1" customWidth="1"/>
    <col min="9233" max="9233" width="8.62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8" width="8.5" style="2" bestFit="1" customWidth="1"/>
    <col min="9489" max="9489" width="8.62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4" width="8.5" style="2" bestFit="1" customWidth="1"/>
    <col min="9745" max="9745" width="8.62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0" width="8.5" style="2" bestFit="1" customWidth="1"/>
    <col min="10001" max="10001" width="8.62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6" width="8.5" style="2" bestFit="1" customWidth="1"/>
    <col min="10257" max="10257" width="8.62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2" width="8.5" style="2" bestFit="1" customWidth="1"/>
    <col min="10513" max="10513" width="8.62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8" width="8.5" style="2" bestFit="1" customWidth="1"/>
    <col min="10769" max="10769" width="8.62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4" width="8.5" style="2" bestFit="1" customWidth="1"/>
    <col min="11025" max="11025" width="8.62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0" width="8.5" style="2" bestFit="1" customWidth="1"/>
    <col min="11281" max="11281" width="8.62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6" width="8.5" style="2" bestFit="1" customWidth="1"/>
    <col min="11537" max="11537" width="8.62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2" width="8.5" style="2" bestFit="1" customWidth="1"/>
    <col min="11793" max="11793" width="8.62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8" width="8.5" style="2" bestFit="1" customWidth="1"/>
    <col min="12049" max="12049" width="8.62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4" width="8.5" style="2" bestFit="1" customWidth="1"/>
    <col min="12305" max="12305" width="8.62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0" width="8.5" style="2" bestFit="1" customWidth="1"/>
    <col min="12561" max="12561" width="8.62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6" width="8.5" style="2" bestFit="1" customWidth="1"/>
    <col min="12817" max="12817" width="8.62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2" width="8.5" style="2" bestFit="1" customWidth="1"/>
    <col min="13073" max="13073" width="8.62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8" width="8.5" style="2" bestFit="1" customWidth="1"/>
    <col min="13329" max="13329" width="8.62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4" width="8.5" style="2" bestFit="1" customWidth="1"/>
    <col min="13585" max="13585" width="8.62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0" width="8.5" style="2" bestFit="1" customWidth="1"/>
    <col min="13841" max="13841" width="8.62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6" width="8.5" style="2" bestFit="1" customWidth="1"/>
    <col min="14097" max="14097" width="8.62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2" width="8.5" style="2" bestFit="1" customWidth="1"/>
    <col min="14353" max="14353" width="8.62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8" width="8.5" style="2" bestFit="1" customWidth="1"/>
    <col min="14609" max="14609" width="8.62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4" width="8.5" style="2" bestFit="1" customWidth="1"/>
    <col min="14865" max="14865" width="8.62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0" width="8.5" style="2" bestFit="1" customWidth="1"/>
    <col min="15121" max="15121" width="8.62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6" width="8.5" style="2" bestFit="1" customWidth="1"/>
    <col min="15377" max="15377" width="8.62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2" width="8.5" style="2" bestFit="1" customWidth="1"/>
    <col min="15633" max="15633" width="8.62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8" width="8.5" style="2" bestFit="1" customWidth="1"/>
    <col min="15889" max="15889" width="8.62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4" width="8.5" style="2" bestFit="1" customWidth="1"/>
    <col min="16145" max="16145" width="8.62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21.75" customHeight="1" x14ac:dyDescent="0.25">
      <c r="A1" s="1"/>
      <c r="B1" s="1"/>
      <c r="R1" s="4"/>
    </row>
    <row r="2" spans="1:33" ht="15" x14ac:dyDescent="0.2">
      <c r="A2" s="5"/>
      <c r="B2" s="5"/>
      <c r="C2" s="5"/>
      <c r="D2" s="5"/>
      <c r="E2" s="5"/>
      <c r="F2" s="6"/>
      <c r="G2" s="5"/>
      <c r="H2" s="5"/>
      <c r="I2" s="5"/>
      <c r="J2" s="7" t="s">
        <v>0</v>
      </c>
      <c r="K2" s="7"/>
      <c r="L2" s="7"/>
      <c r="M2" s="7"/>
      <c r="N2" s="7"/>
      <c r="O2" s="7"/>
      <c r="P2" s="7"/>
      <c r="Q2" s="8"/>
      <c r="R2" s="9" t="s">
        <v>1</v>
      </c>
      <c r="S2" s="10"/>
      <c r="T2" s="10"/>
      <c r="U2" s="10"/>
      <c r="V2" s="10"/>
      <c r="W2" s="10"/>
      <c r="X2" s="10"/>
    </row>
    <row r="3" spans="1:33" ht="23.25" customHeight="1" x14ac:dyDescent="0.25">
      <c r="A3" s="11" t="s">
        <v>2</v>
      </c>
      <c r="B3" s="11"/>
      <c r="C3" s="5"/>
      <c r="D3" s="5"/>
      <c r="E3" s="5"/>
      <c r="F3" s="5"/>
      <c r="G3" s="5"/>
      <c r="H3" s="5"/>
      <c r="I3" s="5"/>
      <c r="J3" s="8"/>
      <c r="K3" s="5"/>
      <c r="L3" s="5"/>
      <c r="M3" s="5"/>
      <c r="N3" s="5"/>
      <c r="O3" s="5"/>
      <c r="P3" s="5"/>
      <c r="Q3" s="5"/>
      <c r="R3" s="12"/>
      <c r="S3" s="13" t="s">
        <v>3</v>
      </c>
      <c r="T3" s="13"/>
      <c r="U3" s="13"/>
      <c r="V3" s="13"/>
      <c r="W3" s="13"/>
      <c r="X3" s="13"/>
      <c r="Z3" s="14" t="s">
        <v>4</v>
      </c>
      <c r="AA3" s="15"/>
      <c r="AB3" s="16" t="s">
        <v>5</v>
      </c>
      <c r="AC3" s="17"/>
      <c r="AD3" s="17"/>
      <c r="AE3" s="18" t="s">
        <v>6</v>
      </c>
      <c r="AF3" s="17"/>
      <c r="AG3" s="19"/>
    </row>
    <row r="4" spans="1:33" ht="14.25" customHeight="1" thickBot="1" x14ac:dyDescent="0.25">
      <c r="A4" s="20" t="s">
        <v>7</v>
      </c>
      <c r="B4" s="21" t="s">
        <v>8</v>
      </c>
      <c r="C4" s="22"/>
      <c r="D4" s="23"/>
      <c r="E4" s="24"/>
      <c r="F4" s="21" t="s">
        <v>9</v>
      </c>
      <c r="G4" s="25"/>
      <c r="H4" s="26" t="s">
        <v>10</v>
      </c>
      <c r="I4" s="26" t="s">
        <v>11</v>
      </c>
      <c r="J4" s="27" t="s">
        <v>12</v>
      </c>
      <c r="K4" s="28" t="s">
        <v>13</v>
      </c>
      <c r="L4" s="23"/>
      <c r="M4" s="23"/>
      <c r="N4" s="29"/>
      <c r="O4" s="24"/>
      <c r="P4" s="24"/>
      <c r="Q4" s="30"/>
      <c r="R4" s="31"/>
      <c r="S4" s="32"/>
      <c r="T4" s="33"/>
      <c r="U4" s="34" t="s">
        <v>14</v>
      </c>
      <c r="V4" s="34" t="s">
        <v>15</v>
      </c>
      <c r="W4" s="35" t="s">
        <v>16</v>
      </c>
      <c r="X4" s="35"/>
      <c r="Z4" s="36" t="s">
        <v>17</v>
      </c>
      <c r="AA4" s="36" t="s">
        <v>18</v>
      </c>
      <c r="AB4" s="37" t="s">
        <v>19</v>
      </c>
      <c r="AC4" s="38" t="s">
        <v>20</v>
      </c>
      <c r="AD4" s="38" t="s">
        <v>21</v>
      </c>
      <c r="AE4" s="37" t="s">
        <v>19</v>
      </c>
      <c r="AF4" s="38" t="s">
        <v>20</v>
      </c>
      <c r="AG4" s="38" t="s">
        <v>22</v>
      </c>
    </row>
    <row r="5" spans="1:33" ht="11.25" customHeight="1" x14ac:dyDescent="0.2">
      <c r="A5" s="39"/>
      <c r="B5" s="40"/>
      <c r="C5" s="41"/>
      <c r="D5" s="42"/>
      <c r="E5" s="43"/>
      <c r="F5" s="44"/>
      <c r="G5" s="45"/>
      <c r="H5" s="39"/>
      <c r="I5" s="39"/>
      <c r="J5" s="46"/>
      <c r="K5" s="47" t="s">
        <v>23</v>
      </c>
      <c r="L5" s="48" t="s">
        <v>24</v>
      </c>
      <c r="M5" s="49" t="s">
        <v>25</v>
      </c>
      <c r="N5" s="50" t="s">
        <v>26</v>
      </c>
      <c r="O5" s="50" t="s">
        <v>27</v>
      </c>
      <c r="P5" s="51" t="s">
        <v>28</v>
      </c>
      <c r="Q5" s="52" t="s">
        <v>29</v>
      </c>
      <c r="R5" s="53"/>
      <c r="S5" s="54"/>
      <c r="T5" s="55" t="s">
        <v>30</v>
      </c>
      <c r="U5" s="56"/>
      <c r="V5" s="56"/>
      <c r="W5" s="35" t="s">
        <v>20</v>
      </c>
      <c r="X5" s="35" t="s">
        <v>21</v>
      </c>
      <c r="Z5" s="36"/>
      <c r="AA5" s="36"/>
      <c r="AB5" s="57"/>
      <c r="AC5" s="58"/>
      <c r="AD5" s="58"/>
      <c r="AE5" s="57"/>
      <c r="AF5" s="58"/>
      <c r="AG5" s="58"/>
    </row>
    <row r="6" spans="1:33" ht="15" customHeight="1" x14ac:dyDescent="0.2">
      <c r="A6" s="39"/>
      <c r="B6" s="40"/>
      <c r="C6" s="41"/>
      <c r="D6" s="20" t="s">
        <v>31</v>
      </c>
      <c r="E6" s="59" t="s">
        <v>32</v>
      </c>
      <c r="F6" s="20" t="s">
        <v>31</v>
      </c>
      <c r="G6" s="26" t="s">
        <v>33</v>
      </c>
      <c r="H6" s="39"/>
      <c r="I6" s="39"/>
      <c r="J6" s="46"/>
      <c r="K6" s="60"/>
      <c r="L6" s="61"/>
      <c r="M6" s="60"/>
      <c r="N6" s="62"/>
      <c r="O6" s="62"/>
      <c r="P6" s="63" t="s">
        <v>34</v>
      </c>
      <c r="Q6" s="63" t="s">
        <v>35</v>
      </c>
      <c r="R6" s="63"/>
      <c r="S6" s="63"/>
      <c r="T6" s="64" t="s">
        <v>36</v>
      </c>
      <c r="U6" s="56"/>
      <c r="V6" s="56"/>
      <c r="W6" s="35"/>
      <c r="X6" s="35"/>
      <c r="Z6" s="36"/>
      <c r="AA6" s="36"/>
      <c r="AB6" s="57"/>
      <c r="AC6" s="58"/>
      <c r="AD6" s="58"/>
      <c r="AE6" s="57"/>
      <c r="AF6" s="58"/>
      <c r="AG6" s="58"/>
    </row>
    <row r="7" spans="1:33" ht="15" customHeight="1" x14ac:dyDescent="0.2">
      <c r="A7" s="39"/>
      <c r="B7" s="40"/>
      <c r="C7" s="41"/>
      <c r="D7" s="39"/>
      <c r="E7" s="65"/>
      <c r="F7" s="39"/>
      <c r="G7" s="39"/>
      <c r="H7" s="39"/>
      <c r="I7" s="39"/>
      <c r="J7" s="46"/>
      <c r="K7" s="60"/>
      <c r="L7" s="61"/>
      <c r="M7" s="60"/>
      <c r="N7" s="62"/>
      <c r="O7" s="62"/>
      <c r="P7" s="63" t="s">
        <v>37</v>
      </c>
      <c r="Q7" s="63" t="s">
        <v>38</v>
      </c>
      <c r="R7" s="63" t="s">
        <v>39</v>
      </c>
      <c r="S7" s="63" t="s">
        <v>40</v>
      </c>
      <c r="T7" s="64" t="s">
        <v>41</v>
      </c>
      <c r="U7" s="56"/>
      <c r="V7" s="56"/>
      <c r="W7" s="35"/>
      <c r="X7" s="35"/>
      <c r="Z7" s="36"/>
      <c r="AA7" s="36"/>
      <c r="AB7" s="57"/>
      <c r="AC7" s="58"/>
      <c r="AD7" s="58"/>
      <c r="AE7" s="57"/>
      <c r="AF7" s="58"/>
      <c r="AG7" s="58"/>
    </row>
    <row r="8" spans="1:33" ht="15" customHeight="1" x14ac:dyDescent="0.2">
      <c r="A8" s="66"/>
      <c r="B8" s="67"/>
      <c r="C8" s="68"/>
      <c r="D8" s="66"/>
      <c r="E8" s="69"/>
      <c r="F8" s="66"/>
      <c r="G8" s="66"/>
      <c r="H8" s="66"/>
      <c r="I8" s="66"/>
      <c r="J8" s="44"/>
      <c r="K8" s="70"/>
      <c r="L8" s="71"/>
      <c r="M8" s="70"/>
      <c r="N8" s="45"/>
      <c r="O8" s="45"/>
      <c r="P8" s="43" t="s">
        <v>42</v>
      </c>
      <c r="Q8" s="43" t="s">
        <v>43</v>
      </c>
      <c r="R8" s="43" t="s">
        <v>44</v>
      </c>
      <c r="S8" s="72"/>
      <c r="T8" s="73" t="s">
        <v>45</v>
      </c>
      <c r="U8" s="56"/>
      <c r="V8" s="56"/>
      <c r="W8" s="35"/>
      <c r="X8" s="35"/>
      <c r="Z8" s="74"/>
      <c r="AA8" s="74"/>
      <c r="AB8" s="75"/>
      <c r="AC8" s="76"/>
      <c r="AD8" s="76"/>
      <c r="AE8" s="75"/>
      <c r="AF8" s="76"/>
      <c r="AG8" s="76"/>
    </row>
    <row r="9" spans="1:33" ht="36" customHeight="1" x14ac:dyDescent="0.2">
      <c r="A9" s="77" t="s">
        <v>46</v>
      </c>
      <c r="B9" s="78" t="s">
        <v>47</v>
      </c>
      <c r="C9" s="79"/>
      <c r="D9" s="80" t="s">
        <v>48</v>
      </c>
      <c r="E9" s="81" t="s">
        <v>49</v>
      </c>
      <c r="F9" s="80" t="s">
        <v>50</v>
      </c>
      <c r="G9" s="80">
        <v>0.875</v>
      </c>
      <c r="H9" s="82" t="s">
        <v>51</v>
      </c>
      <c r="I9" s="83" t="str">
        <f>IF(Z9="","",(IF(AA9-Z9&gt;0,CONCATENATE(TEXT(Z9,"#,##0"),"~",TEXT(AA9,"#,##0")),TEXT(Z9,"#,##0"))))</f>
        <v>1,010</v>
      </c>
      <c r="J9" s="84">
        <v>4</v>
      </c>
      <c r="K9" s="85">
        <v>20</v>
      </c>
      <c r="L9" s="86">
        <f>IF(K9&gt;0,1/K9*34.6*67.1,"")</f>
        <v>116.083</v>
      </c>
      <c r="M9" s="8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20.5</v>
      </c>
      <c r="N9" s="88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23.4</v>
      </c>
      <c r="O9" s="89" t="str">
        <f>IF(Z9="","",IF(AE9="",TEXT(AB9,"#,##0.0"),IF(AB9-AE9&gt;0,CONCATENATE(TEXT(AE9,"#,##0.0"),"~",TEXT(AB9,"#,##0.0")),TEXT(AB9,"#,##0.0"))))</f>
        <v>27.3</v>
      </c>
      <c r="P9" s="80" t="s">
        <v>52</v>
      </c>
      <c r="Q9" s="90" t="s">
        <v>53</v>
      </c>
      <c r="R9" s="91" t="s">
        <v>54</v>
      </c>
      <c r="S9" s="92"/>
      <c r="T9" s="93"/>
      <c r="U9" s="94" t="str">
        <f>IFERROR(IF(K9&lt;M9,"",(ROUNDDOWN(K9/M9*100,0))),"")</f>
        <v/>
      </c>
      <c r="V9" s="95" t="str">
        <f>IFERROR(IF(K9&lt;N9,"",(ROUNDDOWN(K9/N9*100,0))),"")</f>
        <v/>
      </c>
      <c r="W9" s="95">
        <f>IF(AC9&lt;55,"",IF(AA9="",AC9,IF(AF9-AC9&gt;0,CONCATENATE(AC9,"~",AF9),AC9)))</f>
        <v>73</v>
      </c>
      <c r="X9" s="96" t="str">
        <f>IF(AC9&lt;55,"",AD9)</f>
        <v>★2.0</v>
      </c>
      <c r="Z9" s="97">
        <v>1010</v>
      </c>
      <c r="AA9" s="98"/>
      <c r="AB9" s="99">
        <f>IF(Z9="","",(ROUND(IF(Z9&gt;=2759,9.5,IF(Z9&lt;2759,(-2.47/1000000*Z9*Z9)-(8.52/10000*Z9)+30.65)),1)))</f>
        <v>27.3</v>
      </c>
      <c r="AC9" s="100">
        <f>IF(K9="","",ROUNDDOWN(K9/AB9*100,0))</f>
        <v>73</v>
      </c>
      <c r="AD9" s="100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99" t="str">
        <f>IF(AA9="","",(ROUND(IF(AA9&gt;=2759,9.5,IF(AA9&lt;2759,(-2.47/1000000*AA9*AA9)-(8.52/10000*AA9)+30.65)),1)))</f>
        <v/>
      </c>
      <c r="AF9" s="100" t="str">
        <f>IF(AE9="","",IF(K9="","",ROUNDDOWN(K9/AE9*100,0)))</f>
        <v/>
      </c>
      <c r="AG9" s="100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36" customHeight="1" x14ac:dyDescent="0.2">
      <c r="A10" s="101"/>
      <c r="B10" s="102"/>
      <c r="C10" s="103"/>
      <c r="D10" s="104"/>
      <c r="E10" s="105" t="s">
        <v>55</v>
      </c>
      <c r="F10" s="104"/>
      <c r="G10" s="104"/>
      <c r="H10" s="106"/>
      <c r="I10" s="83" t="str">
        <f t="shared" ref="I10:I50" si="0">IF(Z10="","",(IF(AA10-Z10&gt;0,CONCATENATE(TEXT(Z10,"#,##0"),"~",TEXT(AA10,"#,##0")),TEXT(Z10,"#,##0"))))</f>
        <v>1,040</v>
      </c>
      <c r="J10" s="107"/>
      <c r="K10" s="108">
        <v>19.5</v>
      </c>
      <c r="L10" s="86">
        <f t="shared" ref="L10:L57" si="1">IF(K10&gt;0,1/K10*34.6*67.1,"")</f>
        <v>119.05948717948716</v>
      </c>
      <c r="M10" s="87">
        <f t="shared" ref="M10:M57" si="2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20.5</v>
      </c>
      <c r="N10" s="88">
        <f t="shared" ref="N10:N57" si="3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23.4</v>
      </c>
      <c r="O10" s="89" t="str">
        <f t="shared" ref="O10:O57" si="4">IF(Z10="","",IF(AE10="",TEXT(AB10,"#,##0.0"),IF(AB10-AE10&gt;0,CONCATENATE(TEXT(AE10,"#,##0.0"),"~",TEXT(AB10,"#,##0.0")),TEXT(AB10,"#,##0.0"))))</f>
        <v>27.1</v>
      </c>
      <c r="P10" s="104"/>
      <c r="Q10" s="90" t="s">
        <v>53</v>
      </c>
      <c r="R10" s="91" t="s">
        <v>54</v>
      </c>
      <c r="S10" s="92"/>
      <c r="T10" s="93"/>
      <c r="U10" s="94" t="str">
        <f t="shared" ref="U10:U50" si="5">IFERROR(IF(K10&lt;M10,"",(ROUNDDOWN(K10/M10*100,0))),"")</f>
        <v/>
      </c>
      <c r="V10" s="95" t="str">
        <f t="shared" ref="V10:V50" si="6">IFERROR(IF(K10&lt;N10,"",(ROUNDDOWN(K10/N10*100,0))),"")</f>
        <v/>
      </c>
      <c r="W10" s="95">
        <f t="shared" ref="W10:W50" si="7">IF(AC10&lt;55,"",IF(AA10="",AC10,IF(AF10-AC10&gt;0,CONCATENATE(AC10,"~",AF10),AC10)))</f>
        <v>71</v>
      </c>
      <c r="X10" s="96" t="str">
        <f t="shared" ref="X10:X50" si="8">IF(AC10&lt;55,"",AD10)</f>
        <v>★2.0</v>
      </c>
      <c r="Z10" s="97">
        <v>1040</v>
      </c>
      <c r="AA10" s="109"/>
      <c r="AB10" s="99">
        <f t="shared" ref="AB10:AB50" si="9">IF(Z10="","",(ROUND(IF(Z10&gt;=2759,9.5,IF(Z10&lt;2759,(-2.47/1000000*Z10*Z10)-(8.52/10000*Z10)+30.65)),1)))</f>
        <v>27.1</v>
      </c>
      <c r="AC10" s="100">
        <f t="shared" ref="AC10:AC50" si="10">IF(K10="","",ROUNDDOWN(K10/AB10*100,0))</f>
        <v>71</v>
      </c>
      <c r="AD10" s="100" t="str">
        <f t="shared" ref="AD10:AD50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★2.0</v>
      </c>
      <c r="AE10" s="99" t="str">
        <f t="shared" ref="AE10:AE50" si="12">IF(AA10="","",(ROUND(IF(AA10&gt;=2759,9.5,IF(AA10&lt;2759,(-2.47/1000000*AA10*AA10)-(8.52/10000*AA10)+30.65)),1)))</f>
        <v/>
      </c>
      <c r="AF10" s="100" t="str">
        <f t="shared" ref="AF10:AF50" si="13">IF(AE10="","",IF(K10="","",ROUNDDOWN(K10/AE10*100,0)))</f>
        <v/>
      </c>
      <c r="AG10" s="100" t="str">
        <f t="shared" ref="AG10:AG50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ht="36" customHeight="1" x14ac:dyDescent="0.2">
      <c r="A11" s="101"/>
      <c r="B11" s="102"/>
      <c r="C11" s="103"/>
      <c r="D11" s="104"/>
      <c r="E11" s="81" t="s">
        <v>56</v>
      </c>
      <c r="F11" s="104"/>
      <c r="G11" s="104"/>
      <c r="H11" s="106"/>
      <c r="I11" s="83" t="str">
        <f t="shared" si="0"/>
        <v>1,050</v>
      </c>
      <c r="J11" s="107"/>
      <c r="K11" s="85">
        <v>19.5</v>
      </c>
      <c r="L11" s="86">
        <f t="shared" si="1"/>
        <v>119.05948717948716</v>
      </c>
      <c r="M11" s="87">
        <f t="shared" si="2"/>
        <v>20.5</v>
      </c>
      <c r="N11" s="88">
        <f t="shared" si="3"/>
        <v>23.4</v>
      </c>
      <c r="O11" s="89" t="str">
        <f t="shared" si="4"/>
        <v>27.0</v>
      </c>
      <c r="P11" s="104"/>
      <c r="Q11" s="90" t="s">
        <v>53</v>
      </c>
      <c r="R11" s="91" t="s">
        <v>54</v>
      </c>
      <c r="S11" s="92"/>
      <c r="T11" s="93"/>
      <c r="U11" s="94" t="str">
        <f t="shared" si="5"/>
        <v/>
      </c>
      <c r="V11" s="95" t="str">
        <f t="shared" si="6"/>
        <v/>
      </c>
      <c r="W11" s="95">
        <f t="shared" si="7"/>
        <v>72</v>
      </c>
      <c r="X11" s="96" t="str">
        <f t="shared" si="8"/>
        <v>★2.0</v>
      </c>
      <c r="Z11" s="97">
        <v>1050</v>
      </c>
      <c r="AA11" s="109"/>
      <c r="AB11" s="99">
        <f t="shared" si="9"/>
        <v>27</v>
      </c>
      <c r="AC11" s="100">
        <f t="shared" si="10"/>
        <v>72</v>
      </c>
      <c r="AD11" s="100" t="str">
        <f t="shared" si="11"/>
        <v>★2.0</v>
      </c>
      <c r="AE11" s="99" t="str">
        <f t="shared" si="12"/>
        <v/>
      </c>
      <c r="AF11" s="100" t="str">
        <f t="shared" si="13"/>
        <v/>
      </c>
      <c r="AG11" s="100" t="str">
        <f t="shared" si="14"/>
        <v/>
      </c>
    </row>
    <row r="12" spans="1:33" ht="36" customHeight="1" x14ac:dyDescent="0.2">
      <c r="A12" s="101"/>
      <c r="B12" s="102"/>
      <c r="C12" s="103"/>
      <c r="D12" s="104"/>
      <c r="E12" s="105" t="s">
        <v>57</v>
      </c>
      <c r="F12" s="104"/>
      <c r="G12" s="104"/>
      <c r="H12" s="106"/>
      <c r="I12" s="83" t="str">
        <f t="shared" si="0"/>
        <v>1,050</v>
      </c>
      <c r="J12" s="107"/>
      <c r="K12" s="85">
        <v>19.100000000000001</v>
      </c>
      <c r="L12" s="86">
        <f t="shared" si="1"/>
        <v>121.55287958115181</v>
      </c>
      <c r="M12" s="87">
        <f t="shared" si="2"/>
        <v>20.5</v>
      </c>
      <c r="N12" s="88">
        <f t="shared" si="3"/>
        <v>23.4</v>
      </c>
      <c r="O12" s="89" t="str">
        <f t="shared" si="4"/>
        <v>27.0</v>
      </c>
      <c r="P12" s="104"/>
      <c r="Q12" s="90" t="s">
        <v>53</v>
      </c>
      <c r="R12" s="91" t="s">
        <v>54</v>
      </c>
      <c r="S12" s="92"/>
      <c r="T12" s="93"/>
      <c r="U12" s="94" t="str">
        <f t="shared" si="5"/>
        <v/>
      </c>
      <c r="V12" s="95" t="str">
        <f t="shared" si="6"/>
        <v/>
      </c>
      <c r="W12" s="95">
        <f t="shared" si="7"/>
        <v>70</v>
      </c>
      <c r="X12" s="96" t="str">
        <f t="shared" si="8"/>
        <v>★2.0</v>
      </c>
      <c r="Z12" s="97">
        <v>1050</v>
      </c>
      <c r="AA12" s="109"/>
      <c r="AB12" s="99">
        <f t="shared" si="9"/>
        <v>27</v>
      </c>
      <c r="AC12" s="100">
        <f t="shared" si="10"/>
        <v>70</v>
      </c>
      <c r="AD12" s="100" t="str">
        <f t="shared" si="11"/>
        <v>★2.0</v>
      </c>
      <c r="AE12" s="99" t="str">
        <f t="shared" si="12"/>
        <v/>
      </c>
      <c r="AF12" s="100" t="str">
        <f t="shared" si="13"/>
        <v/>
      </c>
      <c r="AG12" s="100" t="str">
        <f t="shared" si="14"/>
        <v/>
      </c>
    </row>
    <row r="13" spans="1:33" ht="36" customHeight="1" x14ac:dyDescent="0.2">
      <c r="A13" s="101"/>
      <c r="B13" s="102"/>
      <c r="C13" s="103"/>
      <c r="D13" s="104"/>
      <c r="E13" s="81" t="s">
        <v>58</v>
      </c>
      <c r="F13" s="104"/>
      <c r="G13" s="104"/>
      <c r="H13" s="106"/>
      <c r="I13" s="83" t="str">
        <f t="shared" si="0"/>
        <v>1,010</v>
      </c>
      <c r="J13" s="107"/>
      <c r="K13" s="85">
        <v>20</v>
      </c>
      <c r="L13" s="86">
        <f t="shared" si="1"/>
        <v>116.083</v>
      </c>
      <c r="M13" s="87">
        <f t="shared" si="2"/>
        <v>20.5</v>
      </c>
      <c r="N13" s="88">
        <f t="shared" si="3"/>
        <v>23.4</v>
      </c>
      <c r="O13" s="89" t="str">
        <f t="shared" si="4"/>
        <v>27.3</v>
      </c>
      <c r="P13" s="104"/>
      <c r="Q13" s="90" t="s">
        <v>53</v>
      </c>
      <c r="R13" s="91" t="s">
        <v>54</v>
      </c>
      <c r="S13" s="92"/>
      <c r="T13" s="93"/>
      <c r="U13" s="94" t="str">
        <f t="shared" si="5"/>
        <v/>
      </c>
      <c r="V13" s="95" t="str">
        <f t="shared" si="6"/>
        <v/>
      </c>
      <c r="W13" s="95">
        <f t="shared" si="7"/>
        <v>73</v>
      </c>
      <c r="X13" s="96" t="str">
        <f t="shared" si="8"/>
        <v>★2.0</v>
      </c>
      <c r="Z13" s="97">
        <v>1010</v>
      </c>
      <c r="AA13" s="109"/>
      <c r="AB13" s="99">
        <f t="shared" si="9"/>
        <v>27.3</v>
      </c>
      <c r="AC13" s="100">
        <f t="shared" si="10"/>
        <v>73</v>
      </c>
      <c r="AD13" s="100" t="str">
        <f t="shared" si="11"/>
        <v>★2.0</v>
      </c>
      <c r="AE13" s="99" t="str">
        <f t="shared" si="12"/>
        <v/>
      </c>
      <c r="AF13" s="100" t="str">
        <f t="shared" si="13"/>
        <v/>
      </c>
      <c r="AG13" s="100" t="str">
        <f t="shared" si="14"/>
        <v/>
      </c>
    </row>
    <row r="14" spans="1:33" ht="36" customHeight="1" x14ac:dyDescent="0.2">
      <c r="A14" s="101"/>
      <c r="B14" s="102"/>
      <c r="C14" s="103"/>
      <c r="D14" s="104"/>
      <c r="E14" s="105" t="s">
        <v>59</v>
      </c>
      <c r="F14" s="104"/>
      <c r="G14" s="104"/>
      <c r="H14" s="106"/>
      <c r="I14" s="83" t="str">
        <f t="shared" si="0"/>
        <v>1,040</v>
      </c>
      <c r="J14" s="107"/>
      <c r="K14" s="85">
        <v>19.5</v>
      </c>
      <c r="L14" s="86">
        <f t="shared" si="1"/>
        <v>119.05948717948716</v>
      </c>
      <c r="M14" s="87">
        <f t="shared" si="2"/>
        <v>20.5</v>
      </c>
      <c r="N14" s="88">
        <f t="shared" si="3"/>
        <v>23.4</v>
      </c>
      <c r="O14" s="89" t="str">
        <f t="shared" si="4"/>
        <v>27.1</v>
      </c>
      <c r="P14" s="104"/>
      <c r="Q14" s="90" t="s">
        <v>53</v>
      </c>
      <c r="R14" s="91" t="s">
        <v>54</v>
      </c>
      <c r="S14" s="92"/>
      <c r="T14" s="93"/>
      <c r="U14" s="94" t="str">
        <f t="shared" si="5"/>
        <v/>
      </c>
      <c r="V14" s="95" t="str">
        <f t="shared" si="6"/>
        <v/>
      </c>
      <c r="W14" s="95">
        <f t="shared" si="7"/>
        <v>71</v>
      </c>
      <c r="X14" s="96" t="str">
        <f t="shared" si="8"/>
        <v>★2.0</v>
      </c>
      <c r="Z14" s="97">
        <v>1040</v>
      </c>
      <c r="AA14" s="109"/>
      <c r="AB14" s="99">
        <f t="shared" si="9"/>
        <v>27.1</v>
      </c>
      <c r="AC14" s="100">
        <f t="shared" si="10"/>
        <v>71</v>
      </c>
      <c r="AD14" s="100" t="str">
        <f t="shared" si="11"/>
        <v>★2.0</v>
      </c>
      <c r="AE14" s="99" t="str">
        <f t="shared" si="12"/>
        <v/>
      </c>
      <c r="AF14" s="100" t="str">
        <f t="shared" si="13"/>
        <v/>
      </c>
      <c r="AG14" s="100" t="str">
        <f t="shared" si="14"/>
        <v/>
      </c>
    </row>
    <row r="15" spans="1:33" ht="36" customHeight="1" x14ac:dyDescent="0.2">
      <c r="A15" s="101"/>
      <c r="B15" s="102"/>
      <c r="C15" s="103"/>
      <c r="D15" s="104"/>
      <c r="E15" s="81" t="s">
        <v>60</v>
      </c>
      <c r="F15" s="104"/>
      <c r="G15" s="104"/>
      <c r="H15" s="106"/>
      <c r="I15" s="83" t="str">
        <f t="shared" si="0"/>
        <v>1,050</v>
      </c>
      <c r="J15" s="107"/>
      <c r="K15" s="85">
        <v>19.5</v>
      </c>
      <c r="L15" s="86">
        <f t="shared" si="1"/>
        <v>119.05948717948716</v>
      </c>
      <c r="M15" s="87">
        <f t="shared" si="2"/>
        <v>20.5</v>
      </c>
      <c r="N15" s="88">
        <f t="shared" si="3"/>
        <v>23.4</v>
      </c>
      <c r="O15" s="89" t="str">
        <f t="shared" si="4"/>
        <v>27.0</v>
      </c>
      <c r="P15" s="104"/>
      <c r="Q15" s="90" t="s">
        <v>53</v>
      </c>
      <c r="R15" s="91" t="s">
        <v>54</v>
      </c>
      <c r="S15" s="92"/>
      <c r="T15" s="93"/>
      <c r="U15" s="94" t="str">
        <f t="shared" si="5"/>
        <v/>
      </c>
      <c r="V15" s="95" t="str">
        <f t="shared" si="6"/>
        <v/>
      </c>
      <c r="W15" s="95">
        <f t="shared" si="7"/>
        <v>72</v>
      </c>
      <c r="X15" s="96" t="str">
        <f t="shared" si="8"/>
        <v>★2.0</v>
      </c>
      <c r="Z15" s="97">
        <v>1050</v>
      </c>
      <c r="AA15" s="109"/>
      <c r="AB15" s="99">
        <f t="shared" si="9"/>
        <v>27</v>
      </c>
      <c r="AC15" s="100">
        <f t="shared" si="10"/>
        <v>72</v>
      </c>
      <c r="AD15" s="100" t="str">
        <f t="shared" si="11"/>
        <v>★2.0</v>
      </c>
      <c r="AE15" s="99" t="str">
        <f t="shared" si="12"/>
        <v/>
      </c>
      <c r="AF15" s="100" t="str">
        <f t="shared" si="13"/>
        <v/>
      </c>
      <c r="AG15" s="100" t="str">
        <f t="shared" si="14"/>
        <v/>
      </c>
    </row>
    <row r="16" spans="1:33" ht="36" customHeight="1" x14ac:dyDescent="0.2">
      <c r="A16" s="101"/>
      <c r="B16" s="102"/>
      <c r="C16" s="103"/>
      <c r="D16" s="104"/>
      <c r="E16" s="105" t="s">
        <v>61</v>
      </c>
      <c r="F16" s="104"/>
      <c r="G16" s="104"/>
      <c r="H16" s="110"/>
      <c r="I16" s="83" t="str">
        <f t="shared" si="0"/>
        <v>1,050</v>
      </c>
      <c r="J16" s="107"/>
      <c r="K16" s="85">
        <v>19.100000000000001</v>
      </c>
      <c r="L16" s="86">
        <f t="shared" si="1"/>
        <v>121.55287958115181</v>
      </c>
      <c r="M16" s="87">
        <f t="shared" si="2"/>
        <v>20.5</v>
      </c>
      <c r="N16" s="88">
        <f t="shared" si="3"/>
        <v>23.4</v>
      </c>
      <c r="O16" s="89" t="str">
        <f t="shared" si="4"/>
        <v>27.0</v>
      </c>
      <c r="P16" s="104"/>
      <c r="Q16" s="90" t="s">
        <v>53</v>
      </c>
      <c r="R16" s="91" t="s">
        <v>54</v>
      </c>
      <c r="S16" s="92"/>
      <c r="T16" s="93"/>
      <c r="U16" s="94" t="str">
        <f t="shared" si="5"/>
        <v/>
      </c>
      <c r="V16" s="95" t="str">
        <f t="shared" si="6"/>
        <v/>
      </c>
      <c r="W16" s="95">
        <f t="shared" si="7"/>
        <v>70</v>
      </c>
      <c r="X16" s="96" t="str">
        <f t="shared" si="8"/>
        <v>★2.0</v>
      </c>
      <c r="Z16" s="97">
        <v>1050</v>
      </c>
      <c r="AA16" s="109"/>
      <c r="AB16" s="99">
        <f t="shared" si="9"/>
        <v>27</v>
      </c>
      <c r="AC16" s="100">
        <f t="shared" si="10"/>
        <v>70</v>
      </c>
      <c r="AD16" s="100" t="str">
        <f t="shared" si="11"/>
        <v>★2.0</v>
      </c>
      <c r="AE16" s="99" t="str">
        <f t="shared" si="12"/>
        <v/>
      </c>
      <c r="AF16" s="100" t="str">
        <f t="shared" si="13"/>
        <v/>
      </c>
      <c r="AG16" s="100" t="str">
        <f t="shared" si="14"/>
        <v/>
      </c>
    </row>
    <row r="17" spans="1:33" ht="51" customHeight="1" x14ac:dyDescent="0.2">
      <c r="A17" s="101"/>
      <c r="B17" s="102"/>
      <c r="C17" s="103"/>
      <c r="D17" s="104"/>
      <c r="E17" s="111" t="s">
        <v>62</v>
      </c>
      <c r="F17" s="104"/>
      <c r="G17" s="104"/>
      <c r="H17" s="112" t="s">
        <v>63</v>
      </c>
      <c r="I17" s="83" t="str">
        <f t="shared" si="0"/>
        <v>1,010</v>
      </c>
      <c r="J17" s="107"/>
      <c r="K17" s="85">
        <v>19.2</v>
      </c>
      <c r="L17" s="86">
        <f t="shared" si="1"/>
        <v>120.91979166666667</v>
      </c>
      <c r="M17" s="87">
        <f t="shared" si="2"/>
        <v>20.5</v>
      </c>
      <c r="N17" s="88">
        <f t="shared" si="3"/>
        <v>23.4</v>
      </c>
      <c r="O17" s="89" t="str">
        <f t="shared" si="4"/>
        <v>27.3</v>
      </c>
      <c r="P17" s="80" t="s">
        <v>52</v>
      </c>
      <c r="Q17" s="90" t="s">
        <v>53</v>
      </c>
      <c r="R17" s="91" t="s">
        <v>54</v>
      </c>
      <c r="S17" s="92"/>
      <c r="T17" s="93"/>
      <c r="U17" s="94" t="str">
        <f t="shared" si="5"/>
        <v/>
      </c>
      <c r="V17" s="95" t="str">
        <f t="shared" si="6"/>
        <v/>
      </c>
      <c r="W17" s="95">
        <f t="shared" si="7"/>
        <v>70</v>
      </c>
      <c r="X17" s="96" t="str">
        <f t="shared" si="8"/>
        <v>★2.0</v>
      </c>
      <c r="Z17" s="97">
        <v>1010</v>
      </c>
      <c r="AA17" s="109"/>
      <c r="AB17" s="99">
        <f t="shared" si="9"/>
        <v>27.3</v>
      </c>
      <c r="AC17" s="100">
        <f t="shared" si="10"/>
        <v>70</v>
      </c>
      <c r="AD17" s="100" t="str">
        <f t="shared" si="11"/>
        <v>★2.0</v>
      </c>
      <c r="AE17" s="99" t="str">
        <f t="shared" si="12"/>
        <v/>
      </c>
      <c r="AF17" s="100" t="str">
        <f t="shared" si="13"/>
        <v/>
      </c>
      <c r="AG17" s="100" t="str">
        <f t="shared" si="14"/>
        <v/>
      </c>
    </row>
    <row r="18" spans="1:33" ht="51" customHeight="1" x14ac:dyDescent="0.2">
      <c r="A18" s="101"/>
      <c r="B18" s="102"/>
      <c r="C18" s="103"/>
      <c r="D18" s="104"/>
      <c r="E18" s="113" t="s">
        <v>64</v>
      </c>
      <c r="F18" s="104"/>
      <c r="G18" s="104"/>
      <c r="H18" s="114"/>
      <c r="I18" s="83" t="str">
        <f t="shared" si="0"/>
        <v>1,040</v>
      </c>
      <c r="J18" s="107"/>
      <c r="K18" s="85">
        <v>19.2</v>
      </c>
      <c r="L18" s="86">
        <f t="shared" si="1"/>
        <v>120.91979166666667</v>
      </c>
      <c r="M18" s="87">
        <f t="shared" si="2"/>
        <v>20.5</v>
      </c>
      <c r="N18" s="88">
        <f t="shared" si="3"/>
        <v>23.4</v>
      </c>
      <c r="O18" s="89" t="str">
        <f t="shared" si="4"/>
        <v>27.1</v>
      </c>
      <c r="P18" s="104"/>
      <c r="Q18" s="90" t="s">
        <v>53</v>
      </c>
      <c r="R18" s="91" t="s">
        <v>54</v>
      </c>
      <c r="S18" s="92"/>
      <c r="T18" s="93"/>
      <c r="U18" s="94" t="str">
        <f t="shared" si="5"/>
        <v/>
      </c>
      <c r="V18" s="95" t="str">
        <f t="shared" si="6"/>
        <v/>
      </c>
      <c r="W18" s="95">
        <f t="shared" si="7"/>
        <v>70</v>
      </c>
      <c r="X18" s="96" t="str">
        <f t="shared" si="8"/>
        <v>★2.0</v>
      </c>
      <c r="Z18" s="97">
        <v>1040</v>
      </c>
      <c r="AA18" s="109"/>
      <c r="AB18" s="99">
        <f t="shared" si="9"/>
        <v>27.1</v>
      </c>
      <c r="AC18" s="100">
        <f t="shared" si="10"/>
        <v>70</v>
      </c>
      <c r="AD18" s="100" t="str">
        <f t="shared" si="11"/>
        <v>★2.0</v>
      </c>
      <c r="AE18" s="99" t="str">
        <f t="shared" si="12"/>
        <v/>
      </c>
      <c r="AF18" s="100" t="str">
        <f t="shared" si="13"/>
        <v/>
      </c>
      <c r="AG18" s="100" t="str">
        <f t="shared" si="14"/>
        <v/>
      </c>
    </row>
    <row r="19" spans="1:33" ht="49.5" customHeight="1" x14ac:dyDescent="0.2">
      <c r="A19" s="101"/>
      <c r="B19" s="102"/>
      <c r="C19" s="103"/>
      <c r="D19" s="104"/>
      <c r="E19" s="111" t="s">
        <v>65</v>
      </c>
      <c r="F19" s="104"/>
      <c r="G19" s="104"/>
      <c r="H19" s="114"/>
      <c r="I19" s="83" t="str">
        <f t="shared" si="0"/>
        <v>1,050</v>
      </c>
      <c r="J19" s="107"/>
      <c r="K19" s="85">
        <v>19.2</v>
      </c>
      <c r="L19" s="86">
        <f t="shared" si="1"/>
        <v>120.91979166666667</v>
      </c>
      <c r="M19" s="87">
        <f t="shared" si="2"/>
        <v>20.5</v>
      </c>
      <c r="N19" s="88">
        <f t="shared" si="3"/>
        <v>23.4</v>
      </c>
      <c r="O19" s="89" t="str">
        <f t="shared" si="4"/>
        <v>27.0</v>
      </c>
      <c r="P19" s="104"/>
      <c r="Q19" s="90" t="s">
        <v>53</v>
      </c>
      <c r="R19" s="91" t="s">
        <v>54</v>
      </c>
      <c r="S19" s="92"/>
      <c r="T19" s="93"/>
      <c r="U19" s="94" t="str">
        <f t="shared" si="5"/>
        <v/>
      </c>
      <c r="V19" s="95" t="str">
        <f t="shared" si="6"/>
        <v/>
      </c>
      <c r="W19" s="95">
        <f t="shared" si="7"/>
        <v>71</v>
      </c>
      <c r="X19" s="96" t="str">
        <f t="shared" si="8"/>
        <v>★2.0</v>
      </c>
      <c r="Z19" s="97">
        <v>1050</v>
      </c>
      <c r="AA19" s="109"/>
      <c r="AB19" s="99">
        <f t="shared" si="9"/>
        <v>27</v>
      </c>
      <c r="AC19" s="100">
        <f t="shared" si="10"/>
        <v>71</v>
      </c>
      <c r="AD19" s="100" t="str">
        <f t="shared" si="11"/>
        <v>★2.0</v>
      </c>
      <c r="AE19" s="99" t="str">
        <f t="shared" si="12"/>
        <v/>
      </c>
      <c r="AF19" s="100" t="str">
        <f t="shared" si="13"/>
        <v/>
      </c>
      <c r="AG19" s="100" t="str">
        <f t="shared" si="14"/>
        <v/>
      </c>
    </row>
    <row r="20" spans="1:33" ht="51" customHeight="1" x14ac:dyDescent="0.2">
      <c r="A20" s="101"/>
      <c r="B20" s="102"/>
      <c r="C20" s="103"/>
      <c r="D20" s="104"/>
      <c r="E20" s="113" t="s">
        <v>66</v>
      </c>
      <c r="F20" s="104"/>
      <c r="G20" s="104"/>
      <c r="H20" s="114"/>
      <c r="I20" s="83" t="str">
        <f t="shared" si="0"/>
        <v>1,050</v>
      </c>
      <c r="J20" s="107"/>
      <c r="K20" s="85">
        <v>19.2</v>
      </c>
      <c r="L20" s="86">
        <f t="shared" si="1"/>
        <v>120.91979166666667</v>
      </c>
      <c r="M20" s="87">
        <f t="shared" si="2"/>
        <v>20.5</v>
      </c>
      <c r="N20" s="88">
        <f t="shared" si="3"/>
        <v>23.4</v>
      </c>
      <c r="O20" s="89" t="str">
        <f t="shared" si="4"/>
        <v>27.0</v>
      </c>
      <c r="P20" s="104"/>
      <c r="Q20" s="90" t="s">
        <v>53</v>
      </c>
      <c r="R20" s="91" t="s">
        <v>54</v>
      </c>
      <c r="S20" s="92"/>
      <c r="T20" s="93"/>
      <c r="U20" s="94" t="str">
        <f t="shared" si="5"/>
        <v/>
      </c>
      <c r="V20" s="95" t="str">
        <f t="shared" si="6"/>
        <v/>
      </c>
      <c r="W20" s="95">
        <f t="shared" si="7"/>
        <v>71</v>
      </c>
      <c r="X20" s="96" t="str">
        <f t="shared" si="8"/>
        <v>★2.0</v>
      </c>
      <c r="Z20" s="97">
        <v>1050</v>
      </c>
      <c r="AA20" s="109"/>
      <c r="AB20" s="99">
        <f t="shared" si="9"/>
        <v>27</v>
      </c>
      <c r="AC20" s="100">
        <f t="shared" si="10"/>
        <v>71</v>
      </c>
      <c r="AD20" s="100" t="str">
        <f t="shared" si="11"/>
        <v>★2.0</v>
      </c>
      <c r="AE20" s="99" t="str">
        <f t="shared" si="12"/>
        <v/>
      </c>
      <c r="AF20" s="100" t="str">
        <f t="shared" si="13"/>
        <v/>
      </c>
      <c r="AG20" s="100" t="str">
        <f t="shared" si="14"/>
        <v/>
      </c>
    </row>
    <row r="21" spans="1:33" ht="49.5" customHeight="1" x14ac:dyDescent="0.2">
      <c r="A21" s="101"/>
      <c r="B21" s="102"/>
      <c r="C21" s="103"/>
      <c r="D21" s="104"/>
      <c r="E21" s="111" t="s">
        <v>67</v>
      </c>
      <c r="F21" s="104"/>
      <c r="G21" s="104"/>
      <c r="H21" s="114"/>
      <c r="I21" s="83" t="str">
        <f t="shared" si="0"/>
        <v>1,010</v>
      </c>
      <c r="J21" s="107"/>
      <c r="K21" s="85">
        <v>19.2</v>
      </c>
      <c r="L21" s="86">
        <f t="shared" si="1"/>
        <v>120.91979166666667</v>
      </c>
      <c r="M21" s="87">
        <f t="shared" si="2"/>
        <v>20.5</v>
      </c>
      <c r="N21" s="88">
        <f t="shared" si="3"/>
        <v>23.4</v>
      </c>
      <c r="O21" s="89" t="str">
        <f t="shared" si="4"/>
        <v>27.3</v>
      </c>
      <c r="P21" s="104"/>
      <c r="Q21" s="90" t="s">
        <v>53</v>
      </c>
      <c r="R21" s="91" t="s">
        <v>54</v>
      </c>
      <c r="S21" s="92"/>
      <c r="T21" s="93"/>
      <c r="U21" s="94" t="str">
        <f t="shared" si="5"/>
        <v/>
      </c>
      <c r="V21" s="95" t="str">
        <f t="shared" si="6"/>
        <v/>
      </c>
      <c r="W21" s="95">
        <f t="shared" si="7"/>
        <v>70</v>
      </c>
      <c r="X21" s="96" t="str">
        <f t="shared" si="8"/>
        <v>★2.0</v>
      </c>
      <c r="Z21" s="97">
        <v>1010</v>
      </c>
      <c r="AA21" s="109"/>
      <c r="AB21" s="99">
        <f t="shared" si="9"/>
        <v>27.3</v>
      </c>
      <c r="AC21" s="100">
        <f t="shared" si="10"/>
        <v>70</v>
      </c>
      <c r="AD21" s="100" t="str">
        <f t="shared" si="11"/>
        <v>★2.0</v>
      </c>
      <c r="AE21" s="99" t="str">
        <f t="shared" si="12"/>
        <v/>
      </c>
      <c r="AF21" s="100" t="str">
        <f t="shared" si="13"/>
        <v/>
      </c>
      <c r="AG21" s="100" t="str">
        <f t="shared" si="14"/>
        <v/>
      </c>
    </row>
    <row r="22" spans="1:33" ht="45.75" customHeight="1" x14ac:dyDescent="0.2">
      <c r="A22" s="101"/>
      <c r="B22" s="102"/>
      <c r="C22" s="103"/>
      <c r="D22" s="104"/>
      <c r="E22" s="113" t="s">
        <v>68</v>
      </c>
      <c r="F22" s="104"/>
      <c r="G22" s="104"/>
      <c r="H22" s="114"/>
      <c r="I22" s="83" t="str">
        <f t="shared" si="0"/>
        <v>1,040</v>
      </c>
      <c r="J22" s="107"/>
      <c r="K22" s="85">
        <v>19.2</v>
      </c>
      <c r="L22" s="86">
        <f t="shared" si="1"/>
        <v>120.91979166666667</v>
      </c>
      <c r="M22" s="87">
        <f t="shared" si="2"/>
        <v>20.5</v>
      </c>
      <c r="N22" s="88">
        <f t="shared" si="3"/>
        <v>23.4</v>
      </c>
      <c r="O22" s="89" t="str">
        <f t="shared" si="4"/>
        <v>27.1</v>
      </c>
      <c r="P22" s="104"/>
      <c r="Q22" s="90" t="s">
        <v>53</v>
      </c>
      <c r="R22" s="91" t="s">
        <v>54</v>
      </c>
      <c r="S22" s="92"/>
      <c r="T22" s="93"/>
      <c r="U22" s="94" t="str">
        <f t="shared" si="5"/>
        <v/>
      </c>
      <c r="V22" s="95" t="str">
        <f t="shared" si="6"/>
        <v/>
      </c>
      <c r="W22" s="95">
        <f t="shared" si="7"/>
        <v>70</v>
      </c>
      <c r="X22" s="96" t="str">
        <f t="shared" si="8"/>
        <v>★2.0</v>
      </c>
      <c r="Z22" s="97">
        <v>1040</v>
      </c>
      <c r="AA22" s="109"/>
      <c r="AB22" s="99">
        <f t="shared" si="9"/>
        <v>27.1</v>
      </c>
      <c r="AC22" s="100">
        <f t="shared" si="10"/>
        <v>70</v>
      </c>
      <c r="AD22" s="100" t="str">
        <f t="shared" si="11"/>
        <v>★2.0</v>
      </c>
      <c r="AE22" s="99" t="str">
        <f t="shared" si="12"/>
        <v/>
      </c>
      <c r="AF22" s="100" t="str">
        <f t="shared" si="13"/>
        <v/>
      </c>
      <c r="AG22" s="100" t="str">
        <f t="shared" si="14"/>
        <v/>
      </c>
    </row>
    <row r="23" spans="1:33" ht="47.25" customHeight="1" x14ac:dyDescent="0.2">
      <c r="A23" s="101"/>
      <c r="B23" s="102"/>
      <c r="C23" s="103"/>
      <c r="D23" s="104"/>
      <c r="E23" s="111" t="s">
        <v>69</v>
      </c>
      <c r="F23" s="104"/>
      <c r="G23" s="104"/>
      <c r="H23" s="114"/>
      <c r="I23" s="83" t="str">
        <f t="shared" si="0"/>
        <v>1,050</v>
      </c>
      <c r="J23" s="107"/>
      <c r="K23" s="85">
        <v>19.2</v>
      </c>
      <c r="L23" s="86">
        <f t="shared" si="1"/>
        <v>120.91979166666667</v>
      </c>
      <c r="M23" s="87">
        <f t="shared" si="2"/>
        <v>20.5</v>
      </c>
      <c r="N23" s="88">
        <f t="shared" si="3"/>
        <v>23.4</v>
      </c>
      <c r="O23" s="89" t="str">
        <f t="shared" si="4"/>
        <v>27.0</v>
      </c>
      <c r="P23" s="104"/>
      <c r="Q23" s="90" t="s">
        <v>53</v>
      </c>
      <c r="R23" s="91" t="s">
        <v>54</v>
      </c>
      <c r="S23" s="92"/>
      <c r="T23" s="93"/>
      <c r="U23" s="94" t="str">
        <f t="shared" si="5"/>
        <v/>
      </c>
      <c r="V23" s="95" t="str">
        <f t="shared" si="6"/>
        <v/>
      </c>
      <c r="W23" s="95">
        <f t="shared" si="7"/>
        <v>71</v>
      </c>
      <c r="X23" s="96" t="str">
        <f t="shared" si="8"/>
        <v>★2.0</v>
      </c>
      <c r="Z23" s="97">
        <v>1050</v>
      </c>
      <c r="AA23" s="109"/>
      <c r="AB23" s="99">
        <f t="shared" si="9"/>
        <v>27</v>
      </c>
      <c r="AC23" s="100">
        <f t="shared" si="10"/>
        <v>71</v>
      </c>
      <c r="AD23" s="100" t="str">
        <f t="shared" si="11"/>
        <v>★2.0</v>
      </c>
      <c r="AE23" s="99" t="str">
        <f t="shared" si="12"/>
        <v/>
      </c>
      <c r="AF23" s="100" t="str">
        <f t="shared" si="13"/>
        <v/>
      </c>
      <c r="AG23" s="100" t="str">
        <f t="shared" si="14"/>
        <v/>
      </c>
    </row>
    <row r="24" spans="1:33" ht="48" customHeight="1" x14ac:dyDescent="0.2">
      <c r="A24" s="101"/>
      <c r="B24" s="102"/>
      <c r="C24" s="103"/>
      <c r="D24" s="104"/>
      <c r="E24" s="113" t="s">
        <v>70</v>
      </c>
      <c r="F24" s="104"/>
      <c r="G24" s="104"/>
      <c r="H24" s="115"/>
      <c r="I24" s="83" t="str">
        <f t="shared" si="0"/>
        <v>1,050</v>
      </c>
      <c r="J24" s="107"/>
      <c r="K24" s="85">
        <v>19.2</v>
      </c>
      <c r="L24" s="86">
        <f t="shared" si="1"/>
        <v>120.91979166666667</v>
      </c>
      <c r="M24" s="87">
        <f t="shared" si="2"/>
        <v>20.5</v>
      </c>
      <c r="N24" s="88">
        <f t="shared" si="3"/>
        <v>23.4</v>
      </c>
      <c r="O24" s="89" t="str">
        <f t="shared" si="4"/>
        <v>27.0</v>
      </c>
      <c r="P24" s="116"/>
      <c r="Q24" s="90" t="s">
        <v>53</v>
      </c>
      <c r="R24" s="91" t="s">
        <v>54</v>
      </c>
      <c r="S24" s="92"/>
      <c r="T24" s="93"/>
      <c r="U24" s="94" t="str">
        <f t="shared" si="5"/>
        <v/>
      </c>
      <c r="V24" s="95" t="str">
        <f t="shared" si="6"/>
        <v/>
      </c>
      <c r="W24" s="95">
        <f t="shared" si="7"/>
        <v>71</v>
      </c>
      <c r="X24" s="96" t="str">
        <f t="shared" si="8"/>
        <v>★2.0</v>
      </c>
      <c r="Z24" s="97">
        <v>1050</v>
      </c>
      <c r="AA24" s="109"/>
      <c r="AB24" s="99">
        <f t="shared" si="9"/>
        <v>27</v>
      </c>
      <c r="AC24" s="100">
        <f t="shared" si="10"/>
        <v>71</v>
      </c>
      <c r="AD24" s="100" t="str">
        <f t="shared" si="11"/>
        <v>★2.0</v>
      </c>
      <c r="AE24" s="99" t="str">
        <f t="shared" si="12"/>
        <v/>
      </c>
      <c r="AF24" s="100" t="str">
        <f t="shared" si="13"/>
        <v/>
      </c>
      <c r="AG24" s="100" t="str">
        <f t="shared" si="14"/>
        <v/>
      </c>
    </row>
    <row r="25" spans="1:33" ht="36" customHeight="1" x14ac:dyDescent="0.2">
      <c r="A25" s="101"/>
      <c r="B25" s="102"/>
      <c r="C25" s="103"/>
      <c r="D25" s="117" t="s">
        <v>71</v>
      </c>
      <c r="E25" s="118" t="s">
        <v>72</v>
      </c>
      <c r="F25" s="117" t="s">
        <v>73</v>
      </c>
      <c r="G25" s="119">
        <v>1240</v>
      </c>
      <c r="H25" s="120" t="s">
        <v>51</v>
      </c>
      <c r="I25" s="83" t="str">
        <f t="shared" si="0"/>
        <v>990</v>
      </c>
      <c r="J25" s="84">
        <v>4</v>
      </c>
      <c r="K25" s="85">
        <v>18.600000000000001</v>
      </c>
      <c r="L25" s="86">
        <f t="shared" si="1"/>
        <v>124.82043010752686</v>
      </c>
      <c r="M25" s="87">
        <f t="shared" si="2"/>
        <v>20.5</v>
      </c>
      <c r="N25" s="88">
        <f t="shared" si="3"/>
        <v>23.4</v>
      </c>
      <c r="O25" s="89" t="str">
        <f t="shared" si="4"/>
        <v>27.4</v>
      </c>
      <c r="P25" s="80" t="s">
        <v>74</v>
      </c>
      <c r="Q25" s="90" t="s">
        <v>53</v>
      </c>
      <c r="R25" s="91" t="s">
        <v>54</v>
      </c>
      <c r="S25" s="92"/>
      <c r="T25" s="93"/>
      <c r="U25" s="94" t="str">
        <f t="shared" si="5"/>
        <v/>
      </c>
      <c r="V25" s="95" t="str">
        <f t="shared" si="6"/>
        <v/>
      </c>
      <c r="W25" s="95">
        <f t="shared" si="7"/>
        <v>67</v>
      </c>
      <c r="X25" s="96" t="str">
        <f t="shared" si="8"/>
        <v>★1.5</v>
      </c>
      <c r="Z25" s="97">
        <v>990</v>
      </c>
      <c r="AA25" s="109"/>
      <c r="AB25" s="99">
        <f t="shared" si="9"/>
        <v>27.4</v>
      </c>
      <c r="AC25" s="100">
        <f t="shared" si="10"/>
        <v>67</v>
      </c>
      <c r="AD25" s="100" t="str">
        <f t="shared" si="11"/>
        <v>★1.5</v>
      </c>
      <c r="AE25" s="99" t="str">
        <f t="shared" si="12"/>
        <v/>
      </c>
      <c r="AF25" s="100" t="str">
        <f t="shared" si="13"/>
        <v/>
      </c>
      <c r="AG25" s="100" t="str">
        <f t="shared" si="14"/>
        <v/>
      </c>
    </row>
    <row r="26" spans="1:33" ht="36" customHeight="1" x14ac:dyDescent="0.2">
      <c r="A26" s="101"/>
      <c r="B26" s="102"/>
      <c r="C26" s="103"/>
      <c r="D26" s="117"/>
      <c r="E26" s="118" t="s">
        <v>75</v>
      </c>
      <c r="F26" s="117"/>
      <c r="G26" s="119"/>
      <c r="H26" s="120"/>
      <c r="I26" s="83" t="str">
        <f t="shared" si="0"/>
        <v>1,020</v>
      </c>
      <c r="J26" s="107"/>
      <c r="K26" s="85">
        <v>16.899999999999999</v>
      </c>
      <c r="L26" s="86">
        <f t="shared" si="1"/>
        <v>137.37633136094675</v>
      </c>
      <c r="M26" s="87">
        <f t="shared" si="2"/>
        <v>20.5</v>
      </c>
      <c r="N26" s="88">
        <f t="shared" si="3"/>
        <v>23.4</v>
      </c>
      <c r="O26" s="89" t="str">
        <f t="shared" si="4"/>
        <v>27.2</v>
      </c>
      <c r="P26" s="104"/>
      <c r="Q26" s="90" t="s">
        <v>53</v>
      </c>
      <c r="R26" s="91" t="s">
        <v>54</v>
      </c>
      <c r="S26" s="92"/>
      <c r="T26" s="93"/>
      <c r="U26" s="94" t="str">
        <f t="shared" si="5"/>
        <v/>
      </c>
      <c r="V26" s="95" t="str">
        <f t="shared" si="6"/>
        <v/>
      </c>
      <c r="W26" s="95">
        <f t="shared" si="7"/>
        <v>62</v>
      </c>
      <c r="X26" s="96" t="str">
        <f t="shared" si="8"/>
        <v>★1.0</v>
      </c>
      <c r="Z26" s="97">
        <v>1020</v>
      </c>
      <c r="AA26" s="109"/>
      <c r="AB26" s="99">
        <f t="shared" si="9"/>
        <v>27.2</v>
      </c>
      <c r="AC26" s="100">
        <f t="shared" si="10"/>
        <v>62</v>
      </c>
      <c r="AD26" s="100" t="str">
        <f t="shared" si="11"/>
        <v>★1.0</v>
      </c>
      <c r="AE26" s="99" t="str">
        <f t="shared" si="12"/>
        <v/>
      </c>
      <c r="AF26" s="100" t="str">
        <f t="shared" si="13"/>
        <v/>
      </c>
      <c r="AG26" s="100" t="str">
        <f t="shared" si="14"/>
        <v/>
      </c>
    </row>
    <row r="27" spans="1:33" ht="36" customHeight="1" x14ac:dyDescent="0.2">
      <c r="A27" s="101"/>
      <c r="B27" s="102"/>
      <c r="C27" s="103"/>
      <c r="D27" s="117"/>
      <c r="E27" s="118" t="s">
        <v>56</v>
      </c>
      <c r="F27" s="117"/>
      <c r="G27" s="119"/>
      <c r="H27" s="120"/>
      <c r="I27" s="83" t="str">
        <f t="shared" si="0"/>
        <v>1,030</v>
      </c>
      <c r="J27" s="107"/>
      <c r="K27" s="85">
        <v>16.899999999999999</v>
      </c>
      <c r="L27" s="86">
        <f t="shared" si="1"/>
        <v>137.37633136094675</v>
      </c>
      <c r="M27" s="87">
        <f t="shared" si="2"/>
        <v>20.5</v>
      </c>
      <c r="N27" s="88">
        <f t="shared" si="3"/>
        <v>23.4</v>
      </c>
      <c r="O27" s="89" t="str">
        <f t="shared" si="4"/>
        <v>27.2</v>
      </c>
      <c r="P27" s="104"/>
      <c r="Q27" s="90" t="s">
        <v>53</v>
      </c>
      <c r="R27" s="91" t="s">
        <v>54</v>
      </c>
      <c r="S27" s="92"/>
      <c r="T27" s="93"/>
      <c r="U27" s="94" t="str">
        <f t="shared" si="5"/>
        <v/>
      </c>
      <c r="V27" s="95" t="str">
        <f t="shared" si="6"/>
        <v/>
      </c>
      <c r="W27" s="95">
        <f t="shared" si="7"/>
        <v>62</v>
      </c>
      <c r="X27" s="96" t="str">
        <f t="shared" si="8"/>
        <v>★1.0</v>
      </c>
      <c r="Z27" s="97">
        <v>1030</v>
      </c>
      <c r="AA27" s="109"/>
      <c r="AB27" s="99">
        <f t="shared" si="9"/>
        <v>27.2</v>
      </c>
      <c r="AC27" s="100">
        <f t="shared" si="10"/>
        <v>62</v>
      </c>
      <c r="AD27" s="100" t="str">
        <f t="shared" si="11"/>
        <v>★1.0</v>
      </c>
      <c r="AE27" s="99" t="str">
        <f t="shared" si="12"/>
        <v/>
      </c>
      <c r="AF27" s="100" t="str">
        <f t="shared" si="13"/>
        <v/>
      </c>
      <c r="AG27" s="100" t="str">
        <f t="shared" si="14"/>
        <v/>
      </c>
    </row>
    <row r="28" spans="1:33" ht="36" customHeight="1" x14ac:dyDescent="0.2">
      <c r="A28" s="101"/>
      <c r="B28" s="102"/>
      <c r="C28" s="103"/>
      <c r="D28" s="117"/>
      <c r="E28" s="118" t="s">
        <v>57</v>
      </c>
      <c r="F28" s="117"/>
      <c r="G28" s="119"/>
      <c r="H28" s="120"/>
      <c r="I28" s="83" t="str">
        <f t="shared" si="0"/>
        <v>1,030</v>
      </c>
      <c r="J28" s="107"/>
      <c r="K28" s="85">
        <v>16.899999999999999</v>
      </c>
      <c r="L28" s="86">
        <f t="shared" si="1"/>
        <v>137.37633136094675</v>
      </c>
      <c r="M28" s="87">
        <f t="shared" si="2"/>
        <v>20.5</v>
      </c>
      <c r="N28" s="88">
        <f t="shared" si="3"/>
        <v>23.4</v>
      </c>
      <c r="O28" s="89" t="str">
        <f t="shared" si="4"/>
        <v>27.2</v>
      </c>
      <c r="P28" s="116"/>
      <c r="Q28" s="90" t="s">
        <v>53</v>
      </c>
      <c r="R28" s="91" t="s">
        <v>54</v>
      </c>
      <c r="S28" s="92"/>
      <c r="T28" s="93"/>
      <c r="U28" s="94" t="str">
        <f t="shared" si="5"/>
        <v/>
      </c>
      <c r="V28" s="95" t="str">
        <f t="shared" si="6"/>
        <v/>
      </c>
      <c r="W28" s="95">
        <f t="shared" si="7"/>
        <v>62</v>
      </c>
      <c r="X28" s="96" t="str">
        <f t="shared" si="8"/>
        <v>★1.0</v>
      </c>
      <c r="Z28" s="97">
        <v>1030</v>
      </c>
      <c r="AA28" s="109"/>
      <c r="AB28" s="99">
        <f t="shared" si="9"/>
        <v>27.2</v>
      </c>
      <c r="AC28" s="100">
        <f t="shared" si="10"/>
        <v>62</v>
      </c>
      <c r="AD28" s="100" t="str">
        <f t="shared" si="11"/>
        <v>★1.0</v>
      </c>
      <c r="AE28" s="99" t="str">
        <f t="shared" si="12"/>
        <v/>
      </c>
      <c r="AF28" s="100" t="str">
        <f t="shared" si="13"/>
        <v/>
      </c>
      <c r="AG28" s="100" t="str">
        <f t="shared" si="14"/>
        <v/>
      </c>
    </row>
    <row r="29" spans="1:33" ht="46.5" customHeight="1" x14ac:dyDescent="0.2">
      <c r="A29" s="101"/>
      <c r="B29" s="102"/>
      <c r="C29" s="103"/>
      <c r="D29" s="117"/>
      <c r="E29" s="121" t="s">
        <v>76</v>
      </c>
      <c r="F29" s="117"/>
      <c r="G29" s="119"/>
      <c r="H29" s="38" t="s">
        <v>63</v>
      </c>
      <c r="I29" s="83" t="str">
        <f t="shared" si="0"/>
        <v>990</v>
      </c>
      <c r="J29" s="107"/>
      <c r="K29" s="85">
        <v>18</v>
      </c>
      <c r="L29" s="86">
        <f t="shared" si="1"/>
        <v>128.98111111111109</v>
      </c>
      <c r="M29" s="87">
        <f t="shared" si="2"/>
        <v>20.5</v>
      </c>
      <c r="N29" s="88">
        <f t="shared" si="3"/>
        <v>23.4</v>
      </c>
      <c r="O29" s="89" t="str">
        <f t="shared" si="4"/>
        <v>27.4</v>
      </c>
      <c r="P29" s="80" t="s">
        <v>74</v>
      </c>
      <c r="Q29" s="90" t="s">
        <v>53</v>
      </c>
      <c r="R29" s="91" t="s">
        <v>54</v>
      </c>
      <c r="S29" s="92"/>
      <c r="T29" s="93"/>
      <c r="U29" s="94" t="str">
        <f t="shared" si="5"/>
        <v/>
      </c>
      <c r="V29" s="95" t="str">
        <f t="shared" si="6"/>
        <v/>
      </c>
      <c r="W29" s="95">
        <f t="shared" si="7"/>
        <v>65</v>
      </c>
      <c r="X29" s="96" t="str">
        <f t="shared" si="8"/>
        <v>★1.5</v>
      </c>
      <c r="Z29" s="97">
        <v>990</v>
      </c>
      <c r="AA29" s="109"/>
      <c r="AB29" s="99">
        <f t="shared" si="9"/>
        <v>27.4</v>
      </c>
      <c r="AC29" s="100">
        <f t="shared" si="10"/>
        <v>65</v>
      </c>
      <c r="AD29" s="100" t="str">
        <f t="shared" si="11"/>
        <v>★1.5</v>
      </c>
      <c r="AE29" s="99" t="str">
        <f t="shared" si="12"/>
        <v/>
      </c>
      <c r="AF29" s="100" t="str">
        <f t="shared" si="13"/>
        <v/>
      </c>
      <c r="AG29" s="100" t="str">
        <f t="shared" si="14"/>
        <v/>
      </c>
    </row>
    <row r="30" spans="1:33" ht="46.5" customHeight="1" x14ac:dyDescent="0.2">
      <c r="A30" s="101"/>
      <c r="B30" s="102"/>
      <c r="C30" s="103"/>
      <c r="D30" s="117"/>
      <c r="E30" s="121" t="s">
        <v>77</v>
      </c>
      <c r="F30" s="117"/>
      <c r="G30" s="119"/>
      <c r="H30" s="58"/>
      <c r="I30" s="83" t="str">
        <f t="shared" si="0"/>
        <v>1,020</v>
      </c>
      <c r="J30" s="107"/>
      <c r="K30" s="85">
        <v>17.5</v>
      </c>
      <c r="L30" s="86">
        <f t="shared" si="1"/>
        <v>132.66628571428569</v>
      </c>
      <c r="M30" s="87">
        <f t="shared" si="2"/>
        <v>20.5</v>
      </c>
      <c r="N30" s="88">
        <f t="shared" si="3"/>
        <v>23.4</v>
      </c>
      <c r="O30" s="89" t="str">
        <f t="shared" si="4"/>
        <v>27.2</v>
      </c>
      <c r="P30" s="104"/>
      <c r="Q30" s="90" t="s">
        <v>53</v>
      </c>
      <c r="R30" s="91" t="s">
        <v>54</v>
      </c>
      <c r="S30" s="92"/>
      <c r="T30" s="93"/>
      <c r="U30" s="94" t="str">
        <f t="shared" si="5"/>
        <v/>
      </c>
      <c r="V30" s="95" t="str">
        <f t="shared" si="6"/>
        <v/>
      </c>
      <c r="W30" s="95">
        <f t="shared" si="7"/>
        <v>64</v>
      </c>
      <c r="X30" s="96" t="str">
        <f t="shared" si="8"/>
        <v>★1.0</v>
      </c>
      <c r="Z30" s="97">
        <v>1020</v>
      </c>
      <c r="AA30" s="109"/>
      <c r="AB30" s="99">
        <f t="shared" si="9"/>
        <v>27.2</v>
      </c>
      <c r="AC30" s="100">
        <f t="shared" si="10"/>
        <v>64</v>
      </c>
      <c r="AD30" s="100" t="str">
        <f t="shared" si="11"/>
        <v>★1.0</v>
      </c>
      <c r="AE30" s="99" t="str">
        <f t="shared" si="12"/>
        <v/>
      </c>
      <c r="AF30" s="100" t="str">
        <f t="shared" si="13"/>
        <v/>
      </c>
      <c r="AG30" s="100" t="str">
        <f t="shared" si="14"/>
        <v/>
      </c>
    </row>
    <row r="31" spans="1:33" ht="48" customHeight="1" x14ac:dyDescent="0.2">
      <c r="A31" s="101"/>
      <c r="B31" s="102"/>
      <c r="C31" s="103"/>
      <c r="D31" s="117"/>
      <c r="E31" s="121" t="s">
        <v>78</v>
      </c>
      <c r="F31" s="117"/>
      <c r="G31" s="119"/>
      <c r="H31" s="58"/>
      <c r="I31" s="83" t="str">
        <f t="shared" si="0"/>
        <v>1,030</v>
      </c>
      <c r="J31" s="107"/>
      <c r="K31" s="85">
        <v>17.5</v>
      </c>
      <c r="L31" s="86">
        <f t="shared" si="1"/>
        <v>132.66628571428569</v>
      </c>
      <c r="M31" s="87">
        <f t="shared" si="2"/>
        <v>20.5</v>
      </c>
      <c r="N31" s="88">
        <f t="shared" si="3"/>
        <v>23.4</v>
      </c>
      <c r="O31" s="89" t="str">
        <f t="shared" si="4"/>
        <v>27.2</v>
      </c>
      <c r="P31" s="104"/>
      <c r="Q31" s="90" t="s">
        <v>53</v>
      </c>
      <c r="R31" s="91" t="s">
        <v>54</v>
      </c>
      <c r="S31" s="92"/>
      <c r="T31" s="93"/>
      <c r="U31" s="94" t="str">
        <f t="shared" si="5"/>
        <v/>
      </c>
      <c r="V31" s="95" t="str">
        <f t="shared" si="6"/>
        <v/>
      </c>
      <c r="W31" s="95">
        <f t="shared" si="7"/>
        <v>64</v>
      </c>
      <c r="X31" s="96" t="str">
        <f t="shared" si="8"/>
        <v>★1.0</v>
      </c>
      <c r="Z31" s="97">
        <v>1030</v>
      </c>
      <c r="AA31" s="109"/>
      <c r="AB31" s="99">
        <f t="shared" si="9"/>
        <v>27.2</v>
      </c>
      <c r="AC31" s="100">
        <f t="shared" si="10"/>
        <v>64</v>
      </c>
      <c r="AD31" s="100" t="str">
        <f t="shared" si="11"/>
        <v>★1.0</v>
      </c>
      <c r="AE31" s="99" t="str">
        <f t="shared" si="12"/>
        <v/>
      </c>
      <c r="AF31" s="100" t="str">
        <f t="shared" si="13"/>
        <v/>
      </c>
      <c r="AG31" s="100" t="str">
        <f t="shared" si="14"/>
        <v/>
      </c>
    </row>
    <row r="32" spans="1:33" ht="50.25" customHeight="1" x14ac:dyDescent="0.2">
      <c r="A32" s="101"/>
      <c r="B32" s="122"/>
      <c r="C32" s="123"/>
      <c r="D32" s="117"/>
      <c r="E32" s="90" t="s">
        <v>79</v>
      </c>
      <c r="F32" s="117"/>
      <c r="G32" s="119"/>
      <c r="H32" s="76"/>
      <c r="I32" s="83" t="str">
        <f t="shared" si="0"/>
        <v>1,030</v>
      </c>
      <c r="J32" s="124"/>
      <c r="K32" s="108">
        <v>17.5</v>
      </c>
      <c r="L32" s="86">
        <f t="shared" si="1"/>
        <v>132.66628571428569</v>
      </c>
      <c r="M32" s="87">
        <f t="shared" si="2"/>
        <v>20.5</v>
      </c>
      <c r="N32" s="88">
        <f t="shared" si="3"/>
        <v>23.4</v>
      </c>
      <c r="O32" s="89" t="str">
        <f t="shared" si="4"/>
        <v>27.2</v>
      </c>
      <c r="P32" s="116"/>
      <c r="Q32" s="90" t="s">
        <v>53</v>
      </c>
      <c r="R32" s="91" t="s">
        <v>54</v>
      </c>
      <c r="S32" s="92"/>
      <c r="T32" s="93"/>
      <c r="U32" s="94" t="str">
        <f t="shared" si="5"/>
        <v/>
      </c>
      <c r="V32" s="95" t="str">
        <f t="shared" si="6"/>
        <v/>
      </c>
      <c r="W32" s="95">
        <f t="shared" si="7"/>
        <v>64</v>
      </c>
      <c r="X32" s="96" t="str">
        <f t="shared" si="8"/>
        <v>★1.0</v>
      </c>
      <c r="Z32" s="97">
        <v>1030</v>
      </c>
      <c r="AA32" s="109"/>
      <c r="AB32" s="99">
        <f t="shared" si="9"/>
        <v>27.2</v>
      </c>
      <c r="AC32" s="100">
        <f t="shared" si="10"/>
        <v>64</v>
      </c>
      <c r="AD32" s="100" t="str">
        <f t="shared" si="11"/>
        <v>★1.0</v>
      </c>
      <c r="AE32" s="99" t="str">
        <f t="shared" si="12"/>
        <v/>
      </c>
      <c r="AF32" s="100" t="str">
        <f t="shared" si="13"/>
        <v/>
      </c>
      <c r="AG32" s="100" t="str">
        <f t="shared" si="14"/>
        <v/>
      </c>
    </row>
    <row r="33" spans="1:33" ht="51.75" customHeight="1" x14ac:dyDescent="0.2">
      <c r="A33" s="101"/>
      <c r="B33" s="125" t="s">
        <v>80</v>
      </c>
      <c r="C33" s="35"/>
      <c r="D33" s="104" t="s">
        <v>81</v>
      </c>
      <c r="E33" s="121" t="s">
        <v>82</v>
      </c>
      <c r="F33" s="117">
        <v>55282328</v>
      </c>
      <c r="G33" s="117">
        <v>1331</v>
      </c>
      <c r="H33" s="38" t="s">
        <v>83</v>
      </c>
      <c r="I33" s="83" t="str">
        <f t="shared" si="0"/>
        <v>1,410</v>
      </c>
      <c r="J33" s="107">
        <v>5</v>
      </c>
      <c r="K33" s="85">
        <v>13.4</v>
      </c>
      <c r="L33" s="86">
        <f t="shared" si="1"/>
        <v>173.25820895522384</v>
      </c>
      <c r="M33" s="87">
        <f t="shared" si="2"/>
        <v>15.8</v>
      </c>
      <c r="N33" s="88">
        <f t="shared" si="3"/>
        <v>19</v>
      </c>
      <c r="O33" s="89" t="str">
        <f t="shared" si="4"/>
        <v>24.5</v>
      </c>
      <c r="P33" s="80" t="s">
        <v>74</v>
      </c>
      <c r="Q33" s="90" t="s">
        <v>53</v>
      </c>
      <c r="R33" s="91" t="s">
        <v>54</v>
      </c>
      <c r="S33" s="92"/>
      <c r="T33" s="93"/>
      <c r="U33" s="94" t="str">
        <f t="shared" si="5"/>
        <v/>
      </c>
      <c r="V33" s="95" t="str">
        <f t="shared" si="6"/>
        <v/>
      </c>
      <c r="W33" s="95" t="str">
        <f t="shared" si="7"/>
        <v/>
      </c>
      <c r="X33" s="96" t="str">
        <f t="shared" si="8"/>
        <v/>
      </c>
      <c r="Z33" s="97">
        <v>1410</v>
      </c>
      <c r="AA33" s="109"/>
      <c r="AB33" s="99">
        <f t="shared" si="9"/>
        <v>24.5</v>
      </c>
      <c r="AC33" s="100">
        <f t="shared" si="10"/>
        <v>54</v>
      </c>
      <c r="AD33" s="100" t="str">
        <f t="shared" si="11"/>
        <v xml:space="preserve"> </v>
      </c>
      <c r="AE33" s="99" t="str">
        <f t="shared" si="12"/>
        <v/>
      </c>
      <c r="AF33" s="100" t="str">
        <f t="shared" si="13"/>
        <v/>
      </c>
      <c r="AG33" s="100" t="str">
        <f t="shared" si="14"/>
        <v/>
      </c>
    </row>
    <row r="34" spans="1:33" ht="55.5" customHeight="1" x14ac:dyDescent="0.2">
      <c r="A34" s="101"/>
      <c r="B34" s="125"/>
      <c r="C34" s="35"/>
      <c r="D34" s="104"/>
      <c r="E34" s="121" t="s">
        <v>84</v>
      </c>
      <c r="F34" s="117"/>
      <c r="G34" s="117"/>
      <c r="H34" s="58"/>
      <c r="I34" s="83" t="str">
        <f t="shared" si="0"/>
        <v>1,440</v>
      </c>
      <c r="J34" s="107"/>
      <c r="K34" s="85">
        <v>13.4</v>
      </c>
      <c r="L34" s="86">
        <f t="shared" si="1"/>
        <v>173.25820895522384</v>
      </c>
      <c r="M34" s="87">
        <f t="shared" si="2"/>
        <v>14.4</v>
      </c>
      <c r="N34" s="88">
        <f t="shared" si="3"/>
        <v>17.600000000000001</v>
      </c>
      <c r="O34" s="89" t="str">
        <f t="shared" si="4"/>
        <v>24.3</v>
      </c>
      <c r="P34" s="104"/>
      <c r="Q34" s="90" t="s">
        <v>53</v>
      </c>
      <c r="R34" s="91" t="s">
        <v>54</v>
      </c>
      <c r="S34" s="92"/>
      <c r="T34" s="93"/>
      <c r="U34" s="94" t="str">
        <f t="shared" si="5"/>
        <v/>
      </c>
      <c r="V34" s="95" t="str">
        <f t="shared" si="6"/>
        <v/>
      </c>
      <c r="W34" s="95">
        <f t="shared" si="7"/>
        <v>55</v>
      </c>
      <c r="X34" s="96" t="str">
        <f t="shared" si="8"/>
        <v>★0.5</v>
      </c>
      <c r="Z34" s="97">
        <v>1440</v>
      </c>
      <c r="AA34" s="109"/>
      <c r="AB34" s="99">
        <f t="shared" si="9"/>
        <v>24.3</v>
      </c>
      <c r="AC34" s="100">
        <f t="shared" si="10"/>
        <v>55</v>
      </c>
      <c r="AD34" s="100" t="str">
        <f t="shared" si="11"/>
        <v>★0.5</v>
      </c>
      <c r="AE34" s="99" t="str">
        <f t="shared" si="12"/>
        <v/>
      </c>
      <c r="AF34" s="100" t="str">
        <f t="shared" si="13"/>
        <v/>
      </c>
      <c r="AG34" s="100" t="str">
        <f t="shared" si="14"/>
        <v/>
      </c>
    </row>
    <row r="35" spans="1:33" ht="47.25" customHeight="1" x14ac:dyDescent="0.2">
      <c r="A35" s="101"/>
      <c r="B35" s="125"/>
      <c r="C35" s="35"/>
      <c r="D35" s="104"/>
      <c r="E35" s="121" t="s">
        <v>85</v>
      </c>
      <c r="F35" s="117"/>
      <c r="G35" s="117"/>
      <c r="H35" s="58"/>
      <c r="I35" s="83" t="str">
        <f t="shared" si="0"/>
        <v>1,440</v>
      </c>
      <c r="J35" s="107"/>
      <c r="K35" s="85">
        <v>13.4</v>
      </c>
      <c r="L35" s="86">
        <f t="shared" si="1"/>
        <v>173.25820895522384</v>
      </c>
      <c r="M35" s="87">
        <f t="shared" si="2"/>
        <v>14.4</v>
      </c>
      <c r="N35" s="88">
        <f t="shared" si="3"/>
        <v>17.600000000000001</v>
      </c>
      <c r="O35" s="89" t="str">
        <f t="shared" si="4"/>
        <v>24.3</v>
      </c>
      <c r="P35" s="104"/>
      <c r="Q35" s="90" t="s">
        <v>53</v>
      </c>
      <c r="R35" s="91" t="s">
        <v>54</v>
      </c>
      <c r="S35" s="92"/>
      <c r="T35" s="93"/>
      <c r="U35" s="94" t="str">
        <f t="shared" si="5"/>
        <v/>
      </c>
      <c r="V35" s="95" t="str">
        <f t="shared" si="6"/>
        <v/>
      </c>
      <c r="W35" s="95">
        <f t="shared" si="7"/>
        <v>55</v>
      </c>
      <c r="X35" s="96" t="str">
        <f t="shared" si="8"/>
        <v>★0.5</v>
      </c>
      <c r="Z35" s="97">
        <v>1440</v>
      </c>
      <c r="AA35" s="109"/>
      <c r="AB35" s="99">
        <f t="shared" si="9"/>
        <v>24.3</v>
      </c>
      <c r="AC35" s="100">
        <f t="shared" si="10"/>
        <v>55</v>
      </c>
      <c r="AD35" s="100" t="str">
        <f t="shared" si="11"/>
        <v>★0.5</v>
      </c>
      <c r="AE35" s="99" t="str">
        <f t="shared" si="12"/>
        <v/>
      </c>
      <c r="AF35" s="100" t="str">
        <f t="shared" si="13"/>
        <v/>
      </c>
      <c r="AG35" s="100" t="str">
        <f t="shared" si="14"/>
        <v/>
      </c>
    </row>
    <row r="36" spans="1:33" ht="50.25" customHeight="1" x14ac:dyDescent="0.2">
      <c r="A36" s="101"/>
      <c r="B36" s="125"/>
      <c r="C36" s="35"/>
      <c r="D36" s="104"/>
      <c r="E36" s="121" t="s">
        <v>86</v>
      </c>
      <c r="F36" s="117"/>
      <c r="G36" s="117"/>
      <c r="H36" s="58"/>
      <c r="I36" s="83" t="str">
        <f t="shared" si="0"/>
        <v>1,470</v>
      </c>
      <c r="J36" s="107"/>
      <c r="K36" s="85">
        <v>13.4</v>
      </c>
      <c r="L36" s="86">
        <f t="shared" si="1"/>
        <v>173.25820895522384</v>
      </c>
      <c r="M36" s="87">
        <f t="shared" si="2"/>
        <v>14.4</v>
      </c>
      <c r="N36" s="88">
        <f t="shared" si="3"/>
        <v>17.600000000000001</v>
      </c>
      <c r="O36" s="89" t="str">
        <f t="shared" si="4"/>
        <v>24.1</v>
      </c>
      <c r="P36" s="104"/>
      <c r="Q36" s="90" t="s">
        <v>53</v>
      </c>
      <c r="R36" s="91" t="s">
        <v>54</v>
      </c>
      <c r="S36" s="92"/>
      <c r="T36" s="93"/>
      <c r="U36" s="94" t="str">
        <f t="shared" si="5"/>
        <v/>
      </c>
      <c r="V36" s="95" t="str">
        <f t="shared" si="6"/>
        <v/>
      </c>
      <c r="W36" s="95">
        <f t="shared" si="7"/>
        <v>55</v>
      </c>
      <c r="X36" s="96" t="str">
        <f t="shared" si="8"/>
        <v>★0.5</v>
      </c>
      <c r="Z36" s="97">
        <v>1470</v>
      </c>
      <c r="AA36" s="109"/>
      <c r="AB36" s="99">
        <f t="shared" si="9"/>
        <v>24.1</v>
      </c>
      <c r="AC36" s="100">
        <f t="shared" si="10"/>
        <v>55</v>
      </c>
      <c r="AD36" s="100" t="str">
        <f t="shared" si="11"/>
        <v>★0.5</v>
      </c>
      <c r="AE36" s="99" t="str">
        <f t="shared" si="12"/>
        <v/>
      </c>
      <c r="AF36" s="100" t="str">
        <f t="shared" si="13"/>
        <v/>
      </c>
      <c r="AG36" s="100" t="str">
        <f t="shared" si="14"/>
        <v/>
      </c>
    </row>
    <row r="37" spans="1:33" ht="50.25" customHeight="1" x14ac:dyDescent="0.2">
      <c r="A37" s="101"/>
      <c r="B37" s="125"/>
      <c r="C37" s="35"/>
      <c r="D37" s="104"/>
      <c r="E37" s="121" t="s">
        <v>87</v>
      </c>
      <c r="F37" s="117"/>
      <c r="G37" s="117"/>
      <c r="H37" s="58"/>
      <c r="I37" s="83" t="str">
        <f t="shared" si="0"/>
        <v>1,440</v>
      </c>
      <c r="J37" s="107"/>
      <c r="K37" s="85">
        <v>13.4</v>
      </c>
      <c r="L37" s="86">
        <f t="shared" si="1"/>
        <v>173.25820895522384</v>
      </c>
      <c r="M37" s="87">
        <f t="shared" si="2"/>
        <v>14.4</v>
      </c>
      <c r="N37" s="88">
        <f t="shared" si="3"/>
        <v>17.600000000000001</v>
      </c>
      <c r="O37" s="89" t="str">
        <f t="shared" si="4"/>
        <v>24.3</v>
      </c>
      <c r="P37" s="104"/>
      <c r="Q37" s="90" t="s">
        <v>88</v>
      </c>
      <c r="R37" s="91" t="s">
        <v>54</v>
      </c>
      <c r="S37" s="92"/>
      <c r="T37" s="93"/>
      <c r="U37" s="94" t="str">
        <f t="shared" si="5"/>
        <v/>
      </c>
      <c r="V37" s="95" t="str">
        <f t="shared" si="6"/>
        <v/>
      </c>
      <c r="W37" s="95">
        <f t="shared" si="7"/>
        <v>55</v>
      </c>
      <c r="X37" s="96" t="str">
        <f t="shared" si="8"/>
        <v>★0.5</v>
      </c>
      <c r="Z37" s="97">
        <v>1440</v>
      </c>
      <c r="AA37" s="109"/>
      <c r="AB37" s="99">
        <f t="shared" si="9"/>
        <v>24.3</v>
      </c>
      <c r="AC37" s="100">
        <f t="shared" si="10"/>
        <v>55</v>
      </c>
      <c r="AD37" s="100" t="str">
        <f t="shared" si="11"/>
        <v>★0.5</v>
      </c>
      <c r="AE37" s="99" t="str">
        <f t="shared" si="12"/>
        <v/>
      </c>
      <c r="AF37" s="100" t="str">
        <f t="shared" si="13"/>
        <v/>
      </c>
      <c r="AG37" s="100" t="str">
        <f t="shared" si="14"/>
        <v/>
      </c>
    </row>
    <row r="38" spans="1:33" ht="50.25" customHeight="1" x14ac:dyDescent="0.2">
      <c r="A38" s="101"/>
      <c r="B38" s="125"/>
      <c r="C38" s="35"/>
      <c r="D38" s="104"/>
      <c r="E38" s="121" t="s">
        <v>89</v>
      </c>
      <c r="F38" s="117"/>
      <c r="G38" s="117"/>
      <c r="H38" s="58"/>
      <c r="I38" s="83" t="str">
        <f t="shared" si="0"/>
        <v>1,410</v>
      </c>
      <c r="J38" s="107"/>
      <c r="K38" s="85">
        <v>13.4</v>
      </c>
      <c r="L38" s="86">
        <f t="shared" si="1"/>
        <v>173.25820895522384</v>
      </c>
      <c r="M38" s="87">
        <f t="shared" si="2"/>
        <v>15.8</v>
      </c>
      <c r="N38" s="88">
        <f t="shared" si="3"/>
        <v>19</v>
      </c>
      <c r="O38" s="89" t="str">
        <f t="shared" si="4"/>
        <v>24.5</v>
      </c>
      <c r="P38" s="104"/>
      <c r="Q38" s="90" t="s">
        <v>88</v>
      </c>
      <c r="R38" s="91" t="s">
        <v>54</v>
      </c>
      <c r="S38" s="92"/>
      <c r="T38" s="93"/>
      <c r="U38" s="94" t="str">
        <f t="shared" si="5"/>
        <v/>
      </c>
      <c r="V38" s="95" t="str">
        <f t="shared" si="6"/>
        <v/>
      </c>
      <c r="W38" s="95" t="str">
        <f t="shared" si="7"/>
        <v/>
      </c>
      <c r="X38" s="96" t="str">
        <f t="shared" si="8"/>
        <v/>
      </c>
      <c r="Z38" s="97">
        <v>1410</v>
      </c>
      <c r="AA38" s="109"/>
      <c r="AB38" s="99">
        <f t="shared" si="9"/>
        <v>24.5</v>
      </c>
      <c r="AC38" s="100">
        <f t="shared" si="10"/>
        <v>54</v>
      </c>
      <c r="AD38" s="100" t="str">
        <f t="shared" si="11"/>
        <v xml:space="preserve"> </v>
      </c>
      <c r="AE38" s="99" t="str">
        <f t="shared" si="12"/>
        <v/>
      </c>
      <c r="AF38" s="100" t="str">
        <f t="shared" si="13"/>
        <v/>
      </c>
      <c r="AG38" s="100" t="str">
        <f t="shared" si="14"/>
        <v/>
      </c>
    </row>
    <row r="39" spans="1:33" ht="50.25" customHeight="1" x14ac:dyDescent="0.2">
      <c r="A39" s="101"/>
      <c r="B39" s="125"/>
      <c r="C39" s="35"/>
      <c r="D39" s="104"/>
      <c r="E39" s="121" t="s">
        <v>90</v>
      </c>
      <c r="F39" s="117"/>
      <c r="G39" s="117"/>
      <c r="H39" s="58"/>
      <c r="I39" s="83" t="str">
        <f t="shared" si="0"/>
        <v>1,440</v>
      </c>
      <c r="J39" s="107"/>
      <c r="K39" s="85">
        <v>13.4</v>
      </c>
      <c r="L39" s="86">
        <f t="shared" si="1"/>
        <v>173.25820895522384</v>
      </c>
      <c r="M39" s="87">
        <f t="shared" si="2"/>
        <v>14.4</v>
      </c>
      <c r="N39" s="88">
        <f t="shared" si="3"/>
        <v>17.600000000000001</v>
      </c>
      <c r="O39" s="89" t="str">
        <f t="shared" si="4"/>
        <v>24.3</v>
      </c>
      <c r="P39" s="104"/>
      <c r="Q39" s="90" t="s">
        <v>88</v>
      </c>
      <c r="R39" s="91" t="s">
        <v>54</v>
      </c>
      <c r="S39" s="92"/>
      <c r="T39" s="93"/>
      <c r="U39" s="94" t="str">
        <f t="shared" si="5"/>
        <v/>
      </c>
      <c r="V39" s="95" t="str">
        <f t="shared" si="6"/>
        <v/>
      </c>
      <c r="W39" s="95">
        <f t="shared" si="7"/>
        <v>55</v>
      </c>
      <c r="X39" s="96" t="str">
        <f t="shared" si="8"/>
        <v>★0.5</v>
      </c>
      <c r="Z39" s="97">
        <v>1440</v>
      </c>
      <c r="AA39" s="109"/>
      <c r="AB39" s="99">
        <f t="shared" si="9"/>
        <v>24.3</v>
      </c>
      <c r="AC39" s="100">
        <f t="shared" si="10"/>
        <v>55</v>
      </c>
      <c r="AD39" s="100" t="str">
        <f t="shared" si="11"/>
        <v>★0.5</v>
      </c>
      <c r="AE39" s="99" t="str">
        <f t="shared" si="12"/>
        <v/>
      </c>
      <c r="AF39" s="100" t="str">
        <f t="shared" si="13"/>
        <v/>
      </c>
      <c r="AG39" s="100" t="str">
        <f t="shared" si="14"/>
        <v/>
      </c>
    </row>
    <row r="40" spans="1:33" ht="50.25" customHeight="1" x14ac:dyDescent="0.2">
      <c r="A40" s="101"/>
      <c r="B40" s="125"/>
      <c r="C40" s="35"/>
      <c r="D40" s="104"/>
      <c r="E40" s="121" t="s">
        <v>91</v>
      </c>
      <c r="F40" s="117"/>
      <c r="G40" s="117"/>
      <c r="H40" s="58"/>
      <c r="I40" s="83" t="str">
        <f t="shared" si="0"/>
        <v>1,440</v>
      </c>
      <c r="J40" s="107"/>
      <c r="K40" s="85">
        <v>13.4</v>
      </c>
      <c r="L40" s="86">
        <f t="shared" si="1"/>
        <v>173.25820895522384</v>
      </c>
      <c r="M40" s="87">
        <f t="shared" si="2"/>
        <v>14.4</v>
      </c>
      <c r="N40" s="88">
        <f t="shared" si="3"/>
        <v>17.600000000000001</v>
      </c>
      <c r="O40" s="89" t="str">
        <f t="shared" si="4"/>
        <v>24.3</v>
      </c>
      <c r="P40" s="104"/>
      <c r="Q40" s="90" t="s">
        <v>88</v>
      </c>
      <c r="R40" s="91" t="s">
        <v>54</v>
      </c>
      <c r="S40" s="92"/>
      <c r="T40" s="93"/>
      <c r="U40" s="94" t="str">
        <f t="shared" si="5"/>
        <v/>
      </c>
      <c r="V40" s="95" t="str">
        <f t="shared" si="6"/>
        <v/>
      </c>
      <c r="W40" s="95">
        <f t="shared" si="7"/>
        <v>55</v>
      </c>
      <c r="X40" s="96" t="str">
        <f t="shared" si="8"/>
        <v>★0.5</v>
      </c>
      <c r="Z40" s="97">
        <v>1440</v>
      </c>
      <c r="AA40" s="109"/>
      <c r="AB40" s="99">
        <f t="shared" si="9"/>
        <v>24.3</v>
      </c>
      <c r="AC40" s="100">
        <f t="shared" si="10"/>
        <v>55</v>
      </c>
      <c r="AD40" s="100" t="str">
        <f t="shared" si="11"/>
        <v>★0.5</v>
      </c>
      <c r="AE40" s="99" t="str">
        <f t="shared" si="12"/>
        <v/>
      </c>
      <c r="AF40" s="100" t="str">
        <f t="shared" si="13"/>
        <v/>
      </c>
      <c r="AG40" s="100" t="str">
        <f t="shared" si="14"/>
        <v/>
      </c>
    </row>
    <row r="41" spans="1:33" ht="48" customHeight="1" x14ac:dyDescent="0.2">
      <c r="A41" s="101"/>
      <c r="B41" s="125"/>
      <c r="C41" s="35"/>
      <c r="D41" s="104"/>
      <c r="E41" s="121" t="s">
        <v>92</v>
      </c>
      <c r="F41" s="117"/>
      <c r="G41" s="117"/>
      <c r="H41" s="58"/>
      <c r="I41" s="83" t="str">
        <f t="shared" si="0"/>
        <v>1,470</v>
      </c>
      <c r="J41" s="107"/>
      <c r="K41" s="85">
        <v>13.4</v>
      </c>
      <c r="L41" s="86">
        <f t="shared" si="1"/>
        <v>173.25820895522384</v>
      </c>
      <c r="M41" s="87">
        <f t="shared" si="2"/>
        <v>14.4</v>
      </c>
      <c r="N41" s="88">
        <f t="shared" si="3"/>
        <v>17.600000000000001</v>
      </c>
      <c r="O41" s="89" t="str">
        <f t="shared" si="4"/>
        <v>24.1</v>
      </c>
      <c r="P41" s="104"/>
      <c r="Q41" s="90" t="s">
        <v>88</v>
      </c>
      <c r="R41" s="91" t="s">
        <v>54</v>
      </c>
      <c r="S41" s="92"/>
      <c r="T41" s="93"/>
      <c r="U41" s="94" t="str">
        <f t="shared" si="5"/>
        <v/>
      </c>
      <c r="V41" s="95" t="str">
        <f t="shared" si="6"/>
        <v/>
      </c>
      <c r="W41" s="95">
        <f t="shared" si="7"/>
        <v>55</v>
      </c>
      <c r="X41" s="96" t="str">
        <f t="shared" si="8"/>
        <v>★0.5</v>
      </c>
      <c r="Z41" s="97">
        <v>1470</v>
      </c>
      <c r="AA41" s="109"/>
      <c r="AB41" s="99">
        <f t="shared" si="9"/>
        <v>24.1</v>
      </c>
      <c r="AC41" s="100">
        <f t="shared" si="10"/>
        <v>55</v>
      </c>
      <c r="AD41" s="100" t="str">
        <f t="shared" si="11"/>
        <v>★0.5</v>
      </c>
      <c r="AE41" s="99" t="str">
        <f t="shared" si="12"/>
        <v/>
      </c>
      <c r="AF41" s="100" t="str">
        <f t="shared" si="13"/>
        <v/>
      </c>
      <c r="AG41" s="100" t="str">
        <f t="shared" si="14"/>
        <v/>
      </c>
    </row>
    <row r="42" spans="1:33" ht="50.25" customHeight="1" x14ac:dyDescent="0.2">
      <c r="A42" s="101"/>
      <c r="B42" s="125"/>
      <c r="C42" s="35"/>
      <c r="D42" s="104"/>
      <c r="E42" s="121" t="s">
        <v>93</v>
      </c>
      <c r="F42" s="117"/>
      <c r="G42" s="117"/>
      <c r="H42" s="58"/>
      <c r="I42" s="83" t="str">
        <f t="shared" si="0"/>
        <v>1,440</v>
      </c>
      <c r="J42" s="107"/>
      <c r="K42" s="85">
        <v>13.4</v>
      </c>
      <c r="L42" s="86">
        <f t="shared" si="1"/>
        <v>173.25820895522384</v>
      </c>
      <c r="M42" s="87">
        <f t="shared" si="2"/>
        <v>14.4</v>
      </c>
      <c r="N42" s="88">
        <f t="shared" si="3"/>
        <v>17.600000000000001</v>
      </c>
      <c r="O42" s="89" t="str">
        <f t="shared" si="4"/>
        <v>24.3</v>
      </c>
      <c r="P42" s="104"/>
      <c r="Q42" s="90" t="s">
        <v>88</v>
      </c>
      <c r="R42" s="91" t="s">
        <v>54</v>
      </c>
      <c r="S42" s="92"/>
      <c r="T42" s="93"/>
      <c r="U42" s="94" t="str">
        <f t="shared" si="5"/>
        <v/>
      </c>
      <c r="V42" s="95" t="str">
        <f t="shared" si="6"/>
        <v/>
      </c>
      <c r="W42" s="95">
        <f t="shared" si="7"/>
        <v>55</v>
      </c>
      <c r="X42" s="96" t="str">
        <f t="shared" si="8"/>
        <v>★0.5</v>
      </c>
      <c r="Z42" s="97">
        <v>1440</v>
      </c>
      <c r="AA42" s="109"/>
      <c r="AB42" s="99">
        <f t="shared" si="9"/>
        <v>24.3</v>
      </c>
      <c r="AC42" s="100">
        <f t="shared" si="10"/>
        <v>55</v>
      </c>
      <c r="AD42" s="100" t="str">
        <f t="shared" si="11"/>
        <v>★0.5</v>
      </c>
      <c r="AE42" s="99" t="str">
        <f t="shared" si="12"/>
        <v/>
      </c>
      <c r="AF42" s="100" t="str">
        <f t="shared" si="13"/>
        <v/>
      </c>
      <c r="AG42" s="100" t="str">
        <f t="shared" si="14"/>
        <v/>
      </c>
    </row>
    <row r="43" spans="1:33" ht="49.5" customHeight="1" x14ac:dyDescent="0.2">
      <c r="A43" s="101"/>
      <c r="B43" s="125"/>
      <c r="C43" s="35"/>
      <c r="D43" s="104"/>
      <c r="E43" s="121" t="s">
        <v>94</v>
      </c>
      <c r="F43" s="117"/>
      <c r="G43" s="117"/>
      <c r="H43" s="58"/>
      <c r="I43" s="83" t="str">
        <f t="shared" si="0"/>
        <v>1,410</v>
      </c>
      <c r="J43" s="107"/>
      <c r="K43" s="85">
        <v>13.4</v>
      </c>
      <c r="L43" s="86">
        <f t="shared" si="1"/>
        <v>173.25820895522384</v>
      </c>
      <c r="M43" s="87">
        <f t="shared" si="2"/>
        <v>15.8</v>
      </c>
      <c r="N43" s="88">
        <f t="shared" si="3"/>
        <v>19</v>
      </c>
      <c r="O43" s="89" t="str">
        <f t="shared" si="4"/>
        <v>24.5</v>
      </c>
      <c r="P43" s="104"/>
      <c r="Q43" s="90" t="s">
        <v>53</v>
      </c>
      <c r="R43" s="91" t="s">
        <v>54</v>
      </c>
      <c r="S43" s="92"/>
      <c r="T43" s="93"/>
      <c r="U43" s="94" t="str">
        <f t="shared" si="5"/>
        <v/>
      </c>
      <c r="V43" s="95" t="str">
        <f t="shared" si="6"/>
        <v/>
      </c>
      <c r="W43" s="95" t="str">
        <f t="shared" si="7"/>
        <v/>
      </c>
      <c r="X43" s="96" t="str">
        <f t="shared" si="8"/>
        <v/>
      </c>
      <c r="Z43" s="97">
        <v>1410</v>
      </c>
      <c r="AA43" s="109"/>
      <c r="AB43" s="99">
        <f t="shared" si="9"/>
        <v>24.5</v>
      </c>
      <c r="AC43" s="100">
        <f t="shared" si="10"/>
        <v>54</v>
      </c>
      <c r="AD43" s="100" t="str">
        <f t="shared" si="11"/>
        <v xml:space="preserve"> </v>
      </c>
      <c r="AE43" s="99" t="str">
        <f t="shared" si="12"/>
        <v/>
      </c>
      <c r="AF43" s="100" t="str">
        <f t="shared" si="13"/>
        <v/>
      </c>
      <c r="AG43" s="100" t="str">
        <f t="shared" si="14"/>
        <v/>
      </c>
    </row>
    <row r="44" spans="1:33" ht="49.5" customHeight="1" x14ac:dyDescent="0.2">
      <c r="A44" s="101"/>
      <c r="B44" s="125"/>
      <c r="C44" s="35"/>
      <c r="D44" s="104"/>
      <c r="E44" s="121" t="s">
        <v>95</v>
      </c>
      <c r="F44" s="117"/>
      <c r="G44" s="117"/>
      <c r="H44" s="58"/>
      <c r="I44" s="83" t="str">
        <f t="shared" si="0"/>
        <v>1,440</v>
      </c>
      <c r="J44" s="107"/>
      <c r="K44" s="85">
        <v>13.4</v>
      </c>
      <c r="L44" s="86">
        <f t="shared" si="1"/>
        <v>173.25820895522384</v>
      </c>
      <c r="M44" s="87">
        <f t="shared" si="2"/>
        <v>14.4</v>
      </c>
      <c r="N44" s="88">
        <f t="shared" si="3"/>
        <v>17.600000000000001</v>
      </c>
      <c r="O44" s="89" t="str">
        <f t="shared" si="4"/>
        <v>24.3</v>
      </c>
      <c r="P44" s="104"/>
      <c r="Q44" s="90" t="s">
        <v>53</v>
      </c>
      <c r="R44" s="91" t="s">
        <v>54</v>
      </c>
      <c r="S44" s="92"/>
      <c r="T44" s="93"/>
      <c r="U44" s="94" t="str">
        <f t="shared" si="5"/>
        <v/>
      </c>
      <c r="V44" s="95" t="str">
        <f t="shared" si="6"/>
        <v/>
      </c>
      <c r="W44" s="95">
        <f t="shared" si="7"/>
        <v>55</v>
      </c>
      <c r="X44" s="96" t="str">
        <f t="shared" si="8"/>
        <v>★0.5</v>
      </c>
      <c r="Z44" s="97">
        <v>1440</v>
      </c>
      <c r="AA44" s="109"/>
      <c r="AB44" s="99">
        <f t="shared" si="9"/>
        <v>24.3</v>
      </c>
      <c r="AC44" s="100">
        <f t="shared" si="10"/>
        <v>55</v>
      </c>
      <c r="AD44" s="100" t="str">
        <f t="shared" si="11"/>
        <v>★0.5</v>
      </c>
      <c r="AE44" s="99" t="str">
        <f t="shared" si="12"/>
        <v/>
      </c>
      <c r="AF44" s="100" t="str">
        <f t="shared" si="13"/>
        <v/>
      </c>
      <c r="AG44" s="100" t="str">
        <f t="shared" si="14"/>
        <v/>
      </c>
    </row>
    <row r="45" spans="1:33" ht="57" customHeight="1" x14ac:dyDescent="0.2">
      <c r="A45" s="101"/>
      <c r="B45" s="125"/>
      <c r="C45" s="35"/>
      <c r="D45" s="104"/>
      <c r="E45" s="121" t="s">
        <v>96</v>
      </c>
      <c r="F45" s="117"/>
      <c r="G45" s="117"/>
      <c r="H45" s="58"/>
      <c r="I45" s="83" t="str">
        <f t="shared" si="0"/>
        <v>1,410</v>
      </c>
      <c r="J45" s="107"/>
      <c r="K45" s="85">
        <v>13.4</v>
      </c>
      <c r="L45" s="86">
        <f t="shared" si="1"/>
        <v>173.25820895522384</v>
      </c>
      <c r="M45" s="87">
        <f t="shared" si="2"/>
        <v>15.8</v>
      </c>
      <c r="N45" s="88">
        <f t="shared" si="3"/>
        <v>19</v>
      </c>
      <c r="O45" s="89" t="str">
        <f t="shared" si="4"/>
        <v>24.5</v>
      </c>
      <c r="P45" s="104"/>
      <c r="Q45" s="90" t="s">
        <v>53</v>
      </c>
      <c r="R45" s="91" t="s">
        <v>54</v>
      </c>
      <c r="S45" s="92"/>
      <c r="T45" s="93"/>
      <c r="U45" s="94" t="str">
        <f t="shared" si="5"/>
        <v/>
      </c>
      <c r="V45" s="95" t="str">
        <f t="shared" si="6"/>
        <v/>
      </c>
      <c r="W45" s="95" t="str">
        <f t="shared" si="7"/>
        <v/>
      </c>
      <c r="X45" s="96" t="str">
        <f t="shared" si="8"/>
        <v/>
      </c>
      <c r="Z45" s="97">
        <v>1410</v>
      </c>
      <c r="AA45" s="109"/>
      <c r="AB45" s="99">
        <f t="shared" si="9"/>
        <v>24.5</v>
      </c>
      <c r="AC45" s="100">
        <f t="shared" si="10"/>
        <v>54</v>
      </c>
      <c r="AD45" s="100" t="str">
        <f t="shared" si="11"/>
        <v xml:space="preserve"> </v>
      </c>
      <c r="AE45" s="99" t="str">
        <f t="shared" si="12"/>
        <v/>
      </c>
      <c r="AF45" s="100" t="str">
        <f t="shared" si="13"/>
        <v/>
      </c>
      <c r="AG45" s="100" t="str">
        <f t="shared" si="14"/>
        <v/>
      </c>
    </row>
    <row r="46" spans="1:33" ht="53.25" customHeight="1" x14ac:dyDescent="0.2">
      <c r="A46" s="101"/>
      <c r="B46" s="125"/>
      <c r="C46" s="35"/>
      <c r="D46" s="104"/>
      <c r="E46" s="121" t="s">
        <v>97</v>
      </c>
      <c r="F46" s="117"/>
      <c r="G46" s="117"/>
      <c r="H46" s="58"/>
      <c r="I46" s="83" t="str">
        <f t="shared" si="0"/>
        <v>1,440</v>
      </c>
      <c r="J46" s="107"/>
      <c r="K46" s="85">
        <v>13.4</v>
      </c>
      <c r="L46" s="86">
        <f t="shared" si="1"/>
        <v>173.25820895522384</v>
      </c>
      <c r="M46" s="87">
        <f t="shared" si="2"/>
        <v>14.4</v>
      </c>
      <c r="N46" s="88">
        <f t="shared" si="3"/>
        <v>17.600000000000001</v>
      </c>
      <c r="O46" s="89" t="str">
        <f t="shared" si="4"/>
        <v>24.3</v>
      </c>
      <c r="P46" s="104"/>
      <c r="Q46" s="90" t="s">
        <v>53</v>
      </c>
      <c r="R46" s="91" t="s">
        <v>54</v>
      </c>
      <c r="S46" s="92"/>
      <c r="T46" s="93"/>
      <c r="U46" s="94" t="str">
        <f t="shared" si="5"/>
        <v/>
      </c>
      <c r="V46" s="95" t="str">
        <f t="shared" si="6"/>
        <v/>
      </c>
      <c r="W46" s="95">
        <f t="shared" si="7"/>
        <v>55</v>
      </c>
      <c r="X46" s="96" t="str">
        <f t="shared" si="8"/>
        <v>★0.5</v>
      </c>
      <c r="Z46" s="97">
        <v>1440</v>
      </c>
      <c r="AA46" s="109"/>
      <c r="AB46" s="99">
        <f t="shared" si="9"/>
        <v>24.3</v>
      </c>
      <c r="AC46" s="100">
        <f t="shared" si="10"/>
        <v>55</v>
      </c>
      <c r="AD46" s="100" t="str">
        <f t="shared" si="11"/>
        <v>★0.5</v>
      </c>
      <c r="AE46" s="99" t="str">
        <f t="shared" si="12"/>
        <v/>
      </c>
      <c r="AF46" s="100" t="str">
        <f t="shared" si="13"/>
        <v/>
      </c>
      <c r="AG46" s="100" t="str">
        <f t="shared" si="14"/>
        <v/>
      </c>
    </row>
    <row r="47" spans="1:33" ht="53.25" customHeight="1" x14ac:dyDescent="0.2">
      <c r="A47" s="101"/>
      <c r="B47" s="125"/>
      <c r="C47" s="35"/>
      <c r="D47" s="104"/>
      <c r="E47" s="121" t="s">
        <v>98</v>
      </c>
      <c r="F47" s="117"/>
      <c r="G47" s="117"/>
      <c r="H47" s="58"/>
      <c r="I47" s="83" t="str">
        <f t="shared" si="0"/>
        <v>1,410</v>
      </c>
      <c r="J47" s="107"/>
      <c r="K47" s="85">
        <v>13.4</v>
      </c>
      <c r="L47" s="86">
        <f t="shared" si="1"/>
        <v>173.25820895522384</v>
      </c>
      <c r="M47" s="87">
        <f t="shared" si="2"/>
        <v>15.8</v>
      </c>
      <c r="N47" s="88">
        <f t="shared" si="3"/>
        <v>19</v>
      </c>
      <c r="O47" s="89" t="str">
        <f t="shared" si="4"/>
        <v>24.5</v>
      </c>
      <c r="P47" s="104"/>
      <c r="Q47" s="90" t="s">
        <v>53</v>
      </c>
      <c r="R47" s="91" t="s">
        <v>54</v>
      </c>
      <c r="S47" s="92"/>
      <c r="T47" s="93"/>
      <c r="U47" s="94" t="str">
        <f t="shared" si="5"/>
        <v/>
      </c>
      <c r="V47" s="95" t="str">
        <f t="shared" si="6"/>
        <v/>
      </c>
      <c r="W47" s="95" t="str">
        <f t="shared" si="7"/>
        <v/>
      </c>
      <c r="X47" s="96" t="str">
        <f t="shared" si="8"/>
        <v/>
      </c>
      <c r="Z47" s="97">
        <v>1410</v>
      </c>
      <c r="AA47" s="109"/>
      <c r="AB47" s="99">
        <f t="shared" si="9"/>
        <v>24.5</v>
      </c>
      <c r="AC47" s="100">
        <f t="shared" si="10"/>
        <v>54</v>
      </c>
      <c r="AD47" s="100" t="str">
        <f t="shared" si="11"/>
        <v xml:space="preserve"> </v>
      </c>
      <c r="AE47" s="99" t="str">
        <f t="shared" si="12"/>
        <v/>
      </c>
      <c r="AF47" s="100" t="str">
        <f t="shared" si="13"/>
        <v/>
      </c>
      <c r="AG47" s="100" t="str">
        <f t="shared" si="14"/>
        <v/>
      </c>
    </row>
    <row r="48" spans="1:33" ht="62.25" customHeight="1" x14ac:dyDescent="0.2">
      <c r="A48" s="101"/>
      <c r="B48" s="125"/>
      <c r="C48" s="35"/>
      <c r="D48" s="104"/>
      <c r="E48" s="121" t="s">
        <v>99</v>
      </c>
      <c r="F48" s="117"/>
      <c r="G48" s="117"/>
      <c r="H48" s="58"/>
      <c r="I48" s="83" t="str">
        <f t="shared" si="0"/>
        <v>1,440</v>
      </c>
      <c r="J48" s="107"/>
      <c r="K48" s="85">
        <v>13.4</v>
      </c>
      <c r="L48" s="86">
        <f t="shared" si="1"/>
        <v>173.25820895522384</v>
      </c>
      <c r="M48" s="87">
        <f t="shared" si="2"/>
        <v>14.4</v>
      </c>
      <c r="N48" s="88">
        <f t="shared" si="3"/>
        <v>17.600000000000001</v>
      </c>
      <c r="O48" s="89" t="str">
        <f t="shared" si="4"/>
        <v>24.3</v>
      </c>
      <c r="P48" s="104"/>
      <c r="Q48" s="90" t="s">
        <v>53</v>
      </c>
      <c r="R48" s="91" t="s">
        <v>54</v>
      </c>
      <c r="S48" s="92"/>
      <c r="T48" s="93"/>
      <c r="U48" s="94" t="str">
        <f t="shared" si="5"/>
        <v/>
      </c>
      <c r="V48" s="95" t="str">
        <f t="shared" si="6"/>
        <v/>
      </c>
      <c r="W48" s="95">
        <f t="shared" si="7"/>
        <v>55</v>
      </c>
      <c r="X48" s="96" t="str">
        <f t="shared" si="8"/>
        <v>★0.5</v>
      </c>
      <c r="Z48" s="97">
        <v>1440</v>
      </c>
      <c r="AA48" s="109"/>
      <c r="AB48" s="99">
        <f t="shared" si="9"/>
        <v>24.3</v>
      </c>
      <c r="AC48" s="100">
        <f t="shared" si="10"/>
        <v>55</v>
      </c>
      <c r="AD48" s="100" t="str">
        <f t="shared" si="11"/>
        <v>★0.5</v>
      </c>
      <c r="AE48" s="99" t="str">
        <f t="shared" si="12"/>
        <v/>
      </c>
      <c r="AF48" s="100" t="str">
        <f t="shared" si="13"/>
        <v/>
      </c>
      <c r="AG48" s="100" t="str">
        <f t="shared" si="14"/>
        <v/>
      </c>
    </row>
    <row r="49" spans="1:33" ht="48" customHeight="1" x14ac:dyDescent="0.2">
      <c r="A49" s="101"/>
      <c r="B49" s="125"/>
      <c r="C49" s="35"/>
      <c r="D49" s="104"/>
      <c r="E49" s="121" t="s">
        <v>100</v>
      </c>
      <c r="F49" s="117"/>
      <c r="G49" s="117"/>
      <c r="H49" s="58"/>
      <c r="I49" s="83" t="str">
        <f t="shared" si="0"/>
        <v>1,410</v>
      </c>
      <c r="J49" s="107"/>
      <c r="K49" s="85">
        <v>13.4</v>
      </c>
      <c r="L49" s="86">
        <f t="shared" si="1"/>
        <v>173.25820895522384</v>
      </c>
      <c r="M49" s="87">
        <f t="shared" si="2"/>
        <v>15.8</v>
      </c>
      <c r="N49" s="88">
        <f t="shared" si="3"/>
        <v>19</v>
      </c>
      <c r="O49" s="89" t="str">
        <f t="shared" si="4"/>
        <v>24.5</v>
      </c>
      <c r="P49" s="104"/>
      <c r="Q49" s="90" t="s">
        <v>53</v>
      </c>
      <c r="R49" s="91" t="s">
        <v>54</v>
      </c>
      <c r="S49" s="92"/>
      <c r="T49" s="93"/>
      <c r="U49" s="94" t="str">
        <f t="shared" si="5"/>
        <v/>
      </c>
      <c r="V49" s="95" t="str">
        <f t="shared" si="6"/>
        <v/>
      </c>
      <c r="W49" s="95" t="str">
        <f t="shared" si="7"/>
        <v/>
      </c>
      <c r="X49" s="96" t="str">
        <f t="shared" si="8"/>
        <v/>
      </c>
      <c r="Z49" s="97">
        <v>1410</v>
      </c>
      <c r="AA49" s="109"/>
      <c r="AB49" s="99">
        <f t="shared" si="9"/>
        <v>24.5</v>
      </c>
      <c r="AC49" s="100">
        <f t="shared" si="10"/>
        <v>54</v>
      </c>
      <c r="AD49" s="100" t="str">
        <f t="shared" si="11"/>
        <v xml:space="preserve"> </v>
      </c>
      <c r="AE49" s="99" t="str">
        <f t="shared" si="12"/>
        <v/>
      </c>
      <c r="AF49" s="100" t="str">
        <f t="shared" si="13"/>
        <v/>
      </c>
      <c r="AG49" s="100" t="str">
        <f t="shared" si="14"/>
        <v/>
      </c>
    </row>
    <row r="50" spans="1:33" ht="54.75" customHeight="1" x14ac:dyDescent="0.2">
      <c r="A50" s="101"/>
      <c r="B50" s="125"/>
      <c r="C50" s="35"/>
      <c r="D50" s="104"/>
      <c r="E50" s="121" t="s">
        <v>101</v>
      </c>
      <c r="F50" s="117"/>
      <c r="G50" s="117"/>
      <c r="H50" s="76"/>
      <c r="I50" s="83" t="str">
        <f t="shared" si="0"/>
        <v>1,440</v>
      </c>
      <c r="J50" s="107"/>
      <c r="K50" s="85">
        <v>13.4</v>
      </c>
      <c r="L50" s="86">
        <f t="shared" si="1"/>
        <v>173.25820895522384</v>
      </c>
      <c r="M50" s="87">
        <f t="shared" si="2"/>
        <v>14.4</v>
      </c>
      <c r="N50" s="88">
        <f t="shared" si="3"/>
        <v>17.600000000000001</v>
      </c>
      <c r="O50" s="89" t="str">
        <f t="shared" si="4"/>
        <v>24.3</v>
      </c>
      <c r="P50" s="116"/>
      <c r="Q50" s="90" t="s">
        <v>53</v>
      </c>
      <c r="R50" s="91" t="s">
        <v>54</v>
      </c>
      <c r="S50" s="92"/>
      <c r="T50" s="93"/>
      <c r="U50" s="94" t="str">
        <f t="shared" si="5"/>
        <v/>
      </c>
      <c r="V50" s="95" t="str">
        <f t="shared" si="6"/>
        <v/>
      </c>
      <c r="W50" s="95">
        <f t="shared" si="7"/>
        <v>55</v>
      </c>
      <c r="X50" s="96" t="str">
        <f t="shared" si="8"/>
        <v>★0.5</v>
      </c>
      <c r="Z50" s="97">
        <v>1440</v>
      </c>
      <c r="AA50" s="109"/>
      <c r="AB50" s="99">
        <f t="shared" si="9"/>
        <v>24.3</v>
      </c>
      <c r="AC50" s="100">
        <f t="shared" si="10"/>
        <v>55</v>
      </c>
      <c r="AD50" s="100" t="str">
        <f t="shared" si="11"/>
        <v>★0.5</v>
      </c>
      <c r="AE50" s="99" t="str">
        <f t="shared" si="12"/>
        <v/>
      </c>
      <c r="AF50" s="100" t="str">
        <f t="shared" si="13"/>
        <v/>
      </c>
      <c r="AG50" s="100" t="str">
        <f t="shared" si="14"/>
        <v/>
      </c>
    </row>
    <row r="51" spans="1:33" ht="24" hidden="1" customHeight="1" x14ac:dyDescent="0.2">
      <c r="A51" s="126"/>
      <c r="B51" s="127"/>
      <c r="C51" s="128"/>
      <c r="D51" s="129"/>
      <c r="E51" s="129"/>
      <c r="F51" s="130"/>
      <c r="G51" s="131"/>
      <c r="H51" s="130"/>
      <c r="I51" s="130"/>
      <c r="J51" s="132"/>
      <c r="K51" s="133"/>
      <c r="L51" s="86" t="str">
        <f t="shared" si="1"/>
        <v/>
      </c>
      <c r="M51" s="87" t="str">
        <f t="shared" si="2"/>
        <v/>
      </c>
      <c r="N51" s="88" t="str">
        <f t="shared" si="3"/>
        <v/>
      </c>
      <c r="O51" s="89" t="str">
        <f t="shared" si="4"/>
        <v/>
      </c>
      <c r="P51" s="130"/>
      <c r="Q51" s="134"/>
      <c r="R51" s="130"/>
      <c r="S51" s="129"/>
      <c r="T51" s="135"/>
      <c r="U51" s="136" t="str">
        <f t="shared" ref="U51:U57" si="15">IF(K51&lt;&gt;0, IF(K51&gt;=M51,ROUNDDOWN(K51/M51*100,0),""),"")</f>
        <v/>
      </c>
      <c r="V51" s="137"/>
      <c r="W51" s="137"/>
      <c r="X51" s="138" t="str">
        <f t="shared" ref="X51:X57" si="16">IF(K51&lt;&gt;0, IF(K51&gt;=N51,ROUNDDOWN(K51/N51*100,0),""),"")</f>
        <v/>
      </c>
    </row>
    <row r="52" spans="1:33" ht="24" hidden="1" customHeight="1" x14ac:dyDescent="0.2">
      <c r="A52" s="126"/>
      <c r="B52" s="127"/>
      <c r="C52" s="128"/>
      <c r="D52" s="129"/>
      <c r="E52" s="129"/>
      <c r="F52" s="130"/>
      <c r="G52" s="131"/>
      <c r="H52" s="130"/>
      <c r="I52" s="130"/>
      <c r="J52" s="132"/>
      <c r="K52" s="139"/>
      <c r="L52" s="86" t="str">
        <f t="shared" si="1"/>
        <v/>
      </c>
      <c r="M52" s="87" t="str">
        <f t="shared" si="2"/>
        <v/>
      </c>
      <c r="N52" s="88" t="str">
        <f t="shared" si="3"/>
        <v/>
      </c>
      <c r="O52" s="89" t="str">
        <f t="shared" si="4"/>
        <v/>
      </c>
      <c r="P52" s="130"/>
      <c r="Q52" s="134"/>
      <c r="R52" s="130"/>
      <c r="S52" s="129"/>
      <c r="T52" s="135"/>
      <c r="U52" s="136" t="str">
        <f t="shared" si="15"/>
        <v/>
      </c>
      <c r="V52" s="137"/>
      <c r="W52" s="137"/>
      <c r="X52" s="138" t="str">
        <f t="shared" si="16"/>
        <v/>
      </c>
    </row>
    <row r="53" spans="1:33" ht="24" hidden="1" customHeight="1" x14ac:dyDescent="0.2">
      <c r="A53" s="126"/>
      <c r="B53" s="127"/>
      <c r="C53" s="128"/>
      <c r="D53" s="129"/>
      <c r="E53" s="129"/>
      <c r="F53" s="130"/>
      <c r="G53" s="131"/>
      <c r="H53" s="130"/>
      <c r="I53" s="130"/>
      <c r="J53" s="132"/>
      <c r="K53" s="139"/>
      <c r="L53" s="86" t="str">
        <f t="shared" si="1"/>
        <v/>
      </c>
      <c r="M53" s="87" t="str">
        <f t="shared" si="2"/>
        <v/>
      </c>
      <c r="N53" s="88" t="str">
        <f t="shared" si="3"/>
        <v/>
      </c>
      <c r="O53" s="89" t="str">
        <f t="shared" si="4"/>
        <v/>
      </c>
      <c r="P53" s="130"/>
      <c r="Q53" s="134"/>
      <c r="R53" s="130"/>
      <c r="S53" s="129"/>
      <c r="T53" s="135"/>
      <c r="U53" s="136" t="str">
        <f t="shared" si="15"/>
        <v/>
      </c>
      <c r="V53" s="137"/>
      <c r="W53" s="137"/>
      <c r="X53" s="138" t="str">
        <f t="shared" si="16"/>
        <v/>
      </c>
    </row>
    <row r="54" spans="1:33" ht="24" hidden="1" customHeight="1" x14ac:dyDescent="0.2">
      <c r="A54" s="126"/>
      <c r="B54" s="140"/>
      <c r="C54" s="141"/>
      <c r="D54" s="129"/>
      <c r="E54" s="129"/>
      <c r="F54" s="130"/>
      <c r="G54" s="131"/>
      <c r="H54" s="130"/>
      <c r="I54" s="130"/>
      <c r="J54" s="132"/>
      <c r="K54" s="139"/>
      <c r="L54" s="86" t="str">
        <f t="shared" si="1"/>
        <v/>
      </c>
      <c r="M54" s="87" t="str">
        <f t="shared" si="2"/>
        <v/>
      </c>
      <c r="N54" s="88" t="str">
        <f t="shared" si="3"/>
        <v/>
      </c>
      <c r="O54" s="89" t="str">
        <f t="shared" si="4"/>
        <v/>
      </c>
      <c r="P54" s="130"/>
      <c r="Q54" s="134"/>
      <c r="R54" s="130"/>
      <c r="S54" s="129"/>
      <c r="T54" s="135"/>
      <c r="U54" s="136" t="str">
        <f t="shared" si="15"/>
        <v/>
      </c>
      <c r="V54" s="137"/>
      <c r="W54" s="137"/>
      <c r="X54" s="138" t="str">
        <f t="shared" si="16"/>
        <v/>
      </c>
    </row>
    <row r="55" spans="1:33" ht="24" hidden="1" customHeight="1" x14ac:dyDescent="0.2">
      <c r="A55" s="126"/>
      <c r="B55" s="142"/>
      <c r="C55" s="143"/>
      <c r="D55" s="129"/>
      <c r="E55" s="129"/>
      <c r="F55" s="130"/>
      <c r="G55" s="131"/>
      <c r="H55" s="130"/>
      <c r="I55" s="130"/>
      <c r="J55" s="132"/>
      <c r="K55" s="139"/>
      <c r="L55" s="86" t="str">
        <f t="shared" si="1"/>
        <v/>
      </c>
      <c r="M55" s="87" t="str">
        <f t="shared" si="2"/>
        <v/>
      </c>
      <c r="N55" s="88" t="str">
        <f t="shared" si="3"/>
        <v/>
      </c>
      <c r="O55" s="89" t="str">
        <f t="shared" si="4"/>
        <v/>
      </c>
      <c r="P55" s="130"/>
      <c r="Q55" s="134"/>
      <c r="R55" s="130"/>
      <c r="S55" s="129"/>
      <c r="T55" s="135"/>
      <c r="U55" s="136" t="str">
        <f t="shared" si="15"/>
        <v/>
      </c>
      <c r="V55" s="137"/>
      <c r="W55" s="137"/>
      <c r="X55" s="138" t="str">
        <f t="shared" si="16"/>
        <v/>
      </c>
    </row>
    <row r="56" spans="1:33" ht="24" hidden="1" customHeight="1" x14ac:dyDescent="0.2">
      <c r="A56" s="126"/>
      <c r="B56" s="127"/>
      <c r="C56" s="128"/>
      <c r="D56" s="129"/>
      <c r="E56" s="129"/>
      <c r="F56" s="130"/>
      <c r="G56" s="131"/>
      <c r="H56" s="130"/>
      <c r="I56" s="130"/>
      <c r="J56" s="144"/>
      <c r="K56" s="145"/>
      <c r="L56" s="86" t="str">
        <f t="shared" si="1"/>
        <v/>
      </c>
      <c r="M56" s="87" t="str">
        <f t="shared" si="2"/>
        <v/>
      </c>
      <c r="N56" s="88" t="str">
        <f t="shared" si="3"/>
        <v/>
      </c>
      <c r="O56" s="89" t="str">
        <f t="shared" si="4"/>
        <v/>
      </c>
      <c r="P56" s="130"/>
      <c r="Q56" s="134"/>
      <c r="R56" s="130"/>
      <c r="S56" s="129"/>
      <c r="T56" s="135"/>
      <c r="U56" s="136" t="str">
        <f t="shared" si="15"/>
        <v/>
      </c>
      <c r="V56" s="137"/>
      <c r="W56" s="137"/>
      <c r="X56" s="138" t="str">
        <f t="shared" si="16"/>
        <v/>
      </c>
    </row>
    <row r="57" spans="1:33" ht="24" hidden="1" customHeight="1" x14ac:dyDescent="0.2">
      <c r="A57" s="146"/>
      <c r="B57" s="140"/>
      <c r="C57" s="141"/>
      <c r="D57" s="129"/>
      <c r="E57" s="129"/>
      <c r="F57" s="130"/>
      <c r="G57" s="131"/>
      <c r="H57" s="130"/>
      <c r="I57" s="130"/>
      <c r="J57" s="132"/>
      <c r="K57" s="139"/>
      <c r="L57" s="86" t="str">
        <f t="shared" si="1"/>
        <v/>
      </c>
      <c r="M57" s="87" t="str">
        <f t="shared" si="2"/>
        <v/>
      </c>
      <c r="N57" s="88" t="str">
        <f t="shared" si="3"/>
        <v/>
      </c>
      <c r="O57" s="89" t="str">
        <f t="shared" si="4"/>
        <v/>
      </c>
      <c r="P57" s="130"/>
      <c r="Q57" s="134"/>
      <c r="R57" s="130"/>
      <c r="S57" s="129"/>
      <c r="T57" s="135"/>
      <c r="U57" s="136" t="str">
        <f t="shared" si="15"/>
        <v/>
      </c>
      <c r="V57" s="137"/>
      <c r="W57" s="137"/>
      <c r="X57" s="138" t="str">
        <f t="shared" si="16"/>
        <v/>
      </c>
    </row>
    <row r="58" spans="1:33" x14ac:dyDescent="0.2">
      <c r="E58" s="2"/>
    </row>
    <row r="59" spans="1:33" x14ac:dyDescent="0.2">
      <c r="B59" s="2" t="s">
        <v>102</v>
      </c>
      <c r="E59" s="2"/>
    </row>
    <row r="60" spans="1:33" x14ac:dyDescent="0.2">
      <c r="B60" s="2" t="s">
        <v>103</v>
      </c>
      <c r="E60" s="2"/>
    </row>
    <row r="61" spans="1:33" x14ac:dyDescent="0.2">
      <c r="B61" s="2" t="s">
        <v>104</v>
      </c>
      <c r="E61" s="2"/>
    </row>
    <row r="62" spans="1:33" x14ac:dyDescent="0.2">
      <c r="B62" s="2" t="s">
        <v>105</v>
      </c>
      <c r="E62" s="2"/>
    </row>
    <row r="63" spans="1:33" x14ac:dyDescent="0.2">
      <c r="B63" s="2" t="s">
        <v>106</v>
      </c>
      <c r="E63" s="2"/>
    </row>
    <row r="64" spans="1:33" x14ac:dyDescent="0.2">
      <c r="B64" s="2" t="s">
        <v>107</v>
      </c>
      <c r="E64" s="2"/>
    </row>
    <row r="65" spans="2:5" x14ac:dyDescent="0.2">
      <c r="B65" s="2" t="s">
        <v>108</v>
      </c>
      <c r="E65" s="2"/>
    </row>
    <row r="66" spans="2:5" x14ac:dyDescent="0.2">
      <c r="B66" s="2" t="s">
        <v>109</v>
      </c>
      <c r="E66" s="2"/>
    </row>
  </sheetData>
  <sheetProtection selectLockedCells="1"/>
  <autoFilter ref="A8:X57">
    <filterColumn colId="1" showButton="0"/>
  </autoFilter>
  <mergeCells count="60">
    <mergeCell ref="P25:P28"/>
    <mergeCell ref="H29:H32"/>
    <mergeCell ref="P29:P32"/>
    <mergeCell ref="B33:C50"/>
    <mergeCell ref="D33:D50"/>
    <mergeCell ref="F33:F50"/>
    <mergeCell ref="G33:G50"/>
    <mergeCell ref="H33:H50"/>
    <mergeCell ref="J33:J50"/>
    <mergeCell ref="P33:P50"/>
    <mergeCell ref="H9:H16"/>
    <mergeCell ref="J9:J24"/>
    <mergeCell ref="P9:P16"/>
    <mergeCell ref="H17:H24"/>
    <mergeCell ref="P17:P24"/>
    <mergeCell ref="D25:D32"/>
    <mergeCell ref="F25:F32"/>
    <mergeCell ref="G25:G32"/>
    <mergeCell ref="H25:H28"/>
    <mergeCell ref="J25:J32"/>
    <mergeCell ref="D6:D8"/>
    <mergeCell ref="E6:E8"/>
    <mergeCell ref="F6:F8"/>
    <mergeCell ref="G6:G8"/>
    <mergeCell ref="A9:A50"/>
    <mergeCell ref="B9:C32"/>
    <mergeCell ref="D9:D24"/>
    <mergeCell ref="F9:F24"/>
    <mergeCell ref="G9:G24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J2:P2"/>
    <mergeCell ref="R2:X2"/>
    <mergeCell ref="S3:X3"/>
    <mergeCell ref="A4:A8"/>
    <mergeCell ref="B4:C8"/>
    <mergeCell ref="D4:D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&amp;R様式1-1</oddHeader>
  </headerFooter>
  <rowBreaks count="1" manualBreakCount="1"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</vt:lpstr>
      <vt:lpstr>'1-1'!Print_Area</vt:lpstr>
      <vt:lpstr>'1-1'!Print_Titles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2023-06-29T02:08:45Z</dcterms:created>
  <dcterms:modified xsi:type="dcterms:W3CDTF">2023-06-29T02:09:17Z</dcterms:modified>
</cp:coreProperties>
</file>