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参事官室\07 交通政策基本計画推進調査費\平成30年度予算執行（レビューシート）\190628_レビューシートの修正依頼\"/>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AM116" i="3" l="1"/>
  <c r="AL840" i="3" l="1"/>
  <c r="AL839" i="3"/>
  <c r="AL845" i="3"/>
  <c r="AL844" i="3"/>
  <c r="AL843" i="3"/>
  <c r="AL842" i="3"/>
  <c r="AL841" i="3"/>
  <c r="AL838" i="3" l="1"/>
  <c r="AL837" i="3" l="1"/>
  <c r="AQ116" i="3" l="1"/>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<sst xmlns="http://schemas.openxmlformats.org/spreadsheetml/2006/main" count="2178" uniqueCount="561">
  <si>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</si>
  <si>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</si>
  <si>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</si>
  <si>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</si>
  <si>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</si>
  <si>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</si>
  <si>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</si>
  <si>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</si>
  <si>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</si>
  <si>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</si>
  <si>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</si>
  <si>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</si>
  <si>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</si>
  <si>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</si>
  <si>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</si>
  <si>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</si>
  <si>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</si>
  <si>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</si>
  <si>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</si>
  <si>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</si>
  <si>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</si>
  <si>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</si>
  <si>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</si>
  <si>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</si>
  <si>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</si>
  <si>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</si>
  <si>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</si>
  <si>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</si>
  <si>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</si>
  <si>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</si>
  <si>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</si>
  <si>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</si>
  <si>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</si>
  <si>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</si>
  <si>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</si>
  <si>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</si>
  <si>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</si>
  <si>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</si>
  <si>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</si>
  <si>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</si>
  <si>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</si>
  <si>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</si>
  <si>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</si>
  <si>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</si>
  <si>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</si>
  <si>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</si>
  <si>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</si>
  <si>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</si>
  <si>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</si>
  <si>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</si>
  <si>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</si>
  <si>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</si>
  <si>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</si>
  <si>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</si>
  <si>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</si>
  <si>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</si>
  <si>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</si>
  <si>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</si>
  <si>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</si>
  <si>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</si>
  <si>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</si>
  <si>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</si>
  <si>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</si>
  <si>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</si>
  <si>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</si>
  <si>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</si>
  <si>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</si>
  <si>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</si>
  <si>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</si>
  <si>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</si>
  <si>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</si>
  <si>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</si>
  <si>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</si>
  <si>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</si>
  <si>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</si>
  <si>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</si>
  <si>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</si>
  <si>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</si>
  <si>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</si>
  <si>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</si>
  <si>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</si>
  <si>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</si>
  <si>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</si>
  <si>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</si>
  <si>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</si>
  <si>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</si>
  <si>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</si>
  <si>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</si>
  <si>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</si>
  <si>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</si>
  <si>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</si>
  <si>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</si>
  <si>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</si>
  <si>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</si>
  <si>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</si>
  <si>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</si>
  <si>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</si>
  <si>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</si>
  <si>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</si>
  <si>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</si>
  <si>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</si>
  <si>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</si>
  <si>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</si>
  <si>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</si>
  <si>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</si>
  <si>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</si>
  <si>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</si>
  <si>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</si>
  <si>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</si>
  <si>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</si>
  <si>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</si>
  <si>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</si>
  <si>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</si>
  <si>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</si>
  <si>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</si>
  <si>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</si>
  <si>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</si>
  <si>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</si>
  <si>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</si>
  <si>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</si>
  <si>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</si>
  <si>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</si>
  <si>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</si>
  <si>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</si>
  <si>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</si>
  <si>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</si>
  <si>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</si>
  <si>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</si>
  <si>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</si>
  <si>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</si>
  <si>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</si>
  <si>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</si>
  <si>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</si>
  <si>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</si>
  <si>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</si>
  <si>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</si>
  <si>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</si>
  <si>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</si>
  <si>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</si>
  <si>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</si>
  <si>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</si>
  <si>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</si>
  <si>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</si>
  <si>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</si>
  <si>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</si>
  <si>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</si>
  <si>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</si>
  <si>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</si>
  <si>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</si>
  <si>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</si>
  <si>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</si>
  <si>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</si>
  <si>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</si>
  <si>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</si>
  <si>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</si>
  <si>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</si>
  <si>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</si>
  <si>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</si>
  <si>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</si>
  <si>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</si>
  <si>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</si>
  <si>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</si>
  <si>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</si>
  <si>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</si>
  <si>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</si>
  <si>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</si>
  <si>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</si>
  <si>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</si>
  <si>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</si>
  <si>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</si>
  <si>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</si>
  <si>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</si>
  <si>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</si>
  <si>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</si>
  <si>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</si>
  <si>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</si>
  <si>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</si>
  <si>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</si>
  <si>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</si>
  <si>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</si>
  <si>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</si>
  <si>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</si>
  <si>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</si>
  <si>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</si>
  <si>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</si>
  <si>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</si>
  <si>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</si>
  <si>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</si>
  <si>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</si>
  <si>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</si>
  <si>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</si>
  <si>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</si>
  <si>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</si>
  <si>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</si>
  <si>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</si>
  <si>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</si>
  <si>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</si>
  <si>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</si>
  <si>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</si>
  <si>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</si>
  <si>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</si>
  <si>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</si>
  <si>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</si>
  <si>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</si>
  <si>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</si>
  <si>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</si>
  <si>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</si>
  <si>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</si>
  <si>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</si>
  <si>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</si>
  <si>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</si>
  <si>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</si>
  <si>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</si>
  <si>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</si>
  <si>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</si>
  <si>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</si>
  <si>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</si>
  <si>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</si>
  <si>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</si>
  <si>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</si>
  <si>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</si>
  <si>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</si>
  <si>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</si>
  <si>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</si>
  <si>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</si>
  <si>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</si>
  <si>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</si>
  <si>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</si>
  <si>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</si>
  <si>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</si>
  <si>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</si>
  <si>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</si>
  <si>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</si>
  <si>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</si>
  <si>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</si>
  <si>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</si>
  <si>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</si>
  <si>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</si>
  <si>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</si>
  <si>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</si>
  <si>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</si>
  <si>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</si>
  <si>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</si>
  <si>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</si>
  <si>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</si>
  <si>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</si>
  <si>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</si>
  <si>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</si>
  <si>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</si>
  <si>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</si>
  <si>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</si>
  <si>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</si>
  <si>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</si>
  <si>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</si>
  <si>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</si>
  <si>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</si>
  <si>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</si>
  <si>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</si>
  <si>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</si>
  <si>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</si>
  <si>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</si>
  <si>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</si>
  <si>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</si>
  <si>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</si>
  <si>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</si>
  <si>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</si>
  <si>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</si>
  <si>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</si>
  <si>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</si>
  <si>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</si>
  <si>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</si>
  <si>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</si>
  <si>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</si>
  <si>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</si>
  <si>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</si>
  <si>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</si>
  <si>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</si>
  <si>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</si>
  <si>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</si>
  <si>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</si>
  <si>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</si>
  <si>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</si>
  <si>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</si>
  <si>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</si>
  <si>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</si>
  <si>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</si>
  <si>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</si>
  <si>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</si>
  <si>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</si>
  <si>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</si>
  <si>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</si>
  <si>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</si>
  <si>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</si>
  <si>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</si>
  <si>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</si>
  <si>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</si>
  <si>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</si>
  <si>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</si>
  <si>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</si>
  <si>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</si>
  <si>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</si>
  <si>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</si>
  <si>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</si>
  <si>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</si>
  <si>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</si>
  <si>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</si>
  <si>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</si>
  <si>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</si>
  <si>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</si>
  <si>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</si>
  <si>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</si>
  <si>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</si>
  <si>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</si>
  <si>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</si>
  <si>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</si>
  <si>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</si>
  <si>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</si>
  <si>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</si>
  <si>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</si>
  <si>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</si>
  <si>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</si>
  <si>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</si>
  <si>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</si>
  <si>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</si>
  <si>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</si>
  <si>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</si>
  <si>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</si>
  <si>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</si>
  <si>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</si>
  <si>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</si>
  <si>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</si>
  <si>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</si>
  <si>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</si>
  <si>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</si>
  <si>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</si>
  <si>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</si>
  <si>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</si>
  <si>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</si>
  <si>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</si>
  <si>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</si>
  <si>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</si>
  <si>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</si>
  <si>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</si>
  <si>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</si>
  <si>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</si>
  <si>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</si>
  <si>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</si>
  <si>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</si>
  <si>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</si>
  <si>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</si>
  <si>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</si>
  <si>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</si>
  <si>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</si>
  <si>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</si>
  <si>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</si>
  <si>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</si>
  <si>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</si>
  <si>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</si>
  <si>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</si>
  <si>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</si>
  <si>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</si>
  <si>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</si>
  <si>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</si>
  <si>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</si>
  <si>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</si>
  <si>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</si>
  <si>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</si>
  <si>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</si>
  <si>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</si>
  <si>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</si>
  <si>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</si>
  <si>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</si>
  <si>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</si>
  <si>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</si>
  <si>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</si>
  <si>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</si>
  <si>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</si>
  <si>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</si>
  <si>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</si>
  <si>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</si>
  <si>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</si>
  <si>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</si>
  <si>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</si>
  <si>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</si>
  <si>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</si>
  <si>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</si>
  <si>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</si>
  <si>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</si>
  <si>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</si>
  <si>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</si>
  <si>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</si>
  <si>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</si>
  <si>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</si>
  <si>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</si>
  <si>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</si>
  <si>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</si>
  <si>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</si>
  <si>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</si>
  <si>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</si>
  <si>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</si>
  <si>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</si>
  <si>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</si>
  <si>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</si>
  <si>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</si>
  <si>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</si>
  <si>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</si>
  <si>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</si>
  <si>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</si>
  <si>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</si>
  <si>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</si>
  <si>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</si>
  <si>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</si>
  <si>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</si>
  <si>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</si>
  <si>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</si>
  <si>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</si>
  <si>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</si>
  <si>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</si>
  <si>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</si>
  <si>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</si>
  <si>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</si>
  <si>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</si>
  <si>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</si>
  <si>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</si>
  <si>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</si>
  <si>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</si>
  <si>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</si>
  <si>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</si>
  <si>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</si>
  <si>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</si>
  <si>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</si>
  <si>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</si>
  <si>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</si>
  <si>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</si>
  <si>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</si>
  <si>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</si>
  <si>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</si>
  <si>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</si>
  <si>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</si>
  <si>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</si>
  <si>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</si>
  <si>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</si>
  <si>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</si>
  <si>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</si>
  <si>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</si>
  <si>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</si>
  <si>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</si>
  <si>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</si>
  <si>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</si>
  <si>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</si>
  <si>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</si>
  <si>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</si>
  <si>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</si>
  <si>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</si>
  <si>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</si>
  <si>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</si>
  <si>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</si>
  <si>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</si>
  <si>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</si>
  <si>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</si>
  <si>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</si>
  <si>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</si>
  <si>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</si>
  <si>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</si>
  <si>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</si>
  <si>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</si>
  <si>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</si>
  <si>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</si>
  <si>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</si>
  <si>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</si>
  <si>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</si>
  <si>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</si>
  <si>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</si>
  <si>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</si>
  <si>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</si>
  <si>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</si>
  <si>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</si>
  <si>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</si>
  <si>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</si>
  <si>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</si>
  <si>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5"/>
  </si>
  <si>
    <t>総合政策局公共交通政策部</t>
    <rPh sb="0" eb="2">
      <t>ソウゴウ</t>
    </rPh>
    <rPh sb="2" eb="5">
      <t>セイサクキョク</t>
    </rPh>
    <rPh sb="5" eb="7">
      <t>コウキョウ</t>
    </rPh>
    <rPh sb="7" eb="9">
      <t>コウツウ</t>
    </rPh>
    <rPh sb="9" eb="12">
      <t>セイサクブ</t>
    </rPh>
    <phoneticPr fontId="5"/>
  </si>
  <si>
    <t>国土交通省</t>
  </si>
  <si>
    <t>○</t>
  </si>
  <si>
    <t>交通政策基本法第8条　等</t>
    <rPh sb="0" eb="2">
      <t>コウツウ</t>
    </rPh>
    <rPh sb="2" eb="4">
      <t>セイサク</t>
    </rPh>
    <rPh sb="4" eb="7">
      <t>キホンホウ</t>
    </rPh>
    <rPh sb="7" eb="8">
      <t>ダイ</t>
    </rPh>
    <rPh sb="9" eb="10">
      <t>ジョウ</t>
    </rPh>
    <rPh sb="11" eb="12">
      <t>ナド</t>
    </rPh>
    <phoneticPr fontId="5"/>
  </si>
  <si>
    <t>交通政策基本計画</t>
    <rPh sb="0" eb="2">
      <t>コウツウ</t>
    </rPh>
    <rPh sb="2" eb="4">
      <t>セイサク</t>
    </rPh>
    <rPh sb="4" eb="6">
      <t>キホン</t>
    </rPh>
    <rPh sb="6" eb="8">
      <t>ケイカク</t>
    </rPh>
    <phoneticPr fontId="5"/>
  </si>
  <si>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phoneticPr fontId="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</si>
  <si>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t>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</si>
  <si>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</si>
  <si>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</si>
  <si>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</si>
  <si>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</si>
  <si>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各種施策の進捗状況を把握し、交通政策基本計画に記載の数値指標における目標を達成した割合を100％とする。</t>
    <rPh sb="0" eb="2">
      <t>カクシュ</t>
    </rPh>
    <rPh sb="2" eb="4">
      <t>セサク</t>
    </rPh>
    <rPh sb="5" eb="7">
      <t>シンチョク</t>
    </rPh>
    <rPh sb="7" eb="9">
      <t>ジョウキョウ</t>
    </rPh>
    <rPh sb="10" eb="12">
      <t>ハアク</t>
    </rPh>
    <rPh sb="14" eb="16">
      <t>コウツウ</t>
    </rPh>
    <rPh sb="16" eb="18">
      <t>セイサク</t>
    </rPh>
    <rPh sb="18" eb="20">
      <t>キホン</t>
    </rPh>
    <rPh sb="20" eb="22">
      <t>ケイカク</t>
    </rPh>
    <rPh sb="23" eb="25">
      <t>キサイ</t>
    </rPh>
    <rPh sb="26" eb="28">
      <t>スウチ</t>
    </rPh>
    <rPh sb="28" eb="30">
      <t>シヒョウ</t>
    </rPh>
    <rPh sb="34" eb="36">
      <t>モクヒョウ</t>
    </rPh>
    <rPh sb="37" eb="39">
      <t>タッセイ</t>
    </rPh>
    <rPh sb="41" eb="43">
      <t>ワリアイ</t>
    </rPh>
    <phoneticPr fontId="5"/>
  </si>
  <si>
    <t>交通政策基本計画に記載の数値指標における目標値を達成した割合</t>
    <rPh sb="0" eb="2">
      <t>コウツウ</t>
    </rPh>
    <rPh sb="2" eb="4">
      <t>セイサク</t>
    </rPh>
    <rPh sb="4" eb="6">
      <t>キホン</t>
    </rPh>
    <rPh sb="6" eb="8">
      <t>ケイカク</t>
    </rPh>
    <rPh sb="9" eb="11">
      <t>キサイ</t>
    </rPh>
    <rPh sb="12" eb="14">
      <t>スウチ</t>
    </rPh>
    <rPh sb="14" eb="16">
      <t>シヒョウ</t>
    </rPh>
    <rPh sb="20" eb="22">
      <t>モクヒョウ</t>
    </rPh>
    <rPh sb="22" eb="23">
      <t>アタイ</t>
    </rPh>
    <rPh sb="24" eb="26">
      <t>タッセイ</t>
    </rPh>
    <rPh sb="28" eb="30">
      <t>ワリアイ</t>
    </rPh>
    <phoneticPr fontId="5"/>
  </si>
  <si>
    <t>交通政策基本計画の進捗状況の報告（交通政策白書の作成）及びモード横断的な調査</t>
    <rPh sb="0" eb="2">
      <t>コウツウ</t>
    </rPh>
    <rPh sb="2" eb="4">
      <t>セイサク</t>
    </rPh>
    <rPh sb="4" eb="6">
      <t>キホン</t>
    </rPh>
    <rPh sb="6" eb="8">
      <t>ケイカク</t>
    </rPh>
    <rPh sb="9" eb="11">
      <t>シンチョク</t>
    </rPh>
    <rPh sb="11" eb="13">
      <t>ジョウキョウ</t>
    </rPh>
    <rPh sb="14" eb="16">
      <t>ホウコク</t>
    </rPh>
    <rPh sb="17" eb="19">
      <t>コウツウ</t>
    </rPh>
    <rPh sb="19" eb="21">
      <t>セイサク</t>
    </rPh>
    <rPh sb="21" eb="23">
      <t>ハクショ</t>
    </rPh>
    <rPh sb="24" eb="26">
      <t>サクセイ</t>
    </rPh>
    <rPh sb="27" eb="28">
      <t>オヨ</t>
    </rPh>
    <rPh sb="32" eb="35">
      <t>オウダンテキ</t>
    </rPh>
    <rPh sb="36" eb="38">
      <t>チョウサ</t>
    </rPh>
    <phoneticPr fontId="5"/>
  </si>
  <si>
    <t>件</t>
    <rPh sb="0" eb="1">
      <t>ケン</t>
    </rPh>
    <phoneticPr fontId="5"/>
  </si>
  <si>
    <t>％</t>
    <phoneticPr fontId="5"/>
  </si>
  <si>
    <t>交通政策基本計画(http://www.mlit.go.jp/common/001069503.pdf)、
総合政策局等各局調べ</t>
    <phoneticPr fontId="5"/>
  </si>
  <si>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5"/>
  </si>
  <si>
    <t>百万円/件</t>
    <rPh sb="0" eb="2">
      <t>ヒャクマン</t>
    </rPh>
    <rPh sb="2" eb="3">
      <t>エン</t>
    </rPh>
    <rPh sb="4" eb="5">
      <t>ケン</t>
    </rPh>
    <phoneticPr fontId="5"/>
  </si>
  <si>
    <t>-</t>
    <phoneticPr fontId="5"/>
  </si>
  <si>
    <t>64.3/8</t>
    <phoneticPr fontId="5"/>
  </si>
  <si>
    <t>49/9</t>
    <phoneticPr fontId="5"/>
  </si>
  <si>
    <t>6</t>
    <phoneticPr fontId="5"/>
  </si>
  <si>
    <t>８．都市・地域交通等の快適性、利便性の向上</t>
    <phoneticPr fontId="5"/>
  </si>
  <si>
    <t>２７　地域公共交通の維持・活性化を推進する</t>
    <phoneticPr fontId="5"/>
  </si>
  <si>
    <t>地域公共交通再編実施計画の認定総数</t>
    <phoneticPr fontId="5"/>
  </si>
  <si>
    <t>件</t>
    <rPh sb="0" eb="1">
      <t>ケン</t>
    </rPh>
    <phoneticPr fontId="5"/>
  </si>
  <si>
    <t>バスロケーションシステムが導入された系統数</t>
    <phoneticPr fontId="5"/>
  </si>
  <si>
    <t>系統</t>
    <rPh sb="0" eb="2">
      <t>ケイトウ</t>
    </rPh>
    <phoneticPr fontId="5"/>
  </si>
  <si>
    <t>-</t>
    <phoneticPr fontId="5"/>
  </si>
  <si>
    <t>地方バス路線の維持率</t>
    <phoneticPr fontId="5"/>
  </si>
  <si>
    <t>航路、航空路が確保されている有人離島の割合（①航路）</t>
    <phoneticPr fontId="5"/>
  </si>
  <si>
    <t>航路、航空路が確保されている有人離島の割合（②航空路）</t>
    <phoneticPr fontId="5"/>
  </si>
  <si>
    <t>鉄道事業再構築実施計画（鉄道の上限分離等）の認定件数</t>
    <phoneticPr fontId="5"/>
  </si>
  <si>
    <t>デマンド交通の導入数</t>
    <phoneticPr fontId="5"/>
  </si>
  <si>
    <t>ＬＲＴの導入割合（低床式路面電車の導入割合）</t>
    <phoneticPr fontId="5"/>
  </si>
  <si>
    <t>市町村</t>
    <rPh sb="0" eb="3">
      <t>シチョウソン</t>
    </rPh>
    <phoneticPr fontId="5"/>
  </si>
  <si>
    <t>-</t>
    <phoneticPr fontId="5"/>
  </si>
  <si>
    <t>アーサー･ディ･リトルジャパン株式会社</t>
    <rPh sb="15" eb="19">
      <t>カブシキガイシャ</t>
    </rPh>
    <phoneticPr fontId="5"/>
  </si>
  <si>
    <t>勝美印刷株式会社</t>
    <rPh sb="0" eb="2">
      <t>ショウビ</t>
    </rPh>
    <rPh sb="2" eb="4">
      <t>インサツ</t>
    </rPh>
    <rPh sb="4" eb="8">
      <t>カブシキガイシャ</t>
    </rPh>
    <phoneticPr fontId="5"/>
  </si>
  <si>
    <t>(株)日本能率協会総合研究所</t>
    <rPh sb="0" eb="3">
      <t>カブ</t>
    </rPh>
    <rPh sb="3" eb="5">
      <t>ニホン</t>
    </rPh>
    <rPh sb="5" eb="7">
      <t>ノウリツ</t>
    </rPh>
    <rPh sb="7" eb="9">
      <t>キョウカイ</t>
    </rPh>
    <rPh sb="9" eb="11">
      <t>ソウゴウ</t>
    </rPh>
    <rPh sb="11" eb="14">
      <t>ケンキュウジョ</t>
    </rPh>
    <phoneticPr fontId="5"/>
  </si>
  <si>
    <t>新たなモビリティサービスやその他の交通分野における先進的な取組の背景や経緯について分析、整理を行った。また海外における先進的な事例やその実情についても調査を行い整理した。</t>
    <phoneticPr fontId="5"/>
  </si>
  <si>
    <t>地域ごとにどのような次世代モビリティのニーズがあるかを把握するためのデータ収集・分析を実施、加えて、当該地域ごとに自動運転、MaaSを中心に、事業の実施レベルごとのコスト構造分析を行い、ビジネス化の可能性やそのための条件を整理した。</t>
    <phoneticPr fontId="5"/>
  </si>
  <si>
    <t>平成30年版交通政策白書の市販版の印刷・製本等を行った。</t>
    <rPh sb="0" eb="2">
      <t>ヘイセイ</t>
    </rPh>
    <rPh sb="4" eb="6">
      <t>ネンバン</t>
    </rPh>
    <rPh sb="6" eb="8">
      <t>コウツウ</t>
    </rPh>
    <rPh sb="8" eb="10">
      <t>セイサク</t>
    </rPh>
    <rPh sb="10" eb="12">
      <t>ハクショ</t>
    </rPh>
    <rPh sb="13" eb="15">
      <t>シハン</t>
    </rPh>
    <rPh sb="15" eb="16">
      <t>バン</t>
    </rPh>
    <rPh sb="17" eb="19">
      <t>インサツ</t>
    </rPh>
    <rPh sb="20" eb="22">
      <t>セイホン</t>
    </rPh>
    <rPh sb="22" eb="23">
      <t>トウ</t>
    </rPh>
    <rPh sb="24" eb="25">
      <t>オコナ</t>
    </rPh>
    <phoneticPr fontId="5"/>
  </si>
  <si>
    <t>交通事業者の経営統合の前後、あるいはダイヤ調整・共通定期券等の事業者間連携の前後でどのような効果が現れているかを調査・分析をした。</t>
    <phoneticPr fontId="5"/>
  </si>
  <si>
    <t>（一財）計量計画研究所</t>
    <phoneticPr fontId="5"/>
  </si>
  <si>
    <t>エコ通勤およびエコ通勤優良事業所認証制度の普及・啓発を行うため、事例の情報収集を行うほか、効果的な普及に向けたツールの提案及び一部の作成を行った。</t>
    <phoneticPr fontId="5"/>
  </si>
  <si>
    <t>バス事業者の所有する静的・動的データの整備、共通化を図るため、「バス情報の静的・動的データ利活用検討会」を起ち上げ、「標準的なバス情報フォーマット」に動的情報（GTFSリアルタイム）を追加し、ガイドラインを整備したほか、静的情報（GTFS-JP）についても一部見直しを実施した。</t>
    <phoneticPr fontId="5"/>
  </si>
  <si>
    <t>（株）トラフィックブレイン</t>
    <phoneticPr fontId="5"/>
  </si>
  <si>
    <t>高齢者の移動手段の確保に関するパンフレットの改良を行った。</t>
    <rPh sb="0" eb="3">
      <t>コウレイシャ</t>
    </rPh>
    <rPh sb="4" eb="6">
      <t>イドウ</t>
    </rPh>
    <rPh sb="6" eb="8">
      <t>シュダン</t>
    </rPh>
    <rPh sb="9" eb="11">
      <t>カクホ</t>
    </rPh>
    <rPh sb="12" eb="13">
      <t>カン</t>
    </rPh>
    <rPh sb="22" eb="24">
      <t>カイリョウ</t>
    </rPh>
    <rPh sb="25" eb="26">
      <t>オコナ</t>
    </rPh>
    <phoneticPr fontId="5"/>
  </si>
  <si>
    <t>株式会社ライテック</t>
    <rPh sb="0" eb="4">
      <t>カブシキガイシャ</t>
    </rPh>
    <phoneticPr fontId="5"/>
  </si>
  <si>
    <t>地域公共交通に係る海外事例等について、地方運輸局及び地方公共団体職員等に対する研修で使用するための、簡明なパワーポイント資料の作成した。</t>
    <phoneticPr fontId="5"/>
  </si>
  <si>
    <t>オリバーワイマングループ（株）</t>
    <phoneticPr fontId="5"/>
  </si>
  <si>
    <t>株式会社アルメックＶＰＩ</t>
    <rPh sb="0" eb="4">
      <t>カブシキガイシャ</t>
    </rPh>
    <phoneticPr fontId="5"/>
  </si>
  <si>
    <t>有</t>
  </si>
  <si>
    <t>無</t>
  </si>
  <si>
    <t>‐</t>
  </si>
  <si>
    <t>専門性の高い業務においては企画競争入札を行うことで効果的に、また、その他の業務は一般競争入札（最低価格）とすることで低コストで実施できている。</t>
    <rPh sb="0" eb="3">
      <t>センモンセイ</t>
    </rPh>
    <rPh sb="4" eb="5">
      <t>タカ</t>
    </rPh>
    <rPh sb="6" eb="8">
      <t>ギョウム</t>
    </rPh>
    <rPh sb="13" eb="15">
      <t>キカク</t>
    </rPh>
    <rPh sb="15" eb="17">
      <t>キョウソウ</t>
    </rPh>
    <rPh sb="17" eb="19">
      <t>ニュウサツ</t>
    </rPh>
    <rPh sb="20" eb="21">
      <t>オコナ</t>
    </rPh>
    <rPh sb="25" eb="28">
      <t>コウカテキ</t>
    </rPh>
    <rPh sb="35" eb="36">
      <t>タ</t>
    </rPh>
    <rPh sb="37" eb="39">
      <t>ギョウム</t>
    </rPh>
    <rPh sb="40" eb="42">
      <t>イッパン</t>
    </rPh>
    <rPh sb="42" eb="44">
      <t>キョウソウ</t>
    </rPh>
    <rPh sb="44" eb="46">
      <t>ニュウサツ</t>
    </rPh>
    <rPh sb="47" eb="49">
      <t>サイテイ</t>
    </rPh>
    <rPh sb="49" eb="51">
      <t>カカク</t>
    </rPh>
    <rPh sb="58" eb="59">
      <t>テイ</t>
    </rPh>
    <rPh sb="63" eb="65">
      <t>ジッシ</t>
    </rPh>
    <phoneticPr fontId="5"/>
  </si>
  <si>
    <t>調査結果を関係事業者へ周知する等して、十分な活用を図っている。</t>
    <rPh sb="0" eb="2">
      <t>チョウサ</t>
    </rPh>
    <rPh sb="2" eb="4">
      <t>ケッカ</t>
    </rPh>
    <rPh sb="5" eb="7">
      <t>カンケイ</t>
    </rPh>
    <rPh sb="7" eb="10">
      <t>ジギョウシャ</t>
    </rPh>
    <rPh sb="11" eb="13">
      <t>シュウチ</t>
    </rPh>
    <rPh sb="15" eb="16">
      <t>ナド</t>
    </rPh>
    <rPh sb="19" eb="21">
      <t>ジュウブン</t>
    </rPh>
    <rPh sb="22" eb="24">
      <t>カツヨウ</t>
    </rPh>
    <rPh sb="25" eb="26">
      <t>ハカ</t>
    </rPh>
    <phoneticPr fontId="5"/>
  </si>
  <si>
    <t>交通の課題や動向に合わせ、必要な業務を追加して行った。</t>
    <rPh sb="0" eb="2">
      <t>コウツウ</t>
    </rPh>
    <rPh sb="3" eb="5">
      <t>カダイ</t>
    </rPh>
    <rPh sb="6" eb="8">
      <t>ドウコウ</t>
    </rPh>
    <rPh sb="9" eb="10">
      <t>ア</t>
    </rPh>
    <rPh sb="13" eb="15">
      <t>ヒツヨウ</t>
    </rPh>
    <rPh sb="16" eb="18">
      <t>ギョウム</t>
    </rPh>
    <rPh sb="19" eb="21">
      <t>ツイカ</t>
    </rPh>
    <rPh sb="23" eb="24">
      <t>オコナ</t>
    </rPh>
    <phoneticPr fontId="5"/>
  </si>
  <si>
    <t>専門性の高い業務を除き一般競争入札（最低価格）とすることで最も経済的な事業者による執行を実施した。</t>
    <rPh sb="0" eb="3">
      <t>センモンセイ</t>
    </rPh>
    <rPh sb="4" eb="5">
      <t>タカ</t>
    </rPh>
    <rPh sb="6" eb="8">
      <t>ギョウム</t>
    </rPh>
    <rPh sb="9" eb="10">
      <t>ノゾ</t>
    </rPh>
    <rPh sb="11" eb="13">
      <t>イッパン</t>
    </rPh>
    <rPh sb="13" eb="15">
      <t>キョウソウ</t>
    </rPh>
    <rPh sb="15" eb="17">
      <t>ニュウサツ</t>
    </rPh>
    <rPh sb="18" eb="20">
      <t>サイテイ</t>
    </rPh>
    <rPh sb="20" eb="22">
      <t>カカク</t>
    </rPh>
    <rPh sb="29" eb="30">
      <t>モット</t>
    </rPh>
    <rPh sb="31" eb="34">
      <t>ケイザイテキ</t>
    </rPh>
    <rPh sb="35" eb="38">
      <t>ジギョウシャ</t>
    </rPh>
    <rPh sb="41" eb="43">
      <t>シッコウ</t>
    </rPh>
    <rPh sb="44" eb="46">
      <t>ジッシ</t>
    </rPh>
    <phoneticPr fontId="5"/>
  </si>
  <si>
    <t>事業目的に即した費目・使途となっている。</t>
    <rPh sb="0" eb="2">
      <t>ジギョウ</t>
    </rPh>
    <rPh sb="2" eb="4">
      <t>モクテキ</t>
    </rPh>
    <rPh sb="5" eb="6">
      <t>ソク</t>
    </rPh>
    <rPh sb="8" eb="10">
      <t>ヒモク</t>
    </rPh>
    <rPh sb="11" eb="13">
      <t>シト</t>
    </rPh>
    <phoneticPr fontId="5"/>
  </si>
  <si>
    <t>専門性の高い業務においては企画競争入札を行うことで効果的に、また、その他の業務は一般競争入札（最低価格）とすることで低コストで実施できている。</t>
    <phoneticPr fontId="5"/>
  </si>
  <si>
    <t>交通政策基本計画の計画期間である平成32年度において、成果実績の確認を行う。</t>
    <rPh sb="0" eb="2">
      <t>コウツウ</t>
    </rPh>
    <rPh sb="2" eb="4">
      <t>セイサク</t>
    </rPh>
    <rPh sb="4" eb="6">
      <t>キホン</t>
    </rPh>
    <rPh sb="6" eb="8">
      <t>ケイカク</t>
    </rPh>
    <rPh sb="9" eb="11">
      <t>ケイカク</t>
    </rPh>
    <rPh sb="11" eb="13">
      <t>キカン</t>
    </rPh>
    <rPh sb="16" eb="18">
      <t>ヘイセイ</t>
    </rPh>
    <rPh sb="20" eb="22">
      <t>ネンド</t>
    </rPh>
    <rPh sb="27" eb="29">
      <t>セイカ</t>
    </rPh>
    <rPh sb="29" eb="31">
      <t>ジッセキ</t>
    </rPh>
    <rPh sb="32" eb="34">
      <t>カクニン</t>
    </rPh>
    <rPh sb="35" eb="36">
      <t>オコナ</t>
    </rPh>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</si>
  <si>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</si>
  <si>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</si>
  <si>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5"/>
  </si>
  <si>
    <t>一社応札又は一社応募となったものが3件あるが、一般競争や企画競争により業者を決定するなど、競争性のある方法により適切に選定している。</t>
    <rPh sb="0" eb="1">
      <t>イッ</t>
    </rPh>
    <rPh sb="1" eb="2">
      <t>シャ</t>
    </rPh>
    <rPh sb="2" eb="4">
      <t>オウサツ</t>
    </rPh>
    <rPh sb="4" eb="5">
      <t>マタ</t>
    </rPh>
    <rPh sb="6" eb="7">
      <t>イッ</t>
    </rPh>
    <rPh sb="7" eb="8">
      <t>シャ</t>
    </rPh>
    <rPh sb="8" eb="10">
      <t>オウボ</t>
    </rPh>
    <rPh sb="18" eb="19">
      <t>ケン</t>
    </rPh>
    <phoneticPr fontId="5"/>
  </si>
  <si>
    <t>新28－0022</t>
    <rPh sb="0" eb="1">
      <t>シン</t>
    </rPh>
    <phoneticPr fontId="5"/>
  </si>
  <si>
    <t>外部委託</t>
    <rPh sb="0" eb="2">
      <t>ガイブ</t>
    </rPh>
    <rPh sb="2" eb="4">
      <t>イタク</t>
    </rPh>
    <phoneticPr fontId="5"/>
  </si>
  <si>
    <t>調査業務</t>
    <rPh sb="0" eb="2">
      <t>チョウサ</t>
    </rPh>
    <rPh sb="2" eb="4">
      <t>ギョウム</t>
    </rPh>
    <phoneticPr fontId="5"/>
  </si>
  <si>
    <t>-</t>
    <phoneticPr fontId="5"/>
  </si>
  <si>
    <t>-</t>
    <phoneticPr fontId="5"/>
  </si>
  <si>
    <t>0285</t>
    <phoneticPr fontId="5"/>
  </si>
  <si>
    <t>地域公共交通活性化事例公表ホームページの保守・運用管理業務を行った。</t>
    <rPh sb="0" eb="2">
      <t>チイキ</t>
    </rPh>
    <rPh sb="2" eb="4">
      <t>コウキョウ</t>
    </rPh>
    <rPh sb="4" eb="6">
      <t>コウツウ</t>
    </rPh>
    <rPh sb="6" eb="9">
      <t>カッセイカ</t>
    </rPh>
    <rPh sb="9" eb="11">
      <t>ジレイ</t>
    </rPh>
    <rPh sb="11" eb="13">
      <t>コウヒョウ</t>
    </rPh>
    <rPh sb="20" eb="22">
      <t>ホシュ</t>
    </rPh>
    <rPh sb="23" eb="25">
      <t>ウンヨウ</t>
    </rPh>
    <rPh sb="25" eb="27">
      <t>カンリ</t>
    </rPh>
    <rPh sb="27" eb="29">
      <t>ギョウム</t>
    </rPh>
    <rPh sb="30" eb="31">
      <t>オコナ</t>
    </rPh>
    <phoneticPr fontId="5"/>
  </si>
  <si>
    <t>交通政策基本法に基づき策定した交通政策基本計画を着実に推進するとともに、次期計画を見据え、交通における課題の検討・整理が行われた。</t>
    <rPh sb="36" eb="38">
      <t>ジキ</t>
    </rPh>
    <rPh sb="38" eb="40">
      <t>ケイカク</t>
    </rPh>
    <rPh sb="41" eb="43">
      <t>ミス</t>
    </rPh>
    <rPh sb="45" eb="47">
      <t>コウツウ</t>
    </rPh>
    <rPh sb="51" eb="53">
      <t>カダイ</t>
    </rPh>
    <rPh sb="54" eb="56">
      <t>ケントウ</t>
    </rPh>
    <rPh sb="57" eb="59">
      <t>セイリ</t>
    </rPh>
    <rPh sb="60" eb="61">
      <t>オコナ</t>
    </rPh>
    <phoneticPr fontId="5"/>
  </si>
  <si>
    <t>引き続き、交通政策白書作成や交通政策審議会交通体系分科会計画部会における委員からの指摘等も踏まえ、交通政策基本計画の進捗を確認しつつ施策を推進する。</t>
    <rPh sb="0" eb="1">
      <t>ヒ</t>
    </rPh>
    <rPh sb="2" eb="3">
      <t>ツヅ</t>
    </rPh>
    <rPh sb="5" eb="7">
      <t>コウツウ</t>
    </rPh>
    <rPh sb="7" eb="9">
      <t>セイサク</t>
    </rPh>
    <rPh sb="9" eb="11">
      <t>ハクショ</t>
    </rPh>
    <rPh sb="11" eb="13">
      <t>サクセイ</t>
    </rPh>
    <rPh sb="31" eb="32">
      <t>カイ</t>
    </rPh>
    <rPh sb="36" eb="38">
      <t>イイン</t>
    </rPh>
    <rPh sb="41" eb="43">
      <t>シテキ</t>
    </rPh>
    <rPh sb="43" eb="44">
      <t>ナド</t>
    </rPh>
    <rPh sb="45" eb="46">
      <t>フ</t>
    </rPh>
    <rPh sb="49" eb="51">
      <t>コウツウ</t>
    </rPh>
    <rPh sb="51" eb="53">
      <t>セイサク</t>
    </rPh>
    <rPh sb="53" eb="55">
      <t>キホン</t>
    </rPh>
    <rPh sb="55" eb="57">
      <t>ケイカク</t>
    </rPh>
    <rPh sb="58" eb="60">
      <t>シンチョク</t>
    </rPh>
    <rPh sb="61" eb="63">
      <t>カクニン</t>
    </rPh>
    <rPh sb="66" eb="68">
      <t>シサク</t>
    </rPh>
    <rPh sb="69" eb="71">
      <t>スイシン</t>
    </rPh>
    <phoneticPr fontId="5"/>
  </si>
  <si>
    <t>交通政策課</t>
    <rPh sb="0" eb="2">
      <t>コウツウ</t>
    </rPh>
    <rPh sb="2" eb="5">
      <t>セイサクカ</t>
    </rPh>
    <phoneticPr fontId="5"/>
  </si>
  <si>
    <t>課長　蔵持　京治</t>
    <rPh sb="0" eb="2">
      <t>カチョウ</t>
    </rPh>
    <rPh sb="3" eb="5">
      <t>クラモチ</t>
    </rPh>
    <rPh sb="6" eb="8">
      <t>キョウジ</t>
    </rPh>
    <phoneticPr fontId="5"/>
  </si>
  <si>
    <t>54.3/9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</si>
</sst>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29</xdr:col>
      <xdr:colOff>38518</xdr:colOff>
      <xdr:row>742</xdr:row>
      <xdr:rowOff>105288</xdr:rowOff>
    </xdr:to>
    <xdr:sp macro="" textlink="">
      <xdr:nvSpPr>
        <xdr:cNvPr id="3" name="テキスト ボックス 2"/>
        <xdr:cNvSpPr txBox="1"/>
      </xdr:nvSpPr>
      <xdr:spPr>
        <a:xfrm>
          <a:off x="4118919" y="45243750"/>
          <a:ext cx="1892031" cy="800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54</a:t>
          </a:r>
          <a:r>
            <a:rPr kumimoji="1" lang="ja-JP" altLang="en-US" sz="1600"/>
            <a:t>百万円</a:t>
          </a:r>
        </a:p>
      </xdr:txBody>
    </xdr:sp>
    <xdr:clientData/>
  </xdr:twoCellAnchor>
  <xdr:twoCellAnchor>
    <xdr:from>
      <xdr:col>20</xdr:col>
      <xdr:colOff>21755</xdr:colOff>
      <xdr:row>747</xdr:row>
      <xdr:rowOff>65325</xdr:rowOff>
    </xdr:from>
    <xdr:to>
      <xdr:col>29</xdr:col>
      <xdr:colOff>60273</xdr:colOff>
      <xdr:row>749</xdr:row>
      <xdr:rowOff>90087</xdr:rowOff>
    </xdr:to>
    <xdr:sp macro="" textlink="">
      <xdr:nvSpPr>
        <xdr:cNvPr id="4" name="テキスト ボックス 3"/>
        <xdr:cNvSpPr txBox="1"/>
      </xdr:nvSpPr>
      <xdr:spPr>
        <a:xfrm>
          <a:off x="4140674" y="47741811"/>
          <a:ext cx="1892031" cy="719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54</a:t>
          </a:r>
          <a:r>
            <a:rPr kumimoji="1" lang="ja-JP" altLang="en-US" sz="1600"/>
            <a:t>百万円</a:t>
          </a:r>
        </a:p>
      </xdr:txBody>
    </xdr:sp>
    <xdr:clientData/>
  </xdr:twoCellAnchor>
  <xdr:twoCellAnchor>
    <xdr:from>
      <xdr:col>32</xdr:col>
      <xdr:colOff>15214</xdr:colOff>
      <xdr:row>740</xdr:row>
      <xdr:rowOff>22483</xdr:rowOff>
    </xdr:from>
    <xdr:to>
      <xdr:col>41</xdr:col>
      <xdr:colOff>62013</xdr:colOff>
      <xdr:row>742</xdr:row>
      <xdr:rowOff>95764</xdr:rowOff>
    </xdr:to>
    <xdr:sp macro="" textlink="">
      <xdr:nvSpPr>
        <xdr:cNvPr id="5" name="テキスト ボックス 4"/>
        <xdr:cNvSpPr txBox="1"/>
      </xdr:nvSpPr>
      <xdr:spPr>
        <a:xfrm>
          <a:off x="6605484" y="45266233"/>
          <a:ext cx="1900313" cy="768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32</xdr:col>
      <xdr:colOff>62371</xdr:colOff>
      <xdr:row>742</xdr:row>
      <xdr:rowOff>210313</xdr:rowOff>
    </xdr:from>
    <xdr:to>
      <xdr:col>41</xdr:col>
      <xdr:colOff>90588</xdr:colOff>
      <xdr:row>745</xdr:row>
      <xdr:rowOff>149678</xdr:rowOff>
    </xdr:to>
    <xdr:sp macro="" textlink="">
      <xdr:nvSpPr>
        <xdr:cNvPr id="6" name="大かっこ 5"/>
        <xdr:cNvSpPr/>
      </xdr:nvSpPr>
      <xdr:spPr>
        <a:xfrm>
          <a:off x="6593800" y="47222992"/>
          <a:ext cx="1865181" cy="1000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a:t>
          </a:r>
          <a:endParaRPr kumimoji="1" lang="en-US" altLang="ja-JP" sz="1100"/>
        </a:p>
        <a:p>
          <a:pPr marL="171450" indent="-171450" algn="l">
            <a:buFont typeface="Arial" panose="020B0604020202020204" pitchFamily="34" charset="0"/>
            <a:buChar char="•"/>
          </a:pPr>
          <a:r>
            <a:rPr kumimoji="1" lang="ja-JP" altLang="en-US" sz="1100"/>
            <a:t>諸経費 </a:t>
          </a:r>
          <a:endParaRPr kumimoji="1" lang="en-US" altLang="ja-JP" sz="1100"/>
        </a:p>
      </xdr:txBody>
    </xdr:sp>
    <xdr:clientData/>
  </xdr:twoCellAnchor>
  <xdr:twoCellAnchor>
    <xdr:from>
      <xdr:col>30</xdr:col>
      <xdr:colOff>26398</xdr:colOff>
      <xdr:row>747</xdr:row>
      <xdr:rowOff>13282</xdr:rowOff>
    </xdr:from>
    <xdr:to>
      <xdr:col>47</xdr:col>
      <xdr:colOff>14957</xdr:colOff>
      <xdr:row>749</xdr:row>
      <xdr:rowOff>257003</xdr:rowOff>
    </xdr:to>
    <xdr:sp macro="" textlink="">
      <xdr:nvSpPr>
        <xdr:cNvPr id="7" name="大かっこ 6"/>
        <xdr:cNvSpPr/>
      </xdr:nvSpPr>
      <xdr:spPr>
        <a:xfrm>
          <a:off x="6204776" y="47689768"/>
          <a:ext cx="3489640" cy="938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20</xdr:col>
      <xdr:colOff>32249</xdr:colOff>
      <xdr:row>742</xdr:row>
      <xdr:rowOff>192478</xdr:rowOff>
    </xdr:from>
    <xdr:to>
      <xdr:col>29</xdr:col>
      <xdr:colOff>53281</xdr:colOff>
      <xdr:row>745</xdr:row>
      <xdr:rowOff>56897</xdr:rowOff>
    </xdr:to>
    <xdr:sp macro="" textlink="">
      <xdr:nvSpPr>
        <xdr:cNvPr id="8" name="大かっこ 7"/>
        <xdr:cNvSpPr/>
      </xdr:nvSpPr>
      <xdr:spPr>
        <a:xfrm>
          <a:off x="4151168" y="46131296"/>
          <a:ext cx="1874545" cy="907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事業の企画立案</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xdr:txBody>
    </xdr:sp>
    <xdr:clientData/>
  </xdr:twoCellAnchor>
  <xdr:twoCellAnchor>
    <xdr:from>
      <xdr:col>24</xdr:col>
      <xdr:colOff>127394</xdr:colOff>
      <xdr:row>749</xdr:row>
      <xdr:rowOff>99811</xdr:rowOff>
    </xdr:from>
    <xdr:to>
      <xdr:col>29</xdr:col>
      <xdr:colOff>83785</xdr:colOff>
      <xdr:row>756</xdr:row>
      <xdr:rowOff>465946</xdr:rowOff>
    </xdr:to>
    <xdr:cxnSp macro="">
      <xdr:nvCxnSpPr>
        <xdr:cNvPr id="9" name="カギ線コネクタ 8"/>
        <xdr:cNvCxnSpPr/>
      </xdr:nvCxnSpPr>
      <xdr:spPr>
        <a:xfrm rot="16200000" flipH="1">
          <a:off x="4163721" y="49377741"/>
          <a:ext cx="2798872" cy="986120"/>
        </a:xfrm>
        <a:prstGeom prst="bentConnector3">
          <a:avLst>
            <a:gd name="adj1" fmla="val 10008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121281</xdr:colOff>
      <xdr:row>756</xdr:row>
      <xdr:rowOff>149016</xdr:rowOff>
    </xdr:from>
    <xdr:to>
      <xdr:col>43</xdr:col>
      <xdr:colOff>30705</xdr:colOff>
      <xdr:row>757</xdr:row>
      <xdr:rowOff>151475</xdr:rowOff>
    </xdr:to>
    <xdr:sp macro="" textlink="">
      <xdr:nvSpPr>
        <xdr:cNvPr id="10" name="テキスト ボックス 9"/>
        <xdr:cNvSpPr txBox="1"/>
      </xdr:nvSpPr>
      <xdr:spPr>
        <a:xfrm>
          <a:off x="6093713" y="50953307"/>
          <a:ext cx="2792668" cy="671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民間事業者等（８法人）</a:t>
          </a:r>
          <a:endParaRPr kumimoji="1" lang="en-US" altLang="ja-JP" sz="1600"/>
        </a:p>
        <a:p>
          <a:pPr algn="ctr"/>
          <a:r>
            <a:rPr kumimoji="1" lang="en-US" altLang="ja-JP" sz="1600"/>
            <a:t>54</a:t>
          </a:r>
          <a:r>
            <a:rPr kumimoji="1" lang="ja-JP" altLang="en-US" sz="1600"/>
            <a:t>百万円</a:t>
          </a:r>
        </a:p>
      </xdr:txBody>
    </xdr:sp>
    <xdr:clientData/>
  </xdr:twoCellAnchor>
  <xdr:oneCellAnchor>
    <xdr:from>
      <xdr:col>13</xdr:col>
      <xdr:colOff>51486</xdr:colOff>
      <xdr:row>746</xdr:row>
      <xdr:rowOff>12871</xdr:rowOff>
    </xdr:from>
    <xdr:ext cx="2231034" cy="275717"/>
    <xdr:sp macro="" textlink="">
      <xdr:nvSpPr>
        <xdr:cNvPr id="11" name="テキスト ボックス 10"/>
        <xdr:cNvSpPr txBox="1"/>
      </xdr:nvSpPr>
      <xdr:spPr>
        <a:xfrm>
          <a:off x="2728783" y="47341824"/>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BH32" sqref="BH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c r="AP2" s="931"/>
      <c r="AQ2" s="931"/>
      <c r="AR2" s="65" t="str">
        <f>IF(OR(AO2="　", AO2=""), "", "-")</f>
        <v/>
      </c>
      <c r="AS2" s="932">
        <v>293</v>
      </c>
      <c r="AT2" s="932"/>
      <c r="AU2" s="932"/>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482</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480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9" t="s">
        <v>74</v>
      </c>
      <c r="H5" s="830"/>
      <c r="I5" s="830"/>
      <c r="J5" s="830"/>
      <c r="K5" s="830"/>
      <c r="L5" s="830"/>
      <c r="M5" s="831" t="s">
        <v>65</v>
      </c>
      <c r="N5" s="832"/>
      <c r="O5" s="832"/>
      <c r="P5" s="832"/>
      <c r="Q5" s="832"/>
      <c r="R5" s="833"/>
      <c r="S5" s="834" t="s">
        <v>130</v>
      </c>
      <c r="T5" s="830"/>
      <c r="U5" s="830"/>
      <c r="V5" s="830"/>
      <c r="W5" s="830"/>
      <c r="X5" s="835"/>
      <c r="Y5" s="686" t="s">
        <v>3</v>
      </c>
      <c r="Z5" s="531"/>
      <c r="AA5" s="531"/>
      <c r="AB5" s="531"/>
      <c r="AC5" s="531"/>
      <c r="AD5" s="532"/>
      <c r="AE5" s="687" t="s">
        <v>558</v>
      </c>
      <c r="AF5" s="687"/>
      <c r="AG5" s="687"/>
      <c r="AH5" s="687"/>
      <c r="AI5" s="687"/>
      <c r="AJ5" s="687"/>
      <c r="AK5" s="687"/>
      <c r="AL5" s="687"/>
      <c r="AM5" s="687"/>
      <c r="AN5" s="687"/>
      <c r="AO5" s="687"/>
      <c r="AP5" s="688"/>
      <c r="AQ5" s="689" t="s">
        <v>559</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484</v>
      </c>
      <c r="H7" s="487"/>
      <c r="I7" s="487"/>
      <c r="J7" s="487"/>
      <c r="K7" s="487"/>
      <c r="L7" s="487"/>
      <c r="M7" s="487"/>
      <c r="N7" s="487"/>
      <c r="O7" s="487"/>
      <c r="P7" s="487"/>
      <c r="Q7" s="487"/>
      <c r="R7" s="487"/>
      <c r="S7" s="487"/>
      <c r="T7" s="487"/>
      <c r="U7" s="487"/>
      <c r="V7" s="487"/>
      <c r="W7" s="487"/>
      <c r="X7" s="488"/>
      <c r="Y7" s="912" t="s">
        <v>434</v>
      </c>
      <c r="Z7" s="431"/>
      <c r="AA7" s="431"/>
      <c r="AB7" s="431"/>
      <c r="AC7" s="431"/>
      <c r="AD7" s="913"/>
      <c r="AE7" s="902" t="s">
        <v>485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3" t="s">
        <v>330</v>
      </c>
      <c r="B8" s="484"/>
      <c r="C8" s="484"/>
      <c r="D8" s="484"/>
      <c r="E8" s="484"/>
      <c r="F8" s="485"/>
      <c r="G8" s="933" t="str">
        <f>入力規則等!A28</f>
        <v>-</v>
      </c>
      <c r="H8" s="710"/>
      <c r="I8" s="710"/>
      <c r="J8" s="710"/>
      <c r="K8" s="710"/>
      <c r="L8" s="710"/>
      <c r="M8" s="710"/>
      <c r="N8" s="710"/>
      <c r="O8" s="710"/>
      <c r="P8" s="710"/>
      <c r="Q8" s="710"/>
      <c r="R8" s="710"/>
      <c r="S8" s="710"/>
      <c r="T8" s="710"/>
      <c r="U8" s="710"/>
      <c r="V8" s="710"/>
      <c r="W8" s="710"/>
      <c r="X8" s="934"/>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486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8" t="s">
        <v>29</v>
      </c>
      <c r="B10" s="649"/>
      <c r="C10" s="649"/>
      <c r="D10" s="649"/>
      <c r="E10" s="649"/>
      <c r="F10" s="649"/>
      <c r="G10" s="744" t="s">
        <v>487</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5" t="s">
        <v>24</v>
      </c>
      <c r="B12" s="936"/>
      <c r="C12" s="936"/>
      <c r="D12" s="936"/>
      <c r="E12" s="936"/>
      <c r="F12" s="937"/>
      <c r="G12" s="750"/>
      <c r="H12" s="751"/>
      <c r="I12" s="751"/>
      <c r="J12" s="751"/>
      <c r="K12" s="751"/>
      <c r="L12" s="751"/>
      <c r="M12" s="751"/>
      <c r="N12" s="751"/>
      <c r="O12" s="751"/>
      <c r="P12" s="403" t="s">
        <v>453</v>
      </c>
      <c r="Q12" s="404"/>
      <c r="R12" s="404"/>
      <c r="S12" s="404"/>
      <c r="T12" s="404"/>
      <c r="U12" s="404"/>
      <c r="V12" s="405"/>
      <c r="W12" s="403" t="s">
        <v>450</v>
      </c>
      <c r="X12" s="404"/>
      <c r="Y12" s="404"/>
      <c r="Z12" s="404"/>
      <c r="AA12" s="404"/>
      <c r="AB12" s="404"/>
      <c r="AC12" s="405"/>
      <c r="AD12" s="403" t="s">
        <v>445</v>
      </c>
      <c r="AE12" s="404"/>
      <c r="AF12" s="404"/>
      <c r="AG12" s="404"/>
      <c r="AH12" s="404"/>
      <c r="AI12" s="404"/>
      <c r="AJ12" s="405"/>
      <c r="AK12" s="403" t="s">
        <v>438</v>
      </c>
      <c r="AL12" s="404"/>
      <c r="AM12" s="404"/>
      <c r="AN12" s="404"/>
      <c r="AO12" s="404"/>
      <c r="AP12" s="404"/>
      <c r="AQ12" s="405"/>
      <c r="AR12" s="403" t="s">
        <v>436</v>
      </c>
      <c r="AS12" s="404"/>
      <c r="AT12" s="404"/>
      <c r="AU12" s="404"/>
      <c r="AV12" s="404"/>
      <c r="AW12" s="404"/>
      <c r="AX12" s="712"/>
    </row>
    <row r="13" spans="1:50" ht="21" customHeight="1" x14ac:dyDescent="0.15">
      <c r="A13" s="602"/>
      <c r="B13" s="603"/>
      <c r="C13" s="603"/>
      <c r="D13" s="603"/>
      <c r="E13" s="603"/>
      <c r="F13" s="604"/>
      <c r="G13" s="713" t="s">
        <v>6</v>
      </c>
      <c r="H13" s="714"/>
      <c r="I13" s="754" t="s">
        <v>7</v>
      </c>
      <c r="J13" s="755"/>
      <c r="K13" s="755"/>
      <c r="L13" s="755"/>
      <c r="M13" s="755"/>
      <c r="N13" s="755"/>
      <c r="O13" s="756"/>
      <c r="P13" s="645">
        <v>67</v>
      </c>
      <c r="Q13" s="646"/>
      <c r="R13" s="646"/>
      <c r="S13" s="646"/>
      <c r="T13" s="646"/>
      <c r="U13" s="646"/>
      <c r="V13" s="647"/>
      <c r="W13" s="645">
        <v>61</v>
      </c>
      <c r="X13" s="646"/>
      <c r="Y13" s="646"/>
      <c r="Z13" s="646"/>
      <c r="AA13" s="646"/>
      <c r="AB13" s="646"/>
      <c r="AC13" s="647"/>
      <c r="AD13" s="645">
        <v>56</v>
      </c>
      <c r="AE13" s="646"/>
      <c r="AF13" s="646"/>
      <c r="AG13" s="646"/>
      <c r="AH13" s="646"/>
      <c r="AI13" s="646"/>
      <c r="AJ13" s="647"/>
      <c r="AK13" s="645">
        <v>30</v>
      </c>
      <c r="AL13" s="646"/>
      <c r="AM13" s="646"/>
      <c r="AN13" s="646"/>
      <c r="AO13" s="646"/>
      <c r="AP13" s="646"/>
      <c r="AQ13" s="647"/>
      <c r="AR13" s="909"/>
      <c r="AS13" s="910"/>
      <c r="AT13" s="910"/>
      <c r="AU13" s="910"/>
      <c r="AV13" s="910"/>
      <c r="AW13" s="910"/>
      <c r="AX13" s="911"/>
    </row>
    <row r="14" spans="1:50" ht="21" customHeight="1" x14ac:dyDescent="0.15">
      <c r="A14" s="602"/>
      <c r="B14" s="603"/>
      <c r="C14" s="603"/>
      <c r="D14" s="603"/>
      <c r="E14" s="603"/>
      <c r="F14" s="604"/>
      <c r="G14" s="715"/>
      <c r="H14" s="716"/>
      <c r="I14" s="701" t="s">
        <v>8</v>
      </c>
      <c r="J14" s="752"/>
      <c r="K14" s="752"/>
      <c r="L14" s="752"/>
      <c r="M14" s="752"/>
      <c r="N14" s="752"/>
      <c r="O14" s="753"/>
      <c r="P14" s="645" t="s">
        <v>552</v>
      </c>
      <c r="Q14" s="646"/>
      <c r="R14" s="646"/>
      <c r="S14" s="646"/>
      <c r="T14" s="646"/>
      <c r="U14" s="646"/>
      <c r="V14" s="647"/>
      <c r="W14" s="645" t="s">
        <v>552</v>
      </c>
      <c r="X14" s="646"/>
      <c r="Y14" s="646"/>
      <c r="Z14" s="646"/>
      <c r="AA14" s="646"/>
      <c r="AB14" s="646"/>
      <c r="AC14" s="647"/>
      <c r="AD14" s="645" t="s">
        <v>552</v>
      </c>
      <c r="AE14" s="646"/>
      <c r="AF14" s="646"/>
      <c r="AG14" s="646"/>
      <c r="AH14" s="646"/>
      <c r="AI14" s="646"/>
      <c r="AJ14" s="647"/>
      <c r="AK14" s="645" t="s">
        <v>552</v>
      </c>
      <c r="AL14" s="646"/>
      <c r="AM14" s="646"/>
      <c r="AN14" s="646"/>
      <c r="AO14" s="646"/>
      <c r="AP14" s="646"/>
      <c r="AQ14" s="647"/>
      <c r="AR14" s="778"/>
      <c r="AS14" s="778"/>
      <c r="AT14" s="778"/>
      <c r="AU14" s="778"/>
      <c r="AV14" s="778"/>
      <c r="AW14" s="778"/>
      <c r="AX14" s="779"/>
    </row>
    <row r="15" spans="1:50" ht="21" customHeight="1" x14ac:dyDescent="0.15">
      <c r="A15" s="602"/>
      <c r="B15" s="603"/>
      <c r="C15" s="603"/>
      <c r="D15" s="603"/>
      <c r="E15" s="603"/>
      <c r="F15" s="604"/>
      <c r="G15" s="715"/>
      <c r="H15" s="716"/>
      <c r="I15" s="701" t="s">
        <v>50</v>
      </c>
      <c r="J15" s="702"/>
      <c r="K15" s="702"/>
      <c r="L15" s="702"/>
      <c r="M15" s="702"/>
      <c r="N15" s="702"/>
      <c r="O15" s="703"/>
      <c r="P15" s="645" t="s">
        <v>552</v>
      </c>
      <c r="Q15" s="646"/>
      <c r="R15" s="646"/>
      <c r="S15" s="646"/>
      <c r="T15" s="646"/>
      <c r="U15" s="646"/>
      <c r="V15" s="647"/>
      <c r="W15" s="645" t="s">
        <v>552</v>
      </c>
      <c r="X15" s="646"/>
      <c r="Y15" s="646"/>
      <c r="Z15" s="646"/>
      <c r="AA15" s="646"/>
      <c r="AB15" s="646"/>
      <c r="AC15" s="647"/>
      <c r="AD15" s="645" t="s">
        <v>552</v>
      </c>
      <c r="AE15" s="646"/>
      <c r="AF15" s="646"/>
      <c r="AG15" s="646"/>
      <c r="AH15" s="646"/>
      <c r="AI15" s="646"/>
      <c r="AJ15" s="647"/>
      <c r="AK15" s="645" t="s">
        <v>552</v>
      </c>
      <c r="AL15" s="646"/>
      <c r="AM15" s="646"/>
      <c r="AN15" s="646"/>
      <c r="AO15" s="646"/>
      <c r="AP15" s="646"/>
      <c r="AQ15" s="647"/>
      <c r="AR15" s="645"/>
      <c r="AS15" s="646"/>
      <c r="AT15" s="646"/>
      <c r="AU15" s="646"/>
      <c r="AV15" s="646"/>
      <c r="AW15" s="646"/>
      <c r="AX15" s="796"/>
    </row>
    <row r="16" spans="1:50" ht="21" customHeight="1" x14ac:dyDescent="0.15">
      <c r="A16" s="602"/>
      <c r="B16" s="603"/>
      <c r="C16" s="603"/>
      <c r="D16" s="603"/>
      <c r="E16" s="603"/>
      <c r="F16" s="604"/>
      <c r="G16" s="715"/>
      <c r="H16" s="716"/>
      <c r="I16" s="701" t="s">
        <v>51</v>
      </c>
      <c r="J16" s="702"/>
      <c r="K16" s="702"/>
      <c r="L16" s="702"/>
      <c r="M16" s="702"/>
      <c r="N16" s="702"/>
      <c r="O16" s="703"/>
      <c r="P16" s="645" t="s">
        <v>552</v>
      </c>
      <c r="Q16" s="646"/>
      <c r="R16" s="646"/>
      <c r="S16" s="646"/>
      <c r="T16" s="646"/>
      <c r="U16" s="646"/>
      <c r="V16" s="647"/>
      <c r="W16" s="645" t="s">
        <v>552</v>
      </c>
      <c r="X16" s="646"/>
      <c r="Y16" s="646"/>
      <c r="Z16" s="646"/>
      <c r="AA16" s="646"/>
      <c r="AB16" s="646"/>
      <c r="AC16" s="647"/>
      <c r="AD16" s="645" t="s">
        <v>552</v>
      </c>
      <c r="AE16" s="646"/>
      <c r="AF16" s="646"/>
      <c r="AG16" s="646"/>
      <c r="AH16" s="646"/>
      <c r="AI16" s="646"/>
      <c r="AJ16" s="647"/>
      <c r="AK16" s="645" t="s">
        <v>552</v>
      </c>
      <c r="AL16" s="646"/>
      <c r="AM16" s="646"/>
      <c r="AN16" s="646"/>
      <c r="AO16" s="646"/>
      <c r="AP16" s="646"/>
      <c r="AQ16" s="647"/>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5" t="s">
        <v>552</v>
      </c>
      <c r="Q17" s="646"/>
      <c r="R17" s="646"/>
      <c r="S17" s="646"/>
      <c r="T17" s="646"/>
      <c r="U17" s="646"/>
      <c r="V17" s="647"/>
      <c r="W17" s="645" t="s">
        <v>552</v>
      </c>
      <c r="X17" s="646"/>
      <c r="Y17" s="646"/>
      <c r="Z17" s="646"/>
      <c r="AA17" s="646"/>
      <c r="AB17" s="646"/>
      <c r="AC17" s="647"/>
      <c r="AD17" s="645" t="s">
        <v>552</v>
      </c>
      <c r="AE17" s="646"/>
      <c r="AF17" s="646"/>
      <c r="AG17" s="646"/>
      <c r="AH17" s="646"/>
      <c r="AI17" s="646"/>
      <c r="AJ17" s="647"/>
      <c r="AK17" s="645" t="s">
        <v>552</v>
      </c>
      <c r="AL17" s="646"/>
      <c r="AM17" s="646"/>
      <c r="AN17" s="646"/>
      <c r="AO17" s="646"/>
      <c r="AP17" s="646"/>
      <c r="AQ17" s="647"/>
      <c r="AR17" s="907"/>
      <c r="AS17" s="907"/>
      <c r="AT17" s="907"/>
      <c r="AU17" s="907"/>
      <c r="AV17" s="907"/>
      <c r="AW17" s="907"/>
      <c r="AX17" s="908"/>
    </row>
    <row r="18" spans="1:50" ht="24.75" customHeight="1" x14ac:dyDescent="0.15">
      <c r="A18" s="602"/>
      <c r="B18" s="603"/>
      <c r="C18" s="603"/>
      <c r="D18" s="603"/>
      <c r="E18" s="603"/>
      <c r="F18" s="604"/>
      <c r="G18" s="717"/>
      <c r="H18" s="718"/>
      <c r="I18" s="706" t="s">
        <v>20</v>
      </c>
      <c r="J18" s="707"/>
      <c r="K18" s="707"/>
      <c r="L18" s="707"/>
      <c r="M18" s="707"/>
      <c r="N18" s="707"/>
      <c r="O18" s="708"/>
      <c r="P18" s="868">
        <f>SUM(P13:V17)</f>
        <v>67</v>
      </c>
      <c r="Q18" s="869"/>
      <c r="R18" s="869"/>
      <c r="S18" s="869"/>
      <c r="T18" s="869"/>
      <c r="U18" s="869"/>
      <c r="V18" s="870"/>
      <c r="W18" s="868">
        <f>SUM(W13:AC17)</f>
        <v>61</v>
      </c>
      <c r="X18" s="869"/>
      <c r="Y18" s="869"/>
      <c r="Z18" s="869"/>
      <c r="AA18" s="869"/>
      <c r="AB18" s="869"/>
      <c r="AC18" s="870"/>
      <c r="AD18" s="868">
        <f>SUM(AD13:AJ17)</f>
        <v>56</v>
      </c>
      <c r="AE18" s="869"/>
      <c r="AF18" s="869"/>
      <c r="AG18" s="869"/>
      <c r="AH18" s="869"/>
      <c r="AI18" s="869"/>
      <c r="AJ18" s="870"/>
      <c r="AK18" s="868">
        <f>SUM(AK13:AQ17)</f>
        <v>30</v>
      </c>
      <c r="AL18" s="869"/>
      <c r="AM18" s="869"/>
      <c r="AN18" s="869"/>
      <c r="AO18" s="869"/>
      <c r="AP18" s="869"/>
      <c r="AQ18" s="870"/>
      <c r="AR18" s="868">
        <f>SUM(AR13:AX17)</f>
        <v>0</v>
      </c>
      <c r="AS18" s="869"/>
      <c r="AT18" s="869"/>
      <c r="AU18" s="869"/>
      <c r="AV18" s="869"/>
      <c r="AW18" s="869"/>
      <c r="AX18" s="871"/>
    </row>
    <row r="19" spans="1:50" ht="24.75" customHeight="1" x14ac:dyDescent="0.15">
      <c r="A19" s="602"/>
      <c r="B19" s="603"/>
      <c r="C19" s="603"/>
      <c r="D19" s="603"/>
      <c r="E19" s="603"/>
      <c r="F19" s="604"/>
      <c r="G19" s="866" t="s">
        <v>9</v>
      </c>
      <c r="H19" s="867"/>
      <c r="I19" s="867"/>
      <c r="J19" s="867"/>
      <c r="K19" s="867"/>
      <c r="L19" s="867"/>
      <c r="M19" s="867"/>
      <c r="N19" s="867"/>
      <c r="O19" s="867"/>
      <c r="P19" s="645">
        <v>59</v>
      </c>
      <c r="Q19" s="646"/>
      <c r="R19" s="646"/>
      <c r="S19" s="646"/>
      <c r="T19" s="646"/>
      <c r="U19" s="646"/>
      <c r="V19" s="647"/>
      <c r="W19" s="645">
        <v>50</v>
      </c>
      <c r="X19" s="646"/>
      <c r="Y19" s="646"/>
      <c r="Z19" s="646"/>
      <c r="AA19" s="646"/>
      <c r="AB19" s="646"/>
      <c r="AC19" s="647"/>
      <c r="AD19" s="645">
        <v>55</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6" t="s">
        <v>10</v>
      </c>
      <c r="H20" s="867"/>
      <c r="I20" s="867"/>
      <c r="J20" s="867"/>
      <c r="K20" s="867"/>
      <c r="L20" s="867"/>
      <c r="M20" s="867"/>
      <c r="N20" s="867"/>
      <c r="O20" s="867"/>
      <c r="P20" s="304">
        <f>IF(P18=0, "-", SUM(P19)/P18)</f>
        <v>0.88059701492537312</v>
      </c>
      <c r="Q20" s="304"/>
      <c r="R20" s="304"/>
      <c r="S20" s="304"/>
      <c r="T20" s="304"/>
      <c r="U20" s="304"/>
      <c r="V20" s="304"/>
      <c r="W20" s="304">
        <f t="shared" ref="W20" si="0">IF(W18=0, "-", SUM(W19)/W18)</f>
        <v>0.81967213114754101</v>
      </c>
      <c r="X20" s="304"/>
      <c r="Y20" s="304"/>
      <c r="Z20" s="304"/>
      <c r="AA20" s="304"/>
      <c r="AB20" s="304"/>
      <c r="AC20" s="304"/>
      <c r="AD20" s="304">
        <f t="shared" ref="AD20" si="1">IF(AD18=0, "-", SUM(AD19)/AD18)</f>
        <v>0.9821428571428571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8"/>
      <c r="G21" s="302" t="s">
        <v>398</v>
      </c>
      <c r="H21" s="303"/>
      <c r="I21" s="303"/>
      <c r="J21" s="303"/>
      <c r="K21" s="303"/>
      <c r="L21" s="303"/>
      <c r="M21" s="303"/>
      <c r="N21" s="303"/>
      <c r="O21" s="303"/>
      <c r="P21" s="304">
        <f>IF(P19=0, "-", SUM(P19)/SUM(P13,P14))</f>
        <v>0.88059701492537312</v>
      </c>
      <c r="Q21" s="304"/>
      <c r="R21" s="304"/>
      <c r="S21" s="304"/>
      <c r="T21" s="304"/>
      <c r="U21" s="304"/>
      <c r="V21" s="304"/>
      <c r="W21" s="304">
        <f t="shared" ref="W21" si="2">IF(W19=0, "-", SUM(W19)/SUM(W13,W14))</f>
        <v>0.81967213114754101</v>
      </c>
      <c r="X21" s="304"/>
      <c r="Y21" s="304"/>
      <c r="Z21" s="304"/>
      <c r="AA21" s="304"/>
      <c r="AB21" s="304"/>
      <c r="AC21" s="304"/>
      <c r="AD21" s="304">
        <f t="shared" ref="AD21" si="3">IF(AD19=0, "-", SUM(AD19)/SUM(AD13,AD14))</f>
        <v>0.9821428571428571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6" t="s">
        <v>470</v>
      </c>
      <c r="B22" s="957"/>
      <c r="C22" s="957"/>
      <c r="D22" s="957"/>
      <c r="E22" s="957"/>
      <c r="F22" s="958"/>
      <c r="G22" s="943" t="s">
        <v>378</v>
      </c>
      <c r="H22" s="208"/>
      <c r="I22" s="208"/>
      <c r="J22" s="208"/>
      <c r="K22" s="208"/>
      <c r="L22" s="208"/>
      <c r="M22" s="208"/>
      <c r="N22" s="208"/>
      <c r="O22" s="209"/>
      <c r="P22" s="928" t="s">
        <v>439</v>
      </c>
      <c r="Q22" s="208"/>
      <c r="R22" s="208"/>
      <c r="S22" s="208"/>
      <c r="T22" s="208"/>
      <c r="U22" s="208"/>
      <c r="V22" s="209"/>
      <c r="W22" s="928" t="s">
        <v>435</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44" t="s">
        <v>488</v>
      </c>
      <c r="H23" s="945"/>
      <c r="I23" s="945"/>
      <c r="J23" s="945"/>
      <c r="K23" s="945"/>
      <c r="L23" s="945"/>
      <c r="M23" s="945"/>
      <c r="N23" s="945"/>
      <c r="O23" s="946"/>
      <c r="P23" s="909">
        <v>29</v>
      </c>
      <c r="Q23" s="910"/>
      <c r="R23" s="910"/>
      <c r="S23" s="910"/>
      <c r="T23" s="910"/>
      <c r="U23" s="910"/>
      <c r="V23" s="929"/>
      <c r="W23" s="909"/>
      <c r="X23" s="910"/>
      <c r="Y23" s="910"/>
      <c r="Z23" s="910"/>
      <c r="AA23" s="910"/>
      <c r="AB23" s="910"/>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489</v>
      </c>
      <c r="H24" s="948"/>
      <c r="I24" s="948"/>
      <c r="J24" s="948"/>
      <c r="K24" s="948"/>
      <c r="L24" s="948"/>
      <c r="M24" s="948"/>
      <c r="N24" s="948"/>
      <c r="O24" s="949"/>
      <c r="P24" s="645">
        <v>0.9</v>
      </c>
      <c r="Q24" s="646"/>
      <c r="R24" s="646"/>
      <c r="S24" s="646"/>
      <c r="T24" s="646"/>
      <c r="U24" s="646"/>
      <c r="V24" s="647"/>
      <c r="W24" s="645"/>
      <c r="X24" s="646"/>
      <c r="Y24" s="646"/>
      <c r="Z24" s="646"/>
      <c r="AA24" s="646"/>
      <c r="AB24" s="646"/>
      <c r="AC24" s="647"/>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t="s">
        <v>490</v>
      </c>
      <c r="H25" s="948"/>
      <c r="I25" s="948"/>
      <c r="J25" s="948"/>
      <c r="K25" s="948"/>
      <c r="L25" s="948"/>
      <c r="M25" s="948"/>
      <c r="N25" s="948"/>
      <c r="O25" s="949"/>
      <c r="P25" s="645">
        <v>0.1</v>
      </c>
      <c r="Q25" s="646"/>
      <c r="R25" s="646"/>
      <c r="S25" s="646"/>
      <c r="T25" s="646"/>
      <c r="U25" s="646"/>
      <c r="V25" s="647"/>
      <c r="W25" s="645"/>
      <c r="X25" s="646"/>
      <c r="Y25" s="646"/>
      <c r="Z25" s="646"/>
      <c r="AA25" s="646"/>
      <c r="AB25" s="646"/>
      <c r="AC25" s="647"/>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t="s">
        <v>491</v>
      </c>
      <c r="H26" s="948"/>
      <c r="I26" s="948"/>
      <c r="J26" s="948"/>
      <c r="K26" s="948"/>
      <c r="L26" s="948"/>
      <c r="M26" s="948"/>
      <c r="N26" s="948"/>
      <c r="O26" s="949"/>
      <c r="P26" s="645">
        <v>0.14199999999999999</v>
      </c>
      <c r="Q26" s="646"/>
      <c r="R26" s="646"/>
      <c r="S26" s="646"/>
      <c r="T26" s="646"/>
      <c r="U26" s="646"/>
      <c r="V26" s="647"/>
      <c r="W26" s="645"/>
      <c r="X26" s="646"/>
      <c r="Y26" s="646"/>
      <c r="Z26" s="646"/>
      <c r="AA26" s="646"/>
      <c r="AB26" s="646"/>
      <c r="AC26" s="647"/>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45"/>
      <c r="Q27" s="646"/>
      <c r="R27" s="646"/>
      <c r="S27" s="646"/>
      <c r="T27" s="646"/>
      <c r="U27" s="646"/>
      <c r="V27" s="647"/>
      <c r="W27" s="645"/>
      <c r="X27" s="646"/>
      <c r="Y27" s="646"/>
      <c r="Z27" s="646"/>
      <c r="AA27" s="646"/>
      <c r="AB27" s="646"/>
      <c r="AC27" s="647"/>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382</v>
      </c>
      <c r="H28" s="951"/>
      <c r="I28" s="951"/>
      <c r="J28" s="951"/>
      <c r="K28" s="951"/>
      <c r="L28" s="951"/>
      <c r="M28" s="951"/>
      <c r="N28" s="951"/>
      <c r="O28" s="952"/>
      <c r="P28" s="868">
        <f>P29-SUM(P23:P27)</f>
        <v>-0.14199999999999946</v>
      </c>
      <c r="Q28" s="869"/>
      <c r="R28" s="869"/>
      <c r="S28" s="869"/>
      <c r="T28" s="869"/>
      <c r="U28" s="869"/>
      <c r="V28" s="870"/>
      <c r="W28" s="868">
        <f>W29-SUM(W23:W27)</f>
        <v>0</v>
      </c>
      <c r="X28" s="869"/>
      <c r="Y28" s="869"/>
      <c r="Z28" s="869"/>
      <c r="AA28" s="869"/>
      <c r="AB28" s="869"/>
      <c r="AC28" s="87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379</v>
      </c>
      <c r="H29" s="954"/>
      <c r="I29" s="954"/>
      <c r="J29" s="954"/>
      <c r="K29" s="954"/>
      <c r="L29" s="954"/>
      <c r="M29" s="954"/>
      <c r="N29" s="954"/>
      <c r="O29" s="955"/>
      <c r="P29" s="645">
        <f>AK13</f>
        <v>30</v>
      </c>
      <c r="Q29" s="646"/>
      <c r="R29" s="646"/>
      <c r="S29" s="646"/>
      <c r="T29" s="646"/>
      <c r="U29" s="646"/>
      <c r="V29" s="647"/>
      <c r="W29" s="925">
        <f>AR13</f>
        <v>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454</v>
      </c>
      <c r="AF30" s="849"/>
      <c r="AG30" s="849"/>
      <c r="AH30" s="850"/>
      <c r="AI30" s="848" t="s">
        <v>451</v>
      </c>
      <c r="AJ30" s="849"/>
      <c r="AK30" s="849"/>
      <c r="AL30" s="850"/>
      <c r="AM30" s="905" t="s">
        <v>446</v>
      </c>
      <c r="AN30" s="905"/>
      <c r="AO30" s="905"/>
      <c r="AP30" s="848"/>
      <c r="AQ30" s="757" t="s">
        <v>306</v>
      </c>
      <c r="AR30" s="758"/>
      <c r="AS30" s="758"/>
      <c r="AT30" s="759"/>
      <c r="AU30" s="764" t="s">
        <v>252</v>
      </c>
      <c r="AV30" s="764"/>
      <c r="AW30" s="764"/>
      <c r="AX30" s="906"/>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t="s">
        <v>500</v>
      </c>
      <c r="AR31" s="186"/>
      <c r="AS31" s="119" t="s">
        <v>307</v>
      </c>
      <c r="AT31" s="120"/>
      <c r="AU31" s="185">
        <v>32</v>
      </c>
      <c r="AV31" s="185"/>
      <c r="AW31" s="386" t="s">
        <v>296</v>
      </c>
      <c r="AX31" s="387"/>
    </row>
    <row r="32" spans="1:50" ht="23.25" customHeight="1" x14ac:dyDescent="0.15">
      <c r="A32" s="391"/>
      <c r="B32" s="389"/>
      <c r="C32" s="389"/>
      <c r="D32" s="389"/>
      <c r="E32" s="389"/>
      <c r="F32" s="390"/>
      <c r="G32" s="552" t="s">
        <v>492</v>
      </c>
      <c r="H32" s="553"/>
      <c r="I32" s="553"/>
      <c r="J32" s="553"/>
      <c r="K32" s="553"/>
      <c r="L32" s="553"/>
      <c r="M32" s="553"/>
      <c r="N32" s="553"/>
      <c r="O32" s="554"/>
      <c r="P32" s="91" t="s">
        <v>493</v>
      </c>
      <c r="Q32" s="91"/>
      <c r="R32" s="91"/>
      <c r="S32" s="91"/>
      <c r="T32" s="91"/>
      <c r="U32" s="91"/>
      <c r="V32" s="91"/>
      <c r="W32" s="91"/>
      <c r="X32" s="92"/>
      <c r="Y32" s="459" t="s">
        <v>12</v>
      </c>
      <c r="Z32" s="519"/>
      <c r="AA32" s="520"/>
      <c r="AB32" s="449" t="s">
        <v>496</v>
      </c>
      <c r="AC32" s="449"/>
      <c r="AD32" s="449"/>
      <c r="AE32" s="204">
        <v>12.9</v>
      </c>
      <c r="AF32" s="205"/>
      <c r="AG32" s="205"/>
      <c r="AH32" s="205"/>
      <c r="AI32" s="204">
        <v>17.2</v>
      </c>
      <c r="AJ32" s="205"/>
      <c r="AK32" s="205"/>
      <c r="AL32" s="205"/>
      <c r="AM32" s="204">
        <v>29.03</v>
      </c>
      <c r="AN32" s="205"/>
      <c r="AO32" s="205"/>
      <c r="AP32" s="205"/>
      <c r="AQ32" s="328" t="s">
        <v>500</v>
      </c>
      <c r="AR32" s="193"/>
      <c r="AS32" s="193"/>
      <c r="AT32" s="329"/>
      <c r="AU32" s="205" t="s">
        <v>553</v>
      </c>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496</v>
      </c>
      <c r="AC33" s="511"/>
      <c r="AD33" s="511"/>
      <c r="AE33" s="204" t="s">
        <v>500</v>
      </c>
      <c r="AF33" s="205"/>
      <c r="AG33" s="205"/>
      <c r="AH33" s="205"/>
      <c r="AI33" s="204" t="s">
        <v>500</v>
      </c>
      <c r="AJ33" s="205"/>
      <c r="AK33" s="205"/>
      <c r="AL33" s="205"/>
      <c r="AM33" s="204" t="s">
        <v>500</v>
      </c>
      <c r="AN33" s="205"/>
      <c r="AO33" s="205"/>
      <c r="AP33" s="205"/>
      <c r="AQ33" s="328" t="s">
        <v>500</v>
      </c>
      <c r="AR33" s="193"/>
      <c r="AS33" s="193"/>
      <c r="AT33" s="329"/>
      <c r="AU33" s="205">
        <v>100</v>
      </c>
      <c r="AV33" s="205"/>
      <c r="AW33" s="205"/>
      <c r="AX33" s="207"/>
    </row>
    <row r="34" spans="1:50" ht="23.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t="s">
        <v>500</v>
      </c>
      <c r="AF34" s="205"/>
      <c r="AG34" s="205"/>
      <c r="AH34" s="205"/>
      <c r="AI34" s="204" t="s">
        <v>500</v>
      </c>
      <c r="AJ34" s="205"/>
      <c r="AK34" s="205"/>
      <c r="AL34" s="205"/>
      <c r="AM34" s="204" t="s">
        <v>500</v>
      </c>
      <c r="AN34" s="205"/>
      <c r="AO34" s="205"/>
      <c r="AP34" s="205"/>
      <c r="AQ34" s="328" t="s">
        <v>500</v>
      </c>
      <c r="AR34" s="193"/>
      <c r="AS34" s="193"/>
      <c r="AT34" s="329"/>
      <c r="AU34" s="205" t="s">
        <v>500</v>
      </c>
      <c r="AV34" s="205"/>
      <c r="AW34" s="205"/>
      <c r="AX34" s="207"/>
    </row>
    <row r="35" spans="1:50" ht="23.25" customHeight="1" x14ac:dyDescent="0.15">
      <c r="A35" s="212" t="s">
        <v>424</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0" t="s">
        <v>394</v>
      </c>
      <c r="B37" s="761"/>
      <c r="C37" s="761"/>
      <c r="D37" s="761"/>
      <c r="E37" s="761"/>
      <c r="F37" s="762"/>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9" t="s">
        <v>252</v>
      </c>
      <c r="AV37" s="399"/>
      <c r="AW37" s="399"/>
      <c r="AX37" s="900"/>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8"/>
      <c r="AR39" s="193"/>
      <c r="AS39" s="193"/>
      <c r="AT39" s="329"/>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8"/>
      <c r="AR40" s="193"/>
      <c r="AS40" s="193"/>
      <c r="AT40" s="329"/>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8"/>
      <c r="AR41" s="193"/>
      <c r="AS41" s="193"/>
      <c r="AT41" s="329"/>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0" t="s">
        <v>394</v>
      </c>
      <c r="B44" s="761"/>
      <c r="C44" s="761"/>
      <c r="D44" s="761"/>
      <c r="E44" s="761"/>
      <c r="F44" s="762"/>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9" t="s">
        <v>252</v>
      </c>
      <c r="AV44" s="399"/>
      <c r="AW44" s="399"/>
      <c r="AX44" s="900"/>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8"/>
      <c r="AR46" s="193"/>
      <c r="AS46" s="193"/>
      <c r="AT46" s="329"/>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8"/>
      <c r="AR47" s="193"/>
      <c r="AS47" s="193"/>
      <c r="AT47" s="329"/>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8"/>
      <c r="AR48" s="193"/>
      <c r="AS48" s="193"/>
      <c r="AT48" s="329"/>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4" t="s">
        <v>252</v>
      </c>
      <c r="AV51" s="914"/>
      <c r="AW51" s="914"/>
      <c r="AX51" s="915"/>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8"/>
      <c r="AR53" s="193"/>
      <c r="AS53" s="193"/>
      <c r="AT53" s="329"/>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8"/>
      <c r="AR54" s="193"/>
      <c r="AS54" s="193"/>
      <c r="AT54" s="329"/>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8"/>
      <c r="AR55" s="193"/>
      <c r="AS55" s="193"/>
      <c r="AT55" s="329"/>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4" t="s">
        <v>252</v>
      </c>
      <c r="AV58" s="914"/>
      <c r="AW58" s="914"/>
      <c r="AX58" s="915"/>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8"/>
      <c r="AR60" s="193"/>
      <c r="AS60" s="193"/>
      <c r="AT60" s="329"/>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8"/>
      <c r="AR61" s="193"/>
      <c r="AS61" s="193"/>
      <c r="AT61" s="329"/>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8"/>
      <c r="AR62" s="193"/>
      <c r="AS62" s="193"/>
      <c r="AT62" s="329"/>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15">
      <c r="A75" s="497"/>
      <c r="B75" s="498"/>
      <c r="C75" s="498"/>
      <c r="D75" s="498"/>
      <c r="E75" s="498"/>
      <c r="F75" s="499"/>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80"/>
      <c r="AF77" s="881"/>
      <c r="AG77" s="881"/>
      <c r="AH77" s="881"/>
      <c r="AI77" s="880"/>
      <c r="AJ77" s="881"/>
      <c r="AK77" s="881"/>
      <c r="AL77" s="881"/>
      <c r="AM77" s="880"/>
      <c r="AN77" s="881"/>
      <c r="AO77" s="881"/>
      <c r="AP77" s="881"/>
      <c r="AQ77" s="328"/>
      <c r="AR77" s="193"/>
      <c r="AS77" s="193"/>
      <c r="AT77" s="329"/>
      <c r="AU77" s="205"/>
      <c r="AV77" s="205"/>
      <c r="AW77" s="205"/>
      <c r="AX77" s="207"/>
    </row>
    <row r="78" spans="1:50" ht="69.75" hidden="1" customHeight="1" x14ac:dyDescent="0.15">
      <c r="A78" s="321" t="s">
        <v>427</v>
      </c>
      <c r="B78" s="322"/>
      <c r="C78" s="322"/>
      <c r="D78" s="322"/>
      <c r="E78" s="319" t="s">
        <v>372</v>
      </c>
      <c r="F78" s="320"/>
      <c r="G78" s="48" t="s">
        <v>309</v>
      </c>
      <c r="H78" s="575"/>
      <c r="I78" s="576"/>
      <c r="J78" s="576"/>
      <c r="K78" s="576"/>
      <c r="L78" s="576"/>
      <c r="M78" s="576"/>
      <c r="N78" s="576"/>
      <c r="O78" s="577"/>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389</v>
      </c>
      <c r="AP79" s="265"/>
      <c r="AQ79" s="265"/>
      <c r="AR79" s="67" t="s">
        <v>387</v>
      </c>
      <c r="AS79" s="264"/>
      <c r="AT79" s="265"/>
      <c r="AU79" s="265"/>
      <c r="AV79" s="265"/>
      <c r="AW79" s="265"/>
      <c r="AX79" s="939"/>
    </row>
    <row r="80" spans="1:50" ht="18.75" hidden="1" customHeight="1" x14ac:dyDescent="0.15">
      <c r="A80" s="854"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5"/>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5"/>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row>
    <row r="83" spans="1:60" ht="22.5" hidden="1" customHeight="1" x14ac:dyDescent="0.15">
      <c r="A83" s="855"/>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row>
    <row r="84" spans="1:60" ht="19.5" hidden="1" customHeight="1" x14ac:dyDescent="0.15">
      <c r="A84" s="855"/>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9"/>
    </row>
    <row r="85" spans="1:60" ht="18.75" hidden="1" customHeight="1" x14ac:dyDescent="0.15">
      <c r="A85" s="855"/>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454</v>
      </c>
      <c r="AF85" s="231"/>
      <c r="AG85" s="231"/>
      <c r="AH85" s="232"/>
      <c r="AI85" s="230" t="s">
        <v>451</v>
      </c>
      <c r="AJ85" s="231"/>
      <c r="AK85" s="231"/>
      <c r="AL85" s="232"/>
      <c r="AM85" s="236" t="s">
        <v>446</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5"/>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5"/>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x14ac:dyDescent="0.15">
      <c r="A88" s="855"/>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x14ac:dyDescent="0.15">
      <c r="A89" s="855"/>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x14ac:dyDescent="0.15">
      <c r="A90" s="855"/>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454</v>
      </c>
      <c r="AF90" s="231"/>
      <c r="AG90" s="231"/>
      <c r="AH90" s="232"/>
      <c r="AI90" s="230" t="s">
        <v>451</v>
      </c>
      <c r="AJ90" s="231"/>
      <c r="AK90" s="231"/>
      <c r="AL90" s="232"/>
      <c r="AM90" s="236" t="s">
        <v>446</v>
      </c>
      <c r="AN90" s="236"/>
      <c r="AO90" s="236"/>
      <c r="AP90" s="230"/>
      <c r="AQ90" s="145" t="s">
        <v>306</v>
      </c>
      <c r="AR90" s="116"/>
      <c r="AS90" s="116"/>
      <c r="AT90" s="117"/>
      <c r="AU90" s="521" t="s">
        <v>252</v>
      </c>
      <c r="AV90" s="521"/>
      <c r="AW90" s="521"/>
      <c r="AX90" s="522"/>
    </row>
    <row r="91" spans="1:60" ht="18.75" hidden="1" customHeight="1" x14ac:dyDescent="0.15">
      <c r="A91" s="855"/>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5"/>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x14ac:dyDescent="0.15">
      <c r="A93" s="855"/>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x14ac:dyDescent="0.15">
      <c r="A94" s="855"/>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hidden="1" customHeight="1" x14ac:dyDescent="0.15">
      <c r="A95" s="855"/>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454</v>
      </c>
      <c r="AF95" s="231"/>
      <c r="AG95" s="231"/>
      <c r="AH95" s="232"/>
      <c r="AI95" s="230" t="s">
        <v>451</v>
      </c>
      <c r="AJ95" s="231"/>
      <c r="AK95" s="231"/>
      <c r="AL95" s="232"/>
      <c r="AM95" s="236" t="s">
        <v>446</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5"/>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5"/>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hidden="1" customHeight="1" x14ac:dyDescent="0.15">
      <c r="A98" s="855"/>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hidden="1" customHeight="1" thickBot="1" x14ac:dyDescent="0.2">
      <c r="A99" s="856"/>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5" t="s">
        <v>13</v>
      </c>
      <c r="Z99" s="886"/>
      <c r="AA99" s="887"/>
      <c r="AB99" s="882" t="s">
        <v>14</v>
      </c>
      <c r="AC99" s="883"/>
      <c r="AD99" s="884"/>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4"/>
      <c r="Z100" s="845"/>
      <c r="AA100" s="846"/>
      <c r="AB100" s="469" t="s">
        <v>11</v>
      </c>
      <c r="AC100" s="469"/>
      <c r="AD100" s="469"/>
      <c r="AE100" s="527" t="s">
        <v>454</v>
      </c>
      <c r="AF100" s="528"/>
      <c r="AG100" s="528"/>
      <c r="AH100" s="529"/>
      <c r="AI100" s="527" t="s">
        <v>451</v>
      </c>
      <c r="AJ100" s="528"/>
      <c r="AK100" s="528"/>
      <c r="AL100" s="529"/>
      <c r="AM100" s="527" t="s">
        <v>447</v>
      </c>
      <c r="AN100" s="528"/>
      <c r="AO100" s="528"/>
      <c r="AP100" s="529"/>
      <c r="AQ100" s="306" t="s">
        <v>440</v>
      </c>
      <c r="AR100" s="307"/>
      <c r="AS100" s="307"/>
      <c r="AT100" s="308"/>
      <c r="AU100" s="306" t="s">
        <v>437</v>
      </c>
      <c r="AV100" s="307"/>
      <c r="AW100" s="307"/>
      <c r="AX100" s="309"/>
    </row>
    <row r="101" spans="1:60" ht="23.25" customHeight="1" x14ac:dyDescent="0.15">
      <c r="A101" s="410"/>
      <c r="B101" s="411"/>
      <c r="C101" s="411"/>
      <c r="D101" s="411"/>
      <c r="E101" s="411"/>
      <c r="F101" s="412"/>
      <c r="G101" s="91" t="s">
        <v>494</v>
      </c>
      <c r="H101" s="91"/>
      <c r="I101" s="91"/>
      <c r="J101" s="91"/>
      <c r="K101" s="91"/>
      <c r="L101" s="91"/>
      <c r="M101" s="91"/>
      <c r="N101" s="91"/>
      <c r="O101" s="91"/>
      <c r="P101" s="91"/>
      <c r="Q101" s="91"/>
      <c r="R101" s="91"/>
      <c r="S101" s="91"/>
      <c r="T101" s="91"/>
      <c r="U101" s="91"/>
      <c r="V101" s="91"/>
      <c r="W101" s="91"/>
      <c r="X101" s="92"/>
      <c r="Y101" s="530" t="s">
        <v>54</v>
      </c>
      <c r="Z101" s="531"/>
      <c r="AA101" s="532"/>
      <c r="AB101" s="449" t="s">
        <v>495</v>
      </c>
      <c r="AC101" s="449"/>
      <c r="AD101" s="449"/>
      <c r="AE101" s="204">
        <v>8</v>
      </c>
      <c r="AF101" s="205"/>
      <c r="AG101" s="205"/>
      <c r="AH101" s="206"/>
      <c r="AI101" s="204">
        <v>9</v>
      </c>
      <c r="AJ101" s="205"/>
      <c r="AK101" s="205"/>
      <c r="AL101" s="206"/>
      <c r="AM101" s="204">
        <v>9</v>
      </c>
      <c r="AN101" s="205"/>
      <c r="AO101" s="205"/>
      <c r="AP101" s="206"/>
      <c r="AQ101" s="204"/>
      <c r="AR101" s="205"/>
      <c r="AS101" s="205"/>
      <c r="AT101" s="206"/>
      <c r="AU101" s="204"/>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495</v>
      </c>
      <c r="AC102" s="449"/>
      <c r="AD102" s="449"/>
      <c r="AE102" s="406">
        <v>8</v>
      </c>
      <c r="AF102" s="406"/>
      <c r="AG102" s="406"/>
      <c r="AH102" s="406"/>
      <c r="AI102" s="406">
        <v>7</v>
      </c>
      <c r="AJ102" s="406"/>
      <c r="AK102" s="406"/>
      <c r="AL102" s="406"/>
      <c r="AM102" s="406">
        <v>8</v>
      </c>
      <c r="AN102" s="406"/>
      <c r="AO102" s="406"/>
      <c r="AP102" s="406"/>
      <c r="AQ102" s="259">
        <v>6</v>
      </c>
      <c r="AR102" s="260"/>
      <c r="AS102" s="260"/>
      <c r="AT102" s="305"/>
      <c r="AU102" s="259"/>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454</v>
      </c>
      <c r="AF103" s="404"/>
      <c r="AG103" s="404"/>
      <c r="AH103" s="405"/>
      <c r="AI103" s="403" t="s">
        <v>451</v>
      </c>
      <c r="AJ103" s="404"/>
      <c r="AK103" s="404"/>
      <c r="AL103" s="405"/>
      <c r="AM103" s="403" t="s">
        <v>447</v>
      </c>
      <c r="AN103" s="404"/>
      <c r="AO103" s="404"/>
      <c r="AP103" s="405"/>
      <c r="AQ103" s="270" t="s">
        <v>440</v>
      </c>
      <c r="AR103" s="271"/>
      <c r="AS103" s="271"/>
      <c r="AT103" s="310"/>
      <c r="AU103" s="270" t="s">
        <v>437</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454</v>
      </c>
      <c r="AF106" s="404"/>
      <c r="AG106" s="404"/>
      <c r="AH106" s="405"/>
      <c r="AI106" s="403" t="s">
        <v>451</v>
      </c>
      <c r="AJ106" s="404"/>
      <c r="AK106" s="404"/>
      <c r="AL106" s="405"/>
      <c r="AM106" s="403" t="s">
        <v>446</v>
      </c>
      <c r="AN106" s="404"/>
      <c r="AO106" s="404"/>
      <c r="AP106" s="405"/>
      <c r="AQ106" s="270" t="s">
        <v>440</v>
      </c>
      <c r="AR106" s="271"/>
      <c r="AS106" s="271"/>
      <c r="AT106" s="310"/>
      <c r="AU106" s="270" t="s">
        <v>437</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454</v>
      </c>
      <c r="AF109" s="404"/>
      <c r="AG109" s="404"/>
      <c r="AH109" s="405"/>
      <c r="AI109" s="403" t="s">
        <v>451</v>
      </c>
      <c r="AJ109" s="404"/>
      <c r="AK109" s="404"/>
      <c r="AL109" s="405"/>
      <c r="AM109" s="403" t="s">
        <v>447</v>
      </c>
      <c r="AN109" s="404"/>
      <c r="AO109" s="404"/>
      <c r="AP109" s="405"/>
      <c r="AQ109" s="270" t="s">
        <v>440</v>
      </c>
      <c r="AR109" s="271"/>
      <c r="AS109" s="271"/>
      <c r="AT109" s="310"/>
      <c r="AU109" s="270" t="s">
        <v>437</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454</v>
      </c>
      <c r="AF112" s="404"/>
      <c r="AG112" s="404"/>
      <c r="AH112" s="405"/>
      <c r="AI112" s="403" t="s">
        <v>451</v>
      </c>
      <c r="AJ112" s="404"/>
      <c r="AK112" s="404"/>
      <c r="AL112" s="405"/>
      <c r="AM112" s="403" t="s">
        <v>446</v>
      </c>
      <c r="AN112" s="404"/>
      <c r="AO112" s="404"/>
      <c r="AP112" s="405"/>
      <c r="AQ112" s="270" t="s">
        <v>440</v>
      </c>
      <c r="AR112" s="271"/>
      <c r="AS112" s="271"/>
      <c r="AT112" s="310"/>
      <c r="AU112" s="270" t="s">
        <v>437</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454</v>
      </c>
      <c r="AF115" s="404"/>
      <c r="AG115" s="404"/>
      <c r="AH115" s="405"/>
      <c r="AI115" s="403" t="s">
        <v>451</v>
      </c>
      <c r="AJ115" s="404"/>
      <c r="AK115" s="404"/>
      <c r="AL115" s="405"/>
      <c r="AM115" s="403" t="s">
        <v>446</v>
      </c>
      <c r="AN115" s="404"/>
      <c r="AO115" s="404"/>
      <c r="AP115" s="405"/>
      <c r="AQ115" s="579" t="s">
        <v>441</v>
      </c>
      <c r="AR115" s="580"/>
      <c r="AS115" s="580"/>
      <c r="AT115" s="580"/>
      <c r="AU115" s="580"/>
      <c r="AV115" s="580"/>
      <c r="AW115" s="580"/>
      <c r="AX115" s="581"/>
    </row>
    <row r="116" spans="1:50" ht="23.25" customHeight="1" x14ac:dyDescent="0.15">
      <c r="A116" s="427"/>
      <c r="B116" s="428"/>
      <c r="C116" s="428"/>
      <c r="D116" s="428"/>
      <c r="E116" s="428"/>
      <c r="F116" s="429"/>
      <c r="G116" s="381" t="s">
        <v>498</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499</v>
      </c>
      <c r="AC116" s="451"/>
      <c r="AD116" s="452"/>
      <c r="AE116" s="406">
        <f>64.3/8</f>
        <v>8.0374999999999996</v>
      </c>
      <c r="AF116" s="406"/>
      <c r="AG116" s="406"/>
      <c r="AH116" s="406"/>
      <c r="AI116" s="406">
        <f>49/9</f>
        <v>5.4444444444444446</v>
      </c>
      <c r="AJ116" s="406"/>
      <c r="AK116" s="406"/>
      <c r="AL116" s="406"/>
      <c r="AM116" s="406">
        <f>54.3/9</f>
        <v>6.0333333333333332</v>
      </c>
      <c r="AN116" s="406"/>
      <c r="AO116" s="406"/>
      <c r="AP116" s="406"/>
      <c r="AQ116" s="204">
        <f>29.1/6</f>
        <v>4.8500000000000005</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402</v>
      </c>
      <c r="AC117" s="461"/>
      <c r="AD117" s="462"/>
      <c r="AE117" s="539" t="s">
        <v>501</v>
      </c>
      <c r="AF117" s="539"/>
      <c r="AG117" s="539"/>
      <c r="AH117" s="539"/>
      <c r="AI117" s="539" t="s">
        <v>502</v>
      </c>
      <c r="AJ117" s="539"/>
      <c r="AK117" s="539"/>
      <c r="AL117" s="539"/>
      <c r="AM117" s="539" t="s">
        <v>560</v>
      </c>
      <c r="AN117" s="539"/>
      <c r="AO117" s="539"/>
      <c r="AP117" s="539"/>
      <c r="AQ117" s="539" t="s">
        <v>503</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454</v>
      </c>
      <c r="AF118" s="404"/>
      <c r="AG118" s="404"/>
      <c r="AH118" s="405"/>
      <c r="AI118" s="403" t="s">
        <v>451</v>
      </c>
      <c r="AJ118" s="404"/>
      <c r="AK118" s="404"/>
      <c r="AL118" s="405"/>
      <c r="AM118" s="403" t="s">
        <v>446</v>
      </c>
      <c r="AN118" s="404"/>
      <c r="AO118" s="404"/>
      <c r="AP118" s="405"/>
      <c r="AQ118" s="579" t="s">
        <v>441</v>
      </c>
      <c r="AR118" s="580"/>
      <c r="AS118" s="580"/>
      <c r="AT118" s="580"/>
      <c r="AU118" s="580"/>
      <c r="AV118" s="580"/>
      <c r="AW118" s="580"/>
      <c r="AX118" s="581"/>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454</v>
      </c>
      <c r="AF121" s="404"/>
      <c r="AG121" s="404"/>
      <c r="AH121" s="405"/>
      <c r="AI121" s="403" t="s">
        <v>451</v>
      </c>
      <c r="AJ121" s="404"/>
      <c r="AK121" s="404"/>
      <c r="AL121" s="405"/>
      <c r="AM121" s="403" t="s">
        <v>446</v>
      </c>
      <c r="AN121" s="404"/>
      <c r="AO121" s="404"/>
      <c r="AP121" s="405"/>
      <c r="AQ121" s="579" t="s">
        <v>441</v>
      </c>
      <c r="AR121" s="580"/>
      <c r="AS121" s="580"/>
      <c r="AT121" s="580"/>
      <c r="AU121" s="580"/>
      <c r="AV121" s="580"/>
      <c r="AW121" s="580"/>
      <c r="AX121" s="581"/>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455</v>
      </c>
      <c r="AF124" s="404"/>
      <c r="AG124" s="404"/>
      <c r="AH124" s="405"/>
      <c r="AI124" s="403" t="s">
        <v>451</v>
      </c>
      <c r="AJ124" s="404"/>
      <c r="AK124" s="404"/>
      <c r="AL124" s="405"/>
      <c r="AM124" s="403" t="s">
        <v>446</v>
      </c>
      <c r="AN124" s="404"/>
      <c r="AO124" s="404"/>
      <c r="AP124" s="405"/>
      <c r="AQ124" s="579" t="s">
        <v>441</v>
      </c>
      <c r="AR124" s="580"/>
      <c r="AS124" s="580"/>
      <c r="AT124" s="580"/>
      <c r="AU124" s="580"/>
      <c r="AV124" s="580"/>
      <c r="AW124" s="580"/>
      <c r="AX124" s="581"/>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19"/>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0"/>
      <c r="Y126" s="459" t="s">
        <v>48</v>
      </c>
      <c r="Z126" s="434"/>
      <c r="AA126" s="435"/>
      <c r="AB126" s="460" t="s">
        <v>402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3" t="s">
        <v>454</v>
      </c>
      <c r="AF127" s="404"/>
      <c r="AG127" s="404"/>
      <c r="AH127" s="405"/>
      <c r="AI127" s="403" t="s">
        <v>451</v>
      </c>
      <c r="AJ127" s="404"/>
      <c r="AK127" s="404"/>
      <c r="AL127" s="405"/>
      <c r="AM127" s="403" t="s">
        <v>446</v>
      </c>
      <c r="AN127" s="404"/>
      <c r="AO127" s="404"/>
      <c r="AP127" s="405"/>
      <c r="AQ127" s="579" t="s">
        <v>441</v>
      </c>
      <c r="AR127" s="580"/>
      <c r="AS127" s="580"/>
      <c r="AT127" s="580"/>
      <c r="AU127" s="580"/>
      <c r="AV127" s="580"/>
      <c r="AW127" s="580"/>
      <c r="AX127" s="581"/>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476</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507</v>
      </c>
      <c r="AC134" s="191"/>
      <c r="AD134" s="191"/>
      <c r="AE134" s="192">
        <v>15</v>
      </c>
      <c r="AF134" s="193"/>
      <c r="AG134" s="193"/>
      <c r="AH134" s="193"/>
      <c r="AI134" s="192">
        <v>23</v>
      </c>
      <c r="AJ134" s="193"/>
      <c r="AK134" s="193"/>
      <c r="AL134" s="193"/>
      <c r="AM134" s="192">
        <v>33</v>
      </c>
      <c r="AN134" s="193"/>
      <c r="AO134" s="193"/>
      <c r="AP134" s="193"/>
      <c r="AQ134" s="192" t="s">
        <v>477</v>
      </c>
      <c r="AR134" s="193"/>
      <c r="AS134" s="193"/>
      <c r="AT134" s="193"/>
      <c r="AU134" s="192" t="s">
        <v>477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507</v>
      </c>
      <c r="AC135" s="199"/>
      <c r="AD135" s="199"/>
      <c r="AE135" s="192" t="s">
        <v>500</v>
      </c>
      <c r="AF135" s="193"/>
      <c r="AG135" s="193"/>
      <c r="AH135" s="193"/>
      <c r="AI135" s="192" t="s">
        <v>500</v>
      </c>
      <c r="AJ135" s="193"/>
      <c r="AK135" s="193"/>
      <c r="AL135" s="193"/>
      <c r="AM135" s="192" t="s">
        <v>500</v>
      </c>
      <c r="AN135" s="193"/>
      <c r="AO135" s="193"/>
      <c r="AP135" s="193"/>
      <c r="AQ135" s="192" t="s">
        <v>477</v>
      </c>
      <c r="AR135" s="193"/>
      <c r="AS135" s="193"/>
      <c r="AT135" s="193"/>
      <c r="AU135" s="192">
        <v>100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500</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508</v>
      </c>
      <c r="H138" s="91"/>
      <c r="I138" s="91"/>
      <c r="J138" s="91"/>
      <c r="K138" s="91"/>
      <c r="L138" s="91"/>
      <c r="M138" s="91"/>
      <c r="N138" s="91"/>
      <c r="O138" s="91"/>
      <c r="P138" s="91"/>
      <c r="Q138" s="91"/>
      <c r="R138" s="91"/>
      <c r="S138" s="91"/>
      <c r="T138" s="91"/>
      <c r="U138" s="91"/>
      <c r="V138" s="91"/>
      <c r="W138" s="91"/>
      <c r="X138" s="92"/>
      <c r="Y138" s="187" t="s">
        <v>321</v>
      </c>
      <c r="Z138" s="188"/>
      <c r="AA138" s="189"/>
      <c r="AB138" s="190" t="s">
        <v>509</v>
      </c>
      <c r="AC138" s="191"/>
      <c r="AD138" s="191"/>
      <c r="AE138" s="192">
        <v>20196</v>
      </c>
      <c r="AF138" s="193"/>
      <c r="AG138" s="193"/>
      <c r="AH138" s="193"/>
      <c r="AI138" s="192">
        <v>21951</v>
      </c>
      <c r="AJ138" s="193"/>
      <c r="AK138" s="193"/>
      <c r="AL138" s="193"/>
      <c r="AM138" s="192"/>
      <c r="AN138" s="193"/>
      <c r="AO138" s="193"/>
      <c r="AP138" s="193"/>
      <c r="AQ138" s="192" t="s">
        <v>510</v>
      </c>
      <c r="AR138" s="193"/>
      <c r="AS138" s="193"/>
      <c r="AT138" s="193"/>
      <c r="AU138" s="192" t="s">
        <v>510</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509</v>
      </c>
      <c r="AC139" s="199"/>
      <c r="AD139" s="199"/>
      <c r="AE139" s="192" t="s">
        <v>510</v>
      </c>
      <c r="AF139" s="193"/>
      <c r="AG139" s="193"/>
      <c r="AH139" s="193"/>
      <c r="AI139" s="192" t="s">
        <v>510</v>
      </c>
      <c r="AJ139" s="193"/>
      <c r="AK139" s="193"/>
      <c r="AL139" s="193"/>
      <c r="AM139" s="192" t="s">
        <v>510</v>
      </c>
      <c r="AN139" s="193"/>
      <c r="AO139" s="193"/>
      <c r="AP139" s="193"/>
      <c r="AQ139" s="192" t="s">
        <v>510</v>
      </c>
      <c r="AR139" s="193"/>
      <c r="AS139" s="193"/>
      <c r="AT139" s="193"/>
      <c r="AU139" s="192">
        <v>17000</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500</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511</v>
      </c>
      <c r="H142" s="91"/>
      <c r="I142" s="91"/>
      <c r="J142" s="91"/>
      <c r="K142" s="91"/>
      <c r="L142" s="91"/>
      <c r="M142" s="91"/>
      <c r="N142" s="91"/>
      <c r="O142" s="91"/>
      <c r="P142" s="91"/>
      <c r="Q142" s="91"/>
      <c r="R142" s="91"/>
      <c r="S142" s="91"/>
      <c r="T142" s="91"/>
      <c r="U142" s="91"/>
      <c r="V142" s="91"/>
      <c r="W142" s="91"/>
      <c r="X142" s="92"/>
      <c r="Y142" s="187" t="s">
        <v>321</v>
      </c>
      <c r="Z142" s="188"/>
      <c r="AA142" s="189"/>
      <c r="AB142" s="190" t="s">
        <v>297</v>
      </c>
      <c r="AC142" s="191"/>
      <c r="AD142" s="191"/>
      <c r="AE142" s="192">
        <v>98.6</v>
      </c>
      <c r="AF142" s="921"/>
      <c r="AG142" s="921"/>
      <c r="AH142" s="922"/>
      <c r="AI142" s="192">
        <v>98.5</v>
      </c>
      <c r="AJ142" s="193"/>
      <c r="AK142" s="193"/>
      <c r="AL142" s="193"/>
      <c r="AM142" s="192"/>
      <c r="AN142" s="193"/>
      <c r="AO142" s="193"/>
      <c r="AP142" s="193"/>
      <c r="AQ142" s="192" t="s">
        <v>477</v>
      </c>
      <c r="AR142" s="193"/>
      <c r="AS142" s="193"/>
      <c r="AT142" s="193"/>
      <c r="AU142" s="192" t="s">
        <v>477</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297</v>
      </c>
      <c r="AC143" s="199"/>
      <c r="AD143" s="199"/>
      <c r="AE143" s="192" t="s">
        <v>477</v>
      </c>
      <c r="AF143" s="193"/>
      <c r="AG143" s="193"/>
      <c r="AH143" s="193"/>
      <c r="AI143" s="192" t="s">
        <v>477</v>
      </c>
      <c r="AJ143" s="193"/>
      <c r="AK143" s="193"/>
      <c r="AL143" s="193"/>
      <c r="AM143" s="192" t="s">
        <v>477</v>
      </c>
      <c r="AN143" s="193"/>
      <c r="AO143" s="193"/>
      <c r="AP143" s="193"/>
      <c r="AQ143" s="192" t="s">
        <v>477</v>
      </c>
      <c r="AR143" s="193"/>
      <c r="AS143" s="193"/>
      <c r="AT143" s="193"/>
      <c r="AU143" s="192">
        <v>100</v>
      </c>
      <c r="AV143" s="193"/>
      <c r="AW143" s="193"/>
      <c r="AX143" s="194"/>
    </row>
    <row r="144" spans="1:50" ht="18.75"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t="s">
        <v>500</v>
      </c>
      <c r="AR145" s="185"/>
      <c r="AS145" s="119" t="s">
        <v>307</v>
      </c>
      <c r="AT145" s="120"/>
      <c r="AU145" s="186">
        <v>32</v>
      </c>
      <c r="AV145" s="186"/>
      <c r="AW145" s="119" t="s">
        <v>296</v>
      </c>
      <c r="AX145" s="181"/>
    </row>
    <row r="146" spans="1:50" ht="39.75" customHeight="1" x14ac:dyDescent="0.15">
      <c r="A146" s="175"/>
      <c r="B146" s="172"/>
      <c r="C146" s="166"/>
      <c r="D146" s="172"/>
      <c r="E146" s="166"/>
      <c r="F146" s="167"/>
      <c r="G146" s="90" t="s">
        <v>512</v>
      </c>
      <c r="H146" s="91"/>
      <c r="I146" s="91"/>
      <c r="J146" s="91"/>
      <c r="K146" s="91"/>
      <c r="L146" s="91"/>
      <c r="M146" s="91"/>
      <c r="N146" s="91"/>
      <c r="O146" s="91"/>
      <c r="P146" s="91"/>
      <c r="Q146" s="91"/>
      <c r="R146" s="91"/>
      <c r="S146" s="91"/>
      <c r="T146" s="91"/>
      <c r="U146" s="91"/>
      <c r="V146" s="91"/>
      <c r="W146" s="91"/>
      <c r="X146" s="92"/>
      <c r="Y146" s="187" t="s">
        <v>321</v>
      </c>
      <c r="Z146" s="188"/>
      <c r="AA146" s="189"/>
      <c r="AB146" s="190" t="s">
        <v>297</v>
      </c>
      <c r="AC146" s="191"/>
      <c r="AD146" s="191"/>
      <c r="AE146" s="192">
        <v>100</v>
      </c>
      <c r="AF146" s="193"/>
      <c r="AG146" s="193"/>
      <c r="AH146" s="193"/>
      <c r="AI146" s="192">
        <v>100</v>
      </c>
      <c r="AJ146" s="193"/>
      <c r="AK146" s="193"/>
      <c r="AL146" s="193"/>
      <c r="AM146" s="192">
        <v>100</v>
      </c>
      <c r="AN146" s="193"/>
      <c r="AO146" s="193"/>
      <c r="AP146" s="193"/>
      <c r="AQ146" s="192" t="s">
        <v>477</v>
      </c>
      <c r="AR146" s="193"/>
      <c r="AS146" s="193"/>
      <c r="AT146" s="193"/>
      <c r="AU146" s="192" t="s">
        <v>477</v>
      </c>
      <c r="AV146" s="193"/>
      <c r="AW146" s="193"/>
      <c r="AX146" s="194"/>
    </row>
    <row r="147" spans="1:50" ht="39.75"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t="s">
        <v>297</v>
      </c>
      <c r="AC147" s="199"/>
      <c r="AD147" s="199"/>
      <c r="AE147" s="192" t="s">
        <v>477</v>
      </c>
      <c r="AF147" s="193"/>
      <c r="AG147" s="193"/>
      <c r="AH147" s="193"/>
      <c r="AI147" s="192" t="s">
        <v>477</v>
      </c>
      <c r="AJ147" s="193"/>
      <c r="AK147" s="193"/>
      <c r="AL147" s="193"/>
      <c r="AM147" s="192" t="s">
        <v>477</v>
      </c>
      <c r="AN147" s="193"/>
      <c r="AO147" s="193"/>
      <c r="AP147" s="193"/>
      <c r="AQ147" s="192" t="s">
        <v>477</v>
      </c>
      <c r="AR147" s="193"/>
      <c r="AS147" s="193"/>
      <c r="AT147" s="193"/>
      <c r="AU147" s="192">
        <v>100</v>
      </c>
      <c r="AV147" s="193"/>
      <c r="AW147" s="193"/>
      <c r="AX147" s="194"/>
    </row>
    <row r="148" spans="1:50" ht="18.75"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t="s">
        <v>500</v>
      </c>
      <c r="AR149" s="185"/>
      <c r="AS149" s="119" t="s">
        <v>307</v>
      </c>
      <c r="AT149" s="120"/>
      <c r="AU149" s="186">
        <v>32</v>
      </c>
      <c r="AV149" s="186"/>
      <c r="AW149" s="119" t="s">
        <v>296</v>
      </c>
      <c r="AX149" s="181"/>
    </row>
    <row r="150" spans="1:50" ht="39.75" customHeight="1" x14ac:dyDescent="0.15">
      <c r="A150" s="175"/>
      <c r="B150" s="172"/>
      <c r="C150" s="166"/>
      <c r="D150" s="172"/>
      <c r="E150" s="166"/>
      <c r="F150" s="167"/>
      <c r="G150" s="90" t="s">
        <v>513</v>
      </c>
      <c r="H150" s="91"/>
      <c r="I150" s="91"/>
      <c r="J150" s="91"/>
      <c r="K150" s="91"/>
      <c r="L150" s="91"/>
      <c r="M150" s="91"/>
      <c r="N150" s="91"/>
      <c r="O150" s="91"/>
      <c r="P150" s="91"/>
      <c r="Q150" s="91"/>
      <c r="R150" s="91"/>
      <c r="S150" s="91"/>
      <c r="T150" s="91"/>
      <c r="U150" s="91"/>
      <c r="V150" s="91"/>
      <c r="W150" s="91"/>
      <c r="X150" s="92"/>
      <c r="Y150" s="187" t="s">
        <v>321</v>
      </c>
      <c r="Z150" s="188"/>
      <c r="AA150" s="189"/>
      <c r="AB150" s="190" t="s">
        <v>297</v>
      </c>
      <c r="AC150" s="191"/>
      <c r="AD150" s="191"/>
      <c r="AE150" s="192">
        <v>96</v>
      </c>
      <c r="AF150" s="193"/>
      <c r="AG150" s="193"/>
      <c r="AH150" s="193"/>
      <c r="AI150" s="192">
        <v>100</v>
      </c>
      <c r="AJ150" s="193"/>
      <c r="AK150" s="193"/>
      <c r="AL150" s="193"/>
      <c r="AM150" s="192">
        <v>96</v>
      </c>
      <c r="AN150" s="193"/>
      <c r="AO150" s="193"/>
      <c r="AP150" s="193"/>
      <c r="AQ150" s="192" t="s">
        <v>477</v>
      </c>
      <c r="AR150" s="193"/>
      <c r="AS150" s="193"/>
      <c r="AT150" s="193"/>
      <c r="AU150" s="192" t="s">
        <v>477</v>
      </c>
      <c r="AV150" s="193"/>
      <c r="AW150" s="193"/>
      <c r="AX150" s="194"/>
    </row>
    <row r="151" spans="1:50" ht="39.75"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t="s">
        <v>297</v>
      </c>
      <c r="AC151" s="199"/>
      <c r="AD151" s="199"/>
      <c r="AE151" s="192" t="s">
        <v>477</v>
      </c>
      <c r="AF151" s="193"/>
      <c r="AG151" s="193"/>
      <c r="AH151" s="193"/>
      <c r="AI151" s="192" t="s">
        <v>477</v>
      </c>
      <c r="AJ151" s="193"/>
      <c r="AK151" s="193"/>
      <c r="AL151" s="193"/>
      <c r="AM151" s="192" t="s">
        <v>477</v>
      </c>
      <c r="AN151" s="193"/>
      <c r="AO151" s="193"/>
      <c r="AP151" s="193"/>
      <c r="AQ151" s="192" t="s">
        <v>477</v>
      </c>
      <c r="AR151" s="193"/>
      <c r="AS151" s="193"/>
      <c r="AT151" s="193"/>
      <c r="AU151" s="192">
        <v>100</v>
      </c>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v>32</v>
      </c>
      <c r="AV193" s="186"/>
      <c r="AW193" s="119" t="s">
        <v>296</v>
      </c>
      <c r="AX193" s="181"/>
    </row>
    <row r="194" spans="1:50" ht="39.75" customHeight="1" x14ac:dyDescent="0.15">
      <c r="A194" s="175"/>
      <c r="B194" s="172"/>
      <c r="C194" s="166"/>
      <c r="D194" s="172"/>
      <c r="E194" s="166"/>
      <c r="F194" s="167"/>
      <c r="G194" s="90" t="s">
        <v>514</v>
      </c>
      <c r="H194" s="91"/>
      <c r="I194" s="91"/>
      <c r="J194" s="91"/>
      <c r="K194" s="91"/>
      <c r="L194" s="91"/>
      <c r="M194" s="91"/>
      <c r="N194" s="91"/>
      <c r="O194" s="91"/>
      <c r="P194" s="91"/>
      <c r="Q194" s="91"/>
      <c r="R194" s="91"/>
      <c r="S194" s="91"/>
      <c r="T194" s="91"/>
      <c r="U194" s="91"/>
      <c r="V194" s="91"/>
      <c r="W194" s="91"/>
      <c r="X194" s="92"/>
      <c r="Y194" s="187" t="s">
        <v>321</v>
      </c>
      <c r="Z194" s="188"/>
      <c r="AA194" s="189"/>
      <c r="AB194" s="190" t="s">
        <v>507</v>
      </c>
      <c r="AC194" s="191"/>
      <c r="AD194" s="191"/>
      <c r="AE194" s="192">
        <v>8</v>
      </c>
      <c r="AF194" s="193"/>
      <c r="AG194" s="193"/>
      <c r="AH194" s="193"/>
      <c r="AI194" s="192">
        <v>9</v>
      </c>
      <c r="AJ194" s="193"/>
      <c r="AK194" s="193"/>
      <c r="AL194" s="193"/>
      <c r="AM194" s="192">
        <v>10</v>
      </c>
      <c r="AN194" s="193"/>
      <c r="AO194" s="193"/>
      <c r="AP194" s="193"/>
      <c r="AQ194" s="192" t="s">
        <v>553</v>
      </c>
      <c r="AR194" s="193"/>
      <c r="AS194" s="193"/>
      <c r="AT194" s="193"/>
      <c r="AU194" s="192" t="s">
        <v>553</v>
      </c>
      <c r="AV194" s="193"/>
      <c r="AW194" s="193"/>
      <c r="AX194" s="194"/>
    </row>
    <row r="195" spans="1:50" ht="39.75"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507</v>
      </c>
      <c r="AC195" s="199"/>
      <c r="AD195" s="199"/>
      <c r="AE195" s="192" t="s">
        <v>500</v>
      </c>
      <c r="AF195" s="193"/>
      <c r="AG195" s="193"/>
      <c r="AH195" s="193"/>
      <c r="AI195" s="192" t="s">
        <v>500</v>
      </c>
      <c r="AJ195" s="193"/>
      <c r="AK195" s="193"/>
      <c r="AL195" s="193"/>
      <c r="AM195" s="192" t="s">
        <v>553</v>
      </c>
      <c r="AN195" s="193"/>
      <c r="AO195" s="193"/>
      <c r="AP195" s="193"/>
      <c r="AQ195" s="192" t="s">
        <v>553</v>
      </c>
      <c r="AR195" s="193"/>
      <c r="AS195" s="193"/>
      <c r="AT195" s="193"/>
      <c r="AU195" s="192">
        <v>10</v>
      </c>
      <c r="AV195" s="193"/>
      <c r="AW195" s="193"/>
      <c r="AX195" s="194"/>
    </row>
    <row r="196" spans="1:50" ht="18.75"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v>32</v>
      </c>
      <c r="AV197" s="186"/>
      <c r="AW197" s="119" t="s">
        <v>296</v>
      </c>
      <c r="AX197" s="181"/>
    </row>
    <row r="198" spans="1:50" ht="39.75" customHeight="1" x14ac:dyDescent="0.15">
      <c r="A198" s="175"/>
      <c r="B198" s="172"/>
      <c r="C198" s="166"/>
      <c r="D198" s="172"/>
      <c r="E198" s="166"/>
      <c r="F198" s="167"/>
      <c r="G198" s="90" t="s">
        <v>515</v>
      </c>
      <c r="H198" s="91"/>
      <c r="I198" s="91"/>
      <c r="J198" s="91"/>
      <c r="K198" s="91"/>
      <c r="L198" s="91"/>
      <c r="M198" s="91"/>
      <c r="N198" s="91"/>
      <c r="O198" s="91"/>
      <c r="P198" s="91"/>
      <c r="Q198" s="91"/>
      <c r="R198" s="91"/>
      <c r="S198" s="91"/>
      <c r="T198" s="91"/>
      <c r="U198" s="91"/>
      <c r="V198" s="91"/>
      <c r="W198" s="91"/>
      <c r="X198" s="92"/>
      <c r="Y198" s="187" t="s">
        <v>321</v>
      </c>
      <c r="Z198" s="188"/>
      <c r="AA198" s="189"/>
      <c r="AB198" s="190" t="s">
        <v>517</v>
      </c>
      <c r="AC198" s="191"/>
      <c r="AD198" s="191"/>
      <c r="AE198" s="192">
        <v>516</v>
      </c>
      <c r="AF198" s="193"/>
      <c r="AG198" s="193"/>
      <c r="AH198" s="193"/>
      <c r="AI198" s="192">
        <v>535</v>
      </c>
      <c r="AJ198" s="193"/>
      <c r="AK198" s="193"/>
      <c r="AL198" s="193"/>
      <c r="AM198" s="192"/>
      <c r="AN198" s="193"/>
      <c r="AO198" s="193"/>
      <c r="AP198" s="193"/>
      <c r="AQ198" s="192" t="s">
        <v>553</v>
      </c>
      <c r="AR198" s="193"/>
      <c r="AS198" s="193"/>
      <c r="AT198" s="193"/>
      <c r="AU198" s="192" t="s">
        <v>553</v>
      </c>
      <c r="AV198" s="193"/>
      <c r="AW198" s="193"/>
      <c r="AX198" s="194"/>
    </row>
    <row r="199" spans="1:50" ht="39.75"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t="s">
        <v>517</v>
      </c>
      <c r="AC199" s="199"/>
      <c r="AD199" s="199"/>
      <c r="AE199" s="192" t="s">
        <v>500</v>
      </c>
      <c r="AF199" s="193"/>
      <c r="AG199" s="193"/>
      <c r="AH199" s="193"/>
      <c r="AI199" s="192" t="s">
        <v>518</v>
      </c>
      <c r="AJ199" s="193"/>
      <c r="AK199" s="193"/>
      <c r="AL199" s="193"/>
      <c r="AM199" s="192" t="s">
        <v>553</v>
      </c>
      <c r="AN199" s="193"/>
      <c r="AO199" s="193"/>
      <c r="AP199" s="193"/>
      <c r="AQ199" s="192" t="s">
        <v>553</v>
      </c>
      <c r="AR199" s="193"/>
      <c r="AS199" s="193"/>
      <c r="AT199" s="193"/>
      <c r="AU199" s="192">
        <v>700</v>
      </c>
      <c r="AV199" s="193"/>
      <c r="AW199" s="193"/>
      <c r="AX199" s="194"/>
    </row>
    <row r="200" spans="1:50" ht="18.75"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customHeight="1" x14ac:dyDescent="0.15">
      <c r="A202" s="175"/>
      <c r="B202" s="172"/>
      <c r="C202" s="166"/>
      <c r="D202" s="172"/>
      <c r="E202" s="166"/>
      <c r="F202" s="167"/>
      <c r="G202" s="90" t="s">
        <v>516</v>
      </c>
      <c r="H202" s="91"/>
      <c r="I202" s="91"/>
      <c r="J202" s="91"/>
      <c r="K202" s="91"/>
      <c r="L202" s="91"/>
      <c r="M202" s="91"/>
      <c r="N202" s="91"/>
      <c r="O202" s="91"/>
      <c r="P202" s="91"/>
      <c r="Q202" s="91"/>
      <c r="R202" s="91"/>
      <c r="S202" s="91"/>
      <c r="T202" s="91"/>
      <c r="U202" s="91"/>
      <c r="V202" s="91"/>
      <c r="W202" s="91"/>
      <c r="X202" s="92"/>
      <c r="Y202" s="187" t="s">
        <v>321</v>
      </c>
      <c r="Z202" s="188"/>
      <c r="AA202" s="189"/>
      <c r="AB202" s="190" t="s">
        <v>496</v>
      </c>
      <c r="AC202" s="191"/>
      <c r="AD202" s="191"/>
      <c r="AE202" s="192">
        <v>28.6</v>
      </c>
      <c r="AF202" s="193"/>
      <c r="AG202" s="193"/>
      <c r="AH202" s="193"/>
      <c r="AI202" s="192">
        <v>30.4</v>
      </c>
      <c r="AJ202" s="193"/>
      <c r="AK202" s="193"/>
      <c r="AL202" s="193"/>
      <c r="AM202" s="192">
        <v>32.4</v>
      </c>
      <c r="AN202" s="193"/>
      <c r="AO202" s="193"/>
      <c r="AP202" s="193"/>
      <c r="AQ202" s="192" t="s">
        <v>553</v>
      </c>
      <c r="AR202" s="193"/>
      <c r="AS202" s="193"/>
      <c r="AT202" s="193"/>
      <c r="AU202" s="192" t="s">
        <v>553</v>
      </c>
      <c r="AV202" s="193"/>
      <c r="AW202" s="193"/>
      <c r="AX202" s="194"/>
    </row>
    <row r="203" spans="1:50" ht="39.75" customHeight="1" thickBo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t="s">
        <v>496</v>
      </c>
      <c r="AC203" s="199"/>
      <c r="AD203" s="199"/>
      <c r="AE203" s="192" t="s">
        <v>553</v>
      </c>
      <c r="AF203" s="193"/>
      <c r="AG203" s="193"/>
      <c r="AH203" s="193"/>
      <c r="AI203" s="192" t="s">
        <v>553</v>
      </c>
      <c r="AJ203" s="193"/>
      <c r="AK203" s="193"/>
      <c r="AL203" s="193"/>
      <c r="AM203" s="192" t="s">
        <v>553</v>
      </c>
      <c r="AN203" s="193"/>
      <c r="AO203" s="193"/>
      <c r="AP203" s="193"/>
      <c r="AQ203" s="192" t="s">
        <v>553</v>
      </c>
      <c r="AR203" s="193"/>
      <c r="AS203" s="193"/>
      <c r="AT203" s="193"/>
      <c r="AU203" s="192">
        <v>35</v>
      </c>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3"/>
      <c r="E430" s="160" t="s">
        <v>464</v>
      </c>
      <c r="F430" s="888"/>
      <c r="G430" s="889" t="s">
        <v>326</v>
      </c>
      <c r="H430" s="109"/>
      <c r="I430" s="109"/>
      <c r="J430" s="890"/>
      <c r="K430" s="891"/>
      <c r="L430" s="891"/>
      <c r="M430" s="891"/>
      <c r="N430" s="891"/>
      <c r="O430" s="891"/>
      <c r="P430" s="891"/>
      <c r="Q430" s="891"/>
      <c r="R430" s="891"/>
      <c r="S430" s="891"/>
      <c r="T430" s="892"/>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3"/>
    </row>
    <row r="431" spans="1:50" ht="18.75" hidden="1"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8"/>
      <c r="AR432" s="186"/>
      <c r="AS432" s="119" t="s">
        <v>307</v>
      </c>
      <c r="AT432" s="120"/>
      <c r="AU432" s="186"/>
      <c r="AV432" s="186"/>
      <c r="AW432" s="119" t="s">
        <v>296</v>
      </c>
      <c r="AX432" s="181"/>
    </row>
    <row r="433" spans="1:50" ht="23.25" hidden="1" customHeight="1" x14ac:dyDescent="0.15">
      <c r="A433" s="175"/>
      <c r="B433" s="172"/>
      <c r="C433" s="166"/>
      <c r="D433" s="172"/>
      <c r="E433" s="330"/>
      <c r="F433" s="331"/>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hidden="1"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hidden="1"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hidden="1"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8"/>
      <c r="AR457" s="186"/>
      <c r="AS457" s="119" t="s">
        <v>307</v>
      </c>
      <c r="AT457" s="120"/>
      <c r="AU457" s="186"/>
      <c r="AV457" s="186"/>
      <c r="AW457" s="119" t="s">
        <v>296</v>
      </c>
      <c r="AX457" s="181"/>
    </row>
    <row r="458" spans="1:50" ht="23.25" hidden="1" customHeight="1" x14ac:dyDescent="0.15">
      <c r="A458" s="175"/>
      <c r="B458" s="172"/>
      <c r="C458" s="166"/>
      <c r="D458" s="172"/>
      <c r="E458" s="330"/>
      <c r="F458" s="331"/>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hidden="1"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hidden="1"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8"/>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9" t="s">
        <v>326</v>
      </c>
      <c r="H484" s="109"/>
      <c r="I484" s="109"/>
      <c r="J484" s="890"/>
      <c r="K484" s="891"/>
      <c r="L484" s="891"/>
      <c r="M484" s="891"/>
      <c r="N484" s="891"/>
      <c r="O484" s="891"/>
      <c r="P484" s="891"/>
      <c r="Q484" s="891"/>
      <c r="R484" s="891"/>
      <c r="S484" s="891"/>
      <c r="T484" s="892"/>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3"/>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9" t="s">
        <v>326</v>
      </c>
      <c r="H538" s="109"/>
      <c r="I538" s="109"/>
      <c r="J538" s="890"/>
      <c r="K538" s="891"/>
      <c r="L538" s="891"/>
      <c r="M538" s="891"/>
      <c r="N538" s="891"/>
      <c r="O538" s="891"/>
      <c r="P538" s="891"/>
      <c r="Q538" s="891"/>
      <c r="R538" s="891"/>
      <c r="S538" s="891"/>
      <c r="T538" s="892"/>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3"/>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9" t="s">
        <v>326</v>
      </c>
      <c r="H592" s="109"/>
      <c r="I592" s="109"/>
      <c r="J592" s="890"/>
      <c r="K592" s="891"/>
      <c r="L592" s="891"/>
      <c r="M592" s="891"/>
      <c r="N592" s="891"/>
      <c r="O592" s="891"/>
      <c r="P592" s="891"/>
      <c r="Q592" s="891"/>
      <c r="R592" s="891"/>
      <c r="S592" s="891"/>
      <c r="T592" s="892"/>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3"/>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9" t="s">
        <v>326</v>
      </c>
      <c r="H646" s="109"/>
      <c r="I646" s="109"/>
      <c r="J646" s="890"/>
      <c r="K646" s="891"/>
      <c r="L646" s="891"/>
      <c r="M646" s="891"/>
      <c r="N646" s="891"/>
      <c r="O646" s="891"/>
      <c r="P646" s="891"/>
      <c r="Q646" s="891"/>
      <c r="R646" s="891"/>
      <c r="S646" s="891"/>
      <c r="T646" s="892"/>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3"/>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4" t="s">
        <v>30</v>
      </c>
      <c r="AH701" s="370"/>
      <c r="AI701" s="370"/>
      <c r="AJ701" s="370"/>
      <c r="AK701" s="370"/>
      <c r="AL701" s="370"/>
      <c r="AM701" s="370"/>
      <c r="AN701" s="370"/>
      <c r="AO701" s="370"/>
      <c r="AP701" s="370"/>
      <c r="AQ701" s="370"/>
      <c r="AR701" s="370"/>
      <c r="AS701" s="370"/>
      <c r="AT701" s="370"/>
      <c r="AU701" s="370"/>
      <c r="AV701" s="370"/>
      <c r="AW701" s="370"/>
      <c r="AX701" s="815"/>
    </row>
    <row r="702" spans="1:50" ht="36"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3" t="s">
        <v>483</v>
      </c>
      <c r="AE702" s="334"/>
      <c r="AF702" s="334"/>
      <c r="AG702" s="373" t="s">
        <v>545</v>
      </c>
      <c r="AH702" s="374"/>
      <c r="AI702" s="374"/>
      <c r="AJ702" s="374"/>
      <c r="AK702" s="374"/>
      <c r="AL702" s="374"/>
      <c r="AM702" s="374"/>
      <c r="AN702" s="374"/>
      <c r="AO702" s="374"/>
      <c r="AP702" s="374"/>
      <c r="AQ702" s="374"/>
      <c r="AR702" s="374"/>
      <c r="AS702" s="374"/>
      <c r="AT702" s="374"/>
      <c r="AU702" s="374"/>
      <c r="AV702" s="374"/>
      <c r="AW702" s="374"/>
      <c r="AX702" s="375"/>
    </row>
    <row r="703" spans="1:50" ht="38.2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0"/>
      <c r="AD703" s="314" t="s">
        <v>483</v>
      </c>
      <c r="AE703" s="315"/>
      <c r="AF703" s="315"/>
      <c r="AG703" s="87" t="s">
        <v>546</v>
      </c>
      <c r="AH703" s="326"/>
      <c r="AI703" s="326"/>
      <c r="AJ703" s="326"/>
      <c r="AK703" s="326"/>
      <c r="AL703" s="326"/>
      <c r="AM703" s="326"/>
      <c r="AN703" s="326"/>
      <c r="AO703" s="326"/>
      <c r="AP703" s="326"/>
      <c r="AQ703" s="326"/>
      <c r="AR703" s="326"/>
      <c r="AS703" s="326"/>
      <c r="AT703" s="326"/>
      <c r="AU703" s="326"/>
      <c r="AV703" s="326"/>
      <c r="AW703" s="326"/>
      <c r="AX703" s="327"/>
    </row>
    <row r="704" spans="1:50" ht="47.25"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483</v>
      </c>
      <c r="AE704" s="773"/>
      <c r="AF704" s="773"/>
      <c r="AG704" s="113" t="s">
        <v>547</v>
      </c>
      <c r="AH704" s="696"/>
      <c r="AI704" s="696"/>
      <c r="AJ704" s="696"/>
      <c r="AK704" s="696"/>
      <c r="AL704" s="696"/>
      <c r="AM704" s="696"/>
      <c r="AN704" s="696"/>
      <c r="AO704" s="696"/>
      <c r="AP704" s="696"/>
      <c r="AQ704" s="696"/>
      <c r="AR704" s="696"/>
      <c r="AS704" s="696"/>
      <c r="AT704" s="696"/>
      <c r="AU704" s="696"/>
      <c r="AV704" s="696"/>
      <c r="AW704" s="696"/>
      <c r="AX704" s="697"/>
    </row>
    <row r="705" spans="1:50" ht="27" customHeight="1" x14ac:dyDescent="0.15">
      <c r="A705" s="628" t="s">
        <v>38</v>
      </c>
      <c r="B705" s="629"/>
      <c r="C705" s="811" t="s">
        <v>40</v>
      </c>
      <c r="D705" s="8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3"/>
      <c r="AD705" s="704" t="s">
        <v>483</v>
      </c>
      <c r="AE705" s="705"/>
      <c r="AF705" s="705"/>
      <c r="AG705" s="111" t="s">
        <v>548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4"/>
      <c r="D706" s="785"/>
      <c r="E706" s="720" t="s">
        <v>425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t="s">
        <v>535</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536</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2" t="s">
        <v>537</v>
      </c>
      <c r="AE708" s="593"/>
      <c r="AF708" s="593"/>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483</v>
      </c>
      <c r="AE709" s="315"/>
      <c r="AF709" s="315"/>
      <c r="AG709" s="87" t="s">
        <v>541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537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483</v>
      </c>
      <c r="AE711" s="315"/>
      <c r="AF711" s="315"/>
      <c r="AG711" s="87" t="s">
        <v>542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2" t="s">
        <v>537</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0"/>
      <c r="B713" s="632"/>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537</v>
      </c>
      <c r="AE713" s="315"/>
      <c r="AF713" s="651"/>
      <c r="AG713" s="87"/>
      <c r="AH713" s="88"/>
      <c r="AI713" s="88"/>
      <c r="AJ713" s="88"/>
      <c r="AK713" s="88"/>
      <c r="AL713" s="88"/>
      <c r="AM713" s="88"/>
      <c r="AN713" s="88"/>
      <c r="AO713" s="88"/>
      <c r="AP713" s="88"/>
      <c r="AQ713" s="88"/>
      <c r="AR713" s="88"/>
      <c r="AS713" s="88"/>
      <c r="AT713" s="88"/>
      <c r="AU713" s="88"/>
      <c r="AV713" s="88"/>
      <c r="AW713" s="88"/>
      <c r="AX713" s="89"/>
    </row>
    <row r="714" spans="1:50" ht="46.5"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483</v>
      </c>
      <c r="AE714" s="798"/>
      <c r="AF714" s="799"/>
      <c r="AG714" s="726" t="s">
        <v>543</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8"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537</v>
      </c>
      <c r="AE715" s="593"/>
      <c r="AF715" s="644"/>
      <c r="AG715" s="732" t="s">
        <v>544</v>
      </c>
      <c r="AH715" s="733"/>
      <c r="AI715" s="733"/>
      <c r="AJ715" s="733"/>
      <c r="AK715" s="733"/>
      <c r="AL715" s="733"/>
      <c r="AM715" s="733"/>
      <c r="AN715" s="733"/>
      <c r="AO715" s="733"/>
      <c r="AP715" s="733"/>
      <c r="AQ715" s="733"/>
      <c r="AR715" s="733"/>
      <c r="AS715" s="733"/>
      <c r="AT715" s="733"/>
      <c r="AU715" s="733"/>
      <c r="AV715" s="733"/>
      <c r="AW715" s="733"/>
      <c r="AX715" s="734"/>
    </row>
    <row r="716" spans="1:50" ht="47.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483</v>
      </c>
      <c r="AE716" s="615"/>
      <c r="AF716" s="615"/>
      <c r="AG716" s="87" t="s">
        <v>538</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0"/>
      <c r="B717" s="632"/>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483</v>
      </c>
      <c r="AE717" s="315"/>
      <c r="AF717" s="315"/>
      <c r="AG717" s="87" t="s">
        <v>540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483</v>
      </c>
      <c r="AE718" s="315"/>
      <c r="AF718" s="315"/>
      <c r="AG718" s="113" t="s">
        <v>539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6" t="s">
        <v>57</v>
      </c>
      <c r="B719" s="767"/>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537</v>
      </c>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2"/>
      <c r="C726" s="805" t="s">
        <v>52</v>
      </c>
      <c r="D726" s="827"/>
      <c r="E726" s="827"/>
      <c r="F726" s="828"/>
      <c r="G726" s="565" t="s">
        <v>556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3"/>
      <c r="B727" s="794"/>
      <c r="C727" s="738" t="s">
        <v>56</v>
      </c>
      <c r="D727" s="739"/>
      <c r="E727" s="739"/>
      <c r="F727" s="740"/>
      <c r="G727" s="563" t="s">
        <v>557</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c r="B731" s="790"/>
      <c r="C731" s="790"/>
      <c r="D731" s="790"/>
      <c r="E731" s="791"/>
      <c r="F731" s="719"/>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3" t="s">
        <v>468</v>
      </c>
      <c r="B737" s="196"/>
      <c r="C737" s="196"/>
      <c r="D737" s="197"/>
      <c r="E737" s="982"/>
      <c r="F737" s="982"/>
      <c r="G737" s="982"/>
      <c r="H737" s="982"/>
      <c r="I737" s="982"/>
      <c r="J737" s="982"/>
      <c r="K737" s="982"/>
      <c r="L737" s="982"/>
      <c r="M737" s="982"/>
      <c r="N737" s="353" t="s">
        <v>461</v>
      </c>
      <c r="O737" s="353"/>
      <c r="P737" s="353"/>
      <c r="Q737" s="353"/>
      <c r="R737" s="982"/>
      <c r="S737" s="982"/>
      <c r="T737" s="982"/>
      <c r="U737" s="982"/>
      <c r="V737" s="982"/>
      <c r="W737" s="982"/>
      <c r="X737" s="982"/>
      <c r="Y737" s="982"/>
      <c r="Z737" s="982"/>
      <c r="AA737" s="353" t="s">
        <v>460</v>
      </c>
      <c r="AB737" s="353"/>
      <c r="AC737" s="353"/>
      <c r="AD737" s="353"/>
      <c r="AE737" s="982"/>
      <c r="AF737" s="982"/>
      <c r="AG737" s="982"/>
      <c r="AH737" s="982"/>
      <c r="AI737" s="982"/>
      <c r="AJ737" s="982"/>
      <c r="AK737" s="982"/>
      <c r="AL737" s="982"/>
      <c r="AM737" s="982"/>
      <c r="AN737" s="353" t="s">
        <v>459</v>
      </c>
      <c r="AO737" s="353"/>
      <c r="AP737" s="353"/>
      <c r="AQ737" s="353"/>
      <c r="AR737" s="974"/>
      <c r="AS737" s="975"/>
      <c r="AT737" s="975"/>
      <c r="AU737" s="975"/>
      <c r="AV737" s="975"/>
      <c r="AW737" s="975"/>
      <c r="AX737" s="976"/>
      <c r="AY737" s="75"/>
      <c r="AZ737" s="75"/>
    </row>
    <row r="738" spans="1:52" ht="24.75" customHeight="1" x14ac:dyDescent="0.15">
      <c r="A738" s="983" t="s">
        <v>458</v>
      </c>
      <c r="B738" s="196"/>
      <c r="C738" s="196"/>
      <c r="D738" s="197"/>
      <c r="E738" s="982"/>
      <c r="F738" s="982"/>
      <c r="G738" s="982"/>
      <c r="H738" s="982"/>
      <c r="I738" s="982"/>
      <c r="J738" s="982"/>
      <c r="K738" s="982"/>
      <c r="L738" s="982"/>
      <c r="M738" s="982"/>
      <c r="N738" s="353" t="s">
        <v>457</v>
      </c>
      <c r="O738" s="353"/>
      <c r="P738" s="353"/>
      <c r="Q738" s="353"/>
      <c r="R738" s="982"/>
      <c r="S738" s="982"/>
      <c r="T738" s="982"/>
      <c r="U738" s="982"/>
      <c r="V738" s="982"/>
      <c r="W738" s="982"/>
      <c r="X738" s="982"/>
      <c r="Y738" s="982"/>
      <c r="Z738" s="982"/>
      <c r="AA738" s="353" t="s">
        <v>456</v>
      </c>
      <c r="AB738" s="353"/>
      <c r="AC738" s="353"/>
      <c r="AD738" s="353"/>
      <c r="AE738" s="982" t="s">
        <v>549</v>
      </c>
      <c r="AF738" s="982"/>
      <c r="AG738" s="982"/>
      <c r="AH738" s="982"/>
      <c r="AI738" s="982"/>
      <c r="AJ738" s="982"/>
      <c r="AK738" s="982"/>
      <c r="AL738" s="982"/>
      <c r="AM738" s="982"/>
      <c r="AN738" s="353" t="s">
        <v>452</v>
      </c>
      <c r="AO738" s="353"/>
      <c r="AP738" s="353"/>
      <c r="AQ738" s="353"/>
      <c r="AR738" s="974" t="s">
        <v>554</v>
      </c>
      <c r="AS738" s="975"/>
      <c r="AT738" s="975"/>
      <c r="AU738" s="975"/>
      <c r="AV738" s="975"/>
      <c r="AW738" s="975"/>
      <c r="AX738" s="976"/>
    </row>
    <row r="739" spans="1:52" ht="24.75" customHeight="1" thickBot="1" x14ac:dyDescent="0.2">
      <c r="A739" s="984" t="s">
        <v>448</v>
      </c>
      <c r="B739" s="985"/>
      <c r="C739" s="985"/>
      <c r="D739" s="986"/>
      <c r="E739" s="987" t="s">
        <v>482</v>
      </c>
      <c r="F739" s="977"/>
      <c r="G739" s="977"/>
      <c r="H739" s="79" t="str">
        <f>IF(E739="", "", "(")</f>
        <v>(</v>
      </c>
      <c r="I739" s="977"/>
      <c r="J739" s="977"/>
      <c r="K739" s="79" t="str">
        <f>IF(OR(I739="　", I739=""), "", "-")</f>
        <v/>
      </c>
      <c r="L739" s="978">
        <v>292</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2" t="s">
        <v>428</v>
      </c>
      <c r="B740" s="603"/>
      <c r="C740" s="603"/>
      <c r="D740" s="603"/>
      <c r="E740" s="603"/>
      <c r="F740" s="604"/>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430</v>
      </c>
      <c r="B779" s="617"/>
      <c r="C779" s="617"/>
      <c r="D779" s="617"/>
      <c r="E779" s="617"/>
      <c r="F779" s="618"/>
      <c r="G779" s="583" t="s">
        <v>406</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407</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3"/>
    </row>
    <row r="780" spans="1:50" ht="24.75" customHeight="1" x14ac:dyDescent="0.15">
      <c r="A780" s="619"/>
      <c r="B780" s="620"/>
      <c r="C780" s="620"/>
      <c r="D780" s="620"/>
      <c r="E780" s="620"/>
      <c r="F780" s="621"/>
      <c r="G780" s="805"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8"/>
      <c r="AC780" s="805"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550</v>
      </c>
      <c r="H781" s="659"/>
      <c r="I781" s="659"/>
      <c r="J781" s="659"/>
      <c r="K781" s="660"/>
      <c r="L781" s="652" t="s">
        <v>551</v>
      </c>
      <c r="M781" s="653"/>
      <c r="N781" s="653"/>
      <c r="O781" s="653"/>
      <c r="P781" s="653"/>
      <c r="Q781" s="653"/>
      <c r="R781" s="653"/>
      <c r="S781" s="653"/>
      <c r="T781" s="653"/>
      <c r="U781" s="653"/>
      <c r="V781" s="653"/>
      <c r="W781" s="653"/>
      <c r="X781" s="654"/>
      <c r="Y781" s="376">
        <v>14</v>
      </c>
      <c r="Z781" s="377"/>
      <c r="AA781" s="377"/>
      <c r="AB781" s="795"/>
      <c r="AC781" s="658"/>
      <c r="AD781" s="659"/>
      <c r="AE781" s="659"/>
      <c r="AF781" s="659"/>
      <c r="AG781" s="660"/>
      <c r="AH781" s="652"/>
      <c r="AI781" s="653"/>
      <c r="AJ781" s="653"/>
      <c r="AK781" s="653"/>
      <c r="AL781" s="653"/>
      <c r="AM781" s="653"/>
      <c r="AN781" s="653"/>
      <c r="AO781" s="653"/>
      <c r="AP781" s="653"/>
      <c r="AQ781" s="653"/>
      <c r="AR781" s="653"/>
      <c r="AS781" s="653"/>
      <c r="AT781" s="654"/>
      <c r="AU781" s="376"/>
      <c r="AV781" s="377"/>
      <c r="AW781" s="377"/>
      <c r="AX781" s="378"/>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6" t="s">
        <v>20</v>
      </c>
      <c r="H791" s="817"/>
      <c r="I791" s="817"/>
      <c r="J791" s="817"/>
      <c r="K791" s="817"/>
      <c r="L791" s="818"/>
      <c r="M791" s="819"/>
      <c r="N791" s="819"/>
      <c r="O791" s="819"/>
      <c r="P791" s="819"/>
      <c r="Q791" s="819"/>
      <c r="R791" s="819"/>
      <c r="S791" s="819"/>
      <c r="T791" s="819"/>
      <c r="U791" s="819"/>
      <c r="V791" s="819"/>
      <c r="W791" s="819"/>
      <c r="X791" s="820"/>
      <c r="Y791" s="821">
        <f>SUM(Y781:AB790)</f>
        <v>14</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19"/>
      <c r="B792" s="620"/>
      <c r="C792" s="620"/>
      <c r="D792" s="620"/>
      <c r="E792" s="620"/>
      <c r="F792" s="621"/>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3"/>
    </row>
    <row r="793" spans="1:50" ht="24.75" hidden="1" customHeight="1" x14ac:dyDescent="0.15">
      <c r="A793" s="619"/>
      <c r="B793" s="620"/>
      <c r="C793" s="620"/>
      <c r="D793" s="620"/>
      <c r="E793" s="620"/>
      <c r="F793" s="621"/>
      <c r="G793" s="805"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8"/>
      <c r="AC793" s="805"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6"/>
      <c r="Z794" s="377"/>
      <c r="AA794" s="377"/>
      <c r="AB794" s="795"/>
      <c r="AC794" s="658"/>
      <c r="AD794" s="659"/>
      <c r="AE794" s="659"/>
      <c r="AF794" s="659"/>
      <c r="AG794" s="660"/>
      <c r="AH794" s="652"/>
      <c r="AI794" s="653"/>
      <c r="AJ794" s="653"/>
      <c r="AK794" s="653"/>
      <c r="AL794" s="653"/>
      <c r="AM794" s="653"/>
      <c r="AN794" s="653"/>
      <c r="AO794" s="653"/>
      <c r="AP794" s="653"/>
      <c r="AQ794" s="653"/>
      <c r="AR794" s="653"/>
      <c r="AS794" s="653"/>
      <c r="AT794" s="654"/>
      <c r="AU794" s="376"/>
      <c r="AV794" s="377"/>
      <c r="AW794" s="377"/>
      <c r="AX794" s="378"/>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19"/>
      <c r="B805" s="620"/>
      <c r="C805" s="620"/>
      <c r="D805" s="620"/>
      <c r="E805" s="620"/>
      <c r="F805" s="621"/>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3"/>
    </row>
    <row r="806" spans="1:50" ht="24.75" hidden="1" customHeight="1" x14ac:dyDescent="0.15">
      <c r="A806" s="619"/>
      <c r="B806" s="620"/>
      <c r="C806" s="620"/>
      <c r="D806" s="620"/>
      <c r="E806" s="620"/>
      <c r="F806" s="621"/>
      <c r="G806" s="805"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8"/>
      <c r="AC806" s="805"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6"/>
      <c r="Z807" s="377"/>
      <c r="AA807" s="377"/>
      <c r="AB807" s="795"/>
      <c r="AC807" s="658"/>
      <c r="AD807" s="659"/>
      <c r="AE807" s="659"/>
      <c r="AF807" s="659"/>
      <c r="AG807" s="660"/>
      <c r="AH807" s="652"/>
      <c r="AI807" s="653"/>
      <c r="AJ807" s="653"/>
      <c r="AK807" s="653"/>
      <c r="AL807" s="653"/>
      <c r="AM807" s="653"/>
      <c r="AN807" s="653"/>
      <c r="AO807" s="653"/>
      <c r="AP807" s="653"/>
      <c r="AQ807" s="653"/>
      <c r="AR807" s="653"/>
      <c r="AS807" s="653"/>
      <c r="AT807" s="654"/>
      <c r="AU807" s="376"/>
      <c r="AV807" s="377"/>
      <c r="AW807" s="377"/>
      <c r="AX807" s="378"/>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3"/>
    </row>
    <row r="819" spans="1:50" ht="24.75" hidden="1" customHeight="1" x14ac:dyDescent="0.15">
      <c r="A819" s="619"/>
      <c r="B819" s="620"/>
      <c r="C819" s="620"/>
      <c r="D819" s="620"/>
      <c r="E819" s="620"/>
      <c r="F819" s="621"/>
      <c r="G819" s="805"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8"/>
      <c r="AC819" s="805"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6"/>
      <c r="Z820" s="377"/>
      <c r="AA820" s="377"/>
      <c r="AB820" s="795"/>
      <c r="AC820" s="658"/>
      <c r="AD820" s="659"/>
      <c r="AE820" s="659"/>
      <c r="AF820" s="659"/>
      <c r="AG820" s="660"/>
      <c r="AH820" s="652"/>
      <c r="AI820" s="653"/>
      <c r="AJ820" s="653"/>
      <c r="AK820" s="653"/>
      <c r="AL820" s="653"/>
      <c r="AM820" s="653"/>
      <c r="AN820" s="653"/>
      <c r="AO820" s="653"/>
      <c r="AP820" s="653"/>
      <c r="AQ820" s="653"/>
      <c r="AR820" s="653"/>
      <c r="AS820" s="653"/>
      <c r="AT820" s="654"/>
      <c r="AU820" s="376"/>
      <c r="AV820" s="377"/>
      <c r="AW820" s="377"/>
      <c r="AX820" s="378"/>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412</v>
      </c>
      <c r="AI836" s="352"/>
      <c r="AJ836" s="352"/>
      <c r="AK836" s="352"/>
      <c r="AL836" s="352" t="s">
        <v>21</v>
      </c>
      <c r="AM836" s="352"/>
      <c r="AN836" s="352"/>
      <c r="AO836" s="357"/>
      <c r="AP836" s="358" t="s">
        <v>344</v>
      </c>
      <c r="AQ836" s="358"/>
      <c r="AR836" s="358"/>
      <c r="AS836" s="358"/>
      <c r="AT836" s="358"/>
      <c r="AU836" s="358"/>
      <c r="AV836" s="358"/>
      <c r="AW836" s="358"/>
      <c r="AX836" s="358"/>
    </row>
    <row r="837" spans="1:50" ht="115.5" customHeight="1" x14ac:dyDescent="0.15">
      <c r="A837" s="364">
        <v>1</v>
      </c>
      <c r="B837" s="364">
        <v>1</v>
      </c>
      <c r="C837" s="349" t="s">
        <v>521</v>
      </c>
      <c r="D837" s="335"/>
      <c r="E837" s="335"/>
      <c r="F837" s="335"/>
      <c r="G837" s="335"/>
      <c r="H837" s="335"/>
      <c r="I837" s="335"/>
      <c r="J837" s="336">
        <v>5010401023057</v>
      </c>
      <c r="K837" s="337"/>
      <c r="L837" s="337"/>
      <c r="M837" s="337"/>
      <c r="N837" s="337"/>
      <c r="O837" s="337"/>
      <c r="P837" s="350" t="s">
        <v>522</v>
      </c>
      <c r="Q837" s="338"/>
      <c r="R837" s="338"/>
      <c r="S837" s="338"/>
      <c r="T837" s="338"/>
      <c r="U837" s="338"/>
      <c r="V837" s="338"/>
      <c r="W837" s="338"/>
      <c r="X837" s="338"/>
      <c r="Y837" s="339">
        <v>13.99</v>
      </c>
      <c r="Z837" s="340"/>
      <c r="AA837" s="340"/>
      <c r="AB837" s="341"/>
      <c r="AC837" s="351" t="s">
        <v>420</v>
      </c>
      <c r="AD837" s="359"/>
      <c r="AE837" s="359"/>
      <c r="AF837" s="359"/>
      <c r="AG837" s="359"/>
      <c r="AH837" s="360">
        <v>1</v>
      </c>
      <c r="AI837" s="361"/>
      <c r="AJ837" s="361"/>
      <c r="AK837" s="361"/>
      <c r="AL837" s="345">
        <f>ROUND(13996800/13997821*100,1)</f>
        <v>100</v>
      </c>
      <c r="AM837" s="346"/>
      <c r="AN837" s="346"/>
      <c r="AO837" s="347"/>
      <c r="AP837" s="348"/>
      <c r="AQ837" s="348"/>
      <c r="AR837" s="348"/>
      <c r="AS837" s="348"/>
      <c r="AT837" s="348"/>
      <c r="AU837" s="348"/>
      <c r="AV837" s="348"/>
      <c r="AW837" s="348"/>
      <c r="AX837" s="348"/>
    </row>
    <row r="838" spans="1:50" ht="127.5" customHeight="1" x14ac:dyDescent="0.15">
      <c r="A838" s="364">
        <v>2</v>
      </c>
      <c r="B838" s="364">
        <v>1</v>
      </c>
      <c r="C838" s="349" t="s">
        <v>519</v>
      </c>
      <c r="D838" s="335"/>
      <c r="E838" s="335"/>
      <c r="F838" s="335"/>
      <c r="G838" s="335"/>
      <c r="H838" s="335"/>
      <c r="I838" s="335"/>
      <c r="J838" s="336">
        <v>1010401000530</v>
      </c>
      <c r="K838" s="337"/>
      <c r="L838" s="337"/>
      <c r="M838" s="337"/>
      <c r="N838" s="337"/>
      <c r="O838" s="337"/>
      <c r="P838" s="350" t="s">
        <v>523</v>
      </c>
      <c r="Q838" s="338"/>
      <c r="R838" s="338"/>
      <c r="S838" s="338"/>
      <c r="T838" s="338"/>
      <c r="U838" s="338"/>
      <c r="V838" s="338"/>
      <c r="W838" s="338"/>
      <c r="X838" s="338"/>
      <c r="Y838" s="339">
        <v>11.98</v>
      </c>
      <c r="Z838" s="340"/>
      <c r="AA838" s="340"/>
      <c r="AB838" s="341"/>
      <c r="AC838" s="351" t="s">
        <v>420</v>
      </c>
      <c r="AD838" s="351"/>
      <c r="AE838" s="351"/>
      <c r="AF838" s="351"/>
      <c r="AG838" s="351"/>
      <c r="AH838" s="360">
        <v>10</v>
      </c>
      <c r="AI838" s="361"/>
      <c r="AJ838" s="361"/>
      <c r="AK838" s="361"/>
      <c r="AL838" s="345">
        <f>ROUND(11986444/11986928*100,1)</f>
        <v>100</v>
      </c>
      <c r="AM838" s="346"/>
      <c r="AN838" s="346"/>
      <c r="AO838" s="347"/>
      <c r="AP838" s="348"/>
      <c r="AQ838" s="348"/>
      <c r="AR838" s="348"/>
      <c r="AS838" s="348"/>
      <c r="AT838" s="348"/>
      <c r="AU838" s="348"/>
      <c r="AV838" s="348"/>
      <c r="AW838" s="348"/>
      <c r="AX838" s="348"/>
    </row>
    <row r="839" spans="1:50" ht="60.75" customHeight="1" x14ac:dyDescent="0.15">
      <c r="A839" s="364">
        <v>3</v>
      </c>
      <c r="B839" s="364">
        <v>1</v>
      </c>
      <c r="C839" s="349" t="s">
        <v>520</v>
      </c>
      <c r="D839" s="335"/>
      <c r="E839" s="335"/>
      <c r="F839" s="335"/>
      <c r="G839" s="335"/>
      <c r="H839" s="335"/>
      <c r="I839" s="335"/>
      <c r="J839" s="336">
        <v>9010001001855</v>
      </c>
      <c r="K839" s="337"/>
      <c r="L839" s="337"/>
      <c r="M839" s="337"/>
      <c r="N839" s="337"/>
      <c r="O839" s="337"/>
      <c r="P839" s="350" t="s">
        <v>524</v>
      </c>
      <c r="Q839" s="338"/>
      <c r="R839" s="338"/>
      <c r="S839" s="338"/>
      <c r="T839" s="338"/>
      <c r="U839" s="338"/>
      <c r="V839" s="338"/>
      <c r="W839" s="338"/>
      <c r="X839" s="338"/>
      <c r="Y839" s="339">
        <v>8.42</v>
      </c>
      <c r="Z839" s="340"/>
      <c r="AA839" s="340"/>
      <c r="AB839" s="341"/>
      <c r="AC839" s="351" t="s">
        <v>416</v>
      </c>
      <c r="AD839" s="351"/>
      <c r="AE839" s="351"/>
      <c r="AF839" s="351"/>
      <c r="AG839" s="351"/>
      <c r="AH839" s="343">
        <v>2</v>
      </c>
      <c r="AI839" s="344"/>
      <c r="AJ839" s="344"/>
      <c r="AK839" s="344"/>
      <c r="AL839" s="345">
        <f>ROUND(8424000/9465348*100,1)</f>
        <v>89</v>
      </c>
      <c r="AM839" s="346"/>
      <c r="AN839" s="346"/>
      <c r="AO839" s="347"/>
      <c r="AP839" s="348"/>
      <c r="AQ839" s="348"/>
      <c r="AR839" s="348"/>
      <c r="AS839" s="348"/>
      <c r="AT839" s="348"/>
      <c r="AU839" s="348"/>
      <c r="AV839" s="348"/>
      <c r="AW839" s="348"/>
      <c r="AX839" s="348"/>
    </row>
    <row r="840" spans="1:50" ht="77.25" customHeight="1" x14ac:dyDescent="0.15">
      <c r="A840" s="364">
        <v>4</v>
      </c>
      <c r="B840" s="364">
        <v>1</v>
      </c>
      <c r="C840" s="349" t="s">
        <v>521</v>
      </c>
      <c r="D840" s="335"/>
      <c r="E840" s="335"/>
      <c r="F840" s="335"/>
      <c r="G840" s="335"/>
      <c r="H840" s="335"/>
      <c r="I840" s="335"/>
      <c r="J840" s="336">
        <v>5010401023057</v>
      </c>
      <c r="K840" s="337"/>
      <c r="L840" s="337"/>
      <c r="M840" s="337"/>
      <c r="N840" s="337"/>
      <c r="O840" s="337"/>
      <c r="P840" s="350" t="s">
        <v>525</v>
      </c>
      <c r="Q840" s="338"/>
      <c r="R840" s="338"/>
      <c r="S840" s="338"/>
      <c r="T840" s="338"/>
      <c r="U840" s="338"/>
      <c r="V840" s="338"/>
      <c r="W840" s="338"/>
      <c r="X840" s="338"/>
      <c r="Y840" s="339">
        <v>7.95</v>
      </c>
      <c r="Z840" s="340"/>
      <c r="AA840" s="340"/>
      <c r="AB840" s="341"/>
      <c r="AC840" s="351" t="s">
        <v>420</v>
      </c>
      <c r="AD840" s="351"/>
      <c r="AE840" s="351"/>
      <c r="AF840" s="351"/>
      <c r="AG840" s="351"/>
      <c r="AH840" s="343">
        <v>1</v>
      </c>
      <c r="AI840" s="344"/>
      <c r="AJ840" s="344"/>
      <c r="AK840" s="344"/>
      <c r="AL840" s="345">
        <f>ROUND(7959600/7968520*100,1)</f>
        <v>99.9</v>
      </c>
      <c r="AM840" s="346"/>
      <c r="AN840" s="346"/>
      <c r="AO840" s="347"/>
      <c r="AP840" s="348"/>
      <c r="AQ840" s="348"/>
      <c r="AR840" s="348"/>
      <c r="AS840" s="348"/>
      <c r="AT840" s="348"/>
      <c r="AU840" s="348"/>
      <c r="AV840" s="348"/>
      <c r="AW840" s="348"/>
      <c r="AX840" s="348"/>
    </row>
    <row r="841" spans="1:50" ht="118.5" customHeight="1" x14ac:dyDescent="0.15">
      <c r="A841" s="364">
        <v>5</v>
      </c>
      <c r="B841" s="364">
        <v>1</v>
      </c>
      <c r="C841" s="349" t="s">
        <v>526</v>
      </c>
      <c r="D841" s="335"/>
      <c r="E841" s="335"/>
      <c r="F841" s="335"/>
      <c r="G841" s="335"/>
      <c r="H841" s="335"/>
      <c r="I841" s="335"/>
      <c r="J841" s="336">
        <v>5011105004806</v>
      </c>
      <c r="K841" s="337"/>
      <c r="L841" s="337"/>
      <c r="M841" s="337"/>
      <c r="N841" s="337"/>
      <c r="O841" s="337"/>
      <c r="P841" s="350" t="s">
        <v>527</v>
      </c>
      <c r="Q841" s="338"/>
      <c r="R841" s="338"/>
      <c r="S841" s="338"/>
      <c r="T841" s="338"/>
      <c r="U841" s="338"/>
      <c r="V841" s="338"/>
      <c r="W841" s="338"/>
      <c r="X841" s="338"/>
      <c r="Y841" s="339">
        <v>4.8490000000000002</v>
      </c>
      <c r="Z841" s="340"/>
      <c r="AA841" s="340"/>
      <c r="AB841" s="341"/>
      <c r="AC841" s="342" t="s">
        <v>420</v>
      </c>
      <c r="AD841" s="342"/>
      <c r="AE841" s="342"/>
      <c r="AF841" s="342"/>
      <c r="AG841" s="342"/>
      <c r="AH841" s="343">
        <v>2</v>
      </c>
      <c r="AI841" s="344"/>
      <c r="AJ841" s="344"/>
      <c r="AK841" s="344"/>
      <c r="AL841" s="345">
        <f>ROUND(3996000/4011744*100,1)</f>
        <v>99.6</v>
      </c>
      <c r="AM841" s="346"/>
      <c r="AN841" s="346"/>
      <c r="AO841" s="347"/>
      <c r="AP841" s="348"/>
      <c r="AQ841" s="348"/>
      <c r="AR841" s="348"/>
      <c r="AS841" s="348"/>
      <c r="AT841" s="348"/>
      <c r="AU841" s="348"/>
      <c r="AV841" s="348"/>
      <c r="AW841" s="348"/>
      <c r="AX841" s="348"/>
    </row>
    <row r="842" spans="1:50" ht="145.5" customHeight="1" x14ac:dyDescent="0.15">
      <c r="A842" s="364">
        <v>6</v>
      </c>
      <c r="B842" s="364">
        <v>1</v>
      </c>
      <c r="C842" s="349" t="s">
        <v>529</v>
      </c>
      <c r="D842" s="335"/>
      <c r="E842" s="335"/>
      <c r="F842" s="335"/>
      <c r="G842" s="335"/>
      <c r="H842" s="335"/>
      <c r="I842" s="335"/>
      <c r="J842" s="336">
        <v>4010001184060</v>
      </c>
      <c r="K842" s="337"/>
      <c r="L842" s="337"/>
      <c r="M842" s="337"/>
      <c r="N842" s="337"/>
      <c r="O842" s="337"/>
      <c r="P842" s="350" t="s">
        <v>528</v>
      </c>
      <c r="Q842" s="338"/>
      <c r="R842" s="338"/>
      <c r="S842" s="338"/>
      <c r="T842" s="338"/>
      <c r="U842" s="338"/>
      <c r="V842" s="338"/>
      <c r="W842" s="338"/>
      <c r="X842" s="338"/>
      <c r="Y842" s="339">
        <v>2.99</v>
      </c>
      <c r="Z842" s="340"/>
      <c r="AA842" s="340"/>
      <c r="AB842" s="341"/>
      <c r="AC842" s="342" t="s">
        <v>420</v>
      </c>
      <c r="AD842" s="342"/>
      <c r="AE842" s="342"/>
      <c r="AF842" s="342"/>
      <c r="AG842" s="342"/>
      <c r="AH842" s="343">
        <v>1</v>
      </c>
      <c r="AI842" s="344"/>
      <c r="AJ842" s="344"/>
      <c r="AK842" s="344"/>
      <c r="AL842" s="345">
        <f>ROUND(2999966/2999970*100,1)</f>
        <v>100</v>
      </c>
      <c r="AM842" s="346"/>
      <c r="AN842" s="346"/>
      <c r="AO842" s="347"/>
      <c r="AP842" s="348"/>
      <c r="AQ842" s="348"/>
      <c r="AR842" s="348"/>
      <c r="AS842" s="348"/>
      <c r="AT842" s="348"/>
      <c r="AU842" s="348"/>
      <c r="AV842" s="348"/>
      <c r="AW842" s="348"/>
      <c r="AX842" s="348"/>
    </row>
    <row r="843" spans="1:50" ht="53.25" customHeight="1" x14ac:dyDescent="0.15">
      <c r="A843" s="364">
        <v>7</v>
      </c>
      <c r="B843" s="364">
        <v>1</v>
      </c>
      <c r="C843" s="349" t="s">
        <v>534</v>
      </c>
      <c r="D843" s="335"/>
      <c r="E843" s="335"/>
      <c r="F843" s="335"/>
      <c r="G843" s="335"/>
      <c r="H843" s="335"/>
      <c r="I843" s="335"/>
      <c r="J843" s="336">
        <v>7013201000455</v>
      </c>
      <c r="K843" s="337"/>
      <c r="L843" s="337"/>
      <c r="M843" s="337"/>
      <c r="N843" s="337"/>
      <c r="O843" s="337"/>
      <c r="P843" s="350" t="s">
        <v>530</v>
      </c>
      <c r="Q843" s="338"/>
      <c r="R843" s="338"/>
      <c r="S843" s="338"/>
      <c r="T843" s="338"/>
      <c r="U843" s="338"/>
      <c r="V843" s="338"/>
      <c r="W843" s="338"/>
      <c r="X843" s="338"/>
      <c r="Y843" s="339">
        <v>1.99</v>
      </c>
      <c r="Z843" s="340"/>
      <c r="AA843" s="340"/>
      <c r="AB843" s="341"/>
      <c r="AC843" s="342" t="s">
        <v>420</v>
      </c>
      <c r="AD843" s="342"/>
      <c r="AE843" s="342"/>
      <c r="AF843" s="342"/>
      <c r="AG843" s="342"/>
      <c r="AH843" s="343">
        <v>2</v>
      </c>
      <c r="AI843" s="344"/>
      <c r="AJ843" s="344"/>
      <c r="AK843" s="344"/>
      <c r="AL843" s="345">
        <f>ROUND(1998000/1999989*100,1)</f>
        <v>99.9</v>
      </c>
      <c r="AM843" s="346"/>
      <c r="AN843" s="346"/>
      <c r="AO843" s="347"/>
      <c r="AP843" s="348"/>
      <c r="AQ843" s="348"/>
      <c r="AR843" s="348"/>
      <c r="AS843" s="348"/>
      <c r="AT843" s="348"/>
      <c r="AU843" s="348"/>
      <c r="AV843" s="348"/>
      <c r="AW843" s="348"/>
      <c r="AX843" s="348"/>
    </row>
    <row r="844" spans="1:50" ht="50.25" customHeight="1" x14ac:dyDescent="0.15">
      <c r="A844" s="364">
        <v>8</v>
      </c>
      <c r="B844" s="364">
        <v>1</v>
      </c>
      <c r="C844" s="349" t="s">
        <v>531</v>
      </c>
      <c r="D844" s="335"/>
      <c r="E844" s="335"/>
      <c r="F844" s="335"/>
      <c r="G844" s="335"/>
      <c r="H844" s="335"/>
      <c r="I844" s="335"/>
      <c r="J844" s="336"/>
      <c r="K844" s="337"/>
      <c r="L844" s="337"/>
      <c r="M844" s="337"/>
      <c r="N844" s="337"/>
      <c r="O844" s="337"/>
      <c r="P844" s="350" t="s">
        <v>555</v>
      </c>
      <c r="Q844" s="338"/>
      <c r="R844" s="338"/>
      <c r="S844" s="338"/>
      <c r="T844" s="338"/>
      <c r="U844" s="338"/>
      <c r="V844" s="338"/>
      <c r="W844" s="338"/>
      <c r="X844" s="338"/>
      <c r="Y844" s="339">
        <v>0.95</v>
      </c>
      <c r="Z844" s="340"/>
      <c r="AA844" s="340"/>
      <c r="AB844" s="341"/>
      <c r="AC844" s="342" t="s">
        <v>416</v>
      </c>
      <c r="AD844" s="342"/>
      <c r="AE844" s="342"/>
      <c r="AF844" s="342"/>
      <c r="AG844" s="342"/>
      <c r="AH844" s="343">
        <v>3</v>
      </c>
      <c r="AI844" s="344"/>
      <c r="AJ844" s="344"/>
      <c r="AK844" s="344"/>
      <c r="AL844" s="345">
        <f>ROUND(950400/997238*100,1)</f>
        <v>95.3</v>
      </c>
      <c r="AM844" s="346"/>
      <c r="AN844" s="346"/>
      <c r="AO844" s="347"/>
      <c r="AP844" s="348"/>
      <c r="AQ844" s="348"/>
      <c r="AR844" s="348"/>
      <c r="AS844" s="348"/>
      <c r="AT844" s="348"/>
      <c r="AU844" s="348"/>
      <c r="AV844" s="348"/>
      <c r="AW844" s="348"/>
      <c r="AX844" s="348"/>
    </row>
    <row r="845" spans="1:50" ht="85.5" customHeight="1" x14ac:dyDescent="0.15">
      <c r="A845" s="364">
        <v>9</v>
      </c>
      <c r="B845" s="364">
        <v>1</v>
      </c>
      <c r="C845" s="349" t="s">
        <v>533</v>
      </c>
      <c r="D845" s="335"/>
      <c r="E845" s="335"/>
      <c r="F845" s="335"/>
      <c r="G845" s="335"/>
      <c r="H845" s="335"/>
      <c r="I845" s="335"/>
      <c r="J845" s="336">
        <v>6010001077295</v>
      </c>
      <c r="K845" s="337"/>
      <c r="L845" s="337"/>
      <c r="M845" s="337"/>
      <c r="N845" s="337"/>
      <c r="O845" s="337"/>
      <c r="P845" s="350" t="s">
        <v>532</v>
      </c>
      <c r="Q845" s="338"/>
      <c r="R845" s="338"/>
      <c r="S845" s="338"/>
      <c r="T845" s="338"/>
      <c r="U845" s="338"/>
      <c r="V845" s="338"/>
      <c r="W845" s="338"/>
      <c r="X845" s="338"/>
      <c r="Y845" s="339">
        <v>0.94</v>
      </c>
      <c r="Z845" s="340"/>
      <c r="AA845" s="340"/>
      <c r="AB845" s="341"/>
      <c r="AC845" s="342" t="s">
        <v>416</v>
      </c>
      <c r="AD845" s="342"/>
      <c r="AE845" s="342"/>
      <c r="AF845" s="342"/>
      <c r="AG845" s="342"/>
      <c r="AH845" s="343">
        <v>4</v>
      </c>
      <c r="AI845" s="344"/>
      <c r="AJ845" s="344"/>
      <c r="AK845" s="344"/>
      <c r="AL845" s="345">
        <f>ROUND(945000/970912*100,1)</f>
        <v>97.3</v>
      </c>
      <c r="AM845" s="346"/>
      <c r="AN845" s="346"/>
      <c r="AO845" s="347"/>
      <c r="AP845" s="348"/>
      <c r="AQ845" s="348"/>
      <c r="AR845" s="348"/>
      <c r="AS845" s="348"/>
      <c r="AT845" s="348"/>
      <c r="AU845" s="348"/>
      <c r="AV845" s="348"/>
      <c r="AW845" s="348"/>
      <c r="AX845" s="348"/>
    </row>
    <row r="846" spans="1:50" ht="98.25" customHeight="1" x14ac:dyDescent="0.15">
      <c r="A846" s="364">
        <v>10</v>
      </c>
      <c r="B846" s="364">
        <v>1</v>
      </c>
      <c r="C846" s="349"/>
      <c r="D846" s="335"/>
      <c r="E846" s="335"/>
      <c r="F846" s="335"/>
      <c r="G846" s="335"/>
      <c r="H846" s="335"/>
      <c r="I846" s="335"/>
      <c r="J846" s="336"/>
      <c r="K846" s="337"/>
      <c r="L846" s="337"/>
      <c r="M846" s="337"/>
      <c r="N846" s="337"/>
      <c r="O846" s="337"/>
      <c r="P846" s="350"/>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412</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412</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412</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412</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412</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412</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412</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hidden="1"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E116 AQ116">
    <cfRule type="expression" dxfId="1901" priority="13173">
      <formula>IF(RIGHT(TEXT(AE116,"0.#"),1)=".",FALSE,TRUE)</formula>
    </cfRule>
    <cfRule type="expression" dxfId="1900" priority="13174">
      <formula>IF(RIGHT(TEXT(AE116,"0.#"),1)=".",TRUE,FALSE)</formula>
    </cfRule>
  </conditionalFormatting>
  <conditionalFormatting sqref="AI116">
    <cfRule type="expression" dxfId="1899" priority="13171">
      <formula>IF(RIGHT(TEXT(AI116,"0.#"),1)=".",FALSE,TRUE)</formula>
    </cfRule>
    <cfRule type="expression" dxfId="1898" priority="13172">
      <formula>IF(RIGHT(TEXT(AI116,"0.#"),1)=".",TRUE,FALSE)</formula>
    </cfRule>
  </conditionalFormatting>
  <conditionalFormatting sqref="AM116">
    <cfRule type="expression" dxfId="1897" priority="13169">
      <formula>IF(RIGHT(TEXT(AM116,"0.#"),1)=".",FALSE,TRUE)</formula>
    </cfRule>
    <cfRule type="expression" dxfId="1896" priority="13170">
      <formula>IF(RIGHT(TEXT(AM116,"0.#"),1)=".",TRUE,FALSE)</formula>
    </cfRule>
  </conditionalFormatting>
  <conditionalFormatting sqref="AE117 AM117">
    <cfRule type="expression" dxfId="1895" priority="13167">
      <formula>IF(RIGHT(TEXT(AE117,"0.#"),1)=".",FALSE,TRUE)</formula>
    </cfRule>
    <cfRule type="expression" dxfId="1894" priority="13168">
      <formula>IF(RIGHT(TEXT(AE117,"0.#"),1)=".",TRUE,FALSE)</formula>
    </cfRule>
  </conditionalFormatting>
  <conditionalFormatting sqref="AI117">
    <cfRule type="expression" dxfId="1893" priority="13165">
      <formula>IF(RIGHT(TEXT(AI117,"0.#"),1)=".",FALSE,TRUE)</formula>
    </cfRule>
    <cfRule type="expression" dxfId="1892" priority="13166">
      <formula>IF(RIGHT(TEXT(AI117,"0.#"),1)=".",TRUE,FALSE)</formula>
    </cfRule>
  </conditionalFormatting>
  <conditionalFormatting sqref="AQ117">
    <cfRule type="expression" dxfId="1891" priority="13161">
      <formula>IF(RIGHT(TEXT(AQ117,"0.#"),1)=".",FALSE,TRUE)</formula>
    </cfRule>
    <cfRule type="expression" dxfId="1890" priority="13162">
      <formula>IF(RIGHT(TEXT(AQ117,"0.#"),1)=".",TRUE,FALSE)</formula>
    </cfRule>
  </conditionalFormatting>
  <conditionalFormatting sqref="AE119 AQ119">
    <cfRule type="expression" dxfId="1889" priority="13159">
      <formula>IF(RIGHT(TEXT(AE119,"0.#"),1)=".",FALSE,TRUE)</formula>
    </cfRule>
    <cfRule type="expression" dxfId="1888" priority="13160">
      <formula>IF(RIGHT(TEXT(AE119,"0.#"),1)=".",TRUE,FALSE)</formula>
    </cfRule>
  </conditionalFormatting>
  <conditionalFormatting sqref="AI119">
    <cfRule type="expression" dxfId="1887" priority="13157">
      <formula>IF(RIGHT(TEXT(AI119,"0.#"),1)=".",FALSE,TRUE)</formula>
    </cfRule>
    <cfRule type="expression" dxfId="1886" priority="13158">
      <formula>IF(RIGHT(TEXT(AI119,"0.#"),1)=".",TRUE,FALSE)</formula>
    </cfRule>
  </conditionalFormatting>
  <conditionalFormatting sqref="AM119">
    <cfRule type="expression" dxfId="1885" priority="13155">
      <formula>IF(RIGHT(TEXT(AM119,"0.#"),1)=".",FALSE,TRUE)</formula>
    </cfRule>
    <cfRule type="expression" dxfId="1884" priority="13156">
      <formula>IF(RIGHT(TEXT(AM119,"0.#"),1)=".",TRUE,FALSE)</formula>
    </cfRule>
  </conditionalFormatting>
  <conditionalFormatting sqref="AQ120">
    <cfRule type="expression" dxfId="1883" priority="13147">
      <formula>IF(RIGHT(TEXT(AQ120,"0.#"),1)=".",FALSE,TRUE)</formula>
    </cfRule>
    <cfRule type="expression" dxfId="1882" priority="13148">
      <formula>IF(RIGHT(TEXT(AQ120,"0.#"),1)=".",TRUE,FALSE)</formula>
    </cfRule>
  </conditionalFormatting>
  <conditionalFormatting sqref="AE122 AQ122">
    <cfRule type="expression" dxfId="1881" priority="13145">
      <formula>IF(RIGHT(TEXT(AE122,"0.#"),1)=".",FALSE,TRUE)</formula>
    </cfRule>
    <cfRule type="expression" dxfId="1880" priority="13146">
      <formula>IF(RIGHT(TEXT(AE122,"0.#"),1)=".",TRUE,FALSE)</formula>
    </cfRule>
  </conditionalFormatting>
  <conditionalFormatting sqref="AI122">
    <cfRule type="expression" dxfId="1879" priority="13143">
      <formula>IF(RIGHT(TEXT(AI122,"0.#"),1)=".",FALSE,TRUE)</formula>
    </cfRule>
    <cfRule type="expression" dxfId="1878" priority="13144">
      <formula>IF(RIGHT(TEXT(AI122,"0.#"),1)=".",TRUE,FALSE)</formula>
    </cfRule>
  </conditionalFormatting>
  <conditionalFormatting sqref="AM122">
    <cfRule type="expression" dxfId="1877" priority="13141">
      <formula>IF(RIGHT(TEXT(AM122,"0.#"),1)=".",FALSE,TRUE)</formula>
    </cfRule>
    <cfRule type="expression" dxfId="1876" priority="13142">
      <formula>IF(RIGHT(TEXT(AM122,"0.#"),1)=".",TRUE,FALSE)</formula>
    </cfRule>
  </conditionalFormatting>
  <conditionalFormatting sqref="AQ123">
    <cfRule type="expression" dxfId="1875" priority="13133">
      <formula>IF(RIGHT(TEXT(AQ123,"0.#"),1)=".",FALSE,TRUE)</formula>
    </cfRule>
    <cfRule type="expression" dxfId="1874" priority="13134">
      <formula>IF(RIGHT(TEXT(AQ123,"0.#"),1)=".",TRUE,FALSE)</formula>
    </cfRule>
  </conditionalFormatting>
  <conditionalFormatting sqref="AE125 AQ125">
    <cfRule type="expression" dxfId="1873" priority="13131">
      <formula>IF(RIGHT(TEXT(AE125,"0.#"),1)=".",FALSE,TRUE)</formula>
    </cfRule>
    <cfRule type="expression" dxfId="1872" priority="13132">
      <formula>IF(RIGHT(TEXT(AE125,"0.#"),1)=".",TRUE,FALSE)</formula>
    </cfRule>
  </conditionalFormatting>
  <conditionalFormatting sqref="AI125">
    <cfRule type="expression" dxfId="1871" priority="13129">
      <formula>IF(RIGHT(TEXT(AI125,"0.#"),1)=".",FALSE,TRUE)</formula>
    </cfRule>
    <cfRule type="expression" dxfId="1870" priority="13130">
      <formula>IF(RIGHT(TEXT(AI125,"0.#"),1)=".",TRUE,FALSE)</formula>
    </cfRule>
  </conditionalFormatting>
  <conditionalFormatting sqref="AM125">
    <cfRule type="expression" dxfId="1869" priority="13127">
      <formula>IF(RIGHT(TEXT(AM125,"0.#"),1)=".",FALSE,TRUE)</formula>
    </cfRule>
    <cfRule type="expression" dxfId="1868" priority="13128">
      <formula>IF(RIGHT(TEXT(AM125,"0.#"),1)=".",TRUE,FALSE)</formula>
    </cfRule>
  </conditionalFormatting>
  <conditionalFormatting sqref="AQ126">
    <cfRule type="expression" dxfId="1867" priority="13119">
      <formula>IF(RIGHT(TEXT(AQ126,"0.#"),1)=".",FALSE,TRUE)</formula>
    </cfRule>
    <cfRule type="expression" dxfId="1866" priority="13120">
      <formula>IF(RIGHT(TEXT(AQ126,"0.#"),1)=".",TRUE,FALSE)</formula>
    </cfRule>
  </conditionalFormatting>
  <conditionalFormatting sqref="AE128 AQ128">
    <cfRule type="expression" dxfId="1865" priority="13117">
      <formula>IF(RIGHT(TEXT(AE128,"0.#"),1)=".",FALSE,TRUE)</formula>
    </cfRule>
    <cfRule type="expression" dxfId="1864" priority="13118">
      <formula>IF(RIGHT(TEXT(AE128,"0.#"),1)=".",TRUE,FALSE)</formula>
    </cfRule>
  </conditionalFormatting>
  <conditionalFormatting sqref="AI128">
    <cfRule type="expression" dxfId="1863" priority="13115">
      <formula>IF(RIGHT(TEXT(AI128,"0.#"),1)=".",FALSE,TRUE)</formula>
    </cfRule>
    <cfRule type="expression" dxfId="1862" priority="13116">
      <formula>IF(RIGHT(TEXT(AI128,"0.#"),1)=".",TRUE,FALSE)</formula>
    </cfRule>
  </conditionalFormatting>
  <conditionalFormatting sqref="AM128">
    <cfRule type="expression" dxfId="1861" priority="13113">
      <formula>IF(RIGHT(TEXT(AM128,"0.#"),1)=".",FALSE,TRUE)</formula>
    </cfRule>
    <cfRule type="expression" dxfId="1860" priority="13114">
      <formula>IF(RIGHT(TEXT(AM128,"0.#"),1)=".",TRUE,FALSE)</formula>
    </cfRule>
  </conditionalFormatting>
  <conditionalFormatting sqref="AQ129">
    <cfRule type="expression" dxfId="1859" priority="13105">
      <formula>IF(RIGHT(TEXT(AQ129,"0.#"),1)=".",FALSE,TRUE)</formula>
    </cfRule>
    <cfRule type="expression" dxfId="1858" priority="13106">
      <formula>IF(RIGHT(TEXT(AQ129,"0.#"),1)=".",TRUE,FALSE)</formula>
    </cfRule>
  </conditionalFormatting>
  <conditionalFormatting sqref="AE75">
    <cfRule type="expression" dxfId="1857" priority="13103">
      <formula>IF(RIGHT(TEXT(AE75,"0.#"),1)=".",FALSE,TRUE)</formula>
    </cfRule>
    <cfRule type="expression" dxfId="1856" priority="13104">
      <formula>IF(RIGHT(TEXT(AE75,"0.#"),1)=".",TRUE,FALSE)</formula>
    </cfRule>
  </conditionalFormatting>
  <conditionalFormatting sqref="AE76">
    <cfRule type="expression" dxfId="1855" priority="13101">
      <formula>IF(RIGHT(TEXT(AE76,"0.#"),1)=".",FALSE,TRUE)</formula>
    </cfRule>
    <cfRule type="expression" dxfId="1854" priority="13102">
      <formula>IF(RIGHT(TEXT(AE76,"0.#"),1)=".",TRUE,FALSE)</formula>
    </cfRule>
  </conditionalFormatting>
  <conditionalFormatting sqref="AE77">
    <cfRule type="expression" dxfId="1853" priority="13099">
      <formula>IF(RIGHT(TEXT(AE77,"0.#"),1)=".",FALSE,TRUE)</formula>
    </cfRule>
    <cfRule type="expression" dxfId="1852" priority="13100">
      <formula>IF(RIGHT(TEXT(AE77,"0.#"),1)=".",TRUE,FALSE)</formula>
    </cfRule>
  </conditionalFormatting>
  <conditionalFormatting sqref="AI77">
    <cfRule type="expression" dxfId="1851" priority="13097">
      <formula>IF(RIGHT(TEXT(AI77,"0.#"),1)=".",FALSE,TRUE)</formula>
    </cfRule>
    <cfRule type="expression" dxfId="1850" priority="13098">
      <formula>IF(RIGHT(TEXT(AI77,"0.#"),1)=".",TRUE,FALSE)</formula>
    </cfRule>
  </conditionalFormatting>
  <conditionalFormatting sqref="AI76">
    <cfRule type="expression" dxfId="1849" priority="13095">
      <formula>IF(RIGHT(TEXT(AI76,"0.#"),1)=".",FALSE,TRUE)</formula>
    </cfRule>
    <cfRule type="expression" dxfId="1848" priority="13096">
      <formula>IF(RIGHT(TEXT(AI76,"0.#"),1)=".",TRUE,FALSE)</formula>
    </cfRule>
  </conditionalFormatting>
  <conditionalFormatting sqref="AI75">
    <cfRule type="expression" dxfId="1847" priority="13093">
      <formula>IF(RIGHT(TEXT(AI75,"0.#"),1)=".",FALSE,TRUE)</formula>
    </cfRule>
    <cfRule type="expression" dxfId="1846" priority="13094">
      <formula>IF(RIGHT(TEXT(AI75,"0.#"),1)=".",TRUE,FALSE)</formula>
    </cfRule>
  </conditionalFormatting>
  <conditionalFormatting sqref="AM75">
    <cfRule type="expression" dxfId="1845" priority="13091">
      <formula>IF(RIGHT(TEXT(AM75,"0.#"),1)=".",FALSE,TRUE)</formula>
    </cfRule>
    <cfRule type="expression" dxfId="1844" priority="13092">
      <formula>IF(RIGHT(TEXT(AM75,"0.#"),1)=".",TRUE,FALSE)</formula>
    </cfRule>
  </conditionalFormatting>
  <conditionalFormatting sqref="AM76">
    <cfRule type="expression" dxfId="1843" priority="13089">
      <formula>IF(RIGHT(TEXT(AM76,"0.#"),1)=".",FALSE,TRUE)</formula>
    </cfRule>
    <cfRule type="expression" dxfId="1842" priority="13090">
      <formula>IF(RIGHT(TEXT(AM76,"0.#"),1)=".",TRUE,FALSE)</formula>
    </cfRule>
  </conditionalFormatting>
  <conditionalFormatting sqref="AM77">
    <cfRule type="expression" dxfId="1841" priority="13087">
      <formula>IF(RIGHT(TEXT(AM77,"0.#"),1)=".",FALSE,TRUE)</formula>
    </cfRule>
    <cfRule type="expression" dxfId="1840" priority="13088">
      <formula>IF(RIGHT(TEXT(AM77,"0.#"),1)=".",TRUE,FALSE)</formula>
    </cfRule>
  </conditionalFormatting>
  <conditionalFormatting sqref="AE135 AI135 AM134:AM135">
    <cfRule type="expression" dxfId="1839" priority="13073">
      <formula>IF(RIGHT(TEXT(AE134,"0.#"),1)=".",FALSE,TRUE)</formula>
    </cfRule>
    <cfRule type="expression" dxfId="1838" priority="13074">
      <formula>IF(RIGHT(TEXT(AE134,"0.#"),1)=".",TRUE,FALSE)</formula>
    </cfRule>
  </conditionalFormatting>
  <conditionalFormatting sqref="AE433">
    <cfRule type="expression" dxfId="1837" priority="13043">
      <formula>IF(RIGHT(TEXT(AE433,"0.#"),1)=".",FALSE,TRUE)</formula>
    </cfRule>
    <cfRule type="expression" dxfId="1836" priority="13044">
      <formula>IF(RIGHT(TEXT(AE433,"0.#"),1)=".",TRUE,FALSE)</formula>
    </cfRule>
  </conditionalFormatting>
  <conditionalFormatting sqref="AM435">
    <cfRule type="expression" dxfId="1835" priority="13027">
      <formula>IF(RIGHT(TEXT(AM435,"0.#"),1)=".",FALSE,TRUE)</formula>
    </cfRule>
    <cfRule type="expression" dxfId="1834" priority="13028">
      <formula>IF(RIGHT(TEXT(AM435,"0.#"),1)=".",TRUE,FALSE)</formula>
    </cfRule>
  </conditionalFormatting>
  <conditionalFormatting sqref="AE434">
    <cfRule type="expression" dxfId="1833" priority="13041">
      <formula>IF(RIGHT(TEXT(AE434,"0.#"),1)=".",FALSE,TRUE)</formula>
    </cfRule>
    <cfRule type="expression" dxfId="1832" priority="13042">
      <formula>IF(RIGHT(TEXT(AE434,"0.#"),1)=".",TRUE,FALSE)</formula>
    </cfRule>
  </conditionalFormatting>
  <conditionalFormatting sqref="AE435">
    <cfRule type="expression" dxfId="1831" priority="13039">
      <formula>IF(RIGHT(TEXT(AE435,"0.#"),1)=".",FALSE,TRUE)</formula>
    </cfRule>
    <cfRule type="expression" dxfId="1830" priority="13040">
      <formula>IF(RIGHT(TEXT(AE435,"0.#"),1)=".",TRUE,FALSE)</formula>
    </cfRule>
  </conditionalFormatting>
  <conditionalFormatting sqref="AM433">
    <cfRule type="expression" dxfId="1829" priority="13031">
      <formula>IF(RIGHT(TEXT(AM433,"0.#"),1)=".",FALSE,TRUE)</formula>
    </cfRule>
    <cfRule type="expression" dxfId="1828" priority="13032">
      <formula>IF(RIGHT(TEXT(AM433,"0.#"),1)=".",TRUE,FALSE)</formula>
    </cfRule>
  </conditionalFormatting>
  <conditionalFormatting sqref="AM434">
    <cfRule type="expression" dxfId="1827" priority="13029">
      <formula>IF(RIGHT(TEXT(AM434,"0.#"),1)=".",FALSE,TRUE)</formula>
    </cfRule>
    <cfRule type="expression" dxfId="1826" priority="13030">
      <formula>IF(RIGHT(TEXT(AM434,"0.#"),1)=".",TRUE,FALSE)</formula>
    </cfRule>
  </conditionalFormatting>
  <conditionalFormatting sqref="AU433">
    <cfRule type="expression" dxfId="1825" priority="13019">
      <formula>IF(RIGHT(TEXT(AU433,"0.#"),1)=".",FALSE,TRUE)</formula>
    </cfRule>
    <cfRule type="expression" dxfId="1824" priority="13020">
      <formula>IF(RIGHT(TEXT(AU433,"0.#"),1)=".",TRUE,FALSE)</formula>
    </cfRule>
  </conditionalFormatting>
  <conditionalFormatting sqref="AU434">
    <cfRule type="expression" dxfId="1823" priority="13017">
      <formula>IF(RIGHT(TEXT(AU434,"0.#"),1)=".",FALSE,TRUE)</formula>
    </cfRule>
    <cfRule type="expression" dxfId="1822" priority="13018">
      <formula>IF(RIGHT(TEXT(AU434,"0.#"),1)=".",TRUE,FALSE)</formula>
    </cfRule>
  </conditionalFormatting>
  <conditionalFormatting sqref="AU435">
    <cfRule type="expression" dxfId="1821" priority="13015">
      <formula>IF(RIGHT(TEXT(AU435,"0.#"),1)=".",FALSE,TRUE)</formula>
    </cfRule>
    <cfRule type="expression" dxfId="1820" priority="13016">
      <formula>IF(RIGHT(TEXT(AU435,"0.#"),1)=".",TRUE,FALSE)</formula>
    </cfRule>
  </conditionalFormatting>
  <conditionalFormatting sqref="AI435">
    <cfRule type="expression" dxfId="1819" priority="12949">
      <formula>IF(RIGHT(TEXT(AI435,"0.#"),1)=".",FALSE,TRUE)</formula>
    </cfRule>
    <cfRule type="expression" dxfId="1818" priority="12950">
      <formula>IF(RIGHT(TEXT(AI435,"0.#"),1)=".",TRUE,FALSE)</formula>
    </cfRule>
  </conditionalFormatting>
  <conditionalFormatting sqref="AI433">
    <cfRule type="expression" dxfId="1817" priority="12953">
      <formula>IF(RIGHT(TEXT(AI433,"0.#"),1)=".",FALSE,TRUE)</formula>
    </cfRule>
    <cfRule type="expression" dxfId="1816" priority="12954">
      <formula>IF(RIGHT(TEXT(AI433,"0.#"),1)=".",TRUE,FALSE)</formula>
    </cfRule>
  </conditionalFormatting>
  <conditionalFormatting sqref="AI434">
    <cfRule type="expression" dxfId="1815" priority="12951">
      <formula>IF(RIGHT(TEXT(AI434,"0.#"),1)=".",FALSE,TRUE)</formula>
    </cfRule>
    <cfRule type="expression" dxfId="1814" priority="12952">
      <formula>IF(RIGHT(TEXT(AI434,"0.#"),1)=".",TRUE,FALSE)</formula>
    </cfRule>
  </conditionalFormatting>
  <conditionalFormatting sqref="AQ434">
    <cfRule type="expression" dxfId="1813" priority="12935">
      <formula>IF(RIGHT(TEXT(AQ434,"0.#"),1)=".",FALSE,TRUE)</formula>
    </cfRule>
    <cfRule type="expression" dxfId="1812" priority="12936">
      <formula>IF(RIGHT(TEXT(AQ434,"0.#"),1)=".",TRUE,FALSE)</formula>
    </cfRule>
  </conditionalFormatting>
  <conditionalFormatting sqref="AQ435">
    <cfRule type="expression" dxfId="1811" priority="12921">
      <formula>IF(RIGHT(TEXT(AQ435,"0.#"),1)=".",FALSE,TRUE)</formula>
    </cfRule>
    <cfRule type="expression" dxfId="1810" priority="12922">
      <formula>IF(RIGHT(TEXT(AQ435,"0.#"),1)=".",TRUE,FALSE)</formula>
    </cfRule>
  </conditionalFormatting>
  <conditionalFormatting sqref="AQ433">
    <cfRule type="expression" dxfId="1809" priority="12919">
      <formula>IF(RIGHT(TEXT(AQ433,"0.#"),1)=".",FALSE,TRUE)</formula>
    </cfRule>
    <cfRule type="expression" dxfId="1808" priority="12920">
      <formula>IF(RIGHT(TEXT(AQ433,"0.#"),1)=".",TRUE,FALSE)</formula>
    </cfRule>
  </conditionalFormatting>
  <conditionalFormatting sqref="AL839:AO866">
    <cfRule type="expression" dxfId="1807" priority="6643">
      <formula>IF(AND(AL839&gt;=0, RIGHT(TEXT(AL839,"0.#"),1)&lt;&gt;"."),TRUE,FALSE)</formula>
    </cfRule>
    <cfRule type="expression" dxfId="1806" priority="6644">
      <formula>IF(AND(AL839&gt;=0, RIGHT(TEXT(AL839,"0.#"),1)="."),TRUE,FALSE)</formula>
    </cfRule>
    <cfRule type="expression" dxfId="1805" priority="6645">
      <formula>IF(AND(AL839&lt;0, RIGHT(TEXT(AL839,"0.#"),1)&lt;&gt;"."),TRUE,FALSE)</formula>
    </cfRule>
    <cfRule type="expression" dxfId="1804" priority="6646">
      <formula>IF(AND(AL839&lt;0, RIGHT(TEXT(AL839,"0.#"),1)="."),TRUE,FALSE)</formula>
    </cfRule>
  </conditionalFormatting>
  <conditionalFormatting sqref="AQ53:AQ55">
    <cfRule type="expression" dxfId="1803" priority="4665">
      <formula>IF(RIGHT(TEXT(AQ53,"0.#"),1)=".",FALSE,TRUE)</formula>
    </cfRule>
    <cfRule type="expression" dxfId="1802" priority="4666">
      <formula>IF(RIGHT(TEXT(AQ53,"0.#"),1)=".",TRUE,FALSE)</formula>
    </cfRule>
  </conditionalFormatting>
  <conditionalFormatting sqref="AU53:AU55">
    <cfRule type="expression" dxfId="1801" priority="4663">
      <formula>IF(RIGHT(TEXT(AU53,"0.#"),1)=".",FALSE,TRUE)</formula>
    </cfRule>
    <cfRule type="expression" dxfId="1800" priority="4664">
      <formula>IF(RIGHT(TEXT(AU53,"0.#"),1)=".",TRUE,FALSE)</formula>
    </cfRule>
  </conditionalFormatting>
  <conditionalFormatting sqref="AQ60:AQ62">
    <cfRule type="expression" dxfId="1799" priority="4661">
      <formula>IF(RIGHT(TEXT(AQ60,"0.#"),1)=".",FALSE,TRUE)</formula>
    </cfRule>
    <cfRule type="expression" dxfId="1798" priority="4662">
      <formula>IF(RIGHT(TEXT(AQ60,"0.#"),1)=".",TRUE,FALSE)</formula>
    </cfRule>
  </conditionalFormatting>
  <conditionalFormatting sqref="AU60:AU62">
    <cfRule type="expression" dxfId="1797" priority="4659">
      <formula>IF(RIGHT(TEXT(AU60,"0.#"),1)=".",FALSE,TRUE)</formula>
    </cfRule>
    <cfRule type="expression" dxfId="1796" priority="4660">
      <formula>IF(RIGHT(TEXT(AU60,"0.#"),1)=".",TRUE,FALSE)</formula>
    </cfRule>
  </conditionalFormatting>
  <conditionalFormatting sqref="AQ75:AQ77">
    <cfRule type="expression" dxfId="1795" priority="4657">
      <formula>IF(RIGHT(TEXT(AQ75,"0.#"),1)=".",FALSE,TRUE)</formula>
    </cfRule>
    <cfRule type="expression" dxfId="1794" priority="4658">
      <formula>IF(RIGHT(TEXT(AQ75,"0.#"),1)=".",TRUE,FALSE)</formula>
    </cfRule>
  </conditionalFormatting>
  <conditionalFormatting sqref="AU75:AU77">
    <cfRule type="expression" dxfId="1793" priority="4655">
      <formula>IF(RIGHT(TEXT(AU75,"0.#"),1)=".",FALSE,TRUE)</formula>
    </cfRule>
    <cfRule type="expression" dxfId="1792" priority="4656">
      <formula>IF(RIGHT(TEXT(AU75,"0.#"),1)=".",TRUE,FALSE)</formula>
    </cfRule>
  </conditionalFormatting>
  <conditionalFormatting sqref="AQ87:AQ89">
    <cfRule type="expression" dxfId="1791" priority="4653">
      <formula>IF(RIGHT(TEXT(AQ87,"0.#"),1)=".",FALSE,TRUE)</formula>
    </cfRule>
    <cfRule type="expression" dxfId="1790" priority="4654">
      <formula>IF(RIGHT(TEXT(AQ87,"0.#"),1)=".",TRUE,FALSE)</formula>
    </cfRule>
  </conditionalFormatting>
  <conditionalFormatting sqref="AU87:AU89">
    <cfRule type="expression" dxfId="1789" priority="4651">
      <formula>IF(RIGHT(TEXT(AU87,"0.#"),1)=".",FALSE,TRUE)</formula>
    </cfRule>
    <cfRule type="expression" dxfId="1788" priority="4652">
      <formula>IF(RIGHT(TEXT(AU87,"0.#"),1)=".",TRUE,FALSE)</formula>
    </cfRule>
  </conditionalFormatting>
  <conditionalFormatting sqref="AQ92:AQ94">
    <cfRule type="expression" dxfId="1787" priority="4649">
      <formula>IF(RIGHT(TEXT(AQ92,"0.#"),1)=".",FALSE,TRUE)</formula>
    </cfRule>
    <cfRule type="expression" dxfId="1786" priority="4650">
      <formula>IF(RIGHT(TEXT(AQ92,"0.#"),1)=".",TRUE,FALSE)</formula>
    </cfRule>
  </conditionalFormatting>
  <conditionalFormatting sqref="AU92:AU94">
    <cfRule type="expression" dxfId="1785" priority="4647">
      <formula>IF(RIGHT(TEXT(AU92,"0.#"),1)=".",FALSE,TRUE)</formula>
    </cfRule>
    <cfRule type="expression" dxfId="1784" priority="4648">
      <formula>IF(RIGHT(TEXT(AU92,"0.#"),1)=".",TRUE,FALSE)</formula>
    </cfRule>
  </conditionalFormatting>
  <conditionalFormatting sqref="AQ97:AQ99">
    <cfRule type="expression" dxfId="1783" priority="4645">
      <formula>IF(RIGHT(TEXT(AQ97,"0.#"),1)=".",FALSE,TRUE)</formula>
    </cfRule>
    <cfRule type="expression" dxfId="1782" priority="4646">
      <formula>IF(RIGHT(TEXT(AQ97,"0.#"),1)=".",TRUE,FALSE)</formula>
    </cfRule>
  </conditionalFormatting>
  <conditionalFormatting sqref="AU97:AU99">
    <cfRule type="expression" dxfId="1781" priority="4643">
      <formula>IF(RIGHT(TEXT(AU97,"0.#"),1)=".",FALSE,TRUE)</formula>
    </cfRule>
    <cfRule type="expression" dxfId="1780" priority="4644">
      <formula>IF(RIGHT(TEXT(AU97,"0.#"),1)=".",TRUE,FALSE)</formula>
    </cfRule>
  </conditionalFormatting>
  <conditionalFormatting sqref="AE458">
    <cfRule type="expression" dxfId="1779" priority="4337">
      <formula>IF(RIGHT(TEXT(AE458,"0.#"),1)=".",FALSE,TRUE)</formula>
    </cfRule>
    <cfRule type="expression" dxfId="1778" priority="4338">
      <formula>IF(RIGHT(TEXT(AE458,"0.#"),1)=".",TRUE,FALSE)</formula>
    </cfRule>
  </conditionalFormatting>
  <conditionalFormatting sqref="AM460">
    <cfRule type="expression" dxfId="1777" priority="4327">
      <formula>IF(RIGHT(TEXT(AM460,"0.#"),1)=".",FALSE,TRUE)</formula>
    </cfRule>
    <cfRule type="expression" dxfId="1776" priority="4328">
      <formula>IF(RIGHT(TEXT(AM460,"0.#"),1)=".",TRUE,FALSE)</formula>
    </cfRule>
  </conditionalFormatting>
  <conditionalFormatting sqref="AE459">
    <cfRule type="expression" dxfId="1775" priority="4335">
      <formula>IF(RIGHT(TEXT(AE459,"0.#"),1)=".",FALSE,TRUE)</formula>
    </cfRule>
    <cfRule type="expression" dxfId="1774" priority="4336">
      <formula>IF(RIGHT(TEXT(AE459,"0.#"),1)=".",TRUE,FALSE)</formula>
    </cfRule>
  </conditionalFormatting>
  <conditionalFormatting sqref="AE460">
    <cfRule type="expression" dxfId="1773" priority="4333">
      <formula>IF(RIGHT(TEXT(AE460,"0.#"),1)=".",FALSE,TRUE)</formula>
    </cfRule>
    <cfRule type="expression" dxfId="1772" priority="4334">
      <formula>IF(RIGHT(TEXT(AE460,"0.#"),1)=".",TRUE,FALSE)</formula>
    </cfRule>
  </conditionalFormatting>
  <conditionalFormatting sqref="AM458">
    <cfRule type="expression" dxfId="1771" priority="4331">
      <formula>IF(RIGHT(TEXT(AM458,"0.#"),1)=".",FALSE,TRUE)</formula>
    </cfRule>
    <cfRule type="expression" dxfId="1770" priority="4332">
      <formula>IF(RIGHT(TEXT(AM458,"0.#"),1)=".",TRUE,FALSE)</formula>
    </cfRule>
  </conditionalFormatting>
  <conditionalFormatting sqref="AM459">
    <cfRule type="expression" dxfId="1769" priority="4329">
      <formula>IF(RIGHT(TEXT(AM459,"0.#"),1)=".",FALSE,TRUE)</formula>
    </cfRule>
    <cfRule type="expression" dxfId="1768" priority="4330">
      <formula>IF(RIGHT(TEXT(AM459,"0.#"),1)=".",TRUE,FALSE)</formula>
    </cfRule>
  </conditionalFormatting>
  <conditionalFormatting sqref="AU458">
    <cfRule type="expression" dxfId="1767" priority="4325">
      <formula>IF(RIGHT(TEXT(AU458,"0.#"),1)=".",FALSE,TRUE)</formula>
    </cfRule>
    <cfRule type="expression" dxfId="1766" priority="4326">
      <formula>IF(RIGHT(TEXT(AU458,"0.#"),1)=".",TRUE,FALSE)</formula>
    </cfRule>
  </conditionalFormatting>
  <conditionalFormatting sqref="AU459">
    <cfRule type="expression" dxfId="1765" priority="4323">
      <formula>IF(RIGHT(TEXT(AU459,"0.#"),1)=".",FALSE,TRUE)</formula>
    </cfRule>
    <cfRule type="expression" dxfId="1764" priority="4324">
      <formula>IF(RIGHT(TEXT(AU459,"0.#"),1)=".",TRUE,FALSE)</formula>
    </cfRule>
  </conditionalFormatting>
  <conditionalFormatting sqref="AU460">
    <cfRule type="expression" dxfId="1763" priority="4321">
      <formula>IF(RIGHT(TEXT(AU460,"0.#"),1)=".",FALSE,TRUE)</formula>
    </cfRule>
    <cfRule type="expression" dxfId="1762" priority="4322">
      <formula>IF(RIGHT(TEXT(AU460,"0.#"),1)=".",TRUE,FALSE)</formula>
    </cfRule>
  </conditionalFormatting>
  <conditionalFormatting sqref="AI460">
    <cfRule type="expression" dxfId="1761" priority="4315">
      <formula>IF(RIGHT(TEXT(AI460,"0.#"),1)=".",FALSE,TRUE)</formula>
    </cfRule>
    <cfRule type="expression" dxfId="1760" priority="4316">
      <formula>IF(RIGHT(TEXT(AI460,"0.#"),1)=".",TRUE,FALSE)</formula>
    </cfRule>
  </conditionalFormatting>
  <conditionalFormatting sqref="AI458">
    <cfRule type="expression" dxfId="1759" priority="4319">
      <formula>IF(RIGHT(TEXT(AI458,"0.#"),1)=".",FALSE,TRUE)</formula>
    </cfRule>
    <cfRule type="expression" dxfId="1758" priority="4320">
      <formula>IF(RIGHT(TEXT(AI458,"0.#"),1)=".",TRUE,FALSE)</formula>
    </cfRule>
  </conditionalFormatting>
  <conditionalFormatting sqref="AI459">
    <cfRule type="expression" dxfId="1757" priority="4317">
      <formula>IF(RIGHT(TEXT(AI459,"0.#"),1)=".",FALSE,TRUE)</formula>
    </cfRule>
    <cfRule type="expression" dxfId="1756" priority="4318">
      <formula>IF(RIGHT(TEXT(AI459,"0.#"),1)=".",TRUE,FALSE)</formula>
    </cfRule>
  </conditionalFormatting>
  <conditionalFormatting sqref="AQ459">
    <cfRule type="expression" dxfId="1755" priority="4313">
      <formula>IF(RIGHT(TEXT(AQ459,"0.#"),1)=".",FALSE,TRUE)</formula>
    </cfRule>
    <cfRule type="expression" dxfId="1754" priority="4314">
      <formula>IF(RIGHT(TEXT(AQ459,"0.#"),1)=".",TRUE,FALSE)</formula>
    </cfRule>
  </conditionalFormatting>
  <conditionalFormatting sqref="AQ460">
    <cfRule type="expression" dxfId="1753" priority="4311">
      <formula>IF(RIGHT(TEXT(AQ460,"0.#"),1)=".",FALSE,TRUE)</formula>
    </cfRule>
    <cfRule type="expression" dxfId="1752" priority="4312">
      <formula>IF(RIGHT(TEXT(AQ460,"0.#"),1)=".",TRUE,FALSE)</formula>
    </cfRule>
  </conditionalFormatting>
  <conditionalFormatting sqref="AQ458">
    <cfRule type="expression" dxfId="1751" priority="4309">
      <formula>IF(RIGHT(TEXT(AQ458,"0.#"),1)=".",FALSE,TRUE)</formula>
    </cfRule>
    <cfRule type="expression" dxfId="1750" priority="4310">
      <formula>IF(RIGHT(TEXT(AQ458,"0.#"),1)=".",TRUE,FALSE)</formula>
    </cfRule>
  </conditionalFormatting>
  <conditionalFormatting sqref="AE120 AM120">
    <cfRule type="expression" dxfId="1749" priority="2987">
      <formula>IF(RIGHT(TEXT(AE120,"0.#"),1)=".",FALSE,TRUE)</formula>
    </cfRule>
    <cfRule type="expression" dxfId="1748" priority="2988">
      <formula>IF(RIGHT(TEXT(AE120,"0.#"),1)=".",TRUE,FALSE)</formula>
    </cfRule>
  </conditionalFormatting>
  <conditionalFormatting sqref="AI126">
    <cfRule type="expression" dxfId="1747" priority="2977">
      <formula>IF(RIGHT(TEXT(AI126,"0.#"),1)=".",FALSE,TRUE)</formula>
    </cfRule>
    <cfRule type="expression" dxfId="1746" priority="2978">
      <formula>IF(RIGHT(TEXT(AI126,"0.#"),1)=".",TRUE,FALSE)</formula>
    </cfRule>
  </conditionalFormatting>
  <conditionalFormatting sqref="AI120">
    <cfRule type="expression" dxfId="1745" priority="2985">
      <formula>IF(RIGHT(TEXT(AI120,"0.#"),1)=".",FALSE,TRUE)</formula>
    </cfRule>
    <cfRule type="expression" dxfId="1744" priority="2986">
      <formula>IF(RIGHT(TEXT(AI120,"0.#"),1)=".",TRUE,FALSE)</formula>
    </cfRule>
  </conditionalFormatting>
  <conditionalFormatting sqref="AE123 AM123">
    <cfRule type="expression" dxfId="1743" priority="2983">
      <formula>IF(RIGHT(TEXT(AE123,"0.#"),1)=".",FALSE,TRUE)</formula>
    </cfRule>
    <cfRule type="expression" dxfId="1742" priority="2984">
      <formula>IF(RIGHT(TEXT(AE123,"0.#"),1)=".",TRUE,FALSE)</formula>
    </cfRule>
  </conditionalFormatting>
  <conditionalFormatting sqref="AI123">
    <cfRule type="expression" dxfId="1741" priority="2981">
      <formula>IF(RIGHT(TEXT(AI123,"0.#"),1)=".",FALSE,TRUE)</formula>
    </cfRule>
    <cfRule type="expression" dxfId="1740" priority="2982">
      <formula>IF(RIGHT(TEXT(AI123,"0.#"),1)=".",TRUE,FALSE)</formula>
    </cfRule>
  </conditionalFormatting>
  <conditionalFormatting sqref="AE126 AM126">
    <cfRule type="expression" dxfId="1739" priority="2979">
      <formula>IF(RIGHT(TEXT(AE126,"0.#"),1)=".",FALSE,TRUE)</formula>
    </cfRule>
    <cfRule type="expression" dxfId="1738" priority="2980">
      <formula>IF(RIGHT(TEXT(AE126,"0.#"),1)=".",TRUE,FALSE)</formula>
    </cfRule>
  </conditionalFormatting>
  <conditionalFormatting sqref="AE129 AM129">
    <cfRule type="expression" dxfId="1737" priority="2975">
      <formula>IF(RIGHT(TEXT(AE129,"0.#"),1)=".",FALSE,TRUE)</formula>
    </cfRule>
    <cfRule type="expression" dxfId="1736" priority="2976">
      <formula>IF(RIGHT(TEXT(AE129,"0.#"),1)=".",TRUE,FALSE)</formula>
    </cfRule>
  </conditionalFormatting>
  <conditionalFormatting sqref="AI129">
    <cfRule type="expression" dxfId="1735" priority="2973">
      <formula>IF(RIGHT(TEXT(AI129,"0.#"),1)=".",FALSE,TRUE)</formula>
    </cfRule>
    <cfRule type="expression" dxfId="1734" priority="2974">
      <formula>IF(RIGHT(TEXT(AI129,"0.#"),1)=".",TRUE,FALSE)</formula>
    </cfRule>
  </conditionalFormatting>
  <conditionalFormatting sqref="Y839:Y866">
    <cfRule type="expression" dxfId="1733" priority="2971">
      <formula>IF(RIGHT(TEXT(Y839,"0.#"),1)=".",FALSE,TRUE)</formula>
    </cfRule>
    <cfRule type="expression" dxfId="1732" priority="2972">
      <formula>IF(RIGHT(TEXT(Y839,"0.#"),1)=".",TRUE,FALSE)</formula>
    </cfRule>
  </conditionalFormatting>
  <conditionalFormatting sqref="AU518">
    <cfRule type="expression" dxfId="1731" priority="1481">
      <formula>IF(RIGHT(TEXT(AU518,"0.#"),1)=".",FALSE,TRUE)</formula>
    </cfRule>
    <cfRule type="expression" dxfId="1730" priority="1482">
      <formula>IF(RIGHT(TEXT(AU518,"0.#"),1)=".",TRUE,FALSE)</formula>
    </cfRule>
  </conditionalFormatting>
  <conditionalFormatting sqref="AQ551">
    <cfRule type="expression" dxfId="1729" priority="1257">
      <formula>IF(RIGHT(TEXT(AQ551,"0.#"),1)=".",FALSE,TRUE)</formula>
    </cfRule>
    <cfRule type="expression" dxfId="1728" priority="1258">
      <formula>IF(RIGHT(TEXT(AQ551,"0.#"),1)=".",TRUE,FALSE)</formula>
    </cfRule>
  </conditionalFormatting>
  <conditionalFormatting sqref="AE556">
    <cfRule type="expression" dxfId="1727" priority="1255">
      <formula>IF(RIGHT(TEXT(AE556,"0.#"),1)=".",FALSE,TRUE)</formula>
    </cfRule>
    <cfRule type="expression" dxfId="1726" priority="1256">
      <formula>IF(RIGHT(TEXT(AE556,"0.#"),1)=".",TRUE,FALSE)</formula>
    </cfRule>
  </conditionalFormatting>
  <conditionalFormatting sqref="AE557">
    <cfRule type="expression" dxfId="1725" priority="1253">
      <formula>IF(RIGHT(TEXT(AE557,"0.#"),1)=".",FALSE,TRUE)</formula>
    </cfRule>
    <cfRule type="expression" dxfId="1724" priority="1254">
      <formula>IF(RIGHT(TEXT(AE557,"0.#"),1)=".",TRUE,FALSE)</formula>
    </cfRule>
  </conditionalFormatting>
  <conditionalFormatting sqref="AE558">
    <cfRule type="expression" dxfId="1723" priority="1251">
      <formula>IF(RIGHT(TEXT(AE558,"0.#"),1)=".",FALSE,TRUE)</formula>
    </cfRule>
    <cfRule type="expression" dxfId="1722" priority="1252">
      <formula>IF(RIGHT(TEXT(AE558,"0.#"),1)=".",TRUE,FALSE)</formula>
    </cfRule>
  </conditionalFormatting>
  <conditionalFormatting sqref="AU556">
    <cfRule type="expression" dxfId="1721" priority="1243">
      <formula>IF(RIGHT(TEXT(AU556,"0.#"),1)=".",FALSE,TRUE)</formula>
    </cfRule>
    <cfRule type="expression" dxfId="1720" priority="1244">
      <formula>IF(RIGHT(TEXT(AU556,"0.#"),1)=".",TRUE,FALSE)</formula>
    </cfRule>
  </conditionalFormatting>
  <conditionalFormatting sqref="AU557">
    <cfRule type="expression" dxfId="1719" priority="1241">
      <formula>IF(RIGHT(TEXT(AU557,"0.#"),1)=".",FALSE,TRUE)</formula>
    </cfRule>
    <cfRule type="expression" dxfId="1718" priority="1242">
      <formula>IF(RIGHT(TEXT(AU557,"0.#"),1)=".",TRUE,FALSE)</formula>
    </cfRule>
  </conditionalFormatting>
  <conditionalFormatting sqref="AU558">
    <cfRule type="expression" dxfId="1717" priority="1239">
      <formula>IF(RIGHT(TEXT(AU558,"0.#"),1)=".",FALSE,TRUE)</formula>
    </cfRule>
    <cfRule type="expression" dxfId="1716" priority="1240">
      <formula>IF(RIGHT(TEXT(AU558,"0.#"),1)=".",TRUE,FALSE)</formula>
    </cfRule>
  </conditionalFormatting>
  <conditionalFormatting sqref="AQ557">
    <cfRule type="expression" dxfId="1715" priority="1231">
      <formula>IF(RIGHT(TEXT(AQ557,"0.#"),1)=".",FALSE,TRUE)</formula>
    </cfRule>
    <cfRule type="expression" dxfId="1714" priority="1232">
      <formula>IF(RIGHT(TEXT(AQ557,"0.#"),1)=".",TRUE,FALSE)</formula>
    </cfRule>
  </conditionalFormatting>
  <conditionalFormatting sqref="AQ558">
    <cfRule type="expression" dxfId="1713" priority="1229">
      <formula>IF(RIGHT(TEXT(AQ558,"0.#"),1)=".",FALSE,TRUE)</formula>
    </cfRule>
    <cfRule type="expression" dxfId="1712" priority="1230">
      <formula>IF(RIGHT(TEXT(AQ558,"0.#"),1)=".",TRUE,FALSE)</formula>
    </cfRule>
  </conditionalFormatting>
  <conditionalFormatting sqref="AQ556">
    <cfRule type="expression" dxfId="1711" priority="1227">
      <formula>IF(RIGHT(TEXT(AQ556,"0.#"),1)=".",FALSE,TRUE)</formula>
    </cfRule>
    <cfRule type="expression" dxfId="1710" priority="1228">
      <formula>IF(RIGHT(TEXT(AQ556,"0.#"),1)=".",TRUE,FALSE)</formula>
    </cfRule>
  </conditionalFormatting>
  <conditionalFormatting sqref="AE561">
    <cfRule type="expression" dxfId="1709" priority="1225">
      <formula>IF(RIGHT(TEXT(AE561,"0.#"),1)=".",FALSE,TRUE)</formula>
    </cfRule>
    <cfRule type="expression" dxfId="1708" priority="1226">
      <formula>IF(RIGHT(TEXT(AE561,"0.#"),1)=".",TRUE,FALSE)</formula>
    </cfRule>
  </conditionalFormatting>
  <conditionalFormatting sqref="AE562">
    <cfRule type="expression" dxfId="1707" priority="1223">
      <formula>IF(RIGHT(TEXT(AE562,"0.#"),1)=".",FALSE,TRUE)</formula>
    </cfRule>
    <cfRule type="expression" dxfId="1706" priority="1224">
      <formula>IF(RIGHT(TEXT(AE562,"0.#"),1)=".",TRUE,FALSE)</formula>
    </cfRule>
  </conditionalFormatting>
  <conditionalFormatting sqref="AE563">
    <cfRule type="expression" dxfId="1705" priority="1221">
      <formula>IF(RIGHT(TEXT(AE563,"0.#"),1)=".",FALSE,TRUE)</formula>
    </cfRule>
    <cfRule type="expression" dxfId="1704" priority="1222">
      <formula>IF(RIGHT(TEXT(AE563,"0.#"),1)=".",TRUE,FALSE)</formula>
    </cfRule>
  </conditionalFormatting>
  <conditionalFormatting sqref="AL1102:AO1131">
    <cfRule type="expression" dxfId="1703" priority="2877">
      <formula>IF(AND(AL1102&gt;=0, RIGHT(TEXT(AL1102,"0.#"),1)&lt;&gt;"."),TRUE,FALSE)</formula>
    </cfRule>
    <cfRule type="expression" dxfId="1702" priority="2878">
      <formula>IF(AND(AL1102&gt;=0, RIGHT(TEXT(AL1102,"0.#"),1)="."),TRUE,FALSE)</formula>
    </cfRule>
    <cfRule type="expression" dxfId="1701" priority="2879">
      <formula>IF(AND(AL1102&lt;0, RIGHT(TEXT(AL1102,"0.#"),1)&lt;&gt;"."),TRUE,FALSE)</formula>
    </cfRule>
    <cfRule type="expression" dxfId="1700" priority="2880">
      <formula>IF(AND(AL1102&lt;0, RIGHT(TEXT(AL1102,"0.#"),1)="."),TRUE,FALSE)</formula>
    </cfRule>
  </conditionalFormatting>
  <conditionalFormatting sqref="Y1102:Y1131">
    <cfRule type="expression" dxfId="1699" priority="2875">
      <formula>IF(RIGHT(TEXT(Y1102,"0.#"),1)=".",FALSE,TRUE)</formula>
    </cfRule>
    <cfRule type="expression" dxfId="1698" priority="2876">
      <formula>IF(RIGHT(TEXT(Y1102,"0.#"),1)=".",TRUE,FALSE)</formula>
    </cfRule>
  </conditionalFormatting>
  <conditionalFormatting sqref="AQ553">
    <cfRule type="expression" dxfId="1697" priority="1259">
      <formula>IF(RIGHT(TEXT(AQ553,"0.#"),1)=".",FALSE,TRUE)</formula>
    </cfRule>
    <cfRule type="expression" dxfId="1696" priority="1260">
      <formula>IF(RIGHT(TEXT(AQ553,"0.#"),1)=".",TRUE,FALSE)</formula>
    </cfRule>
  </conditionalFormatting>
  <conditionalFormatting sqref="AU552">
    <cfRule type="expression" dxfId="1695" priority="1271">
      <formula>IF(RIGHT(TEXT(AU552,"0.#"),1)=".",FALSE,TRUE)</formula>
    </cfRule>
    <cfRule type="expression" dxfId="1694" priority="1272">
      <formula>IF(RIGHT(TEXT(AU552,"0.#"),1)=".",TRUE,FALSE)</formula>
    </cfRule>
  </conditionalFormatting>
  <conditionalFormatting sqref="AE552">
    <cfRule type="expression" dxfId="1693" priority="1283">
      <formula>IF(RIGHT(TEXT(AE552,"0.#"),1)=".",FALSE,TRUE)</formula>
    </cfRule>
    <cfRule type="expression" dxfId="1692" priority="1284">
      <formula>IF(RIGHT(TEXT(AE552,"0.#"),1)=".",TRUE,FALSE)</formula>
    </cfRule>
  </conditionalFormatting>
  <conditionalFormatting sqref="AQ548">
    <cfRule type="expression" dxfId="1691" priority="1289">
      <formula>IF(RIGHT(TEXT(AQ548,"0.#"),1)=".",FALSE,TRUE)</formula>
    </cfRule>
    <cfRule type="expression" dxfId="1690" priority="1290">
      <formula>IF(RIGHT(TEXT(AQ548,"0.#"),1)=".",TRUE,FALSE)</formula>
    </cfRule>
  </conditionalFormatting>
  <conditionalFormatting sqref="AL837:AO838">
    <cfRule type="expression" dxfId="1689" priority="2829">
      <formula>IF(AND(AL837&gt;=0, RIGHT(TEXT(AL837,"0.#"),1)&lt;&gt;"."),TRUE,FALSE)</formula>
    </cfRule>
    <cfRule type="expression" dxfId="1688" priority="2830">
      <formula>IF(AND(AL837&gt;=0, RIGHT(TEXT(AL837,"0.#"),1)="."),TRUE,FALSE)</formula>
    </cfRule>
    <cfRule type="expression" dxfId="1687" priority="2831">
      <formula>IF(AND(AL837&lt;0, RIGHT(TEXT(AL837,"0.#"),1)&lt;&gt;"."),TRUE,FALSE)</formula>
    </cfRule>
    <cfRule type="expression" dxfId="1686" priority="2832">
      <formula>IF(AND(AL837&lt;0, RIGHT(TEXT(AL837,"0.#"),1)="."),TRUE,FALSE)</formula>
    </cfRule>
  </conditionalFormatting>
  <conditionalFormatting sqref="Y837:Y838">
    <cfRule type="expression" dxfId="1685" priority="2827">
      <formula>IF(RIGHT(TEXT(Y837,"0.#"),1)=".",FALSE,TRUE)</formula>
    </cfRule>
    <cfRule type="expression" dxfId="1684" priority="2828">
      <formula>IF(RIGHT(TEXT(Y837,"0.#"),1)=".",TRUE,FALSE)</formula>
    </cfRule>
  </conditionalFormatting>
  <conditionalFormatting sqref="AE492">
    <cfRule type="expression" dxfId="1683" priority="1615">
      <formula>IF(RIGHT(TEXT(AE492,"0.#"),1)=".",FALSE,TRUE)</formula>
    </cfRule>
    <cfRule type="expression" dxfId="1682" priority="1616">
      <formula>IF(RIGHT(TEXT(AE492,"0.#"),1)=".",TRUE,FALSE)</formula>
    </cfRule>
  </conditionalFormatting>
  <conditionalFormatting sqref="AE493">
    <cfRule type="expression" dxfId="1681" priority="1613">
      <formula>IF(RIGHT(TEXT(AE493,"0.#"),1)=".",FALSE,TRUE)</formula>
    </cfRule>
    <cfRule type="expression" dxfId="1680" priority="1614">
      <formula>IF(RIGHT(TEXT(AE493,"0.#"),1)=".",TRUE,FALSE)</formula>
    </cfRule>
  </conditionalFormatting>
  <conditionalFormatting sqref="AE494">
    <cfRule type="expression" dxfId="1679" priority="1611">
      <formula>IF(RIGHT(TEXT(AE494,"0.#"),1)=".",FALSE,TRUE)</formula>
    </cfRule>
    <cfRule type="expression" dxfId="1678" priority="1612">
      <formula>IF(RIGHT(TEXT(AE494,"0.#"),1)=".",TRUE,FALSE)</formula>
    </cfRule>
  </conditionalFormatting>
  <conditionalFormatting sqref="AQ493">
    <cfRule type="expression" dxfId="1677" priority="1591">
      <formula>IF(RIGHT(TEXT(AQ493,"0.#"),1)=".",FALSE,TRUE)</formula>
    </cfRule>
    <cfRule type="expression" dxfId="1676" priority="1592">
      <formula>IF(RIGHT(TEXT(AQ493,"0.#"),1)=".",TRUE,FALSE)</formula>
    </cfRule>
  </conditionalFormatting>
  <conditionalFormatting sqref="AQ494">
    <cfRule type="expression" dxfId="1675" priority="1589">
      <formula>IF(RIGHT(TEXT(AQ494,"0.#"),1)=".",FALSE,TRUE)</formula>
    </cfRule>
    <cfRule type="expression" dxfId="1674" priority="1590">
      <formula>IF(RIGHT(TEXT(AQ494,"0.#"),1)=".",TRUE,FALSE)</formula>
    </cfRule>
  </conditionalFormatting>
  <conditionalFormatting sqref="AQ492">
    <cfRule type="expression" dxfId="1673" priority="1587">
      <formula>IF(RIGHT(TEXT(AQ492,"0.#"),1)=".",FALSE,TRUE)</formula>
    </cfRule>
    <cfRule type="expression" dxfId="1672" priority="1588">
      <formula>IF(RIGHT(TEXT(AQ492,"0.#"),1)=".",TRUE,FALSE)</formula>
    </cfRule>
  </conditionalFormatting>
  <conditionalFormatting sqref="AU494">
    <cfRule type="expression" dxfId="1671" priority="1599">
      <formula>IF(RIGHT(TEXT(AU494,"0.#"),1)=".",FALSE,TRUE)</formula>
    </cfRule>
    <cfRule type="expression" dxfId="1670" priority="1600">
      <formula>IF(RIGHT(TEXT(AU494,"0.#"),1)=".",TRUE,FALSE)</formula>
    </cfRule>
  </conditionalFormatting>
  <conditionalFormatting sqref="AU492">
    <cfRule type="expression" dxfId="1669" priority="1603">
      <formula>IF(RIGHT(TEXT(AU492,"0.#"),1)=".",FALSE,TRUE)</formula>
    </cfRule>
    <cfRule type="expression" dxfId="1668" priority="1604">
      <formula>IF(RIGHT(TEXT(AU492,"0.#"),1)=".",TRUE,FALSE)</formula>
    </cfRule>
  </conditionalFormatting>
  <conditionalFormatting sqref="AU493">
    <cfRule type="expression" dxfId="1667" priority="1601">
      <formula>IF(RIGHT(TEXT(AU493,"0.#"),1)=".",FALSE,TRUE)</formula>
    </cfRule>
    <cfRule type="expression" dxfId="1666" priority="1602">
      <formula>IF(RIGHT(TEXT(AU493,"0.#"),1)=".",TRUE,FALSE)</formula>
    </cfRule>
  </conditionalFormatting>
  <conditionalFormatting sqref="AU583">
    <cfRule type="expression" dxfId="1665" priority="1119">
      <formula>IF(RIGHT(TEXT(AU583,"0.#"),1)=".",FALSE,TRUE)</formula>
    </cfRule>
    <cfRule type="expression" dxfId="1664" priority="1120">
      <formula>IF(RIGHT(TEXT(AU583,"0.#"),1)=".",TRUE,FALSE)</formula>
    </cfRule>
  </conditionalFormatting>
  <conditionalFormatting sqref="AU582">
    <cfRule type="expression" dxfId="1663" priority="1121">
      <formula>IF(RIGHT(TEXT(AU582,"0.#"),1)=".",FALSE,TRUE)</formula>
    </cfRule>
    <cfRule type="expression" dxfId="1662" priority="1122">
      <formula>IF(RIGHT(TEXT(AU582,"0.#"),1)=".",TRUE,FALSE)</formula>
    </cfRule>
  </conditionalFormatting>
  <conditionalFormatting sqref="AE499">
    <cfRule type="expression" dxfId="1661" priority="1581">
      <formula>IF(RIGHT(TEXT(AE499,"0.#"),1)=".",FALSE,TRUE)</formula>
    </cfRule>
    <cfRule type="expression" dxfId="1660" priority="1582">
      <formula>IF(RIGHT(TEXT(AE499,"0.#"),1)=".",TRUE,FALSE)</formula>
    </cfRule>
  </conditionalFormatting>
  <conditionalFormatting sqref="AE497">
    <cfRule type="expression" dxfId="1659" priority="1585">
      <formula>IF(RIGHT(TEXT(AE497,"0.#"),1)=".",FALSE,TRUE)</formula>
    </cfRule>
    <cfRule type="expression" dxfId="1658" priority="1586">
      <formula>IF(RIGHT(TEXT(AE497,"0.#"),1)=".",TRUE,FALSE)</formula>
    </cfRule>
  </conditionalFormatting>
  <conditionalFormatting sqref="AE498">
    <cfRule type="expression" dxfId="1657" priority="1583">
      <formula>IF(RIGHT(TEXT(AE498,"0.#"),1)=".",FALSE,TRUE)</formula>
    </cfRule>
    <cfRule type="expression" dxfId="1656" priority="1584">
      <formula>IF(RIGHT(TEXT(AE498,"0.#"),1)=".",TRUE,FALSE)</formula>
    </cfRule>
  </conditionalFormatting>
  <conditionalFormatting sqref="AU499">
    <cfRule type="expression" dxfId="1655" priority="1569">
      <formula>IF(RIGHT(TEXT(AU499,"0.#"),1)=".",FALSE,TRUE)</formula>
    </cfRule>
    <cfRule type="expression" dxfId="1654" priority="1570">
      <formula>IF(RIGHT(TEXT(AU499,"0.#"),1)=".",TRUE,FALSE)</formula>
    </cfRule>
  </conditionalFormatting>
  <conditionalFormatting sqref="AU497">
    <cfRule type="expression" dxfId="1653" priority="1573">
      <formula>IF(RIGHT(TEXT(AU497,"0.#"),1)=".",FALSE,TRUE)</formula>
    </cfRule>
    <cfRule type="expression" dxfId="1652" priority="1574">
      <formula>IF(RIGHT(TEXT(AU497,"0.#"),1)=".",TRUE,FALSE)</formula>
    </cfRule>
  </conditionalFormatting>
  <conditionalFormatting sqref="AU498">
    <cfRule type="expression" dxfId="1651" priority="1571">
      <formula>IF(RIGHT(TEXT(AU498,"0.#"),1)=".",FALSE,TRUE)</formula>
    </cfRule>
    <cfRule type="expression" dxfId="1650" priority="1572">
      <formula>IF(RIGHT(TEXT(AU498,"0.#"),1)=".",TRUE,FALSE)</formula>
    </cfRule>
  </conditionalFormatting>
  <conditionalFormatting sqref="AQ497">
    <cfRule type="expression" dxfId="1649" priority="1557">
      <formula>IF(RIGHT(TEXT(AQ497,"0.#"),1)=".",FALSE,TRUE)</formula>
    </cfRule>
    <cfRule type="expression" dxfId="1648" priority="1558">
      <formula>IF(RIGHT(TEXT(AQ497,"0.#"),1)=".",TRUE,FALSE)</formula>
    </cfRule>
  </conditionalFormatting>
  <conditionalFormatting sqref="AQ498">
    <cfRule type="expression" dxfId="1647" priority="1561">
      <formula>IF(RIGHT(TEXT(AQ498,"0.#"),1)=".",FALSE,TRUE)</formula>
    </cfRule>
    <cfRule type="expression" dxfId="1646" priority="1562">
      <formula>IF(RIGHT(TEXT(AQ498,"0.#"),1)=".",TRUE,FALSE)</formula>
    </cfRule>
  </conditionalFormatting>
  <conditionalFormatting sqref="AQ499">
    <cfRule type="expression" dxfId="1645" priority="1559">
      <formula>IF(RIGHT(TEXT(AQ499,"0.#"),1)=".",FALSE,TRUE)</formula>
    </cfRule>
    <cfRule type="expression" dxfId="1644" priority="1560">
      <formula>IF(RIGHT(TEXT(AQ499,"0.#"),1)=".",TRUE,FALSE)</formula>
    </cfRule>
  </conditionalFormatting>
  <conditionalFormatting sqref="AE504">
    <cfRule type="expression" dxfId="1643" priority="1551">
      <formula>IF(RIGHT(TEXT(AE504,"0.#"),1)=".",FALSE,TRUE)</formula>
    </cfRule>
    <cfRule type="expression" dxfId="1642" priority="1552">
      <formula>IF(RIGHT(TEXT(AE504,"0.#"),1)=".",TRUE,FALSE)</formula>
    </cfRule>
  </conditionalFormatting>
  <conditionalFormatting sqref="AE502">
    <cfRule type="expression" dxfId="1641" priority="1555">
      <formula>IF(RIGHT(TEXT(AE502,"0.#"),1)=".",FALSE,TRUE)</formula>
    </cfRule>
    <cfRule type="expression" dxfId="1640" priority="1556">
      <formula>IF(RIGHT(TEXT(AE502,"0.#"),1)=".",TRUE,FALSE)</formula>
    </cfRule>
  </conditionalFormatting>
  <conditionalFormatting sqref="AE503">
    <cfRule type="expression" dxfId="1639" priority="1553">
      <formula>IF(RIGHT(TEXT(AE503,"0.#"),1)=".",FALSE,TRUE)</formula>
    </cfRule>
    <cfRule type="expression" dxfId="1638" priority="1554">
      <formula>IF(RIGHT(TEXT(AE503,"0.#"),1)=".",TRUE,FALSE)</formula>
    </cfRule>
  </conditionalFormatting>
  <conditionalFormatting sqref="AU504">
    <cfRule type="expression" dxfId="1637" priority="1539">
      <formula>IF(RIGHT(TEXT(AU504,"0.#"),1)=".",FALSE,TRUE)</formula>
    </cfRule>
    <cfRule type="expression" dxfId="1636" priority="1540">
      <formula>IF(RIGHT(TEXT(AU504,"0.#"),1)=".",TRUE,FALSE)</formula>
    </cfRule>
  </conditionalFormatting>
  <conditionalFormatting sqref="AU502">
    <cfRule type="expression" dxfId="1635" priority="1543">
      <formula>IF(RIGHT(TEXT(AU502,"0.#"),1)=".",FALSE,TRUE)</formula>
    </cfRule>
    <cfRule type="expression" dxfId="1634" priority="1544">
      <formula>IF(RIGHT(TEXT(AU502,"0.#"),1)=".",TRUE,FALSE)</formula>
    </cfRule>
  </conditionalFormatting>
  <conditionalFormatting sqref="AU503">
    <cfRule type="expression" dxfId="1633" priority="1541">
      <formula>IF(RIGHT(TEXT(AU503,"0.#"),1)=".",FALSE,TRUE)</formula>
    </cfRule>
    <cfRule type="expression" dxfId="1632" priority="1542">
      <formula>IF(RIGHT(TEXT(AU503,"0.#"),1)=".",TRUE,FALSE)</formula>
    </cfRule>
  </conditionalFormatting>
  <conditionalFormatting sqref="AQ502">
    <cfRule type="expression" dxfId="1631" priority="1527">
      <formula>IF(RIGHT(TEXT(AQ502,"0.#"),1)=".",FALSE,TRUE)</formula>
    </cfRule>
    <cfRule type="expression" dxfId="1630" priority="1528">
      <formula>IF(RIGHT(TEXT(AQ502,"0.#"),1)=".",TRUE,FALSE)</formula>
    </cfRule>
  </conditionalFormatting>
  <conditionalFormatting sqref="AQ503">
    <cfRule type="expression" dxfId="1629" priority="1531">
      <formula>IF(RIGHT(TEXT(AQ503,"0.#"),1)=".",FALSE,TRUE)</formula>
    </cfRule>
    <cfRule type="expression" dxfId="1628" priority="1532">
      <formula>IF(RIGHT(TEXT(AQ503,"0.#"),1)=".",TRUE,FALSE)</formula>
    </cfRule>
  </conditionalFormatting>
  <conditionalFormatting sqref="AQ504">
    <cfRule type="expression" dxfId="1627" priority="1529">
      <formula>IF(RIGHT(TEXT(AQ504,"0.#"),1)=".",FALSE,TRUE)</formula>
    </cfRule>
    <cfRule type="expression" dxfId="1626" priority="1530">
      <formula>IF(RIGHT(TEXT(AQ504,"0.#"),1)=".",TRUE,FALSE)</formula>
    </cfRule>
  </conditionalFormatting>
  <conditionalFormatting sqref="AE509">
    <cfRule type="expression" dxfId="1625" priority="1521">
      <formula>IF(RIGHT(TEXT(AE509,"0.#"),1)=".",FALSE,TRUE)</formula>
    </cfRule>
    <cfRule type="expression" dxfId="1624" priority="1522">
      <formula>IF(RIGHT(TEXT(AE509,"0.#"),1)=".",TRUE,FALSE)</formula>
    </cfRule>
  </conditionalFormatting>
  <conditionalFormatting sqref="AE507">
    <cfRule type="expression" dxfId="1623" priority="1525">
      <formula>IF(RIGHT(TEXT(AE507,"0.#"),1)=".",FALSE,TRUE)</formula>
    </cfRule>
    <cfRule type="expression" dxfId="1622" priority="1526">
      <formula>IF(RIGHT(TEXT(AE507,"0.#"),1)=".",TRUE,FALSE)</formula>
    </cfRule>
  </conditionalFormatting>
  <conditionalFormatting sqref="AE508">
    <cfRule type="expression" dxfId="1621" priority="1523">
      <formula>IF(RIGHT(TEXT(AE508,"0.#"),1)=".",FALSE,TRUE)</formula>
    </cfRule>
    <cfRule type="expression" dxfId="1620" priority="1524">
      <formula>IF(RIGHT(TEXT(AE508,"0.#"),1)=".",TRUE,FALSE)</formula>
    </cfRule>
  </conditionalFormatting>
  <conditionalFormatting sqref="AU509">
    <cfRule type="expression" dxfId="1619" priority="1509">
      <formula>IF(RIGHT(TEXT(AU509,"0.#"),1)=".",FALSE,TRUE)</formula>
    </cfRule>
    <cfRule type="expression" dxfId="1618" priority="1510">
      <formula>IF(RIGHT(TEXT(AU509,"0.#"),1)=".",TRUE,FALSE)</formula>
    </cfRule>
  </conditionalFormatting>
  <conditionalFormatting sqref="AU507">
    <cfRule type="expression" dxfId="1617" priority="1513">
      <formula>IF(RIGHT(TEXT(AU507,"0.#"),1)=".",FALSE,TRUE)</formula>
    </cfRule>
    <cfRule type="expression" dxfId="1616" priority="1514">
      <formula>IF(RIGHT(TEXT(AU507,"0.#"),1)=".",TRUE,FALSE)</formula>
    </cfRule>
  </conditionalFormatting>
  <conditionalFormatting sqref="AU508">
    <cfRule type="expression" dxfId="1615" priority="1511">
      <formula>IF(RIGHT(TEXT(AU508,"0.#"),1)=".",FALSE,TRUE)</formula>
    </cfRule>
    <cfRule type="expression" dxfId="1614" priority="1512">
      <formula>IF(RIGHT(TEXT(AU508,"0.#"),1)=".",TRUE,FALSE)</formula>
    </cfRule>
  </conditionalFormatting>
  <conditionalFormatting sqref="AQ507">
    <cfRule type="expression" dxfId="1613" priority="1497">
      <formula>IF(RIGHT(TEXT(AQ507,"0.#"),1)=".",FALSE,TRUE)</formula>
    </cfRule>
    <cfRule type="expression" dxfId="1612" priority="1498">
      <formula>IF(RIGHT(TEXT(AQ507,"0.#"),1)=".",TRUE,FALSE)</formula>
    </cfRule>
  </conditionalFormatting>
  <conditionalFormatting sqref="AQ508">
    <cfRule type="expression" dxfId="1611" priority="1501">
      <formula>IF(RIGHT(TEXT(AQ508,"0.#"),1)=".",FALSE,TRUE)</formula>
    </cfRule>
    <cfRule type="expression" dxfId="1610" priority="1502">
      <formula>IF(RIGHT(TEXT(AQ508,"0.#"),1)=".",TRUE,FALSE)</formula>
    </cfRule>
  </conditionalFormatting>
  <conditionalFormatting sqref="AQ509">
    <cfRule type="expression" dxfId="1609" priority="1499">
      <formula>IF(RIGHT(TEXT(AQ509,"0.#"),1)=".",FALSE,TRUE)</formula>
    </cfRule>
    <cfRule type="expression" dxfId="1608" priority="1500">
      <formula>IF(RIGHT(TEXT(AQ509,"0.#"),1)=".",TRUE,FALSE)</formula>
    </cfRule>
  </conditionalFormatting>
  <conditionalFormatting sqref="AE465">
    <cfRule type="expression" dxfId="1607" priority="1791">
      <formula>IF(RIGHT(TEXT(AE465,"0.#"),1)=".",FALSE,TRUE)</formula>
    </cfRule>
    <cfRule type="expression" dxfId="1606" priority="1792">
      <formula>IF(RIGHT(TEXT(AE465,"0.#"),1)=".",TRUE,FALSE)</formula>
    </cfRule>
  </conditionalFormatting>
  <conditionalFormatting sqref="AE463">
    <cfRule type="expression" dxfId="1605" priority="1795">
      <formula>IF(RIGHT(TEXT(AE463,"0.#"),1)=".",FALSE,TRUE)</formula>
    </cfRule>
    <cfRule type="expression" dxfId="1604" priority="1796">
      <formula>IF(RIGHT(TEXT(AE463,"0.#"),1)=".",TRUE,FALSE)</formula>
    </cfRule>
  </conditionalFormatting>
  <conditionalFormatting sqref="AE464">
    <cfRule type="expression" dxfId="1603" priority="1793">
      <formula>IF(RIGHT(TEXT(AE464,"0.#"),1)=".",FALSE,TRUE)</formula>
    </cfRule>
    <cfRule type="expression" dxfId="1602" priority="1794">
      <formula>IF(RIGHT(TEXT(AE464,"0.#"),1)=".",TRUE,FALSE)</formula>
    </cfRule>
  </conditionalFormatting>
  <conditionalFormatting sqref="AM465">
    <cfRule type="expression" dxfId="1601" priority="1785">
      <formula>IF(RIGHT(TEXT(AM465,"0.#"),1)=".",FALSE,TRUE)</formula>
    </cfRule>
    <cfRule type="expression" dxfId="1600" priority="1786">
      <formula>IF(RIGHT(TEXT(AM465,"0.#"),1)=".",TRUE,FALSE)</formula>
    </cfRule>
  </conditionalFormatting>
  <conditionalFormatting sqref="AM463">
    <cfRule type="expression" dxfId="1599" priority="1789">
      <formula>IF(RIGHT(TEXT(AM463,"0.#"),1)=".",FALSE,TRUE)</formula>
    </cfRule>
    <cfRule type="expression" dxfId="1598" priority="1790">
      <formula>IF(RIGHT(TEXT(AM463,"0.#"),1)=".",TRUE,FALSE)</formula>
    </cfRule>
  </conditionalFormatting>
  <conditionalFormatting sqref="AM464">
    <cfRule type="expression" dxfId="1597" priority="1787">
      <formula>IF(RIGHT(TEXT(AM464,"0.#"),1)=".",FALSE,TRUE)</formula>
    </cfRule>
    <cfRule type="expression" dxfId="1596" priority="1788">
      <formula>IF(RIGHT(TEXT(AM464,"0.#"),1)=".",TRUE,FALSE)</formula>
    </cfRule>
  </conditionalFormatting>
  <conditionalFormatting sqref="AU465">
    <cfRule type="expression" dxfId="1595" priority="1779">
      <formula>IF(RIGHT(TEXT(AU465,"0.#"),1)=".",FALSE,TRUE)</formula>
    </cfRule>
    <cfRule type="expression" dxfId="1594" priority="1780">
      <formula>IF(RIGHT(TEXT(AU465,"0.#"),1)=".",TRUE,FALSE)</formula>
    </cfRule>
  </conditionalFormatting>
  <conditionalFormatting sqref="AU463">
    <cfRule type="expression" dxfId="1593" priority="1783">
      <formula>IF(RIGHT(TEXT(AU463,"0.#"),1)=".",FALSE,TRUE)</formula>
    </cfRule>
    <cfRule type="expression" dxfId="1592" priority="1784">
      <formula>IF(RIGHT(TEXT(AU463,"0.#"),1)=".",TRUE,FALSE)</formula>
    </cfRule>
  </conditionalFormatting>
  <conditionalFormatting sqref="AU464">
    <cfRule type="expression" dxfId="1591" priority="1781">
      <formula>IF(RIGHT(TEXT(AU464,"0.#"),1)=".",FALSE,TRUE)</formula>
    </cfRule>
    <cfRule type="expression" dxfId="1590" priority="1782">
      <formula>IF(RIGHT(TEXT(AU464,"0.#"),1)=".",TRUE,FALSE)</formula>
    </cfRule>
  </conditionalFormatting>
  <conditionalFormatting sqref="AI465">
    <cfRule type="expression" dxfId="1589" priority="1773">
      <formula>IF(RIGHT(TEXT(AI465,"0.#"),1)=".",FALSE,TRUE)</formula>
    </cfRule>
    <cfRule type="expression" dxfId="1588" priority="1774">
      <formula>IF(RIGHT(TEXT(AI465,"0.#"),1)=".",TRUE,FALSE)</formula>
    </cfRule>
  </conditionalFormatting>
  <conditionalFormatting sqref="AI463">
    <cfRule type="expression" dxfId="1587" priority="1777">
      <formula>IF(RIGHT(TEXT(AI463,"0.#"),1)=".",FALSE,TRUE)</formula>
    </cfRule>
    <cfRule type="expression" dxfId="1586" priority="1778">
      <formula>IF(RIGHT(TEXT(AI463,"0.#"),1)=".",TRUE,FALSE)</formula>
    </cfRule>
  </conditionalFormatting>
  <conditionalFormatting sqref="AI464">
    <cfRule type="expression" dxfId="1585" priority="1775">
      <formula>IF(RIGHT(TEXT(AI464,"0.#"),1)=".",FALSE,TRUE)</formula>
    </cfRule>
    <cfRule type="expression" dxfId="1584" priority="1776">
      <formula>IF(RIGHT(TEXT(AI464,"0.#"),1)=".",TRUE,FALSE)</formula>
    </cfRule>
  </conditionalFormatting>
  <conditionalFormatting sqref="AQ463">
    <cfRule type="expression" dxfId="1583" priority="1767">
      <formula>IF(RIGHT(TEXT(AQ463,"0.#"),1)=".",FALSE,TRUE)</formula>
    </cfRule>
    <cfRule type="expression" dxfId="1582" priority="1768">
      <formula>IF(RIGHT(TEXT(AQ463,"0.#"),1)=".",TRUE,FALSE)</formula>
    </cfRule>
  </conditionalFormatting>
  <conditionalFormatting sqref="AQ464">
    <cfRule type="expression" dxfId="1581" priority="1771">
      <formula>IF(RIGHT(TEXT(AQ464,"0.#"),1)=".",FALSE,TRUE)</formula>
    </cfRule>
    <cfRule type="expression" dxfId="1580" priority="1772">
      <formula>IF(RIGHT(TEXT(AQ464,"0.#"),1)=".",TRUE,FALSE)</formula>
    </cfRule>
  </conditionalFormatting>
  <conditionalFormatting sqref="AQ465">
    <cfRule type="expression" dxfId="1579" priority="1769">
      <formula>IF(RIGHT(TEXT(AQ465,"0.#"),1)=".",FALSE,TRUE)</formula>
    </cfRule>
    <cfRule type="expression" dxfId="1578" priority="1770">
      <formula>IF(RIGHT(TEXT(AQ465,"0.#"),1)=".",TRUE,FALSE)</formula>
    </cfRule>
  </conditionalFormatting>
  <conditionalFormatting sqref="AE470">
    <cfRule type="expression" dxfId="1577" priority="1761">
      <formula>IF(RIGHT(TEXT(AE470,"0.#"),1)=".",FALSE,TRUE)</formula>
    </cfRule>
    <cfRule type="expression" dxfId="1576" priority="1762">
      <formula>IF(RIGHT(TEXT(AE470,"0.#"),1)=".",TRUE,FALSE)</formula>
    </cfRule>
  </conditionalFormatting>
  <conditionalFormatting sqref="AE468">
    <cfRule type="expression" dxfId="1575" priority="1765">
      <formula>IF(RIGHT(TEXT(AE468,"0.#"),1)=".",FALSE,TRUE)</formula>
    </cfRule>
    <cfRule type="expression" dxfId="1574" priority="1766">
      <formula>IF(RIGHT(TEXT(AE468,"0.#"),1)=".",TRUE,FALSE)</formula>
    </cfRule>
  </conditionalFormatting>
  <conditionalFormatting sqref="AE469">
    <cfRule type="expression" dxfId="1573" priority="1763">
      <formula>IF(RIGHT(TEXT(AE469,"0.#"),1)=".",FALSE,TRUE)</formula>
    </cfRule>
    <cfRule type="expression" dxfId="1572" priority="1764">
      <formula>IF(RIGHT(TEXT(AE469,"0.#"),1)=".",TRUE,FALSE)</formula>
    </cfRule>
  </conditionalFormatting>
  <conditionalFormatting sqref="AM470">
    <cfRule type="expression" dxfId="1571" priority="1755">
      <formula>IF(RIGHT(TEXT(AM470,"0.#"),1)=".",FALSE,TRUE)</formula>
    </cfRule>
    <cfRule type="expression" dxfId="1570" priority="1756">
      <formula>IF(RIGHT(TEXT(AM470,"0.#"),1)=".",TRUE,FALSE)</formula>
    </cfRule>
  </conditionalFormatting>
  <conditionalFormatting sqref="AM468">
    <cfRule type="expression" dxfId="1569" priority="1759">
      <formula>IF(RIGHT(TEXT(AM468,"0.#"),1)=".",FALSE,TRUE)</formula>
    </cfRule>
    <cfRule type="expression" dxfId="1568" priority="1760">
      <formula>IF(RIGHT(TEXT(AM468,"0.#"),1)=".",TRUE,FALSE)</formula>
    </cfRule>
  </conditionalFormatting>
  <conditionalFormatting sqref="AM469">
    <cfRule type="expression" dxfId="1567" priority="1757">
      <formula>IF(RIGHT(TEXT(AM469,"0.#"),1)=".",FALSE,TRUE)</formula>
    </cfRule>
    <cfRule type="expression" dxfId="1566" priority="1758">
      <formula>IF(RIGHT(TEXT(AM469,"0.#"),1)=".",TRUE,FALSE)</formula>
    </cfRule>
  </conditionalFormatting>
  <conditionalFormatting sqref="AU470">
    <cfRule type="expression" dxfId="1565" priority="1749">
      <formula>IF(RIGHT(TEXT(AU470,"0.#"),1)=".",FALSE,TRUE)</formula>
    </cfRule>
    <cfRule type="expression" dxfId="1564" priority="1750">
      <formula>IF(RIGHT(TEXT(AU470,"0.#"),1)=".",TRUE,FALSE)</formula>
    </cfRule>
  </conditionalFormatting>
  <conditionalFormatting sqref="AU468">
    <cfRule type="expression" dxfId="1563" priority="1753">
      <formula>IF(RIGHT(TEXT(AU468,"0.#"),1)=".",FALSE,TRUE)</formula>
    </cfRule>
    <cfRule type="expression" dxfId="1562" priority="1754">
      <formula>IF(RIGHT(TEXT(AU468,"0.#"),1)=".",TRUE,FALSE)</formula>
    </cfRule>
  </conditionalFormatting>
  <conditionalFormatting sqref="AU469">
    <cfRule type="expression" dxfId="1561" priority="1751">
      <formula>IF(RIGHT(TEXT(AU469,"0.#"),1)=".",FALSE,TRUE)</formula>
    </cfRule>
    <cfRule type="expression" dxfId="1560" priority="1752">
      <formula>IF(RIGHT(TEXT(AU469,"0.#"),1)=".",TRUE,FALSE)</formula>
    </cfRule>
  </conditionalFormatting>
  <conditionalFormatting sqref="AI470">
    <cfRule type="expression" dxfId="1559" priority="1743">
      <formula>IF(RIGHT(TEXT(AI470,"0.#"),1)=".",FALSE,TRUE)</formula>
    </cfRule>
    <cfRule type="expression" dxfId="1558" priority="1744">
      <formula>IF(RIGHT(TEXT(AI470,"0.#"),1)=".",TRUE,FALSE)</formula>
    </cfRule>
  </conditionalFormatting>
  <conditionalFormatting sqref="AI468">
    <cfRule type="expression" dxfId="1557" priority="1747">
      <formula>IF(RIGHT(TEXT(AI468,"0.#"),1)=".",FALSE,TRUE)</formula>
    </cfRule>
    <cfRule type="expression" dxfId="1556" priority="1748">
      <formula>IF(RIGHT(TEXT(AI468,"0.#"),1)=".",TRUE,FALSE)</formula>
    </cfRule>
  </conditionalFormatting>
  <conditionalFormatting sqref="AI469">
    <cfRule type="expression" dxfId="1555" priority="1745">
      <formula>IF(RIGHT(TEXT(AI469,"0.#"),1)=".",FALSE,TRUE)</formula>
    </cfRule>
    <cfRule type="expression" dxfId="1554" priority="1746">
      <formula>IF(RIGHT(TEXT(AI469,"0.#"),1)=".",TRUE,FALSE)</formula>
    </cfRule>
  </conditionalFormatting>
  <conditionalFormatting sqref="AQ468">
    <cfRule type="expression" dxfId="1553" priority="1737">
      <formula>IF(RIGHT(TEXT(AQ468,"0.#"),1)=".",FALSE,TRUE)</formula>
    </cfRule>
    <cfRule type="expression" dxfId="1552" priority="1738">
      <formula>IF(RIGHT(TEXT(AQ468,"0.#"),1)=".",TRUE,FALSE)</formula>
    </cfRule>
  </conditionalFormatting>
  <conditionalFormatting sqref="AQ469">
    <cfRule type="expression" dxfId="1551" priority="1741">
      <formula>IF(RIGHT(TEXT(AQ469,"0.#"),1)=".",FALSE,TRUE)</formula>
    </cfRule>
    <cfRule type="expression" dxfId="1550" priority="1742">
      <formula>IF(RIGHT(TEXT(AQ469,"0.#"),1)=".",TRUE,FALSE)</formula>
    </cfRule>
  </conditionalFormatting>
  <conditionalFormatting sqref="AQ470">
    <cfRule type="expression" dxfId="1549" priority="1739">
      <formula>IF(RIGHT(TEXT(AQ470,"0.#"),1)=".",FALSE,TRUE)</formula>
    </cfRule>
    <cfRule type="expression" dxfId="1548" priority="1740">
      <formula>IF(RIGHT(TEXT(AQ470,"0.#"),1)=".",TRUE,FALSE)</formula>
    </cfRule>
  </conditionalFormatting>
  <conditionalFormatting sqref="AE475">
    <cfRule type="expression" dxfId="1547" priority="1731">
      <formula>IF(RIGHT(TEXT(AE475,"0.#"),1)=".",FALSE,TRUE)</formula>
    </cfRule>
    <cfRule type="expression" dxfId="1546" priority="1732">
      <formula>IF(RIGHT(TEXT(AE475,"0.#"),1)=".",TRUE,FALSE)</formula>
    </cfRule>
  </conditionalFormatting>
  <conditionalFormatting sqref="AE473">
    <cfRule type="expression" dxfId="1545" priority="1735">
      <formula>IF(RIGHT(TEXT(AE473,"0.#"),1)=".",FALSE,TRUE)</formula>
    </cfRule>
    <cfRule type="expression" dxfId="1544" priority="1736">
      <formula>IF(RIGHT(TEXT(AE473,"0.#"),1)=".",TRUE,FALSE)</formula>
    </cfRule>
  </conditionalFormatting>
  <conditionalFormatting sqref="AE474">
    <cfRule type="expression" dxfId="1543" priority="1733">
      <formula>IF(RIGHT(TEXT(AE474,"0.#"),1)=".",FALSE,TRUE)</formula>
    </cfRule>
    <cfRule type="expression" dxfId="1542" priority="1734">
      <formula>IF(RIGHT(TEXT(AE474,"0.#"),1)=".",TRUE,FALSE)</formula>
    </cfRule>
  </conditionalFormatting>
  <conditionalFormatting sqref="AM475">
    <cfRule type="expression" dxfId="1541" priority="1725">
      <formula>IF(RIGHT(TEXT(AM475,"0.#"),1)=".",FALSE,TRUE)</formula>
    </cfRule>
    <cfRule type="expression" dxfId="1540" priority="1726">
      <formula>IF(RIGHT(TEXT(AM475,"0.#"),1)=".",TRUE,FALSE)</formula>
    </cfRule>
  </conditionalFormatting>
  <conditionalFormatting sqref="AM473">
    <cfRule type="expression" dxfId="1539" priority="1729">
      <formula>IF(RIGHT(TEXT(AM473,"0.#"),1)=".",FALSE,TRUE)</formula>
    </cfRule>
    <cfRule type="expression" dxfId="1538" priority="1730">
      <formula>IF(RIGHT(TEXT(AM473,"0.#"),1)=".",TRUE,FALSE)</formula>
    </cfRule>
  </conditionalFormatting>
  <conditionalFormatting sqref="AM474">
    <cfRule type="expression" dxfId="1537" priority="1727">
      <formula>IF(RIGHT(TEXT(AM474,"0.#"),1)=".",FALSE,TRUE)</formula>
    </cfRule>
    <cfRule type="expression" dxfId="1536" priority="1728">
      <formula>IF(RIGHT(TEXT(AM474,"0.#"),1)=".",TRUE,FALSE)</formula>
    </cfRule>
  </conditionalFormatting>
  <conditionalFormatting sqref="AU475">
    <cfRule type="expression" dxfId="1535" priority="1719">
      <formula>IF(RIGHT(TEXT(AU475,"0.#"),1)=".",FALSE,TRUE)</formula>
    </cfRule>
    <cfRule type="expression" dxfId="1534" priority="1720">
      <formula>IF(RIGHT(TEXT(AU475,"0.#"),1)=".",TRUE,FALSE)</formula>
    </cfRule>
  </conditionalFormatting>
  <conditionalFormatting sqref="AU473">
    <cfRule type="expression" dxfId="1533" priority="1723">
      <formula>IF(RIGHT(TEXT(AU473,"0.#"),1)=".",FALSE,TRUE)</formula>
    </cfRule>
    <cfRule type="expression" dxfId="1532" priority="1724">
      <formula>IF(RIGHT(TEXT(AU473,"0.#"),1)=".",TRUE,FALSE)</formula>
    </cfRule>
  </conditionalFormatting>
  <conditionalFormatting sqref="AU474">
    <cfRule type="expression" dxfId="1531" priority="1721">
      <formula>IF(RIGHT(TEXT(AU474,"0.#"),1)=".",FALSE,TRUE)</formula>
    </cfRule>
    <cfRule type="expression" dxfId="1530" priority="1722">
      <formula>IF(RIGHT(TEXT(AU474,"0.#"),1)=".",TRUE,FALSE)</formula>
    </cfRule>
  </conditionalFormatting>
  <conditionalFormatting sqref="AI475">
    <cfRule type="expression" dxfId="1529" priority="1713">
      <formula>IF(RIGHT(TEXT(AI475,"0.#"),1)=".",FALSE,TRUE)</formula>
    </cfRule>
    <cfRule type="expression" dxfId="1528" priority="1714">
      <formula>IF(RIGHT(TEXT(AI475,"0.#"),1)=".",TRUE,FALSE)</formula>
    </cfRule>
  </conditionalFormatting>
  <conditionalFormatting sqref="AI473">
    <cfRule type="expression" dxfId="1527" priority="1717">
      <formula>IF(RIGHT(TEXT(AI473,"0.#"),1)=".",FALSE,TRUE)</formula>
    </cfRule>
    <cfRule type="expression" dxfId="1526" priority="1718">
      <formula>IF(RIGHT(TEXT(AI473,"0.#"),1)=".",TRUE,FALSE)</formula>
    </cfRule>
  </conditionalFormatting>
  <conditionalFormatting sqref="AI474">
    <cfRule type="expression" dxfId="1525" priority="1715">
      <formula>IF(RIGHT(TEXT(AI474,"0.#"),1)=".",FALSE,TRUE)</formula>
    </cfRule>
    <cfRule type="expression" dxfId="1524" priority="1716">
      <formula>IF(RIGHT(TEXT(AI474,"0.#"),1)=".",TRUE,FALSE)</formula>
    </cfRule>
  </conditionalFormatting>
  <conditionalFormatting sqref="AQ473">
    <cfRule type="expression" dxfId="1523" priority="1707">
      <formula>IF(RIGHT(TEXT(AQ473,"0.#"),1)=".",FALSE,TRUE)</formula>
    </cfRule>
    <cfRule type="expression" dxfId="1522" priority="1708">
      <formula>IF(RIGHT(TEXT(AQ473,"0.#"),1)=".",TRUE,FALSE)</formula>
    </cfRule>
  </conditionalFormatting>
  <conditionalFormatting sqref="AQ474">
    <cfRule type="expression" dxfId="1521" priority="1711">
      <formula>IF(RIGHT(TEXT(AQ474,"0.#"),1)=".",FALSE,TRUE)</formula>
    </cfRule>
    <cfRule type="expression" dxfId="1520" priority="1712">
      <formula>IF(RIGHT(TEXT(AQ474,"0.#"),1)=".",TRUE,FALSE)</formula>
    </cfRule>
  </conditionalFormatting>
  <conditionalFormatting sqref="AQ475">
    <cfRule type="expression" dxfId="1519" priority="1709">
      <formula>IF(RIGHT(TEXT(AQ475,"0.#"),1)=".",FALSE,TRUE)</formula>
    </cfRule>
    <cfRule type="expression" dxfId="1518" priority="1710">
      <formula>IF(RIGHT(TEXT(AQ475,"0.#"),1)=".",TRUE,FALSE)</formula>
    </cfRule>
  </conditionalFormatting>
  <conditionalFormatting sqref="AE480">
    <cfRule type="expression" dxfId="1517" priority="1701">
      <formula>IF(RIGHT(TEXT(AE480,"0.#"),1)=".",FALSE,TRUE)</formula>
    </cfRule>
    <cfRule type="expression" dxfId="1516" priority="1702">
      <formula>IF(RIGHT(TEXT(AE480,"0.#"),1)=".",TRUE,FALSE)</formula>
    </cfRule>
  </conditionalFormatting>
  <conditionalFormatting sqref="AE478">
    <cfRule type="expression" dxfId="1515" priority="1705">
      <formula>IF(RIGHT(TEXT(AE478,"0.#"),1)=".",FALSE,TRUE)</formula>
    </cfRule>
    <cfRule type="expression" dxfId="1514" priority="1706">
      <formula>IF(RIGHT(TEXT(AE478,"0.#"),1)=".",TRUE,FALSE)</formula>
    </cfRule>
  </conditionalFormatting>
  <conditionalFormatting sqref="AE479">
    <cfRule type="expression" dxfId="1513" priority="1703">
      <formula>IF(RIGHT(TEXT(AE479,"0.#"),1)=".",FALSE,TRUE)</formula>
    </cfRule>
    <cfRule type="expression" dxfId="1512" priority="1704">
      <formula>IF(RIGHT(TEXT(AE479,"0.#"),1)=".",TRUE,FALSE)</formula>
    </cfRule>
  </conditionalFormatting>
  <conditionalFormatting sqref="AM480">
    <cfRule type="expression" dxfId="1511" priority="1695">
      <formula>IF(RIGHT(TEXT(AM480,"0.#"),1)=".",FALSE,TRUE)</formula>
    </cfRule>
    <cfRule type="expression" dxfId="1510" priority="1696">
      <formula>IF(RIGHT(TEXT(AM480,"0.#"),1)=".",TRUE,FALSE)</formula>
    </cfRule>
  </conditionalFormatting>
  <conditionalFormatting sqref="AM478">
    <cfRule type="expression" dxfId="1509" priority="1699">
      <formula>IF(RIGHT(TEXT(AM478,"0.#"),1)=".",FALSE,TRUE)</formula>
    </cfRule>
    <cfRule type="expression" dxfId="1508" priority="1700">
      <formula>IF(RIGHT(TEXT(AM478,"0.#"),1)=".",TRUE,FALSE)</formula>
    </cfRule>
  </conditionalFormatting>
  <conditionalFormatting sqref="AM479">
    <cfRule type="expression" dxfId="1507" priority="1697">
      <formula>IF(RIGHT(TEXT(AM479,"0.#"),1)=".",FALSE,TRUE)</formula>
    </cfRule>
    <cfRule type="expression" dxfId="1506" priority="1698">
      <formula>IF(RIGHT(TEXT(AM479,"0.#"),1)=".",TRUE,FALSE)</formula>
    </cfRule>
  </conditionalFormatting>
  <conditionalFormatting sqref="AU480">
    <cfRule type="expression" dxfId="1505" priority="1689">
      <formula>IF(RIGHT(TEXT(AU480,"0.#"),1)=".",FALSE,TRUE)</formula>
    </cfRule>
    <cfRule type="expression" dxfId="1504" priority="1690">
      <formula>IF(RIGHT(TEXT(AU480,"0.#"),1)=".",TRUE,FALSE)</formula>
    </cfRule>
  </conditionalFormatting>
  <conditionalFormatting sqref="AU478">
    <cfRule type="expression" dxfId="1503" priority="1693">
      <formula>IF(RIGHT(TEXT(AU478,"0.#"),1)=".",FALSE,TRUE)</formula>
    </cfRule>
    <cfRule type="expression" dxfId="1502" priority="1694">
      <formula>IF(RIGHT(TEXT(AU478,"0.#"),1)=".",TRUE,FALSE)</formula>
    </cfRule>
  </conditionalFormatting>
  <conditionalFormatting sqref="AU479">
    <cfRule type="expression" dxfId="1501" priority="1691">
      <formula>IF(RIGHT(TEXT(AU479,"0.#"),1)=".",FALSE,TRUE)</formula>
    </cfRule>
    <cfRule type="expression" dxfId="1500" priority="1692">
      <formula>IF(RIGHT(TEXT(AU479,"0.#"),1)=".",TRUE,FALSE)</formula>
    </cfRule>
  </conditionalFormatting>
  <conditionalFormatting sqref="AI480">
    <cfRule type="expression" dxfId="1499" priority="1683">
      <formula>IF(RIGHT(TEXT(AI480,"0.#"),1)=".",FALSE,TRUE)</formula>
    </cfRule>
    <cfRule type="expression" dxfId="1498" priority="1684">
      <formula>IF(RIGHT(TEXT(AI480,"0.#"),1)=".",TRUE,FALSE)</formula>
    </cfRule>
  </conditionalFormatting>
  <conditionalFormatting sqref="AI478">
    <cfRule type="expression" dxfId="1497" priority="1687">
      <formula>IF(RIGHT(TEXT(AI478,"0.#"),1)=".",FALSE,TRUE)</formula>
    </cfRule>
    <cfRule type="expression" dxfId="1496" priority="1688">
      <formula>IF(RIGHT(TEXT(AI478,"0.#"),1)=".",TRUE,FALSE)</formula>
    </cfRule>
  </conditionalFormatting>
  <conditionalFormatting sqref="AI479">
    <cfRule type="expression" dxfId="1495" priority="1685">
      <formula>IF(RIGHT(TEXT(AI479,"0.#"),1)=".",FALSE,TRUE)</formula>
    </cfRule>
    <cfRule type="expression" dxfId="1494" priority="1686">
      <formula>IF(RIGHT(TEXT(AI479,"0.#"),1)=".",TRUE,FALSE)</formula>
    </cfRule>
  </conditionalFormatting>
  <conditionalFormatting sqref="AQ478">
    <cfRule type="expression" dxfId="1493" priority="1677">
      <formula>IF(RIGHT(TEXT(AQ478,"0.#"),1)=".",FALSE,TRUE)</formula>
    </cfRule>
    <cfRule type="expression" dxfId="1492" priority="1678">
      <formula>IF(RIGHT(TEXT(AQ478,"0.#"),1)=".",TRUE,FALSE)</formula>
    </cfRule>
  </conditionalFormatting>
  <conditionalFormatting sqref="AQ479">
    <cfRule type="expression" dxfId="1491" priority="1681">
      <formula>IF(RIGHT(TEXT(AQ479,"0.#"),1)=".",FALSE,TRUE)</formula>
    </cfRule>
    <cfRule type="expression" dxfId="1490" priority="1682">
      <formula>IF(RIGHT(TEXT(AQ479,"0.#"),1)=".",TRUE,FALSE)</formula>
    </cfRule>
  </conditionalFormatting>
  <conditionalFormatting sqref="AQ480">
    <cfRule type="expression" dxfId="1489" priority="1679">
      <formula>IF(RIGHT(TEXT(AQ480,"0.#"),1)=".",FALSE,TRUE)</formula>
    </cfRule>
    <cfRule type="expression" dxfId="1488" priority="1680">
      <formula>IF(RIGHT(TEXT(AQ480,"0.#"),1)=".",TRUE,FALSE)</formula>
    </cfRule>
  </conditionalFormatting>
  <conditionalFormatting sqref="AM47">
    <cfRule type="expression" dxfId="1487" priority="1971">
      <formula>IF(RIGHT(TEXT(AM47,"0.#"),1)=".",FALSE,TRUE)</formula>
    </cfRule>
    <cfRule type="expression" dxfId="1486" priority="1972">
      <formula>IF(RIGHT(TEXT(AM47,"0.#"),1)=".",TRUE,FALSE)</formula>
    </cfRule>
  </conditionalFormatting>
  <conditionalFormatting sqref="AI46">
    <cfRule type="expression" dxfId="1485" priority="1975">
      <formula>IF(RIGHT(TEXT(AI46,"0.#"),1)=".",FALSE,TRUE)</formula>
    </cfRule>
    <cfRule type="expression" dxfId="1484" priority="1976">
      <formula>IF(RIGHT(TEXT(AI46,"0.#"),1)=".",TRUE,FALSE)</formula>
    </cfRule>
  </conditionalFormatting>
  <conditionalFormatting sqref="AM46">
    <cfRule type="expression" dxfId="1483" priority="1973">
      <formula>IF(RIGHT(TEXT(AM46,"0.#"),1)=".",FALSE,TRUE)</formula>
    </cfRule>
    <cfRule type="expression" dxfId="1482" priority="1974">
      <formula>IF(RIGHT(TEXT(AM46,"0.#"),1)=".",TRUE,FALSE)</formula>
    </cfRule>
  </conditionalFormatting>
  <conditionalFormatting sqref="AU46:AU48">
    <cfRule type="expression" dxfId="1481" priority="1965">
      <formula>IF(RIGHT(TEXT(AU46,"0.#"),1)=".",FALSE,TRUE)</formula>
    </cfRule>
    <cfRule type="expression" dxfId="1480" priority="1966">
      <formula>IF(RIGHT(TEXT(AU46,"0.#"),1)=".",TRUE,FALSE)</formula>
    </cfRule>
  </conditionalFormatting>
  <conditionalFormatting sqref="AM48">
    <cfRule type="expression" dxfId="1479" priority="1969">
      <formula>IF(RIGHT(TEXT(AM48,"0.#"),1)=".",FALSE,TRUE)</formula>
    </cfRule>
    <cfRule type="expression" dxfId="1478" priority="1970">
      <formula>IF(RIGHT(TEXT(AM48,"0.#"),1)=".",TRUE,FALSE)</formula>
    </cfRule>
  </conditionalFormatting>
  <conditionalFormatting sqref="AQ46:AQ48">
    <cfRule type="expression" dxfId="1477" priority="1967">
      <formula>IF(RIGHT(TEXT(AQ46,"0.#"),1)=".",FALSE,TRUE)</formula>
    </cfRule>
    <cfRule type="expression" dxfId="1476" priority="1968">
      <formula>IF(RIGHT(TEXT(AQ46,"0.#"),1)=".",TRUE,FALSE)</formula>
    </cfRule>
  </conditionalFormatting>
  <conditionalFormatting sqref="AE198:AE199 AI198:AI199 AM198:AM199 AQ198:AQ199 AU198:AU199">
    <cfRule type="expression" dxfId="1475" priority="1953">
      <formula>IF(RIGHT(TEXT(AE198,"0.#"),1)=".",FALSE,TRUE)</formula>
    </cfRule>
    <cfRule type="expression" dxfId="1474" priority="1954">
      <formula>IF(RIGHT(TEXT(AE198,"0.#"),1)=".",TRUE,FALSE)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34 AI134">
    <cfRule type="expression" dxfId="17" priority="17">
      <formula>IF(RIGHT(TEXT(AE134,"0.#"),1)=".",FALSE,TRUE)</formula>
    </cfRule>
    <cfRule type="expression" dxfId="16" priority="18">
      <formula>IF(RIGHT(TEXT(AE134,"0.#"),1)=".",TRUE,FALSE)</formula>
    </cfRule>
  </conditionalFormatting>
  <conditionalFormatting sqref="AQ134:AQ135 AU134:AU135">
    <cfRule type="expression" dxfId="15" priority="15">
      <formula>IF(RIGHT(TEXT(AQ134,"0.#"),1)=".",FALSE,TRUE)</formula>
    </cfRule>
    <cfRule type="expression" dxfId="14" priority="16">
      <formula>IF(RIGHT(TEXT(AQ134,"0.#"),1)=".",TRUE,FALSE)</formula>
    </cfRule>
  </conditionalFormatting>
  <conditionalFormatting sqref="AE139 AI138:AI139 AM138:AM139 AQ138:AQ139 AU138:AU139">
    <cfRule type="expression" dxfId="13" priority="13">
      <formula>IF(RIGHT(TEXT(AE138,"0.#"),1)=".",FALSE,TRUE)</formula>
    </cfRule>
    <cfRule type="expression" dxfId="12" priority="14">
      <formula>IF(RIGHT(TEXT(AE138,"0.#"),1)=".",TRUE,FALSE)</formula>
    </cfRule>
  </conditionalFormatting>
  <conditionalFormatting sqref="AE143 AI143 AM142:AM143 AQ142:AQ143 AU142:AU143">
    <cfRule type="expression" dxfId="11" priority="11">
      <formula>IF(RIGHT(TEXT(AE142,"0.#"),1)=".",FALSE,TRUE)</formula>
    </cfRule>
    <cfRule type="expression" dxfId="10" priority="12">
      <formula>IF(RIGHT(TEXT(AE142,"0.#"),1)=".",TRUE,FALSE)</formula>
    </cfRule>
  </conditionalFormatting>
  <conditionalFormatting sqref="AE146:AE147 AI146:AI147 AM146:AM147 AQ146:AQ147 AU146:AU147">
    <cfRule type="expression" dxfId="9" priority="9">
      <formula>IF(RIGHT(TEXT(AE146,"0.#"),1)=".",FALSE,TRUE)</formula>
    </cfRule>
    <cfRule type="expression" dxfId="8" priority="10">
      <formula>IF(RIGHT(TEXT(AE146,"0.#"),1)=".",TRUE,FALSE)</formula>
    </cfRule>
  </conditionalFormatting>
  <conditionalFormatting sqref="AE150:AE151 AI150:AI151 AM150:AM151 AQ150:AQ151 AU150:AU151">
    <cfRule type="expression" dxfId="7" priority="7">
      <formula>IF(RIGHT(TEXT(AE150,"0.#"),1)=".",FALSE,TRUE)</formula>
    </cfRule>
    <cfRule type="expression" dxfId="6" priority="8">
      <formula>IF(RIGHT(TEXT(AE150,"0.#"),1)=".",TRUE,FALSE)</formula>
    </cfRule>
  </conditionalFormatting>
  <conditionalFormatting sqref="AE138">
    <cfRule type="expression" dxfId="5" priority="5">
      <formula>IF(RIGHT(TEXT(AE138,"0.#"),1)=".",FALSE,TRUE)</formula>
    </cfRule>
    <cfRule type="expression" dxfId="4" priority="6">
      <formula>IF(RIGHT(TEXT(AE138,"0.#"),1)=".",TRUE,FALSE)</formula>
    </cfRule>
  </conditionalFormatting>
  <conditionalFormatting sqref="AE142">
    <cfRule type="expression" dxfId="3" priority="3">
      <formula>IF(RIGHT(TEXT(AE142,"0.#"),1)=".",FALSE,TRUE)</formula>
    </cfRule>
    <cfRule type="expression" dxfId="2" priority="4">
      <formula>IF(RIGHT(TEXT(AE142,"0.#"),1)=".",TRUE,FALSE)</formula>
    </cfRule>
  </conditionalFormatting>
  <conditionalFormatting sqref="AI142">
    <cfRule type="expression" dxfId="1" priority="1">
      <formula>IF(RIGHT(TEXT(AI142,"0.#"),1)=".",FALSE,TRUE)</formula>
    </cfRule>
    <cfRule type="expression" dxfId="0" priority="2">
      <formula>IF(RIGHT(TEXT(AI142,"0.#"),1)=".",TRUE,FALSE)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16383" man="1"/>
    <brk id="203" max="16383" man="1"/>
    <brk id="733" max="16383" man="1"/>
    <brk id="83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2019-06-24T12:15:52Z</cp:lastPrinted>
  <dcterms:created xsi:type="dcterms:W3CDTF">2012-03-13T00:50:25Z</dcterms:created>
  <dcterms:modified xsi:type="dcterms:W3CDTF">2019-06-28T03:36:05Z</dcterms:modified>
</cp:coreProperties>
</file>