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7_技術班\★温対班\○HP燃費・排ガス公表\燃費公表\R02\R03.5\"/>
    </mc:Choice>
  </mc:AlternateContent>
  <bookViews>
    <workbookView xWindow="720" yWindow="390" windowWidth="16995" windowHeight="8670" tabRatio="854"/>
  </bookViews>
  <sheets>
    <sheet name="（新）1-1" sheetId="26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'（新）1-1'!$A$8:$V$8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'（新）1-1'!$A$2:$X$13</definedName>
    <definedName name="_xlnm.Print_Titles" localSheetId="0">'（新）1-1'!$2:$8</definedName>
    <definedName name="_xlnm.Print_Titles">[2]乗用・ＲＶ車!$A$1:$IV$7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</workbook>
</file>

<file path=xl/calcChain.xml><?xml version="1.0" encoding="utf-8"?>
<calcChain xmlns="http://schemas.openxmlformats.org/spreadsheetml/2006/main">
  <c r="X10" i="26" l="1"/>
  <c r="X11" i="26"/>
  <c r="X12" i="26"/>
  <c r="X9" i="26"/>
  <c r="O12" i="26" l="1"/>
  <c r="W12" i="26" s="1"/>
  <c r="O11" i="26"/>
  <c r="W11" i="26" s="1"/>
  <c r="O10" i="26"/>
  <c r="W10" i="26" s="1"/>
  <c r="O9" i="26"/>
  <c r="W9" i="26" s="1"/>
  <c r="V11" i="26" l="1"/>
  <c r="U11" i="26"/>
  <c r="T11" i="26"/>
  <c r="L11" i="26"/>
  <c r="V10" i="26"/>
  <c r="U10" i="26"/>
  <c r="T10" i="26"/>
  <c r="L10" i="26"/>
  <c r="T12" i="26" l="1"/>
  <c r="T9" i="26"/>
  <c r="V12" i="26"/>
  <c r="U12" i="26"/>
  <c r="L12" i="26"/>
  <c r="V9" i="26"/>
  <c r="U9" i="26"/>
  <c r="L9" i="26"/>
</calcChain>
</file>

<file path=xl/sharedStrings.xml><?xml version="1.0" encoding="utf-8"?>
<sst xmlns="http://schemas.openxmlformats.org/spreadsheetml/2006/main" count="78" uniqueCount="59">
  <si>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</si>
  <si>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類別区分番号</t>
    <rPh sb="0" eb="2">
      <t>ルイベツ</t>
    </rPh>
    <rPh sb="2" eb="4">
      <t>クブン</t>
    </rPh>
    <rPh sb="4" eb="6">
      <t>バンゴウ</t>
    </rPh>
    <phoneticPr fontId="3"/>
  </si>
  <si>
    <t>3W</t>
  </si>
  <si>
    <t>F</t>
  </si>
  <si>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</si>
  <si>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3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</si>
  <si>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</si>
  <si>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</si>
  <si>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</si>
  <si>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rPr>
        <sz val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3"/>
  </si>
  <si>
    <r>
      <rPr>
        <sz val="8"/>
        <rFont val="ＭＳ Ｐゴシック"/>
        <family val="3"/>
        <charset val="128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</si>
  <si>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</si>
  <si>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rPr>
        <sz val="8"/>
        <rFont val="ＭＳ Ｐゴシック"/>
        <family val="3"/>
        <charset val="128"/>
      </rPr>
      <t>主要</t>
    </r>
    <rPh sb="0" eb="2">
      <t>シュヨウ</t>
    </rPh>
    <phoneticPr fontId="3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</si>
  <si>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</si>
  <si>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3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</si>
  <si>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</si>
  <si>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</si>
  <si>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rPr>
        <sz val="8"/>
        <rFont val="ＭＳ Ｐゴシック"/>
        <family val="3"/>
        <charset val="128"/>
      </rPr>
      <t>燃費</t>
    </r>
  </si>
  <si>
    <r>
      <rPr>
        <sz val="8"/>
        <rFont val="ＭＳ Ｐゴシック"/>
        <family val="3"/>
        <charset val="128"/>
      </rPr>
      <t>主要排</t>
    </r>
  </si>
  <si>
    <r>
      <rPr>
        <sz val="8"/>
        <rFont val="ＭＳ Ｐゴシック"/>
        <family val="3"/>
        <charset val="128"/>
      </rPr>
      <t>低排出</t>
    </r>
  </si>
  <si>
    <r>
      <rPr>
        <sz val="8"/>
        <rFont val="ＭＳ Ｐゴシック"/>
        <family val="3"/>
        <charset val="128"/>
      </rPr>
      <t>改善</t>
    </r>
    <rPh sb="0" eb="2">
      <t>カイゼン</t>
    </rPh>
    <phoneticPr fontId="3"/>
  </si>
  <si>
    <r>
      <rPr>
        <sz val="8"/>
        <rFont val="ＭＳ Ｐゴシック"/>
        <family val="3"/>
        <charset val="128"/>
      </rPr>
      <t>出ガス</t>
    </r>
  </si>
  <si>
    <r>
      <rPr>
        <sz val="8"/>
        <rFont val="ＭＳ Ｐゴシック"/>
        <family val="3"/>
        <charset val="128"/>
      </rPr>
      <t>駆動</t>
    </r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</si>
  <si>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</si>
  <si>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ガス認定</t>
    </r>
  </si>
  <si>
    <r>
      <rPr>
        <sz val="8"/>
        <rFont val="ＭＳ Ｐゴシック"/>
        <family val="3"/>
        <charset val="128"/>
      </rPr>
      <t>対策</t>
    </r>
    <rPh sb="0" eb="2">
      <t>タイサク</t>
    </rPh>
    <phoneticPr fontId="3"/>
  </si>
  <si>
    <r>
      <rPr>
        <sz val="8"/>
        <rFont val="ＭＳ Ｐゴシック"/>
        <family val="3"/>
        <charset val="128"/>
      </rPr>
      <t>対策</t>
    </r>
  </si>
  <si>
    <r>
      <rPr>
        <sz val="8"/>
        <rFont val="ＭＳ Ｐゴシック"/>
        <family val="3"/>
        <charset val="128"/>
      </rPr>
      <t>形式</t>
    </r>
  </si>
  <si>
    <r>
      <rPr>
        <sz val="8"/>
        <rFont val="ＭＳ Ｐゴシック"/>
        <family val="3"/>
        <charset val="128"/>
      </rPr>
      <t>レベル</t>
    </r>
  </si>
  <si>
    <r>
      <rPr>
        <b/>
        <sz val="12"/>
        <rFont val="ＭＳ Ｐゴシック"/>
        <family val="3"/>
        <charset val="128"/>
      </rPr>
      <t>ガソリン乗用車（軽自動車）又はガソリン乗用車（普通・小型）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3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</si>
  <si>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</si>
  <si>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3"/>
  </si>
  <si>
    <t>DS</t>
    <phoneticPr fontId="3"/>
  </si>
  <si>
    <r>
      <t>8AT(E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3"/>
  </si>
  <si>
    <t>3BA-D34HN05</t>
    <phoneticPr fontId="3"/>
  </si>
  <si>
    <t>HN05</t>
    <phoneticPr fontId="3"/>
  </si>
  <si>
    <r>
      <t xml:space="preserve">DS 3 </t>
    </r>
    <r>
      <rPr>
        <sz val="8"/>
        <color indexed="8"/>
        <rFont val="ＭＳ Ｐゴシック"/>
        <family val="3"/>
        <charset val="128"/>
      </rPr>
      <t>クロスバック</t>
    </r>
    <phoneticPr fontId="3"/>
  </si>
  <si>
    <r>
      <t>8AT(E</t>
    </r>
    <r>
      <rPr>
        <sz val="8"/>
        <color indexed="8"/>
        <rFont val="ＭＳ Ｐゴシック"/>
        <family val="3"/>
        <charset val="128"/>
      </rPr>
      <t>･</t>
    </r>
    <r>
      <rPr>
        <sz val="8"/>
        <color indexed="8"/>
        <rFont val="Arial"/>
        <family val="2"/>
      </rPr>
      <t>LTC)</t>
    </r>
    <phoneticPr fontId="3"/>
  </si>
  <si>
    <t>Groupe PSA Japan株式会社</t>
    <phoneticPr fontId="3"/>
  </si>
  <si>
    <t>5BA-D34HN05</t>
    <phoneticPr fontId="3"/>
  </si>
  <si>
    <t>0001, 0003</t>
    <phoneticPr fontId="3"/>
  </si>
  <si>
    <t>0002, 0004</t>
    <phoneticPr fontId="3"/>
  </si>
  <si>
    <t>目標年度（平成27年度/令和２年度/令和12年度）</t>
    <phoneticPr fontId="3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</si>
  <si>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3"/>
  </si>
  <si>
    <t>令和12年度</t>
    <rPh sb="0" eb="2">
      <t>レイワ</t>
    </rPh>
    <rPh sb="4" eb="6">
      <t>ネンド</t>
    </rPh>
    <phoneticPr fontId="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</si>
  <si>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3"/>
  </si>
  <si>
    <t>多段階評価</t>
    <rPh sb="0" eb="1">
      <t>タ</t>
    </rPh>
    <rPh sb="1" eb="3">
      <t>ダンカイ</t>
    </rPh>
    <rPh sb="3" eb="5">
      <t>ヒョウカ</t>
    </rPh>
    <phoneticPr fontId="3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</si>
  <si>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</si>
  <si>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r>
      <rPr>
        <sz val="8"/>
        <color theme="1"/>
        <rFont val="ＭＳ Ｐゴシック"/>
        <family val="3"/>
        <charset val="128"/>
      </rPr>
      <t>令和２年度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</si>
  <si>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rPr>
        <sz val="8"/>
        <color theme="1"/>
        <rFont val="ＭＳ Ｐゴシック"/>
        <family val="3"/>
        <charset val="128"/>
      </rPr>
      <t>令和</t>
    </r>
    <r>
      <rPr>
        <sz val="8"/>
        <color theme="1"/>
        <rFont val="Arial"/>
        <family val="2"/>
      </rPr>
      <t>1</t>
    </r>
    <r>
      <rPr>
        <sz val="8"/>
        <color theme="1"/>
        <rFont val="ＭＳ Ｐゴシック"/>
        <family val="3"/>
        <charset val="128"/>
      </rPr>
      <t>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</si>
  <si>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</si>
  <si>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3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</si>
  <si>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</si>
  <si>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</si>
  <si>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3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</si>
  <si>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3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</si>
  <si>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</si>
  <si>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</si>
  <si>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t xml:space="preserve">I 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</rPr>
      <t xml:space="preserve"> D 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</rPr>
      <t xml:space="preserve"> V 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</rPr>
      <t xml:space="preserve"> EP 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</rPr>
      <t xml:space="preserve"> B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</si>
</sst>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0_);[Red]\(0\)"/>
    <numFmt numFmtId="177" formatCode="0.000"/>
    <numFmt numFmtId="178" formatCode="0.0"/>
    <numFmt numFmtId="179" formatCode="0_ "/>
    <numFmt numFmtId="181" formatCode="0.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8"/>
      <color indexed="8"/>
      <name val="ＭＳ Ｐゴシック"/>
      <family val="3"/>
      <charset val="128"/>
    </font>
    <font>
      <sz val="8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0" fontId="15" fillId="0" borderId="0">
      <alignment vertical="center"/>
    </xf>
  </cellStyleXfs>
  <cellXfs count="111">
    <xf numFmtId="0" fontId="0" fillId="0" borderId="0" xfId="0"/>
    <xf numFmtId="0" fontId="4" fillId="3" borderId="0" xfId="0" applyFont="1" applyFill="1" applyBorder="1"/>
    <xf numFmtId="0" fontId="4" fillId="3" borderId="0" xfId="0" applyFont="1" applyFill="1"/>
    <xf numFmtId="0" fontId="2" fillId="3" borderId="0" xfId="0" applyFont="1" applyFill="1" applyBorder="1"/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/>
    <xf numFmtId="0" fontId="4" fillId="3" borderId="3" xfId="0" applyFont="1" applyFill="1" applyBorder="1"/>
    <xf numFmtId="0" fontId="12" fillId="3" borderId="0" xfId="0" applyFont="1" applyFill="1" applyBorder="1" applyAlignment="1"/>
    <xf numFmtId="0" fontId="4" fillId="3" borderId="0" xfId="0" applyFont="1" applyFill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77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178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" borderId="11" xfId="0" applyNumberFormat="1" applyFont="1" applyFill="1" applyBorder="1" applyAlignment="1">
      <alignment horizontal="center" vertical="center" wrapText="1"/>
    </xf>
    <xf numFmtId="178" fontId="7" fillId="3" borderId="10" xfId="0" quotePrefix="1" applyNumberFormat="1" applyFont="1" applyFill="1" applyBorder="1" applyAlignment="1" applyProtection="1">
      <alignment horizontal="center" vertical="center" wrapText="1"/>
      <protection locked="0"/>
    </xf>
    <xf numFmtId="178" fontId="7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179" fontId="4" fillId="3" borderId="13" xfId="0" applyNumberFormat="1" applyFont="1" applyFill="1" applyBorder="1" applyAlignment="1">
      <alignment horizontal="center" vertical="center"/>
    </xf>
    <xf numFmtId="179" fontId="4" fillId="3" borderId="1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16" fillId="3" borderId="1" xfId="0" applyFont="1" applyFill="1" applyBorder="1" applyAlignment="1" applyProtection="1">
      <alignment horizontal="left" vertical="center"/>
      <protection locked="0"/>
    </xf>
    <xf numFmtId="49" fontId="1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177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178" fontId="17" fillId="3" borderId="10" xfId="0" applyNumberFormat="1" applyFont="1" applyFill="1" applyBorder="1" applyAlignment="1" applyProtection="1">
      <alignment horizontal="center" vertical="center" wrapText="1"/>
      <protection locked="0"/>
    </xf>
    <xf numFmtId="176" fontId="17" fillId="3" borderId="11" xfId="0" applyNumberFormat="1" applyFont="1" applyFill="1" applyBorder="1" applyAlignment="1">
      <alignment horizontal="center" vertical="center" wrapText="1"/>
    </xf>
    <xf numFmtId="178" fontId="17" fillId="3" borderId="10" xfId="0" quotePrefix="1" applyNumberFormat="1" applyFont="1" applyFill="1" applyBorder="1" applyAlignment="1" applyProtection="1">
      <alignment horizontal="center" vertical="center" wrapText="1"/>
      <protection locked="0"/>
    </xf>
    <xf numFmtId="178" fontId="17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179" fontId="16" fillId="3" borderId="13" xfId="0" applyNumberFormat="1" applyFont="1" applyFill="1" applyBorder="1" applyAlignment="1">
      <alignment horizontal="center" vertical="center"/>
    </xf>
    <xf numFmtId="179" fontId="16" fillId="3" borderId="1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16" fillId="3" borderId="14" xfId="0" applyFont="1" applyFill="1" applyBorder="1" applyAlignment="1" applyProtection="1">
      <alignment horizontal="left" vertical="center"/>
      <protection locked="0"/>
    </xf>
    <xf numFmtId="0" fontId="16" fillId="3" borderId="19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18" fillId="3" borderId="5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16" fillId="3" borderId="7" xfId="0" applyFont="1" applyFill="1" applyBorder="1" applyAlignment="1" applyProtection="1">
      <alignment horizontal="left" vertical="center"/>
      <protection locked="0"/>
    </xf>
    <xf numFmtId="181" fontId="9" fillId="0" borderId="8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shrinkToFit="1"/>
    </xf>
    <xf numFmtId="0" fontId="4" fillId="3" borderId="19" xfId="0" applyFont="1" applyFill="1" applyBorder="1" applyAlignment="1">
      <alignment horizontal="center" shrinkToFit="1"/>
    </xf>
    <xf numFmtId="0" fontId="4" fillId="3" borderId="14" xfId="0" applyFont="1" applyFill="1" applyBorder="1" applyAlignment="1">
      <alignment horizontal="center" shrinkToFit="1"/>
    </xf>
    <xf numFmtId="0" fontId="4" fillId="2" borderId="1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shrinkToFit="1"/>
    </xf>
    <xf numFmtId="0" fontId="4" fillId="3" borderId="3" xfId="0" applyFont="1" applyFill="1" applyBorder="1" applyAlignment="1">
      <alignment horizontal="center" shrinkToFit="1"/>
    </xf>
    <xf numFmtId="0" fontId="4" fillId="3" borderId="8" xfId="0" applyFont="1" applyFill="1" applyBorder="1" applyAlignment="1">
      <alignment horizontal="center" shrinkToFit="1"/>
    </xf>
    <xf numFmtId="0" fontId="4" fillId="3" borderId="3" xfId="0" applyFont="1" applyFill="1" applyBorder="1" applyAlignment="1">
      <alignment horizontal="left"/>
    </xf>
    <xf numFmtId="0" fontId="6" fillId="3" borderId="3" xfId="0" applyFont="1" applyFill="1" applyBorder="1" applyAlignment="1" applyProtection="1">
      <protection locked="0"/>
    </xf>
    <xf numFmtId="0" fontId="4" fillId="3" borderId="3" xfId="0" applyFont="1" applyFill="1" applyBorder="1" applyAlignment="1" applyProtection="1"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8" fillId="3" borderId="19" xfId="0" applyFont="1" applyFill="1" applyBorder="1"/>
    <xf numFmtId="0" fontId="8" fillId="3" borderId="18" xfId="0" applyFont="1" applyFill="1" applyBorder="1"/>
    <xf numFmtId="0" fontId="8" fillId="3" borderId="0" xfId="0" applyFont="1" applyFill="1"/>
    <xf numFmtId="0" fontId="8" fillId="3" borderId="17" xfId="0" applyFont="1" applyFill="1" applyBorder="1"/>
    <xf numFmtId="0" fontId="8" fillId="3" borderId="3" xfId="0" applyFont="1" applyFill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</cellXfs>
  <cellStyles count="3">
    <cellStyle name="通貨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</sheetNames>
    <definedNames>
      <definedName name="社内配布用印刷" refersTo="#REF!"/>
      <definedName name="提出用印刷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22"/>
  <sheetViews>
    <sheetView showGridLines="0" tabSelected="1" view="pageBreakPreview" zoomScale="80" zoomScaleNormal="55" zoomScaleSheetLayoutView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L20" sqref="L20"/>
    </sheetView>
  </sheetViews>
  <sheetFormatPr defaultRowHeight="11.25" x14ac:dyDescent="0.2"/>
  <cols>
    <col min="1" max="1" width="7.5" style="28" customWidth="1"/>
    <col min="2" max="2" width="3.875" style="1" bestFit="1" customWidth="1"/>
    <col min="3" max="3" width="14.75" style="1" customWidth="1"/>
    <col min="4" max="4" width="13.875" style="1" bestFit="1" customWidth="1"/>
    <col min="5" max="5" width="9.75" style="1" bestFit="1" customWidth="1"/>
    <col min="6" max="6" width="5" style="1" bestFit="1" customWidth="1"/>
    <col min="7" max="7" width="5.875" style="1" bestFit="1" customWidth="1"/>
    <col min="8" max="8" width="12.125" style="1" bestFit="1" customWidth="1"/>
    <col min="9" max="9" width="10.5" style="1" bestFit="1" customWidth="1"/>
    <col min="10" max="10" width="7" style="1" bestFit="1" customWidth="1"/>
    <col min="11" max="11" width="5.875" style="1" bestFit="1" customWidth="1"/>
    <col min="12" max="12" width="11.25" style="1" customWidth="1"/>
    <col min="13" max="13" width="8.5" style="1" bestFit="1" customWidth="1"/>
    <col min="14" max="14" width="8.625" style="1" bestFit="1" customWidth="1"/>
    <col min="15" max="15" width="8.625" style="1" customWidth="1"/>
    <col min="16" max="16" width="14.625" style="1" bestFit="1" customWidth="1"/>
    <col min="17" max="17" width="10" style="1" bestFit="1" customWidth="1"/>
    <col min="18" max="18" width="6" style="1" customWidth="1"/>
    <col min="19" max="19" width="18.5" style="1" customWidth="1"/>
    <col min="20" max="20" width="11" style="1" bestFit="1" customWidth="1"/>
    <col min="21" max="22" width="8.25" style="1" bestFit="1" customWidth="1"/>
    <col min="23" max="16384" width="9" style="1"/>
  </cols>
  <sheetData>
    <row r="1" spans="1:24" ht="21.75" customHeight="1" x14ac:dyDescent="0.25">
      <c r="A1" s="3"/>
      <c r="B1" s="3"/>
      <c r="R1" s="4"/>
    </row>
    <row r="2" spans="1:24" s="2" customFormat="1" ht="15" x14ac:dyDescent="0.2">
      <c r="A2" s="1"/>
      <c r="B2" s="1"/>
      <c r="C2" s="1"/>
      <c r="F2" s="5"/>
      <c r="I2" s="1"/>
      <c r="J2" s="87" t="s">
        <v>4</v>
      </c>
      <c r="K2" s="87"/>
      <c r="L2" s="87"/>
      <c r="M2" s="87"/>
      <c r="N2" s="87"/>
      <c r="O2" s="87"/>
      <c r="P2" s="87"/>
      <c r="Q2" s="6"/>
      <c r="R2" s="88" t="s">
        <v>38</v>
      </c>
      <c r="S2" s="89"/>
      <c r="T2" s="89"/>
      <c r="U2" s="89"/>
      <c r="V2" s="89"/>
      <c r="W2" s="6"/>
      <c r="X2" s="6"/>
    </row>
    <row r="3" spans="1:24" s="2" customFormat="1" ht="23.25" customHeight="1" x14ac:dyDescent="0.25">
      <c r="A3" s="7" t="s">
        <v>29</v>
      </c>
      <c r="B3" s="7"/>
      <c r="C3" s="1"/>
      <c r="F3" s="1"/>
      <c r="G3" s="1"/>
      <c r="H3" s="1"/>
      <c r="I3" s="1"/>
      <c r="J3" s="6"/>
      <c r="K3" s="1"/>
      <c r="L3" s="1"/>
      <c r="M3" s="1"/>
      <c r="N3" s="1"/>
      <c r="O3" s="1"/>
      <c r="P3" s="1"/>
      <c r="R3" s="8"/>
      <c r="S3" s="104" t="s">
        <v>42</v>
      </c>
      <c r="T3" s="104"/>
      <c r="U3" s="104"/>
      <c r="V3" s="104"/>
      <c r="W3" s="104"/>
      <c r="X3" s="104"/>
    </row>
    <row r="4" spans="1:24" s="2" customFormat="1" ht="14.25" customHeight="1" thickBot="1" x14ac:dyDescent="0.25">
      <c r="A4" s="90" t="s">
        <v>5</v>
      </c>
      <c r="B4" s="91" t="s">
        <v>6</v>
      </c>
      <c r="C4" s="92"/>
      <c r="D4" s="97"/>
      <c r="E4" s="30"/>
      <c r="F4" s="91" t="s">
        <v>7</v>
      </c>
      <c r="G4" s="99"/>
      <c r="H4" s="75" t="s">
        <v>8</v>
      </c>
      <c r="I4" s="75" t="s">
        <v>31</v>
      </c>
      <c r="J4" s="102" t="s">
        <v>9</v>
      </c>
      <c r="K4" s="81" t="s">
        <v>43</v>
      </c>
      <c r="L4" s="82"/>
      <c r="M4" s="82"/>
      <c r="N4" s="82"/>
      <c r="O4" s="83"/>
      <c r="P4" s="30"/>
      <c r="Q4" s="78"/>
      <c r="R4" s="79"/>
      <c r="S4" s="80"/>
      <c r="T4" s="9"/>
      <c r="U4" s="59" t="s">
        <v>0</v>
      </c>
      <c r="V4" s="62" t="s">
        <v>47</v>
      </c>
      <c r="W4" s="105" t="s">
        <v>44</v>
      </c>
      <c r="X4" s="106"/>
    </row>
    <row r="5" spans="1:24" s="2" customFormat="1" ht="11.25" customHeight="1" x14ac:dyDescent="0.2">
      <c r="A5" s="76"/>
      <c r="B5" s="93"/>
      <c r="C5" s="94"/>
      <c r="D5" s="98"/>
      <c r="E5" s="31"/>
      <c r="F5" s="100"/>
      <c r="G5" s="101"/>
      <c r="H5" s="76"/>
      <c r="I5" s="76"/>
      <c r="J5" s="103"/>
      <c r="K5" s="65" t="s">
        <v>10</v>
      </c>
      <c r="L5" s="68" t="s">
        <v>11</v>
      </c>
      <c r="M5" s="71" t="s">
        <v>30</v>
      </c>
      <c r="N5" s="72" t="s">
        <v>48</v>
      </c>
      <c r="O5" s="72" t="s">
        <v>49</v>
      </c>
      <c r="P5" s="10" t="s">
        <v>12</v>
      </c>
      <c r="Q5" s="84" t="s">
        <v>13</v>
      </c>
      <c r="R5" s="85"/>
      <c r="S5" s="86"/>
      <c r="T5" s="11" t="s">
        <v>14</v>
      </c>
      <c r="U5" s="60"/>
      <c r="V5" s="63"/>
      <c r="W5" s="107" t="s">
        <v>45</v>
      </c>
      <c r="X5" s="107" t="s">
        <v>46</v>
      </c>
    </row>
    <row r="6" spans="1:24" s="2" customFormat="1" ht="11.25" customHeight="1" x14ac:dyDescent="0.2">
      <c r="A6" s="76"/>
      <c r="B6" s="93"/>
      <c r="C6" s="94"/>
      <c r="D6" s="90" t="s">
        <v>15</v>
      </c>
      <c r="E6" s="110" t="s">
        <v>1</v>
      </c>
      <c r="F6" s="90" t="s">
        <v>15</v>
      </c>
      <c r="G6" s="75" t="s">
        <v>16</v>
      </c>
      <c r="H6" s="76"/>
      <c r="I6" s="76"/>
      <c r="J6" s="103"/>
      <c r="K6" s="66"/>
      <c r="L6" s="69"/>
      <c r="M6" s="66"/>
      <c r="N6" s="73"/>
      <c r="O6" s="73"/>
      <c r="P6" s="12" t="s">
        <v>17</v>
      </c>
      <c r="Q6" s="12" t="s">
        <v>18</v>
      </c>
      <c r="R6" s="12"/>
      <c r="S6" s="12"/>
      <c r="T6" s="13" t="s">
        <v>19</v>
      </c>
      <c r="U6" s="60"/>
      <c r="V6" s="63"/>
      <c r="W6" s="108"/>
      <c r="X6" s="108"/>
    </row>
    <row r="7" spans="1:24" s="2" customFormat="1" ht="12" customHeight="1" x14ac:dyDescent="0.2">
      <c r="A7" s="76"/>
      <c r="B7" s="93"/>
      <c r="C7" s="94"/>
      <c r="D7" s="76"/>
      <c r="E7" s="76"/>
      <c r="F7" s="76"/>
      <c r="G7" s="76"/>
      <c r="H7" s="76"/>
      <c r="I7" s="76"/>
      <c r="J7" s="103"/>
      <c r="K7" s="66"/>
      <c r="L7" s="69"/>
      <c r="M7" s="66"/>
      <c r="N7" s="73"/>
      <c r="O7" s="73"/>
      <c r="P7" s="12" t="s">
        <v>20</v>
      </c>
      <c r="Q7" s="12" t="s">
        <v>21</v>
      </c>
      <c r="R7" s="12" t="s">
        <v>22</v>
      </c>
      <c r="S7" s="12" t="s">
        <v>23</v>
      </c>
      <c r="T7" s="13" t="s">
        <v>24</v>
      </c>
      <c r="U7" s="60"/>
      <c r="V7" s="63"/>
      <c r="W7" s="108"/>
      <c r="X7" s="108"/>
    </row>
    <row r="8" spans="1:24" s="2" customFormat="1" ht="11.25" customHeight="1" x14ac:dyDescent="0.2">
      <c r="A8" s="76"/>
      <c r="B8" s="95"/>
      <c r="C8" s="96"/>
      <c r="D8" s="77"/>
      <c r="E8" s="77"/>
      <c r="F8" s="77"/>
      <c r="G8" s="77"/>
      <c r="H8" s="77"/>
      <c r="I8" s="77"/>
      <c r="J8" s="100"/>
      <c r="K8" s="67"/>
      <c r="L8" s="70"/>
      <c r="M8" s="67"/>
      <c r="N8" s="74"/>
      <c r="O8" s="74"/>
      <c r="P8" s="31" t="s">
        <v>25</v>
      </c>
      <c r="Q8" s="31" t="s">
        <v>26</v>
      </c>
      <c r="R8" s="31" t="s">
        <v>27</v>
      </c>
      <c r="S8" s="14"/>
      <c r="T8" s="29" t="s">
        <v>28</v>
      </c>
      <c r="U8" s="61"/>
      <c r="V8" s="64"/>
      <c r="W8" s="109"/>
      <c r="X8" s="109"/>
    </row>
    <row r="9" spans="1:24" s="45" customFormat="1" ht="24" customHeight="1" x14ac:dyDescent="0.2">
      <c r="A9" s="54" t="s">
        <v>32</v>
      </c>
      <c r="B9" s="47"/>
      <c r="C9" s="46" t="s">
        <v>36</v>
      </c>
      <c r="D9" s="33" t="s">
        <v>34</v>
      </c>
      <c r="E9" s="34" t="s">
        <v>40</v>
      </c>
      <c r="F9" s="35" t="s">
        <v>35</v>
      </c>
      <c r="G9" s="36">
        <v>1.1990000000000001</v>
      </c>
      <c r="H9" s="35" t="s">
        <v>37</v>
      </c>
      <c r="I9" s="37">
        <v>1270</v>
      </c>
      <c r="J9" s="38">
        <v>5</v>
      </c>
      <c r="K9" s="39">
        <v>15.9</v>
      </c>
      <c r="L9" s="40">
        <f>IF(K9&gt;0,1/K9*34.6*67.1,"")</f>
        <v>146.01635220125786</v>
      </c>
      <c r="M9" s="41">
        <v>17.2</v>
      </c>
      <c r="N9" s="42">
        <v>20.3</v>
      </c>
      <c r="O9" s="52">
        <f>-2.47*10^-6*I9^2-8.52*10^-4*I9+30.65</f>
        <v>25.584097</v>
      </c>
      <c r="P9" s="58" t="s">
        <v>58</v>
      </c>
      <c r="Q9" s="35" t="s">
        <v>2</v>
      </c>
      <c r="R9" s="37" t="s">
        <v>3</v>
      </c>
      <c r="S9" s="33"/>
      <c r="T9" s="24" t="str">
        <f>IF((LEFT(D9,1)="6"),"☆☆☆☆☆",IF((LEFT(D9,1)="5"),"☆☆☆☆",IF((LEFT(D9,1)="4"),"☆☆☆"," ")))</f>
        <v xml:space="preserve"> </v>
      </c>
      <c r="U9" s="43" t="str">
        <f>IF(K9&lt;&gt;0, IF(K9&gt;=M9,ROUNDDOWN(K9/M9*100,0),""),"")</f>
        <v/>
      </c>
      <c r="V9" s="44" t="str">
        <f>IF(K9&lt;&gt;0, IF(K9&gt;=N9,ROUNDDOWN(K9/N9*100,0),""),"")</f>
        <v/>
      </c>
      <c r="W9" s="44">
        <f>IF(K9&lt;&gt;0, IF((K9/O9)&gt;=0.55,ROUNDDOWN(K9/O9*100,0),""),"")</f>
        <v>62</v>
      </c>
      <c r="X9" s="53" t="str">
        <f>IF(W9="","",IF(W9&gt;=100,"★5.0",IF(W9&gt;=95,"★4.5",IF(W9&gt;=90,"★4.0",IF(W9&gt;=85,"★3.5",IF(W9&gt;=80,"★3.0",IF(W9&gt;=75,"★2.5",IF(W9&gt;=70,"★2.0",IF(W9&gt;=65,"★1.5",IF(W9&gt;=60,"★1.0",IF(W9&gt;=55,"★0.5")))))))))))</f>
        <v>★1.0</v>
      </c>
    </row>
    <row r="10" spans="1:24" s="45" customFormat="1" ht="24" customHeight="1" x14ac:dyDescent="0.2">
      <c r="A10" s="49"/>
      <c r="B10" s="50"/>
      <c r="C10" s="51"/>
      <c r="D10" s="33" t="s">
        <v>34</v>
      </c>
      <c r="E10" s="34" t="s">
        <v>41</v>
      </c>
      <c r="F10" s="35" t="s">
        <v>35</v>
      </c>
      <c r="G10" s="36">
        <v>1.1990000000000001</v>
      </c>
      <c r="H10" s="35" t="s">
        <v>37</v>
      </c>
      <c r="I10" s="37">
        <v>1280</v>
      </c>
      <c r="J10" s="38">
        <v>5</v>
      </c>
      <c r="K10" s="39">
        <v>15.9</v>
      </c>
      <c r="L10" s="40">
        <f>IF(K10&gt;0,1/K10*34.6*67.1,"")</f>
        <v>146.01635220125786</v>
      </c>
      <c r="M10" s="41">
        <v>17.2</v>
      </c>
      <c r="N10" s="42">
        <v>20.3</v>
      </c>
      <c r="O10" s="52">
        <f>-2.47*10^-6*I10^2-8.52*10^-4*I10+30.65</f>
        <v>25.512591999999998</v>
      </c>
      <c r="P10" s="58" t="s">
        <v>58</v>
      </c>
      <c r="Q10" s="35" t="s">
        <v>2</v>
      </c>
      <c r="R10" s="37" t="s">
        <v>3</v>
      </c>
      <c r="S10" s="33"/>
      <c r="T10" s="24" t="str">
        <f>IF((LEFT(D10,1)="6"),"☆☆☆☆☆",IF((LEFT(D10,1)="5"),"☆☆☆☆",IF((LEFT(D10,1)="4"),"☆☆☆"," ")))</f>
        <v xml:space="preserve"> </v>
      </c>
      <c r="U10" s="43" t="str">
        <f>IF(K10&lt;&gt;0, IF(K10&gt;=M10,ROUNDDOWN(K10/M10*100,0),""),"")</f>
        <v/>
      </c>
      <c r="V10" s="44" t="str">
        <f>IF(K10&lt;&gt;0, IF(K10&gt;=N10,ROUNDDOWN(K10/N10*100,0),""),"")</f>
        <v/>
      </c>
      <c r="W10" s="44">
        <f t="shared" ref="W10:W12" si="0">IF(K10&lt;&gt;0, IF((K10/O10)&gt;=0.55,ROUNDDOWN(K10/O10*100,0),""),"")</f>
        <v>62</v>
      </c>
      <c r="X10" s="53" t="str">
        <f t="shared" ref="X10:X12" si="1">IF(W10="","",IF(W10&gt;=100,"★5.0",IF(W10&gt;=95,"★4.5",IF(W10&gt;=90,"★4.0",IF(W10&gt;=85,"★3.5",IF(W10&gt;=80,"★3.0",IF(W10&gt;=75,"★2.5",IF(W10&gt;=70,"★2.0",IF(W10&gt;=65,"★1.5",IF(W10&gt;=60,"★1.0",IF(W10&gt;=55,"★0.5")))))))))))</f>
        <v>★1.0</v>
      </c>
    </row>
    <row r="11" spans="1:24" s="45" customFormat="1" ht="24" customHeight="1" x14ac:dyDescent="0.2">
      <c r="A11" s="49"/>
      <c r="B11" s="50"/>
      <c r="C11" s="51"/>
      <c r="D11" s="15" t="s">
        <v>39</v>
      </c>
      <c r="E11" s="34" t="s">
        <v>40</v>
      </c>
      <c r="F11" s="16" t="s">
        <v>35</v>
      </c>
      <c r="G11" s="17">
        <v>1.1990000000000001</v>
      </c>
      <c r="H11" s="16" t="s">
        <v>33</v>
      </c>
      <c r="I11" s="37">
        <v>1270</v>
      </c>
      <c r="J11" s="19">
        <v>5</v>
      </c>
      <c r="K11" s="20">
        <v>18.2</v>
      </c>
      <c r="L11" s="21">
        <f>IF(K11&gt;0,1/K11*34.6*67.1,"")</f>
        <v>127.56373626373626</v>
      </c>
      <c r="M11" s="22">
        <v>17.2</v>
      </c>
      <c r="N11" s="23">
        <v>20.3</v>
      </c>
      <c r="O11" s="52">
        <f>-2.47*10^-6*I11^2-8.52*10^-4*I11+30.65</f>
        <v>25.584097</v>
      </c>
      <c r="P11" s="58" t="s">
        <v>58</v>
      </c>
      <c r="Q11" s="16" t="s">
        <v>2</v>
      </c>
      <c r="R11" s="18" t="s">
        <v>3</v>
      </c>
      <c r="S11" s="15"/>
      <c r="T11" s="24" t="str">
        <f>IF((LEFT(D11,1)="6"),"☆☆☆☆☆",IF((LEFT(D11,1)="5"),"☆☆☆☆",IF((LEFT(D11,1)="4"),"☆☆☆"," ")))</f>
        <v>☆☆☆☆</v>
      </c>
      <c r="U11" s="25">
        <f>IF(K11&lt;&gt;0, IF(K11&gt;=M11,ROUNDDOWN(K11/M11*100,0),""),"")</f>
        <v>105</v>
      </c>
      <c r="V11" s="26" t="str">
        <f>IF(K11&lt;&gt;0, IF(K11&gt;=N11,ROUNDDOWN(K11/N11*100,0),""),"")</f>
        <v/>
      </c>
      <c r="W11" s="44">
        <f t="shared" si="0"/>
        <v>71</v>
      </c>
      <c r="X11" s="53" t="str">
        <f t="shared" si="1"/>
        <v>★2.0</v>
      </c>
    </row>
    <row r="12" spans="1:24" s="2" customFormat="1" ht="24" customHeight="1" x14ac:dyDescent="0.2">
      <c r="A12" s="32"/>
      <c r="B12" s="48"/>
      <c r="C12" s="27"/>
      <c r="D12" s="15" t="s">
        <v>39</v>
      </c>
      <c r="E12" s="34" t="s">
        <v>41</v>
      </c>
      <c r="F12" s="16" t="s">
        <v>35</v>
      </c>
      <c r="G12" s="17">
        <v>1.1990000000000001</v>
      </c>
      <c r="H12" s="16" t="s">
        <v>33</v>
      </c>
      <c r="I12" s="37">
        <v>1280</v>
      </c>
      <c r="J12" s="19">
        <v>5</v>
      </c>
      <c r="K12" s="20">
        <v>18.2</v>
      </c>
      <c r="L12" s="21">
        <f>IF(K12&gt;0,1/K12*34.6*67.1,"")</f>
        <v>127.56373626373626</v>
      </c>
      <c r="M12" s="22">
        <v>17.2</v>
      </c>
      <c r="N12" s="23">
        <v>20.3</v>
      </c>
      <c r="O12" s="52">
        <f>-2.47*10^-6*I12^2-8.52*10^-4*I12+30.65</f>
        <v>25.512591999999998</v>
      </c>
      <c r="P12" s="58" t="s">
        <v>58</v>
      </c>
      <c r="Q12" s="16" t="s">
        <v>2</v>
      </c>
      <c r="R12" s="18" t="s">
        <v>3</v>
      </c>
      <c r="S12" s="15"/>
      <c r="T12" s="24" t="str">
        <f>IF((LEFT(D12,1)="6"),"☆☆☆☆☆",IF((LEFT(D12,1)="5"),"☆☆☆☆",IF((LEFT(D12,1)="4"),"☆☆☆"," ")))</f>
        <v>☆☆☆☆</v>
      </c>
      <c r="U12" s="25">
        <f>IF(K12&lt;&gt;0, IF(K12&gt;=M12,ROUNDDOWN(K12/M12*100,0),""),"")</f>
        <v>105</v>
      </c>
      <c r="V12" s="26" t="str">
        <f>IF(K12&lt;&gt;0, IF(K12&gt;=N12,ROUNDDOWN(K12/N12*100,0),""),"")</f>
        <v/>
      </c>
      <c r="W12" s="44">
        <f t="shared" si="0"/>
        <v>71</v>
      </c>
      <c r="X12" s="53" t="str">
        <f t="shared" si="1"/>
        <v>★2.0</v>
      </c>
    </row>
    <row r="14" spans="1:24" x14ac:dyDescent="0.2">
      <c r="A14" s="57"/>
      <c r="B14" s="55" t="s">
        <v>50</v>
      </c>
      <c r="C14" s="55"/>
      <c r="D14" s="56"/>
      <c r="E14" s="56"/>
      <c r="F14" s="56"/>
      <c r="G14" s="56"/>
      <c r="H14" s="56"/>
      <c r="I14" s="56"/>
    </row>
    <row r="15" spans="1:24" x14ac:dyDescent="0.2">
      <c r="A15" s="57"/>
      <c r="B15" s="55" t="s">
        <v>57</v>
      </c>
      <c r="C15" s="55"/>
      <c r="D15" s="56"/>
      <c r="E15" s="56"/>
      <c r="F15" s="56"/>
      <c r="G15" s="56"/>
      <c r="H15" s="56"/>
      <c r="I15" s="56"/>
    </row>
    <row r="16" spans="1:24" x14ac:dyDescent="0.2">
      <c r="A16" s="57"/>
      <c r="B16" s="56" t="s">
        <v>51</v>
      </c>
      <c r="C16" s="55"/>
      <c r="D16" s="56"/>
      <c r="E16" s="56"/>
      <c r="F16" s="56"/>
      <c r="G16" s="56"/>
      <c r="H16" s="56"/>
      <c r="I16" s="56"/>
    </row>
    <row r="17" spans="1:9" x14ac:dyDescent="0.2">
      <c r="A17" s="57"/>
      <c r="B17" s="56" t="s">
        <v>52</v>
      </c>
      <c r="C17" s="56"/>
      <c r="D17" s="56"/>
      <c r="E17" s="56"/>
      <c r="F17" s="56"/>
      <c r="G17" s="56"/>
      <c r="H17" s="56"/>
      <c r="I17" s="56"/>
    </row>
    <row r="18" spans="1:9" x14ac:dyDescent="0.2">
      <c r="A18" s="57"/>
      <c r="B18" s="56" t="s">
        <v>53</v>
      </c>
      <c r="C18" s="56"/>
      <c r="D18" s="56"/>
      <c r="E18" s="56"/>
      <c r="F18" s="56"/>
      <c r="G18" s="56"/>
      <c r="H18" s="56"/>
      <c r="I18" s="56"/>
    </row>
    <row r="19" spans="1:9" x14ac:dyDescent="0.2">
      <c r="A19" s="57"/>
      <c r="B19" s="56" t="s">
        <v>54</v>
      </c>
      <c r="C19" s="56"/>
      <c r="D19" s="56"/>
      <c r="E19" s="56"/>
      <c r="F19" s="56"/>
      <c r="G19" s="56"/>
      <c r="H19" s="56"/>
      <c r="I19" s="56"/>
    </row>
    <row r="20" spans="1:9" x14ac:dyDescent="0.2">
      <c r="A20" s="57"/>
      <c r="B20" s="56" t="s">
        <v>55</v>
      </c>
      <c r="C20" s="56"/>
      <c r="D20" s="56"/>
      <c r="E20" s="56"/>
      <c r="F20" s="56"/>
      <c r="G20" s="56"/>
      <c r="H20" s="56"/>
      <c r="I20" s="56"/>
    </row>
    <row r="21" spans="1:9" x14ac:dyDescent="0.2">
      <c r="A21" s="57"/>
      <c r="B21" s="56" t="s">
        <v>56</v>
      </c>
      <c r="C21" s="56"/>
      <c r="D21" s="56"/>
      <c r="E21" s="56"/>
      <c r="F21" s="56"/>
      <c r="G21" s="56"/>
      <c r="H21" s="56"/>
      <c r="I21" s="56"/>
    </row>
    <row r="22" spans="1:9" x14ac:dyDescent="0.2">
      <c r="B22" s="56"/>
      <c r="C22" s="56"/>
    </row>
  </sheetData>
  <sheetProtection selectLockedCells="1"/>
  <autoFilter ref="A8:V8">
    <filterColumn colId="1" showButton="0"/>
  </autoFilter>
  <mergeCells count="27">
    <mergeCell ref="J2:P2"/>
    <mergeCell ref="R2:V2"/>
    <mergeCell ref="A4:A8"/>
    <mergeCell ref="B4:C8"/>
    <mergeCell ref="D4:D5"/>
    <mergeCell ref="F4:G5"/>
    <mergeCell ref="H4:H8"/>
    <mergeCell ref="I4:I8"/>
    <mergeCell ref="J4:J8"/>
    <mergeCell ref="S3:X3"/>
    <mergeCell ref="W4:X4"/>
    <mergeCell ref="W5:W8"/>
    <mergeCell ref="X5:X8"/>
    <mergeCell ref="D6:D8"/>
    <mergeCell ref="E6:E8"/>
    <mergeCell ref="F6:F8"/>
    <mergeCell ref="G6:G8"/>
    <mergeCell ref="Q4:S4"/>
    <mergeCell ref="K4:O4"/>
    <mergeCell ref="O5:O8"/>
    <mergeCell ref="Q5:S5"/>
    <mergeCell ref="U4:U8"/>
    <mergeCell ref="V4:V8"/>
    <mergeCell ref="K5:K8"/>
    <mergeCell ref="L5:L8"/>
    <mergeCell ref="M5:M8"/>
    <mergeCell ref="N5:N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62" fitToHeight="0" orientation="landscape" r:id="rId1"/>
  <headerFooter alignWithMargins="0">
    <oddHeader>&amp;R様式1-1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（新）1-1</vt:lpstr>
      <vt:lpstr>'（新）1-1'!Print_Area</vt:lpstr>
      <vt:lpstr>'（新）1-1'!Print_Titles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MLIT</cp:lastModifiedBy>
  <cp:lastPrinted>2021-04-12T07:56:39Z</cp:lastPrinted>
  <dcterms:created xsi:type="dcterms:W3CDTF">2012-03-24T05:35:17Z</dcterms:created>
  <dcterms:modified xsi:type="dcterms:W3CDTF">2021-04-22T04:08:22Z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d53d93-3f4c-4b90-b511-bd6bdbb4fba9_Enabled">
    <vt:lpwstr>true</vt:lpwstr>
  </property>
  <property fmtid="{D5CDD505-2E9C-101B-9397-08002B2CF9AE}" pid="3" name="MSIP_Label_2fd53d93-3f4c-4b90-b511-bd6bdbb4fba9_SetDate">
    <vt:lpwstr>2021-01-27T00:41:32Z</vt:lpwstr>
  </property>
  <property fmtid="{D5CDD505-2E9C-101B-9397-08002B2CF9AE}" pid="4" name="MSIP_Label_2fd53d93-3f4c-4b90-b511-bd6bdbb4fba9_Method">
    <vt:lpwstr>Standard</vt:lpwstr>
  </property>
  <property fmtid="{D5CDD505-2E9C-101B-9397-08002B2CF9AE}" pid="5" name="MSIP_Label_2fd53d93-3f4c-4b90-b511-bd6bdbb4fba9_Name">
    <vt:lpwstr>2fd53d93-3f4c-4b90-b511-bd6bdbb4fba9</vt:lpwstr>
  </property>
  <property fmtid="{D5CDD505-2E9C-101B-9397-08002B2CF9AE}" pid="6" name="MSIP_Label_2fd53d93-3f4c-4b90-b511-bd6bdbb4fba9_SiteId">
    <vt:lpwstr>d852d5cd-724c-4128-8812-ffa5db3f8507</vt:lpwstr>
  </property>
  <property fmtid="{D5CDD505-2E9C-101B-9397-08002B2CF9AE}" pid="7" name="MSIP_Label_2fd53d93-3f4c-4b90-b511-bd6bdbb4fba9_ActionId">
    <vt:lpwstr/>
  </property>
  <property fmtid="{D5CDD505-2E9C-101B-9397-08002B2CF9AE}" pid="8" name="MSIP_Label_2fd53d93-3f4c-4b90-b511-bd6bdbb4fba9_ContentBits">
    <vt:lpwstr>0</vt:lpwstr>
  </property>
</Properties>
</file>