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Users\satoh-k2rx\Desktop\HP上げ資料\"/>
    </mc:Choice>
  </mc:AlternateContent>
  <bookViews>
    <workbookView xWindow="0" yWindow="0" windowWidth="18990" windowHeight="4755"/>
  </bookViews>
  <sheets>
    <sheet name="申請書" sheetId="4" r:id="rId1"/>
    <sheet name="記入例" sheetId="3" r:id="rId2"/>
    <sheet name="リスト" sheetId="2" state="hidden" r:id="rId3"/>
    <sheet name="取込シート" sheetId="5" state="hidden"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5" i="5" l="1"/>
  <c r="BC5" i="5" s="1"/>
  <c r="W5" i="5"/>
  <c r="S5" i="5"/>
  <c r="O5" i="5"/>
  <c r="K5" i="5"/>
  <c r="G5" i="5"/>
  <c r="C5" i="5"/>
  <c r="BA4" i="5"/>
  <c r="AS4" i="5"/>
  <c r="AO4" i="5"/>
  <c r="AF4" i="5"/>
  <c r="AB4" i="5"/>
  <c r="AA4" i="5"/>
  <c r="AZ4" i="5" s="1"/>
  <c r="X4" i="5"/>
  <c r="W4" i="5"/>
  <c r="T4" i="5"/>
  <c r="S4" i="5"/>
  <c r="P4" i="5"/>
  <c r="O4" i="5"/>
  <c r="L4" i="5"/>
  <c r="K4" i="5"/>
  <c r="H4" i="5"/>
  <c r="G4" i="5"/>
  <c r="D4" i="5"/>
  <c r="C4" i="5"/>
  <c r="BB3" i="5"/>
  <c r="BA3" i="5"/>
  <c r="AT3" i="5"/>
  <c r="AS3" i="5"/>
  <c r="AP3" i="5"/>
  <c r="AO3" i="5"/>
  <c r="AL3" i="5"/>
  <c r="AG3" i="5"/>
  <c r="AF3" i="5"/>
  <c r="AC3" i="5"/>
  <c r="AB3" i="5"/>
  <c r="AA3" i="5"/>
  <c r="AZ3" i="5" s="1"/>
  <c r="Y3" i="5"/>
  <c r="X3" i="5"/>
  <c r="W3" i="5"/>
  <c r="U3" i="5"/>
  <c r="T3" i="5"/>
  <c r="S3" i="5"/>
  <c r="Q3" i="5"/>
  <c r="P3" i="5"/>
  <c r="O3" i="5"/>
  <c r="M3" i="5"/>
  <c r="L3" i="5"/>
  <c r="K3" i="5"/>
  <c r="I3" i="5"/>
  <c r="H3" i="5"/>
  <c r="G3" i="5"/>
  <c r="E3" i="5"/>
  <c r="D3" i="5"/>
  <c r="C3" i="5"/>
  <c r="BD2" i="5"/>
  <c r="J43" i="3"/>
  <c r="J42" i="3"/>
  <c r="J40" i="3"/>
  <c r="J38" i="3"/>
  <c r="J37" i="3"/>
  <c r="J35" i="3"/>
  <c r="J33" i="3"/>
  <c r="J32" i="3"/>
  <c r="J30" i="3"/>
  <c r="J18" i="3"/>
  <c r="K17" i="3"/>
  <c r="J17" i="3"/>
  <c r="J16" i="3"/>
  <c r="A16" i="3"/>
  <c r="A1" i="3"/>
  <c r="J43" i="4"/>
  <c r="J42" i="4"/>
  <c r="J40" i="4"/>
  <c r="J38" i="4"/>
  <c r="J37" i="4"/>
  <c r="J35" i="4"/>
  <c r="J33" i="4"/>
  <c r="J32" i="4"/>
  <c r="J30" i="4"/>
  <c r="J18" i="4"/>
  <c r="K17" i="4"/>
  <c r="J17" i="4"/>
  <c r="J16" i="4"/>
  <c r="A16" i="4"/>
  <c r="A1" i="4"/>
  <c r="AE5" i="5" l="1"/>
  <c r="AJ5" i="5"/>
  <c r="AK5" i="5" s="1"/>
  <c r="AN5" i="5"/>
  <c r="AR5" i="5"/>
  <c r="AZ5" i="5"/>
  <c r="B3" i="5"/>
  <c r="F3" i="5"/>
  <c r="J3" i="5"/>
  <c r="N3" i="5"/>
  <c r="R3" i="5"/>
  <c r="V3" i="5"/>
  <c r="Z3" i="5"/>
  <c r="AD3" i="5"/>
  <c r="AH3" i="5"/>
  <c r="AM3" i="5"/>
  <c r="AQ3" i="5"/>
  <c r="AY3" i="5"/>
  <c r="BC3" i="5"/>
  <c r="E4" i="5"/>
  <c r="I4" i="5"/>
  <c r="M4" i="5"/>
  <c r="Q4" i="5"/>
  <c r="U4" i="5"/>
  <c r="Y4" i="5"/>
  <c r="AC4" i="5"/>
  <c r="AG4" i="5"/>
  <c r="AL4" i="5"/>
  <c r="AP4" i="5"/>
  <c r="AT4" i="5"/>
  <c r="BB4" i="5"/>
  <c r="D5" i="5"/>
  <c r="H5" i="5"/>
  <c r="L5" i="5"/>
  <c r="P5" i="5"/>
  <c r="T5" i="5"/>
  <c r="X5" i="5"/>
  <c r="AB5" i="5"/>
  <c r="AF5" i="5"/>
  <c r="AO5" i="5"/>
  <c r="AS5" i="5"/>
  <c r="BA5" i="5"/>
  <c r="AE3" i="5"/>
  <c r="AJ3" i="5"/>
  <c r="AK3" i="5" s="1"/>
  <c r="AN3" i="5"/>
  <c r="AR3" i="5"/>
  <c r="B4" i="5"/>
  <c r="F4" i="5"/>
  <c r="J4" i="5"/>
  <c r="N4" i="5"/>
  <c r="R4" i="5"/>
  <c r="V4" i="5"/>
  <c r="Z4" i="5"/>
  <c r="AD4" i="5"/>
  <c r="AH4" i="5"/>
  <c r="AM4" i="5"/>
  <c r="AQ4" i="5"/>
  <c r="AY4" i="5"/>
  <c r="BC4" i="5"/>
  <c r="E5" i="5"/>
  <c r="I5" i="5"/>
  <c r="M5" i="5"/>
  <c r="Q5" i="5"/>
  <c r="U5" i="5"/>
  <c r="Y5" i="5"/>
  <c r="AC5" i="5"/>
  <c r="AG5" i="5"/>
  <c r="AL5" i="5"/>
  <c r="AP5" i="5"/>
  <c r="AT5" i="5"/>
  <c r="BB5" i="5"/>
  <c r="AE4" i="5"/>
  <c r="AJ4" i="5"/>
  <c r="AK4" i="5" s="1"/>
  <c r="AN4" i="5"/>
  <c r="AR4" i="5"/>
  <c r="B5" i="5"/>
  <c r="F5" i="5"/>
  <c r="J5" i="5"/>
  <c r="N5" i="5"/>
  <c r="R5" i="5"/>
  <c r="V5" i="5"/>
  <c r="Z5" i="5"/>
  <c r="AD5" i="5"/>
  <c r="AH5" i="5"/>
  <c r="AM5" i="5"/>
  <c r="AQ5" i="5"/>
  <c r="AY5" i="5"/>
</calcChain>
</file>

<file path=xl/comments1.xml><?xml version="1.0" encoding="utf-8"?>
<comments xmlns="http://schemas.openxmlformats.org/spreadsheetml/2006/main">
  <authors>
    <author>ㅤ</author>
  </authors>
  <commentList>
    <comment ref="A6" authorId="0" shapeId="0">
      <text>
        <r>
          <rPr>
            <b/>
            <sz val="12"/>
            <color indexed="10"/>
            <rFont val="ＭＳ Ｐゴシック"/>
            <family val="3"/>
            <charset val="128"/>
          </rPr>
          <t>色付きの欄に必要事項を入力してください
（セルを選択すると補足説明が表示されます。）</t>
        </r>
      </text>
    </comment>
    <comment ref="D10" authorId="0" shapeId="0">
      <text>
        <r>
          <rPr>
            <b/>
            <sz val="11"/>
            <color indexed="10"/>
            <rFont val="ＭＳ Ｐゴシック"/>
            <family val="3"/>
            <charset val="128"/>
          </rPr>
          <t>代理人が申請する場合は入力してください</t>
        </r>
      </text>
    </comment>
    <comment ref="J16" authorId="0" shapeId="0">
      <text>
        <r>
          <rPr>
            <b/>
            <sz val="11"/>
            <color indexed="10"/>
            <rFont val="ＭＳ Ｐゴシック"/>
            <family val="3"/>
            <charset val="128"/>
          </rPr>
          <t>不要な文字があれば、取り消し線で抹消されます
（⑪で選択する証書の種類に応じて切り替わります）</t>
        </r>
      </text>
    </comment>
    <comment ref="I20" authorId="0" shapeId="0">
      <text>
        <r>
          <rPr>
            <b/>
            <sz val="11"/>
            <color indexed="10"/>
            <rFont val="ＭＳ Ｐゴシック"/>
            <family val="3"/>
            <charset val="128"/>
          </rPr>
          <t>所有者が複数いる場合（共有船など）は入力してください</t>
        </r>
      </text>
    </comment>
  </commentList>
</comments>
</file>

<file path=xl/comments2.xml><?xml version="1.0" encoding="utf-8"?>
<comments xmlns="http://schemas.openxmlformats.org/spreadsheetml/2006/main">
  <authors>
    <author>ㅤ</author>
  </authors>
  <commentList>
    <comment ref="A6" authorId="0" shapeId="0">
      <text>
        <r>
          <rPr>
            <b/>
            <sz val="12"/>
            <color indexed="10"/>
            <rFont val="ＭＳ Ｐゴシック"/>
            <family val="3"/>
            <charset val="128"/>
          </rPr>
          <t>色付きの欄に必要事項を入力してください
（セルを選択すると補足説明が表示されます。）</t>
        </r>
      </text>
    </comment>
    <comment ref="D10" authorId="0" shapeId="0">
      <text>
        <r>
          <rPr>
            <b/>
            <sz val="11"/>
            <color indexed="10"/>
            <rFont val="ＭＳ Ｐゴシック"/>
            <family val="3"/>
            <charset val="128"/>
          </rPr>
          <t>代理人が申請する場合は入力してください</t>
        </r>
      </text>
    </comment>
    <comment ref="J16" authorId="0" shapeId="0">
      <text>
        <r>
          <rPr>
            <b/>
            <sz val="11"/>
            <color indexed="10"/>
            <rFont val="ＭＳ Ｐゴシック"/>
            <family val="3"/>
            <charset val="128"/>
          </rPr>
          <t>不要な文字があれば、取り消し線で抹消されます
（⑪で選択する証書の種類に応じて切り替わります）</t>
        </r>
      </text>
    </comment>
    <comment ref="I20" authorId="0" shapeId="0">
      <text>
        <r>
          <rPr>
            <b/>
            <sz val="11"/>
            <color indexed="10"/>
            <rFont val="ＭＳ Ｐゴシック"/>
            <family val="3"/>
            <charset val="128"/>
          </rPr>
          <t>所有者が複数いる場合（共有船など）は入力してください</t>
        </r>
      </text>
    </comment>
  </commentList>
</comments>
</file>

<file path=xl/sharedStrings.xml><?xml version="1.0" encoding="utf-8"?>
<sst xmlns="http://schemas.openxmlformats.org/spreadsheetml/2006/main" count="260" uniqueCount="184">
  <si>
    <t>Tokyo</t>
  </si>
  <si>
    <t>船種</t>
    <rPh sb="0" eb="2">
      <t>センシュ</t>
    </rPh>
    <phoneticPr fontId="15"/>
  </si>
  <si>
    <t>沖縄総合事務局長　殿</t>
    <rPh sb="7" eb="8">
      <t>チョウ</t>
    </rPh>
    <rPh sb="9" eb="10">
      <t>トノ</t>
    </rPh>
    <phoneticPr fontId="1"/>
  </si>
  <si>
    <t>代理人の氏名又は名称及び住所並びに法人にあってはその代表者の氏名</t>
  </si>
  <si>
    <t>中部運輸局長　殿</t>
  </si>
  <si>
    <t>KOKUDOKOTU K. K.</t>
  </si>
  <si>
    <t>北海道運輸局長　殿</t>
    <rPh sb="6" eb="7">
      <t>チョウ</t>
    </rPh>
    <phoneticPr fontId="1"/>
  </si>
  <si>
    <t>⑤総トン数</t>
    <rPh sb="1" eb="2">
      <t>ソウ</t>
    </rPh>
    <rPh sb="4" eb="5">
      <t>スウ</t>
    </rPh>
    <phoneticPr fontId="16"/>
  </si>
  <si>
    <t>燃料油</t>
  </si>
  <si>
    <t>東北運輸局長　殿</t>
  </si>
  <si>
    <t>東京都千代田区神田駿河台三丁目9番地</t>
    <rPh sb="0" eb="3">
      <t>トウキョウト</t>
    </rPh>
    <rPh sb="3" eb="7">
      <t>チヨダク</t>
    </rPh>
    <rPh sb="7" eb="9">
      <t>カンダ</t>
    </rPh>
    <rPh sb="9" eb="12">
      <t>スルガダイ</t>
    </rPh>
    <rPh sb="12" eb="15">
      <t>サンチョウメ</t>
    </rPh>
    <rPh sb="16" eb="18">
      <t>バンチ</t>
    </rPh>
    <phoneticPr fontId="15"/>
  </si>
  <si>
    <t>関東運輸局長　殿</t>
  </si>
  <si>
    <t>北陸信越運輸局長　殿</t>
  </si>
  <si>
    <t>神戸運輸監理部長　殿</t>
  </si>
  <si>
    <t>1-18-6 Shimbashi Minato-ku Tokyo, Japan</t>
  </si>
  <si>
    <t>中国運輸局長　殿</t>
  </si>
  <si>
    <t>The Japan Ship Owners' Mutual Protection &amp; Indemnity Association</t>
  </si>
  <si>
    <t>近畿運輸局長　殿</t>
  </si>
  <si>
    <t>03-○○○○-○○○○</t>
  </si>
  <si>
    <t>四国運輸局長　殿</t>
  </si>
  <si>
    <t>九州運輸局長　殿</t>
  </si>
  <si>
    <t>03-3662-7213</t>
  </si>
  <si>
    <t>収　入　印　紙</t>
    <rPh sb="0" eb="1">
      <t>オサム</t>
    </rPh>
    <rPh sb="2" eb="3">
      <t>イ</t>
    </rPh>
    <rPh sb="4" eb="5">
      <t>イン</t>
    </rPh>
    <rPh sb="6" eb="7">
      <t>カミ</t>
    </rPh>
    <phoneticPr fontId="1"/>
  </si>
  <si>
    <t>郵便番号</t>
  </si>
  <si>
    <t>①船名及び船種</t>
    <rPh sb="5" eb="7">
      <t>フナダネ</t>
    </rPh>
    <phoneticPr fontId="16"/>
  </si>
  <si>
    <t>代理人郵便番号</t>
    <rPh sb="0" eb="3">
      <t>ダイリニン</t>
    </rPh>
    <rPh sb="3" eb="7">
      <t>ユウビンバンゴウ</t>
    </rPh>
    <phoneticPr fontId="15"/>
  </si>
  <si>
    <t>③国際海事機関船舶識別番号</t>
    <rPh sb="1" eb="3">
      <t>コクサイ</t>
    </rPh>
    <rPh sb="3" eb="5">
      <t>カイジ</t>
    </rPh>
    <rPh sb="5" eb="7">
      <t>キカン</t>
    </rPh>
    <rPh sb="7" eb="9">
      <t>センパク</t>
    </rPh>
    <rPh sb="9" eb="11">
      <t>シキベツ</t>
    </rPh>
    <rPh sb="11" eb="13">
      <t>バンゴウ</t>
    </rPh>
    <phoneticPr fontId="16"/>
  </si>
  <si>
    <t>④船籍港</t>
    <rPh sb="1" eb="3">
      <t>センセキ</t>
    </rPh>
    <rPh sb="3" eb="4">
      <t>ミナト</t>
    </rPh>
    <phoneticPr fontId="16"/>
  </si>
  <si>
    <t>⑧保障契約の期間</t>
    <rPh sb="1" eb="3">
      <t>ホショウ</t>
    </rPh>
    <rPh sb="3" eb="5">
      <t>ケイヤク</t>
    </rPh>
    <rPh sb="6" eb="8">
      <t>キカン</t>
    </rPh>
    <phoneticPr fontId="16"/>
  </si>
  <si>
    <t>⑨保障契約により塡補・担保される額</t>
    <rPh sb="1" eb="3">
      <t>ホショウ</t>
    </rPh>
    <rPh sb="3" eb="5">
      <t>ケイヤク</t>
    </rPh>
    <rPh sb="8" eb="10">
      <t>テンポ</t>
    </rPh>
    <rPh sb="11" eb="13">
      <t>タンポ</t>
    </rPh>
    <rPh sb="16" eb="17">
      <t>ガク</t>
    </rPh>
    <phoneticPr fontId="16"/>
  </si>
  <si>
    <t>KOKUDOKOTU MARU</t>
  </si>
  <si>
    <t>⑩保険者等の氏名又は名称及び住所並びに法人にあってはその代表者の氏名</t>
    <rPh sb="1" eb="4">
      <t>ホケンシャ</t>
    </rPh>
    <rPh sb="4" eb="5">
      <t>トウ</t>
    </rPh>
    <phoneticPr fontId="16"/>
  </si>
  <si>
    <t>更新</t>
  </si>
  <si>
    <t>⑪備考</t>
    <rPh sb="1" eb="3">
      <t>ビコウ</t>
    </rPh>
    <phoneticPr fontId="16"/>
  </si>
  <si>
    <t>1,000,000,000 ～</t>
  </si>
  <si>
    <t>The Britannia Steam Ship Insurance Association Ltd</t>
  </si>
  <si>
    <t>€</t>
  </si>
  <si>
    <t>CLC</t>
  </si>
  <si>
    <t>電話番号</t>
  </si>
  <si>
    <t>難破物</t>
  </si>
  <si>
    <t>東京海上日動火災保険株式会社</t>
    <rPh sb="0" eb="2">
      <t>トウキョウ</t>
    </rPh>
    <rPh sb="2" eb="4">
      <t>カイジョウ</t>
    </rPh>
    <rPh sb="4" eb="6">
      <t>ニチドウ</t>
    </rPh>
    <rPh sb="6" eb="10">
      <t>カサイホケン</t>
    </rPh>
    <rPh sb="10" eb="12">
      <t>カブシキ</t>
    </rPh>
    <rPh sb="12" eb="14">
      <t>カイシャ</t>
    </rPh>
    <phoneticPr fontId="15"/>
  </si>
  <si>
    <t>⑦保障契約の種類</t>
  </si>
  <si>
    <t>〇</t>
  </si>
  <si>
    <t>手　数　料　納　付　欄</t>
    <rPh sb="0" eb="1">
      <t>テ</t>
    </rPh>
    <rPh sb="2" eb="3">
      <t>カズ</t>
    </rPh>
    <rPh sb="4" eb="5">
      <t>リョウ</t>
    </rPh>
    <rPh sb="6" eb="7">
      <t>オサメ</t>
    </rPh>
    <rPh sb="8" eb="9">
      <t>フ</t>
    </rPh>
    <rPh sb="10" eb="11">
      <t>ラン</t>
    </rPh>
    <phoneticPr fontId="1"/>
  </si>
  <si>
    <t>申請する証書</t>
  </si>
  <si>
    <t>神奈川県横浜市中区北仲通5-57　</t>
  </si>
  <si>
    <t>印</t>
    <rPh sb="0" eb="1">
      <t>イン</t>
    </rPh>
    <phoneticPr fontId="1"/>
  </si>
  <si>
    <t>船主責任相互保険</t>
  </si>
  <si>
    <t>申請者の氏名又は名称及び住所並びに法人にあってはその代表者の氏名</t>
  </si>
  <si>
    <t>三井住友海上火災保険株式会社</t>
    <rPh sb="0" eb="2">
      <t>ミツイ</t>
    </rPh>
    <rPh sb="2" eb="4">
      <t>スミトモ</t>
    </rPh>
    <rPh sb="4" eb="6">
      <t>カイジョウ</t>
    </rPh>
    <rPh sb="6" eb="10">
      <t>カサイホケン</t>
    </rPh>
    <rPh sb="10" eb="12">
      <t>カブシキ</t>
    </rPh>
    <rPh sb="12" eb="14">
      <t>カイシャ</t>
    </rPh>
    <phoneticPr fontId="15"/>
  </si>
  <si>
    <t>②船舶番号又は信号符字</t>
    <rPh sb="1" eb="3">
      <t>センパク</t>
    </rPh>
    <rPh sb="3" eb="5">
      <t>バンゴウ</t>
    </rPh>
    <rPh sb="5" eb="6">
      <t>マタ</t>
    </rPh>
    <rPh sb="7" eb="9">
      <t>シンゴウ</t>
    </rPh>
    <phoneticPr fontId="16"/>
  </si>
  <si>
    <t>日本漁船保険組合</t>
    <rPh sb="0" eb="2">
      <t>ニホン</t>
    </rPh>
    <rPh sb="2" eb="4">
      <t>ギョセン</t>
    </rPh>
    <rPh sb="4" eb="6">
      <t>ホケン</t>
    </rPh>
    <rPh sb="6" eb="8">
      <t>クミアイ</t>
    </rPh>
    <phoneticPr fontId="15"/>
  </si>
  <si>
    <t>貨物船</t>
    <rPh sb="0" eb="3">
      <t>カモツセン</t>
    </rPh>
    <phoneticPr fontId="1"/>
  </si>
  <si>
    <t>～</t>
  </si>
  <si>
    <t>国土交通丸</t>
    <rPh sb="0" eb="2">
      <t>コクド</t>
    </rPh>
    <rPh sb="2" eb="4">
      <t>コウツウ</t>
    </rPh>
    <phoneticPr fontId="16"/>
  </si>
  <si>
    <t>国土交通株式会社</t>
    <rPh sb="0" eb="2">
      <t>コクド</t>
    </rPh>
    <rPh sb="2" eb="4">
      <t>コウツウ</t>
    </rPh>
    <rPh sb="4" eb="6">
      <t>カブシキ</t>
    </rPh>
    <rPh sb="6" eb="8">
      <t>カイシャ</t>
    </rPh>
    <phoneticPr fontId="16"/>
  </si>
  <si>
    <t>東京都港区○○○○丁目○○番○○号</t>
    <rPh sb="0" eb="3">
      <t>トウキョウト</t>
    </rPh>
    <rPh sb="3" eb="5">
      <t>ミナトク</t>
    </rPh>
    <rPh sb="9" eb="11">
      <t>チョウメ</t>
    </rPh>
    <rPh sb="13" eb="14">
      <t>バン</t>
    </rPh>
    <rPh sb="16" eb="17">
      <t>ゴウ</t>
    </rPh>
    <phoneticPr fontId="16"/>
  </si>
  <si>
    <t>代表取締役社長　○○　○○</t>
    <rPh sb="0" eb="2">
      <t>ダイヒョウ</t>
    </rPh>
    <rPh sb="2" eb="5">
      <t>トリシマリヤク</t>
    </rPh>
    <rPh sb="5" eb="7">
      <t>シャチョウ</t>
    </rPh>
    <phoneticPr fontId="16"/>
  </si>
  <si>
    <t>1○○-○○○○</t>
  </si>
  <si>
    <t>日本船主責任相互保険組合</t>
    <rPh sb="0" eb="2">
      <t>ニホン</t>
    </rPh>
    <rPh sb="2" eb="4">
      <t>センシュ</t>
    </rPh>
    <rPh sb="4" eb="6">
      <t>セキニン</t>
    </rPh>
    <rPh sb="6" eb="8">
      <t>ソウゴ</t>
    </rPh>
    <rPh sb="8" eb="10">
      <t>ホケン</t>
    </rPh>
    <rPh sb="10" eb="12">
      <t>クミアイ</t>
    </rPh>
    <phoneticPr fontId="16"/>
  </si>
  <si>
    <t>東京都中央区日本橋人形町二丁目15番14号</t>
    <rPh sb="0" eb="3">
      <t>トウキョウト</t>
    </rPh>
    <rPh sb="3" eb="6">
      <t>チュウオウク</t>
    </rPh>
    <rPh sb="6" eb="12">
      <t>ニホンバシニンギョウチョウ</t>
    </rPh>
    <rPh sb="12" eb="15">
      <t>ニチョウメ</t>
    </rPh>
    <rPh sb="17" eb="18">
      <t>バン</t>
    </rPh>
    <rPh sb="20" eb="21">
      <t>ゴウ</t>
    </rPh>
    <phoneticPr fontId="16"/>
  </si>
  <si>
    <t>理事長　杉浦　哲</t>
    <rPh sb="0" eb="3">
      <t>リジチョウ</t>
    </rPh>
    <rPh sb="4" eb="6">
      <t>スギウラ</t>
    </rPh>
    <rPh sb="7" eb="8">
      <t>テツ</t>
    </rPh>
    <phoneticPr fontId="16"/>
  </si>
  <si>
    <t>103-0013</t>
  </si>
  <si>
    <t>東京都港区○○○○丁目○○番○○号</t>
    <rPh sb="0" eb="3">
      <t>トウキョウト</t>
    </rPh>
    <rPh sb="3" eb="5">
      <t>ミナトク</t>
    </rPh>
    <rPh sb="9" eb="11">
      <t>チョウメ</t>
    </rPh>
    <rPh sb="13" eb="14">
      <t>バン</t>
    </rPh>
    <rPh sb="16" eb="17">
      <t>ゴウ</t>
    </rPh>
    <phoneticPr fontId="15"/>
  </si>
  <si>
    <t>1-3, Kasumgaseki 2-chome, Chiyoda-ku, Tokyo, Japan</t>
  </si>
  <si>
    <t>東京都</t>
    <rPh sb="0" eb="3">
      <t>トウキョウト</t>
    </rPh>
    <phoneticPr fontId="16"/>
  </si>
  <si>
    <t>⑥船舶所有者の氏名又は名称及び住所並びに法人にあってはその代表者の氏名</t>
  </si>
  <si>
    <t>船主責任</t>
  </si>
  <si>
    <t>\</t>
  </si>
  <si>
    <t>沖縄県那覇市久茂地1丁目12番1号</t>
  </si>
  <si>
    <t>$</t>
  </si>
  <si>
    <t>理事長　北村　隆志</t>
    <rPh sb="0" eb="3">
      <t>リジチョウ</t>
    </rPh>
    <rPh sb="4" eb="6">
      <t>キタムラ</t>
    </rPh>
    <rPh sb="7" eb="9">
      <t>タカシ</t>
    </rPh>
    <phoneticPr fontId="16"/>
  </si>
  <si>
    <t>(その他：直接入力）</t>
    <rPh sb="3" eb="4">
      <t>タ</t>
    </rPh>
    <rPh sb="5" eb="7">
      <t>チョクセツ</t>
    </rPh>
    <rPh sb="7" eb="9">
      <t>ニュウリョク</t>
    </rPh>
    <phoneticPr fontId="15"/>
  </si>
  <si>
    <t>日本船主責任相互保険組合</t>
    <rPh sb="0" eb="2">
      <t>ニホン</t>
    </rPh>
    <rPh sb="2" eb="4">
      <t>センシュ</t>
    </rPh>
    <rPh sb="4" eb="6">
      <t>セキニン</t>
    </rPh>
    <rPh sb="6" eb="8">
      <t>ソウゴ</t>
    </rPh>
    <rPh sb="8" eb="10">
      <t>ホケン</t>
    </rPh>
    <rPh sb="10" eb="12">
      <t>クミアイ</t>
    </rPh>
    <phoneticPr fontId="15"/>
  </si>
  <si>
    <t>共栄火災海上保険株式会社</t>
    <rPh sb="0" eb="2">
      <t>キョウエイ</t>
    </rPh>
    <rPh sb="2" eb="4">
      <t>カサイ</t>
    </rPh>
    <rPh sb="4" eb="6">
      <t>カイジョウ</t>
    </rPh>
    <rPh sb="6" eb="8">
      <t>ホケン</t>
    </rPh>
    <rPh sb="8" eb="10">
      <t>カブシキ</t>
    </rPh>
    <rPh sb="10" eb="12">
      <t>カイシャ</t>
    </rPh>
    <phoneticPr fontId="15"/>
  </si>
  <si>
    <t>大同火災海上保険株式会社</t>
    <rPh sb="0" eb="2">
      <t>ダイドウ</t>
    </rPh>
    <rPh sb="2" eb="4">
      <t>カサイ</t>
    </rPh>
    <rPh sb="4" eb="6">
      <t>カイジョウ</t>
    </rPh>
    <rPh sb="6" eb="8">
      <t>ホケン</t>
    </rPh>
    <rPh sb="8" eb="10">
      <t>カブシキ</t>
    </rPh>
    <rPh sb="10" eb="12">
      <t>カイシャ</t>
    </rPh>
    <phoneticPr fontId="15"/>
  </si>
  <si>
    <t>ザ・ブリタニヤ・スティーム・シップ・インシュアランス・アソシエーション・リミテッド</t>
  </si>
  <si>
    <t>アシュアランスフォアニンゲンガードイェンシディグ 日本支店</t>
    <rPh sb="25" eb="27">
      <t>ニホン</t>
    </rPh>
    <rPh sb="27" eb="29">
      <t>シテン</t>
    </rPh>
    <phoneticPr fontId="17"/>
  </si>
  <si>
    <t>Gard P.&amp;I. (Bermuda) Ltd. Singapore Branch</t>
  </si>
  <si>
    <t>スタンダードクラブユーケーリミテッド</t>
  </si>
  <si>
    <t>ザ・ユナイテッド・キングダム・ミューチュアル・スティーム・シップ・アシュアランス・アソシエーション（ヨーロッパ）リミテッド</t>
  </si>
  <si>
    <t>保険者氏名又は名称（英文）</t>
    <rPh sb="0" eb="3">
      <t>ホケンシャ</t>
    </rPh>
    <rPh sb="3" eb="5">
      <t>シメイ</t>
    </rPh>
    <rPh sb="5" eb="6">
      <t>マタ</t>
    </rPh>
    <rPh sb="7" eb="9">
      <t>メイショウ</t>
    </rPh>
    <rPh sb="10" eb="12">
      <t>エイブン</t>
    </rPh>
    <phoneticPr fontId="15"/>
  </si>
  <si>
    <t>（その他：上書きにて直接入力して下さい。）</t>
    <rPh sb="3" eb="4">
      <t>タ</t>
    </rPh>
    <rPh sb="5" eb="7">
      <t>ウワガ</t>
    </rPh>
    <rPh sb="10" eb="12">
      <t>チョクセツ</t>
    </rPh>
    <rPh sb="12" eb="14">
      <t>ニュウリョク</t>
    </rPh>
    <rPh sb="16" eb="17">
      <t>クダ</t>
    </rPh>
    <phoneticPr fontId="15"/>
  </si>
  <si>
    <t>東京都中央区日本橋人形町二丁目15番14号</t>
    <rPh sb="0" eb="3">
      <t>トウキョウト</t>
    </rPh>
    <rPh sb="3" eb="6">
      <t>チュウオウク</t>
    </rPh>
    <rPh sb="6" eb="12">
      <t>ニホンバシニンギョウチョウ</t>
    </rPh>
    <rPh sb="12" eb="15">
      <t>ニチョウメ</t>
    </rPh>
    <rPh sb="17" eb="18">
      <t>バン</t>
    </rPh>
    <rPh sb="20" eb="21">
      <t>ゴウ</t>
    </rPh>
    <phoneticPr fontId="15"/>
  </si>
  <si>
    <r>
      <t>2-15-14, Nihonbashi-Ningyocho, Chuo</t>
    </r>
    <r>
      <rPr>
        <sz val="11"/>
        <color theme="1"/>
        <rFont val="ＭＳ Ｐゴシック"/>
        <family val="3"/>
        <charset val="128"/>
      </rPr>
      <t>-ku, Tokyo, Japan</t>
    </r>
  </si>
  <si>
    <t>東京都千代田区内幸町1-2-2 日比谷ダイビル9F</t>
    <rPh sb="0" eb="3">
      <t>トウキョウト</t>
    </rPh>
    <rPh sb="3" eb="7">
      <t>チヨダク</t>
    </rPh>
    <rPh sb="7" eb="10">
      <t>ウチサイワイチョウ</t>
    </rPh>
    <rPh sb="16" eb="19">
      <t>ヒビヤ</t>
    </rPh>
    <phoneticPr fontId="15"/>
  </si>
  <si>
    <t>Japan Fishing Vessel Insurance Association</t>
  </si>
  <si>
    <t>9TH FLOOR, HIBIYA DAIBILU, 1-2-2 UCHISAIWAICHO, CHIYODA-KU, TOKYO, JAPAN</t>
  </si>
  <si>
    <t>東京都千代田区丸の内1-2-1</t>
    <rPh sb="0" eb="3">
      <t>トウキョウト</t>
    </rPh>
    <rPh sb="3" eb="7">
      <t>チヨダク</t>
    </rPh>
    <rPh sb="7" eb="8">
      <t>マル</t>
    </rPh>
    <rPh sb="9" eb="10">
      <t>ウチ</t>
    </rPh>
    <phoneticPr fontId="15"/>
  </si>
  <si>
    <t>Tokio Marine &amp; Nichido Fire Insurance Co.,Ltd.</t>
  </si>
  <si>
    <t>1-2-1 Marunouchi, Chiyoda-ku, Tokyo, Japan</t>
  </si>
  <si>
    <t>船舶所有者住所（英文）</t>
    <rPh sb="0" eb="2">
      <t>センパク</t>
    </rPh>
    <rPh sb="2" eb="5">
      <t>ショユウシャ</t>
    </rPh>
    <rPh sb="5" eb="7">
      <t>ジュウショ</t>
    </rPh>
    <rPh sb="8" eb="10">
      <t>エイブン</t>
    </rPh>
    <phoneticPr fontId="15"/>
  </si>
  <si>
    <t>Mitsui Sumitomo Insurance Co.,Ltd.</t>
  </si>
  <si>
    <t>保障契約の種類（英文）</t>
    <rPh sb="0" eb="2">
      <t>ホショウ</t>
    </rPh>
    <rPh sb="2" eb="4">
      <t>ケイヤク</t>
    </rPh>
    <rPh sb="5" eb="7">
      <t>シュルイ</t>
    </rPh>
    <rPh sb="8" eb="10">
      <t>エイブン</t>
    </rPh>
    <phoneticPr fontId="15"/>
  </si>
  <si>
    <t>9, Kanda Surugadai 3-Chome Chiyoda-ku, Tokyo, Japan</t>
  </si>
  <si>
    <t>東京都新宿区西新宿1丁目26番1号</t>
    <rPh sb="0" eb="3">
      <t>トウキョウト</t>
    </rPh>
    <rPh sb="3" eb="6">
      <t>シンジュクク</t>
    </rPh>
    <rPh sb="6" eb="9">
      <t>ニシシンジュク</t>
    </rPh>
    <rPh sb="10" eb="12">
      <t>チョウメ</t>
    </rPh>
    <rPh sb="14" eb="15">
      <t>バン</t>
    </rPh>
    <rPh sb="16" eb="17">
      <t>ゴウ</t>
    </rPh>
    <phoneticPr fontId="15"/>
  </si>
  <si>
    <t>Shiodome City Center 8F, 1-5-2, Higashi Shinbashi, Minato-ku, Tokyo, Japan</t>
  </si>
  <si>
    <t>26-1, Nishi-Shinjuku 1-chome, Shinjuku-ku, Tokyo, Japan</t>
  </si>
  <si>
    <t>東京都港区新橋一丁目18番6号</t>
  </si>
  <si>
    <t>The Kyoei Fire and Marine Insurance Company, Limited</t>
  </si>
  <si>
    <t xml:space="preserve">The Daido Fire &amp; Marine Insurance Co., Ltd. </t>
  </si>
  <si>
    <t>国際航海しますか？</t>
    <rPh sb="0" eb="2">
      <t>コクサイ</t>
    </rPh>
    <rPh sb="2" eb="4">
      <t>コウカイ</t>
    </rPh>
    <phoneticPr fontId="15"/>
  </si>
  <si>
    <t>12-1 Kumoji 1-chome Naha, Japan</t>
  </si>
  <si>
    <r>
      <t>同単位（円=\、米ドル=$、ユーロ=</t>
    </r>
    <r>
      <rPr>
        <sz val="9"/>
        <color theme="1"/>
        <rFont val="ＭＳ Ｐゴシック"/>
        <family val="3"/>
        <charset val="128"/>
      </rPr>
      <t>€</t>
    </r>
    <r>
      <rPr>
        <sz val="9"/>
        <color theme="1"/>
        <rFont val="HG丸ｺﾞｼｯｸM-PRO"/>
        <family val="3"/>
        <charset val="128"/>
      </rPr>
      <t>）</t>
    </r>
    <rPh sb="0" eb="1">
      <t>ドウ</t>
    </rPh>
    <rPh sb="1" eb="3">
      <t>タンイ</t>
    </rPh>
    <rPh sb="4" eb="5">
      <t>エン</t>
    </rPh>
    <rPh sb="8" eb="9">
      <t>ベイ</t>
    </rPh>
    <phoneticPr fontId="15"/>
  </si>
  <si>
    <t>東京都港区芝三丁目43番16号</t>
    <rPh sb="0" eb="3">
      <t>トウキョウト</t>
    </rPh>
    <rPh sb="3" eb="5">
      <t>ミナトク</t>
    </rPh>
    <rPh sb="5" eb="6">
      <t>シバ</t>
    </rPh>
    <rPh sb="6" eb="9">
      <t>サンチョウメ</t>
    </rPh>
    <rPh sb="11" eb="12">
      <t>バン</t>
    </rPh>
    <rPh sb="14" eb="15">
      <t>ゴウ</t>
    </rPh>
    <phoneticPr fontId="15"/>
  </si>
  <si>
    <t>3-43-16, Shiba, Minato-ku, Tokyo, Japan</t>
  </si>
  <si>
    <t>The Standard Club UK Ltd</t>
  </si>
  <si>
    <t>東京都港区東新橋1丁目５番２号 汐留シティーセンター８階</t>
    <rPh sb="0" eb="3">
      <t>トウキョウト</t>
    </rPh>
    <rPh sb="3" eb="5">
      <t>ミナトク</t>
    </rPh>
    <rPh sb="5" eb="8">
      <t>ヒガシシンバシ</t>
    </rPh>
    <rPh sb="9" eb="11">
      <t>チョウメ</t>
    </rPh>
    <rPh sb="12" eb="13">
      <t>バン</t>
    </rPh>
    <rPh sb="14" eb="15">
      <t>ゴウ</t>
    </rPh>
    <rPh sb="16" eb="18">
      <t>シオドメ</t>
    </rPh>
    <rPh sb="27" eb="28">
      <t>カイ</t>
    </rPh>
    <phoneticPr fontId="17"/>
  </si>
  <si>
    <t>独立行政法人　鉄道建設・運輸施設整備支援機構</t>
    <rPh sb="0" eb="2">
      <t>ドクリツ</t>
    </rPh>
    <rPh sb="2" eb="4">
      <t>ギョウセイ</t>
    </rPh>
    <rPh sb="4" eb="6">
      <t>ホウジン</t>
    </rPh>
    <rPh sb="7" eb="9">
      <t>テツドウ</t>
    </rPh>
    <rPh sb="9" eb="11">
      <t>ケンセツ</t>
    </rPh>
    <rPh sb="12" eb="14">
      <t>ウンユ</t>
    </rPh>
    <rPh sb="14" eb="16">
      <t>シセツ</t>
    </rPh>
    <rPh sb="16" eb="18">
      <t>セイビ</t>
    </rPh>
    <rPh sb="18" eb="20">
      <t>シエン</t>
    </rPh>
    <rPh sb="20" eb="22">
      <t>キコウ</t>
    </rPh>
    <phoneticPr fontId="16"/>
  </si>
  <si>
    <t>Assuranceforeningen Gard - gjensidig - Japan Branch</t>
  </si>
  <si>
    <t>72 Anson Rd, #13-02 Anson House, Singapore 079911, Singapore</t>
  </si>
  <si>
    <t>The minister building, 21 Mincing Lane, London, EC3R 7AG, UK</t>
  </si>
  <si>
    <t>THE UNITED KINGDOM MUTUAL STEAM SHIP ASSURANCE ASSOCIATION  （EUROPE） LTD.</t>
  </si>
  <si>
    <t>90, Fenchurch Street, London EC3M 4ST, England</t>
  </si>
  <si>
    <t>（直接入力：上書きにて直接入力して下さい。）</t>
    <rPh sb="1" eb="3">
      <t>チョクセツ</t>
    </rPh>
    <rPh sb="3" eb="5">
      <t>ニュウリョク</t>
    </rPh>
    <rPh sb="6" eb="8">
      <t>ウワガ</t>
    </rPh>
    <rPh sb="11" eb="13">
      <t>チョクセツ</t>
    </rPh>
    <rPh sb="13" eb="15">
      <t>ニュウリョク</t>
    </rPh>
    <rPh sb="17" eb="18">
      <t>クダ</t>
    </rPh>
    <phoneticPr fontId="15"/>
  </si>
  <si>
    <t>神奈川県横浜市中区本町六丁目50番1</t>
    <rPh sb="0" eb="4">
      <t>カナガワケン</t>
    </rPh>
    <rPh sb="4" eb="7">
      <t>ヨコハマシ</t>
    </rPh>
    <rPh sb="7" eb="9">
      <t>ナカク</t>
    </rPh>
    <rPh sb="9" eb="11">
      <t>ホンチョウ</t>
    </rPh>
    <rPh sb="11" eb="14">
      <t>ロクチョウメ</t>
    </rPh>
    <rPh sb="16" eb="17">
      <t>バン</t>
    </rPh>
    <phoneticPr fontId="16"/>
  </si>
  <si>
    <t>JAPAN RAILWAY CONSTRUCTION, TRANSPORT AND TECHNOLOGY AGENCY</t>
  </si>
  <si>
    <t>50-1, Hon-cho 6-Chome, Naka-ku, Yokohama-shi, Kanagawa, Japan</t>
  </si>
  <si>
    <t>理事長　杉浦　哲</t>
  </si>
  <si>
    <t>No.</t>
  </si>
  <si>
    <t>申請者氏名又は名称</t>
    <rPh sb="0" eb="3">
      <t>シンセイシャ</t>
    </rPh>
    <rPh sb="3" eb="5">
      <t>シメイ</t>
    </rPh>
    <rPh sb="5" eb="6">
      <t>マタ</t>
    </rPh>
    <rPh sb="7" eb="9">
      <t>メイショウ</t>
    </rPh>
    <phoneticPr fontId="15"/>
  </si>
  <si>
    <t>申請者住所</t>
    <rPh sb="0" eb="3">
      <t>シンセイシャ</t>
    </rPh>
    <rPh sb="3" eb="5">
      <t>ジュウショ</t>
    </rPh>
    <phoneticPr fontId="15"/>
  </si>
  <si>
    <t>（法人のみ）代表者の氏名</t>
    <rPh sb="1" eb="3">
      <t>ホウジン</t>
    </rPh>
    <rPh sb="6" eb="9">
      <t>ダイヒョウシャ</t>
    </rPh>
    <rPh sb="10" eb="12">
      <t>シメイ</t>
    </rPh>
    <phoneticPr fontId="15"/>
  </si>
  <si>
    <t>申請者郵便番号</t>
    <rPh sb="0" eb="3">
      <t>シンセイシャ</t>
    </rPh>
    <rPh sb="3" eb="7">
      <t>ユウビンバンゴウ</t>
    </rPh>
    <phoneticPr fontId="15"/>
  </si>
  <si>
    <t>申請者電話番号</t>
    <rPh sb="0" eb="3">
      <t>シンセイシャ</t>
    </rPh>
    <rPh sb="3" eb="5">
      <t>デンワ</t>
    </rPh>
    <rPh sb="5" eb="7">
      <t>バンゴウ</t>
    </rPh>
    <phoneticPr fontId="15"/>
  </si>
  <si>
    <t>代理人氏名又は名称</t>
    <rPh sb="0" eb="3">
      <t>ダイリニン</t>
    </rPh>
    <rPh sb="3" eb="5">
      <t>シメイ</t>
    </rPh>
    <rPh sb="5" eb="6">
      <t>マタ</t>
    </rPh>
    <rPh sb="7" eb="9">
      <t>メイショウ</t>
    </rPh>
    <phoneticPr fontId="15"/>
  </si>
  <si>
    <t>代理人住所</t>
    <rPh sb="0" eb="3">
      <t>ダイリニン</t>
    </rPh>
    <rPh sb="3" eb="5">
      <t>ジュウショ</t>
    </rPh>
    <phoneticPr fontId="15"/>
  </si>
  <si>
    <t>代理人電話番号</t>
    <rPh sb="0" eb="3">
      <t>ダイリニン</t>
    </rPh>
    <rPh sb="3" eb="5">
      <t>デンワ</t>
    </rPh>
    <rPh sb="5" eb="7">
      <t>バンゴウ</t>
    </rPh>
    <phoneticPr fontId="15"/>
  </si>
  <si>
    <t>船舶所有者氏名又は名称</t>
    <rPh sb="0" eb="2">
      <t>センパク</t>
    </rPh>
    <rPh sb="2" eb="5">
      <t>ショユウシャ</t>
    </rPh>
    <rPh sb="5" eb="7">
      <t>シメイ</t>
    </rPh>
    <rPh sb="7" eb="8">
      <t>マタ</t>
    </rPh>
    <rPh sb="9" eb="11">
      <t>メイショウ</t>
    </rPh>
    <phoneticPr fontId="15"/>
  </si>
  <si>
    <t>船舶所有者住所</t>
    <rPh sb="0" eb="2">
      <t>センパク</t>
    </rPh>
    <rPh sb="2" eb="5">
      <t>ショユウシャ</t>
    </rPh>
    <rPh sb="5" eb="7">
      <t>ジュウショ</t>
    </rPh>
    <phoneticPr fontId="15"/>
  </si>
  <si>
    <t>船舶所有者氏名又は名称（英文）</t>
    <rPh sb="0" eb="2">
      <t>センパク</t>
    </rPh>
    <rPh sb="2" eb="5">
      <t>ショユウシャ</t>
    </rPh>
    <rPh sb="5" eb="7">
      <t>シメイ</t>
    </rPh>
    <rPh sb="7" eb="8">
      <t>マタ</t>
    </rPh>
    <rPh sb="9" eb="11">
      <t>メイショウ</t>
    </rPh>
    <rPh sb="12" eb="14">
      <t>エイブン</t>
    </rPh>
    <phoneticPr fontId="15"/>
  </si>
  <si>
    <t>船舶所有者氏名又は名称（２）</t>
    <rPh sb="0" eb="2">
      <t>センパク</t>
    </rPh>
    <rPh sb="2" eb="5">
      <t>ショユウシャ</t>
    </rPh>
    <rPh sb="5" eb="7">
      <t>シメイ</t>
    </rPh>
    <rPh sb="7" eb="8">
      <t>マタ</t>
    </rPh>
    <rPh sb="9" eb="11">
      <t>メイショウ</t>
    </rPh>
    <phoneticPr fontId="15"/>
  </si>
  <si>
    <t>船舶所有者氏名又は名称（３）</t>
    <rPh sb="0" eb="2">
      <t>センパク</t>
    </rPh>
    <rPh sb="2" eb="5">
      <t>ショユウシャ</t>
    </rPh>
    <rPh sb="5" eb="7">
      <t>シメイ</t>
    </rPh>
    <rPh sb="7" eb="8">
      <t>マタ</t>
    </rPh>
    <rPh sb="9" eb="11">
      <t>メイショウ</t>
    </rPh>
    <phoneticPr fontId="15"/>
  </si>
  <si>
    <t>船名</t>
    <rPh sb="0" eb="2">
      <t>センメイ</t>
    </rPh>
    <phoneticPr fontId="15"/>
  </si>
  <si>
    <t>船名（英文）</t>
    <rPh sb="0" eb="2">
      <t>センメイ</t>
    </rPh>
    <rPh sb="3" eb="5">
      <t>エイブン</t>
    </rPh>
    <phoneticPr fontId="15"/>
  </si>
  <si>
    <t>１－３,Kasumgaseki　2-chome,Chiyoda-ku,Tokyo, Japan</t>
  </si>
  <si>
    <t>船舶番号又は信号符字</t>
    <rPh sb="0" eb="2">
      <t>センパク</t>
    </rPh>
    <rPh sb="2" eb="4">
      <t>バンゴウ</t>
    </rPh>
    <rPh sb="4" eb="5">
      <t>マタ</t>
    </rPh>
    <rPh sb="6" eb="8">
      <t>シンゴウ</t>
    </rPh>
    <phoneticPr fontId="15"/>
  </si>
  <si>
    <t>国際海事機関船舶識別番号</t>
    <rPh sb="0" eb="2">
      <t>コクサイ</t>
    </rPh>
    <rPh sb="2" eb="4">
      <t>カイジ</t>
    </rPh>
    <rPh sb="4" eb="6">
      <t>キカン</t>
    </rPh>
    <rPh sb="6" eb="8">
      <t>センパク</t>
    </rPh>
    <rPh sb="8" eb="10">
      <t>シキベツ</t>
    </rPh>
    <rPh sb="10" eb="12">
      <t>バンゴウ</t>
    </rPh>
    <phoneticPr fontId="15"/>
  </si>
  <si>
    <t>船籍港</t>
    <rPh sb="0" eb="2">
      <t>センセキ</t>
    </rPh>
    <rPh sb="2" eb="3">
      <t>ミナト</t>
    </rPh>
    <phoneticPr fontId="15"/>
  </si>
  <si>
    <t>船籍港（英文）</t>
    <rPh sb="0" eb="2">
      <t>センセキ</t>
    </rPh>
    <rPh sb="2" eb="3">
      <t>ミナト</t>
    </rPh>
    <rPh sb="4" eb="6">
      <t>エイブン</t>
    </rPh>
    <phoneticPr fontId="15"/>
  </si>
  <si>
    <t>申請日</t>
    <rPh sb="0" eb="2">
      <t>シンセイ</t>
    </rPh>
    <rPh sb="2" eb="3">
      <t>ビ</t>
    </rPh>
    <phoneticPr fontId="15"/>
  </si>
  <si>
    <t>国際総トン数 (GT)</t>
    <rPh sb="0" eb="2">
      <t>コクサイ</t>
    </rPh>
    <rPh sb="2" eb="3">
      <t>ソウ</t>
    </rPh>
    <rPh sb="5" eb="6">
      <t>スウ</t>
    </rPh>
    <phoneticPr fontId="15"/>
  </si>
  <si>
    <t>（国内）総トン数 ＜参考値＞</t>
    <rPh sb="1" eb="3">
      <t>コクナイ</t>
    </rPh>
    <rPh sb="4" eb="5">
      <t>ソウ</t>
    </rPh>
    <rPh sb="7" eb="8">
      <t>スウ</t>
    </rPh>
    <rPh sb="10" eb="12">
      <t>サンコウ</t>
    </rPh>
    <rPh sb="12" eb="13">
      <t>チ</t>
    </rPh>
    <phoneticPr fontId="15"/>
  </si>
  <si>
    <t>保障契約の種類</t>
    <rPh sb="0" eb="2">
      <t>ホショウ</t>
    </rPh>
    <rPh sb="2" eb="4">
      <t>ケイヤク</t>
    </rPh>
    <rPh sb="5" eb="7">
      <t>シュルイ</t>
    </rPh>
    <phoneticPr fontId="15"/>
  </si>
  <si>
    <t>保障契約の始期</t>
    <rPh sb="0" eb="2">
      <t>ホショウ</t>
    </rPh>
    <rPh sb="2" eb="4">
      <t>ケイヤク</t>
    </rPh>
    <rPh sb="5" eb="7">
      <t>シキ</t>
    </rPh>
    <phoneticPr fontId="15"/>
  </si>
  <si>
    <t>保障契約の終期</t>
    <rPh sb="0" eb="2">
      <t>ホショウ</t>
    </rPh>
    <rPh sb="2" eb="4">
      <t>ケイヤク</t>
    </rPh>
    <rPh sb="5" eb="7">
      <t>シュウキ</t>
    </rPh>
    <phoneticPr fontId="15"/>
  </si>
  <si>
    <t>保障契約によりてん補される額</t>
    <rPh sb="0" eb="2">
      <t>ホショウ</t>
    </rPh>
    <rPh sb="2" eb="4">
      <t>ケイヤク</t>
    </rPh>
    <rPh sb="9" eb="10">
      <t>ホ</t>
    </rPh>
    <rPh sb="13" eb="14">
      <t>ガク</t>
    </rPh>
    <phoneticPr fontId="15"/>
  </si>
  <si>
    <t>国内バンカー証明書
(外航100GT以上1000GT以下)</t>
    <rPh sb="0" eb="2">
      <t>コクナイ</t>
    </rPh>
    <rPh sb="6" eb="9">
      <t>ショウメイショ</t>
    </rPh>
    <rPh sb="11" eb="13">
      <t>ガイコウ</t>
    </rPh>
    <rPh sb="18" eb="20">
      <t>イジョウ</t>
    </rPh>
    <rPh sb="26" eb="28">
      <t>イカ</t>
    </rPh>
    <phoneticPr fontId="15"/>
  </si>
  <si>
    <t>保険者氏名又は名称</t>
  </si>
  <si>
    <t>保険者住所</t>
  </si>
  <si>
    <t>保険者住所（英文）</t>
    <rPh sb="0" eb="3">
      <t>ホケンシャ</t>
    </rPh>
    <rPh sb="3" eb="5">
      <t>ジュウショ</t>
    </rPh>
    <rPh sb="6" eb="8">
      <t>エイブン</t>
    </rPh>
    <phoneticPr fontId="15"/>
  </si>
  <si>
    <t>2000トン超の黒油を運搬しますか？</t>
    <rPh sb="6" eb="7">
      <t>チョウ</t>
    </rPh>
    <rPh sb="8" eb="9">
      <t>クロ</t>
    </rPh>
    <rPh sb="9" eb="10">
      <t>ユ</t>
    </rPh>
    <rPh sb="11" eb="13">
      <t>ウンパン</t>
    </rPh>
    <phoneticPr fontId="15"/>
  </si>
  <si>
    <t>自航ですか？</t>
    <rPh sb="0" eb="2">
      <t>ジコウ</t>
    </rPh>
    <phoneticPr fontId="15"/>
  </si>
  <si>
    <t>前回申請から変更あり？</t>
    <rPh sb="0" eb="2">
      <t>ゼンカイ</t>
    </rPh>
    <rPh sb="2" eb="4">
      <t>シンセイ</t>
    </rPh>
    <rPh sb="6" eb="8">
      <t>ヘンコウ</t>
    </rPh>
    <phoneticPr fontId="15"/>
  </si>
  <si>
    <t>CLC証書(2000t超黒油運搬)</t>
    <rPh sb="3" eb="5">
      <t>ショウショ</t>
    </rPh>
    <rPh sb="11" eb="12">
      <t>チョウ</t>
    </rPh>
    <rPh sb="12" eb="13">
      <t>クロ</t>
    </rPh>
    <rPh sb="13" eb="14">
      <t>ユ</t>
    </rPh>
    <rPh sb="14" eb="16">
      <t>ウンパン</t>
    </rPh>
    <phoneticPr fontId="15"/>
  </si>
  <si>
    <t>ナイロビ証書(300GT以上)</t>
    <rPh sb="4" eb="6">
      <t>ショウショ</t>
    </rPh>
    <rPh sb="12" eb="14">
      <t>イジョウ</t>
    </rPh>
    <phoneticPr fontId="15"/>
  </si>
  <si>
    <t>バンカー証書(1000GT超)</t>
    <rPh sb="4" eb="6">
      <t>ショウショ</t>
    </rPh>
    <rPh sb="13" eb="14">
      <t>チョウ</t>
    </rPh>
    <phoneticPr fontId="15"/>
  </si>
  <si>
    <t>国内ナイロビ証明書
(外航100GT以上300GT未満)</t>
    <rPh sb="0" eb="2">
      <t>コクナイ</t>
    </rPh>
    <rPh sb="6" eb="9">
      <t>ショウメイショ</t>
    </rPh>
    <rPh sb="11" eb="13">
      <t>ガイコウ</t>
    </rPh>
    <rPh sb="18" eb="20">
      <t>イジョウ</t>
    </rPh>
    <rPh sb="25" eb="27">
      <t>ミマン</t>
    </rPh>
    <phoneticPr fontId="15"/>
  </si>
  <si>
    <t>国土交通株式会社</t>
    <rPh sb="0" eb="2">
      <t>コクド</t>
    </rPh>
    <rPh sb="2" eb="4">
      <t>コウツウ</t>
    </rPh>
    <rPh sb="4" eb="8">
      <t>カブシキガイシャ</t>
    </rPh>
    <phoneticPr fontId="15"/>
  </si>
  <si>
    <t>代表取締役社長　○○　○○</t>
    <rPh sb="0" eb="2">
      <t>ダイヒョウ</t>
    </rPh>
    <rPh sb="2" eb="5">
      <t>トリシマリヤク</t>
    </rPh>
    <rPh sb="5" eb="7">
      <t>シャチョウ</t>
    </rPh>
    <phoneticPr fontId="15"/>
  </si>
  <si>
    <t>理事長　杉浦　哲</t>
    <rPh sb="0" eb="3">
      <t>リジチョウ</t>
    </rPh>
    <rPh sb="4" eb="6">
      <t>スギウラ</t>
    </rPh>
    <rPh sb="7" eb="8">
      <t>テツ</t>
    </rPh>
    <phoneticPr fontId="15"/>
  </si>
  <si>
    <t>東京都千代田区霞が関２－１－３</t>
    <rPh sb="0" eb="3">
      <t>トウキョウト</t>
    </rPh>
    <rPh sb="3" eb="7">
      <t>チヨダク</t>
    </rPh>
    <rPh sb="7" eb="8">
      <t>カスミ</t>
    </rPh>
    <rPh sb="9" eb="10">
      <t>セキ</t>
    </rPh>
    <phoneticPr fontId="15"/>
  </si>
  <si>
    <t>独立行政法人　鉄道建設・運輸施設整備支援機構</t>
  </si>
  <si>
    <t>神奈川県横浜市中区本町六丁目50番1</t>
  </si>
  <si>
    <t>理事長　北村　隆志</t>
  </si>
  <si>
    <t>国土交通丸</t>
    <rPh sb="0" eb="2">
      <t>コクド</t>
    </rPh>
    <rPh sb="2" eb="4">
      <t>コウツウ</t>
    </rPh>
    <phoneticPr fontId="15"/>
  </si>
  <si>
    <t>タンカー</t>
  </si>
  <si>
    <t>9999999</t>
  </si>
  <si>
    <t>東京都</t>
    <rPh sb="0" eb="3">
      <t>トウキョウト</t>
    </rPh>
    <phoneticPr fontId="15"/>
  </si>
  <si>
    <t>関東運輸保険株式会社</t>
    <rPh sb="0" eb="2">
      <t>カントウ</t>
    </rPh>
    <rPh sb="2" eb="4">
      <t>ウンユ</t>
    </rPh>
    <rPh sb="4" eb="6">
      <t>ホケン</t>
    </rPh>
    <rPh sb="6" eb="8">
      <t>カブシキ</t>
    </rPh>
    <rPh sb="8" eb="10">
      <t>カイシャ</t>
    </rPh>
    <phoneticPr fontId="15"/>
  </si>
  <si>
    <t>Kanto Unyu　Insurance　Co,.Ltd</t>
  </si>
  <si>
    <t>5-57, Kitanaka-do-ri,Naka-ku,Kanagawa Japan</t>
  </si>
  <si>
    <t>YES</t>
  </si>
  <si>
    <t>NO</t>
  </si>
  <si>
    <t>○</t>
  </si>
  <si>
    <t>-</t>
  </si>
  <si>
    <t>P and I Insurance</t>
  </si>
  <si>
    <t>国際
航海</t>
    <rPh sb="0" eb="2">
      <t>コクサイ</t>
    </rPh>
    <rPh sb="3" eb="5">
      <t>コウカイ</t>
    </rPh>
    <phoneticPr fontId="1"/>
  </si>
  <si>
    <t>Gard P.&amp;I. (Bermuda) Ltd. Singapore Branch</t>
    <phoneticPr fontId="1"/>
  </si>
  <si>
    <t>72 Anson Rd, #13-02 Anson House, Singapore 079911, Singapore</t>
    <phoneticPr fontId="1"/>
  </si>
  <si>
    <t>The minister building, 21 Mincing Lane, London, EC3R 7AG, UK</t>
    <phoneticPr fontId="1"/>
  </si>
  <si>
    <t>90, Fenchurch Street, London EC3M 4ST, England</t>
    <phoneticPr fontId="1"/>
  </si>
  <si>
    <t>損害保険ジャパン株式会社</t>
    <rPh sb="0" eb="2">
      <t>ソンガイ</t>
    </rPh>
    <rPh sb="2" eb="4">
      <t>ホケン</t>
    </rPh>
    <rPh sb="8" eb="12">
      <t>カブシキガイシャ</t>
    </rPh>
    <phoneticPr fontId="15"/>
  </si>
  <si>
    <t>Sompo Japan Insurance Inc.</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</si>
</sst>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
    <numFmt numFmtId="177" formatCode="0_);[Red]\(0\)"/>
    <numFmt numFmtId="178" formatCode="[$-411]ge\.m\.d;@"/>
    <numFmt numFmtId="179" formatCode="[$-F800]dddd\,\ mmmm\ dd\,\ yyyy"/>
    <numFmt numFmtId="180" formatCode="yyyy/m/d;@"/>
  </numFmts>
  <fonts count="23" x14ac:knownFonts="1">
    <font>
      <sz val="11"/>
      <color theme="1"/>
      <name val="游ゴシック"/>
      <family val="3"/>
      <scheme val="minor"/>
    </font>
    <font>
      <sz val="6"/>
      <name val="游ゴシック"/>
      <family val="3"/>
    </font>
    <font>
      <sz val="11"/>
      <color theme="1"/>
      <name val="ＭＳ Ｐゴシック"/>
      <family val="3"/>
    </font>
    <font>
      <sz val="10"/>
      <color theme="1"/>
      <name val="ＭＳ Ｐゴシック"/>
      <family val="3"/>
    </font>
    <font>
      <sz val="11"/>
      <color theme="1"/>
      <name val="游ゴシック"/>
      <family val="3"/>
      <scheme val="minor"/>
    </font>
    <font>
      <strike/>
      <sz val="11"/>
      <color theme="1"/>
      <name val="ＭＳ Ｐゴシック"/>
      <family val="3"/>
    </font>
    <font>
      <sz val="10.5"/>
      <color theme="1"/>
      <name val="ＭＳ Ｐゴシック"/>
      <family val="3"/>
    </font>
    <font>
      <sz val="11"/>
      <name val="ＭＳ Ｐゴシック"/>
      <family val="3"/>
    </font>
    <font>
      <sz val="9"/>
      <color theme="1"/>
      <name val="HG丸ｺﾞｼｯｸM-PRO"/>
      <family val="3"/>
    </font>
    <font>
      <b/>
      <sz val="9"/>
      <color rgb="FFFF0000"/>
      <name val="HG丸ｺﾞｼｯｸM-PRO"/>
      <family val="3"/>
    </font>
    <font>
      <sz val="9"/>
      <color rgb="FFFF0000"/>
      <name val="HG丸ｺﾞｼｯｸM-PRO"/>
      <family val="3"/>
    </font>
    <font>
      <sz val="9"/>
      <name val="HG丸ｺﾞｼｯｸM-PRO"/>
      <family val="3"/>
    </font>
    <font>
      <b/>
      <sz val="9"/>
      <name val="HG丸ｺﾞｼｯｸM-PRO"/>
      <family val="3"/>
    </font>
    <font>
      <b/>
      <sz val="9"/>
      <name val="ＭＳ Ｐゴシック"/>
      <family val="3"/>
    </font>
    <font>
      <b/>
      <sz val="9"/>
      <color indexed="10"/>
      <name val="ＭＳ Ｐゴシック"/>
      <family val="3"/>
    </font>
    <font>
      <sz val="6"/>
      <name val="ＭＳ Ｐゴシック"/>
      <family val="3"/>
    </font>
    <font>
      <sz val="11"/>
      <color theme="1"/>
      <name val="游ゴシック"/>
      <family val="3"/>
      <scheme val="minor"/>
    </font>
    <font>
      <sz val="11"/>
      <color theme="1"/>
      <name val="ＭＳ Ｐゴシック"/>
      <family val="3"/>
    </font>
    <font>
      <sz val="11"/>
      <color theme="1"/>
      <name val="ＭＳ Ｐゴシック"/>
      <family val="3"/>
      <charset val="128"/>
    </font>
    <font>
      <sz val="9"/>
      <color theme="1"/>
      <name val="ＭＳ Ｐゴシック"/>
      <family val="3"/>
      <charset val="128"/>
    </font>
    <font>
      <sz val="9"/>
      <color theme="1"/>
      <name val="HG丸ｺﾞｼｯｸM-PRO"/>
      <family val="3"/>
      <charset val="128"/>
    </font>
    <font>
      <b/>
      <sz val="12"/>
      <color indexed="10"/>
      <name val="ＭＳ Ｐゴシック"/>
      <family val="3"/>
      <charset val="128"/>
    </font>
    <font>
      <b/>
      <sz val="11"/>
      <color indexed="10"/>
      <name val="ＭＳ Ｐゴシック"/>
      <family val="3"/>
      <charset val="128"/>
    </font>
  </fonts>
  <fills count="6">
    <fill>
      <patternFill patternType="none"/>
    </fill>
    <fill>
      <patternFill patternType="gray125"/>
    </fill>
    <fill>
      <patternFill patternType="solid">
        <fgColor rgb="FFFFFFCC"/>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4.9989318521683403E-2"/>
        <bgColor indexed="64"/>
      </patternFill>
    </fill>
  </fills>
  <borders count="41">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29">
    <xf numFmtId="0" fontId="0" fillId="0" borderId="0" xfId="0">
      <alignment vertical="center"/>
    </xf>
    <xf numFmtId="0" fontId="2" fillId="0" borderId="0" xfId="0" applyFont="1">
      <alignment vertical="center"/>
    </xf>
    <xf numFmtId="0" fontId="2" fillId="2" borderId="9" xfId="0" applyFont="1" applyFill="1" applyBorder="1" applyAlignment="1">
      <alignment horizontal="center" vertical="center" shrinkToFit="1"/>
    </xf>
    <xf numFmtId="0" fontId="2" fillId="0" borderId="8" xfId="0" applyFont="1" applyFill="1" applyBorder="1" applyAlignment="1">
      <alignment horizontal="center" vertical="center"/>
    </xf>
    <xf numFmtId="0" fontId="5" fillId="0" borderId="0" xfId="0" applyFont="1" applyAlignment="1">
      <alignment vertical="center" shrinkToFit="1"/>
    </xf>
    <xf numFmtId="0" fontId="2" fillId="0" borderId="0" xfId="0" applyFont="1" applyAlignment="1">
      <alignment vertical="center" shrinkToFit="1"/>
    </xf>
    <xf numFmtId="0" fontId="2" fillId="0" borderId="0" xfId="0" applyFont="1" applyAlignment="1">
      <alignment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0" xfId="0" applyBorder="1">
      <alignment vertical="center"/>
    </xf>
    <xf numFmtId="38" fontId="0" fillId="0" borderId="0" xfId="1" applyFont="1">
      <alignment vertical="center"/>
    </xf>
    <xf numFmtId="38" fontId="2" fillId="0" borderId="0" xfId="1" applyFont="1" applyAlignment="1">
      <alignment horizontal="right" vertical="center"/>
    </xf>
    <xf numFmtId="0" fontId="0" fillId="0" borderId="0" xfId="0" applyAlignment="1">
      <alignment vertical="center" shrinkToFit="1"/>
    </xf>
    <xf numFmtId="0" fontId="0" fillId="0" borderId="0" xfId="0" applyFont="1" applyFill="1" applyBorder="1" applyAlignment="1">
      <alignment vertical="center"/>
    </xf>
    <xf numFmtId="0" fontId="6" fillId="0" borderId="0" xfId="0" applyFont="1" applyAlignment="1">
      <alignment vertical="center" shrinkToFit="1"/>
    </xf>
    <xf numFmtId="0" fontId="7" fillId="0" borderId="0" xfId="0" applyFont="1" applyFill="1" applyBorder="1" applyAlignment="1">
      <alignment vertical="center"/>
    </xf>
    <xf numFmtId="0" fontId="8" fillId="3" borderId="0" xfId="0" applyFont="1" applyFill="1">
      <alignment vertical="center"/>
    </xf>
    <xf numFmtId="0" fontId="9" fillId="0" borderId="0" xfId="0" applyFont="1" applyFill="1" applyAlignment="1">
      <alignment vertical="center"/>
    </xf>
    <xf numFmtId="0" fontId="8" fillId="0" borderId="0" xfId="0" applyFont="1">
      <alignment vertical="center"/>
    </xf>
    <xf numFmtId="0" fontId="8" fillId="3" borderId="39" xfId="0" applyFont="1" applyFill="1" applyBorder="1">
      <alignment vertical="center"/>
    </xf>
    <xf numFmtId="0" fontId="9" fillId="0" borderId="39" xfId="0" applyFont="1" applyFill="1" applyBorder="1" applyAlignment="1">
      <alignment horizontal="right" vertical="center"/>
    </xf>
    <xf numFmtId="0" fontId="8" fillId="0" borderId="39" xfId="0" applyFont="1" applyBorder="1">
      <alignment vertical="center"/>
    </xf>
    <xf numFmtId="176" fontId="9" fillId="0" borderId="39" xfId="0" applyNumberFormat="1" applyFont="1" applyFill="1" applyBorder="1" applyAlignment="1">
      <alignment vertical="center"/>
    </xf>
    <xf numFmtId="176" fontId="8" fillId="0" borderId="39" xfId="0" applyNumberFormat="1" applyFont="1" applyBorder="1">
      <alignment vertical="center"/>
    </xf>
    <xf numFmtId="176" fontId="10" fillId="0" borderId="39" xfId="0" applyNumberFormat="1" applyFont="1" applyBorder="1" applyAlignment="1">
      <alignment vertical="center"/>
    </xf>
    <xf numFmtId="176" fontId="9" fillId="0" borderId="39" xfId="0" applyNumberFormat="1" applyFont="1" applyFill="1" applyBorder="1" applyAlignment="1">
      <alignment horizontal="left" vertical="center"/>
    </xf>
    <xf numFmtId="176" fontId="9" fillId="0" borderId="39" xfId="1" applyNumberFormat="1" applyFont="1" applyFill="1" applyBorder="1" applyAlignment="1">
      <alignment horizontal="center" vertical="center"/>
    </xf>
    <xf numFmtId="180" fontId="8" fillId="3" borderId="39" xfId="0" applyNumberFormat="1" applyFont="1" applyFill="1" applyBorder="1">
      <alignment vertical="center"/>
    </xf>
    <xf numFmtId="14" fontId="10" fillId="0" borderId="39" xfId="0" applyNumberFormat="1" applyFont="1" applyBorder="1" applyAlignment="1">
      <alignment vertical="center"/>
    </xf>
    <xf numFmtId="14" fontId="8" fillId="0" borderId="39" xfId="0" applyNumberFormat="1" applyFont="1" applyBorder="1">
      <alignment vertical="center"/>
    </xf>
    <xf numFmtId="38" fontId="8" fillId="3" borderId="39" xfId="1" applyFont="1" applyFill="1" applyBorder="1">
      <alignment vertical="center"/>
    </xf>
    <xf numFmtId="0" fontId="8" fillId="4" borderId="39" xfId="0" applyFont="1" applyFill="1" applyBorder="1">
      <alignment vertical="center"/>
    </xf>
    <xf numFmtId="176" fontId="9" fillId="4" borderId="39" xfId="0" applyNumberFormat="1" applyFont="1" applyFill="1" applyBorder="1" applyAlignment="1">
      <alignment vertical="center"/>
    </xf>
    <xf numFmtId="176" fontId="8" fillId="4" borderId="39" xfId="0" applyNumberFormat="1" applyFont="1" applyFill="1" applyBorder="1">
      <alignment vertical="center"/>
    </xf>
    <xf numFmtId="176" fontId="10" fillId="4" borderId="39" xfId="0" applyNumberFormat="1" applyFont="1" applyFill="1" applyBorder="1" applyAlignment="1">
      <alignment vertical="center"/>
    </xf>
    <xf numFmtId="0" fontId="8" fillId="5" borderId="39" xfId="0" applyFont="1" applyFill="1" applyBorder="1" applyAlignment="1">
      <alignment vertical="center"/>
    </xf>
    <xf numFmtId="0" fontId="0" fillId="0" borderId="0" xfId="0" quotePrefix="1">
      <alignment vertical="center"/>
    </xf>
    <xf numFmtId="176" fontId="10" fillId="0" borderId="11" xfId="0" applyNumberFormat="1" applyFont="1" applyBorder="1" applyAlignment="1">
      <alignment vertical="center"/>
    </xf>
    <xf numFmtId="0" fontId="11" fillId="3" borderId="4" xfId="0" applyFont="1" applyFill="1" applyBorder="1" applyAlignment="1">
      <alignment horizontal="center" vertical="center"/>
    </xf>
    <xf numFmtId="14" fontId="12" fillId="0" borderId="40" xfId="0" applyNumberFormat="1" applyFont="1" applyFill="1" applyBorder="1" applyAlignment="1">
      <alignment vertical="center"/>
    </xf>
    <xf numFmtId="14" fontId="13" fillId="0" borderId="2" xfId="0" applyNumberFormat="1" applyFont="1" applyFill="1" applyBorder="1" applyAlignment="1">
      <alignment vertical="center"/>
    </xf>
    <xf numFmtId="14" fontId="14" fillId="0" borderId="2" xfId="0" applyNumberFormat="1" applyFont="1" applyFill="1" applyBorder="1" applyAlignment="1">
      <alignment vertical="center"/>
    </xf>
    <xf numFmtId="0" fontId="9" fillId="0" borderId="0" xfId="0" applyFont="1" applyFill="1" applyAlignment="1">
      <alignment horizontal="center" vertical="center"/>
    </xf>
    <xf numFmtId="177" fontId="9" fillId="0" borderId="0" xfId="0" applyNumberFormat="1" applyFont="1" applyFill="1" applyAlignment="1">
      <alignment horizontal="center" vertical="center"/>
    </xf>
    <xf numFmtId="178" fontId="9" fillId="0" borderId="0" xfId="0" applyNumberFormat="1" applyFont="1" applyFill="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4" fontId="2" fillId="2" borderId="8" xfId="0" applyNumberFormat="1"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6" xfId="0" applyFont="1" applyFill="1" applyBorder="1" applyAlignment="1">
      <alignment horizontal="center" vertical="center" wrapText="1"/>
    </xf>
    <xf numFmtId="38" fontId="2" fillId="2" borderId="4" xfId="1" applyFont="1" applyFill="1" applyBorder="1" applyAlignment="1">
      <alignment horizontal="center" vertical="center" shrinkToFit="1"/>
    </xf>
    <xf numFmtId="38" fontId="2" fillId="2" borderId="5" xfId="1" applyFont="1" applyFill="1" applyBorder="1" applyAlignment="1">
      <alignment horizontal="center" vertical="center" shrinkToFit="1"/>
    </xf>
    <xf numFmtId="38" fontId="2" fillId="2" borderId="6" xfId="1" applyFont="1" applyFill="1" applyBorder="1" applyAlignment="1">
      <alignment horizontal="center" vertical="center" shrinkToFit="1"/>
    </xf>
    <xf numFmtId="14" fontId="2" fillId="2" borderId="7" xfId="0" applyNumberFormat="1"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38" fontId="2" fillId="2" borderId="12" xfId="1" applyFont="1" applyFill="1" applyBorder="1" applyAlignment="1">
      <alignment horizontal="center" vertical="center" shrinkToFit="1"/>
    </xf>
    <xf numFmtId="38" fontId="2" fillId="2" borderId="13" xfId="1" applyFont="1" applyFill="1" applyBorder="1" applyAlignment="1">
      <alignment horizontal="center" vertical="center" shrinkToFit="1"/>
    </xf>
    <xf numFmtId="38" fontId="2" fillId="2" borderId="14" xfId="1" applyFont="1" applyFill="1" applyBorder="1" applyAlignment="1">
      <alignment horizontal="center" vertical="center" shrinkToFit="1"/>
    </xf>
    <xf numFmtId="0" fontId="2" fillId="2" borderId="24" xfId="0" applyFont="1" applyFill="1" applyBorder="1" applyAlignment="1">
      <alignment horizontal="left" vertical="center" shrinkToFit="1"/>
    </xf>
    <xf numFmtId="0" fontId="2" fillId="2" borderId="27" xfId="0" applyFont="1" applyFill="1" applyBorder="1" applyAlignment="1">
      <alignment horizontal="left" vertical="center" shrinkToFit="1"/>
    </xf>
    <xf numFmtId="0" fontId="2" fillId="2" borderId="25" xfId="0" applyFont="1" applyFill="1" applyBorder="1" applyAlignment="1">
      <alignment horizontal="left" vertical="center" shrinkToFit="1"/>
    </xf>
    <xf numFmtId="0" fontId="2" fillId="2" borderId="28" xfId="0" applyFont="1" applyFill="1" applyBorder="1" applyAlignment="1">
      <alignment horizontal="left" vertical="center" shrinkToFi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38"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12" xfId="0" applyFont="1" applyBorder="1" applyAlignment="1">
      <alignment horizontal="left" vertical="center" wrapText="1"/>
    </xf>
    <xf numFmtId="0" fontId="2" fillId="0" borderId="2" xfId="0" applyFont="1" applyBorder="1" applyAlignment="1">
      <alignment horizontal="left" vertical="center" wrapText="1"/>
    </xf>
    <xf numFmtId="0" fontId="2" fillId="0" borderId="13" xfId="0" applyFont="1" applyBorder="1" applyAlignment="1">
      <alignment horizontal="left" vertical="center" wrapText="1"/>
    </xf>
    <xf numFmtId="0" fontId="2" fillId="0" borderId="3" xfId="0" applyFont="1" applyBorder="1" applyAlignment="1">
      <alignment horizontal="left" vertical="center" wrapText="1"/>
    </xf>
    <xf numFmtId="0" fontId="2" fillId="0" borderId="14"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1" xfId="0" applyFont="1" applyBorder="1" applyAlignment="1">
      <alignment horizontal="left" vertical="center" wrapText="1"/>
    </xf>
    <xf numFmtId="0" fontId="3" fillId="0" borderId="12" xfId="0" applyFont="1" applyBorder="1" applyAlignment="1">
      <alignment horizontal="left" vertical="center" wrapText="1"/>
    </xf>
    <xf numFmtId="0" fontId="3" fillId="0" borderId="2" xfId="0" applyFont="1" applyBorder="1" applyAlignment="1">
      <alignment horizontal="left" vertical="center" wrapText="1"/>
    </xf>
    <xf numFmtId="0" fontId="3" fillId="0" borderId="13" xfId="0" applyFont="1" applyBorder="1" applyAlignment="1">
      <alignment horizontal="left" vertical="center" wrapText="1"/>
    </xf>
    <xf numFmtId="0" fontId="3" fillId="0" borderId="3" xfId="0" applyFont="1" applyBorder="1" applyAlignment="1">
      <alignment horizontal="left" vertical="center" wrapText="1"/>
    </xf>
    <xf numFmtId="0" fontId="3" fillId="0" borderId="14" xfId="0" applyFont="1" applyBorder="1" applyAlignment="1">
      <alignment horizontal="left"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2" borderId="23" xfId="0" applyFont="1" applyFill="1" applyBorder="1" applyAlignment="1">
      <alignment horizontal="left" vertical="center" shrinkToFit="1"/>
    </xf>
    <xf numFmtId="0" fontId="2" fillId="2" borderId="26" xfId="0" applyFont="1" applyFill="1" applyBorder="1" applyAlignment="1">
      <alignment horizontal="left" vertical="center" shrinkToFit="1"/>
    </xf>
    <xf numFmtId="0" fontId="2" fillId="2" borderId="9" xfId="0" applyFont="1" applyFill="1" applyBorder="1" applyAlignment="1">
      <alignment horizontal="left" vertical="center" shrinkToFit="1"/>
    </xf>
    <xf numFmtId="0" fontId="2" fillId="0" borderId="9" xfId="0" applyFont="1" applyFill="1" applyBorder="1" applyAlignment="1">
      <alignment horizontal="left" vertical="center" shrinkToFit="1"/>
    </xf>
    <xf numFmtId="0" fontId="2" fillId="0" borderId="23" xfId="0" applyFont="1" applyBorder="1" applyAlignment="1">
      <alignment horizontal="center" vertical="center"/>
    </xf>
    <xf numFmtId="0" fontId="2" fillId="0" borderId="31" xfId="0" applyFont="1" applyBorder="1" applyAlignment="1">
      <alignment horizontal="center" vertical="center"/>
    </xf>
    <xf numFmtId="0" fontId="2" fillId="0" borderId="26" xfId="0" applyFont="1" applyBorder="1" applyAlignment="1">
      <alignment horizontal="center" vertical="center"/>
    </xf>
    <xf numFmtId="0" fontId="2" fillId="0" borderId="29" xfId="0" applyFont="1" applyBorder="1" applyAlignment="1">
      <alignment horizontal="center" vertical="center"/>
    </xf>
    <xf numFmtId="0" fontId="2" fillId="0" borderId="18" xfId="0" applyFont="1" applyBorder="1" applyAlignment="1">
      <alignment horizontal="center" vertical="center"/>
    </xf>
    <xf numFmtId="0" fontId="2" fillId="0" borderId="33" xfId="0" applyFont="1" applyBorder="1" applyAlignment="1">
      <alignment horizontal="center" vertical="center"/>
    </xf>
    <xf numFmtId="0" fontId="2" fillId="2" borderId="8" xfId="0" applyFont="1" applyFill="1" applyBorder="1" applyAlignment="1">
      <alignment horizontal="left" vertical="center" shrinkToFit="1"/>
    </xf>
    <xf numFmtId="0" fontId="2" fillId="0" borderId="8" xfId="0" applyFont="1" applyFill="1" applyBorder="1" applyAlignment="1">
      <alignment horizontal="left" vertical="center" shrinkToFit="1"/>
    </xf>
    <xf numFmtId="0" fontId="2" fillId="0" borderId="17" xfId="0" applyFont="1" applyFill="1" applyBorder="1" applyAlignment="1">
      <alignment horizontal="left" vertical="center" indent="1" shrinkToFit="1"/>
    </xf>
    <xf numFmtId="0" fontId="2" fillId="0" borderId="18" xfId="0" applyFont="1" applyFill="1" applyBorder="1" applyAlignment="1">
      <alignment horizontal="left" vertical="center" indent="1" shrinkToFit="1"/>
    </xf>
    <xf numFmtId="0" fontId="2" fillId="0" borderId="19" xfId="0" applyFont="1" applyFill="1" applyBorder="1" applyAlignment="1">
      <alignment horizontal="left" vertical="center" indent="1" shrinkToFit="1"/>
    </xf>
    <xf numFmtId="0" fontId="2" fillId="0" borderId="0" xfId="0" applyFont="1" applyAlignment="1">
      <alignment horizontal="distributed" vertical="center"/>
    </xf>
    <xf numFmtId="0" fontId="2" fillId="0" borderId="15" xfId="0" applyFont="1" applyFill="1" applyBorder="1" applyAlignment="1">
      <alignment horizontal="left" vertical="center" indent="1" shrinkToFit="1"/>
    </xf>
    <xf numFmtId="0" fontId="2" fillId="2" borderId="7" xfId="0" applyFont="1" applyFill="1" applyBorder="1" applyAlignment="1">
      <alignment horizontal="left" vertical="center" shrinkToFit="1"/>
    </xf>
    <xf numFmtId="0" fontId="2" fillId="0" borderId="7" xfId="0" applyFont="1" applyFill="1" applyBorder="1" applyAlignment="1">
      <alignment horizontal="left" vertical="center" shrinkToFit="1"/>
    </xf>
    <xf numFmtId="179" fontId="2" fillId="2" borderId="0" xfId="0" applyNumberFormat="1" applyFont="1" applyFill="1" applyAlignment="1">
      <alignment horizontal="center" vertical="center"/>
    </xf>
    <xf numFmtId="0" fontId="2" fillId="2" borderId="0" xfId="0" applyFont="1" applyFill="1" applyAlignment="1">
      <alignment vertical="center"/>
    </xf>
    <xf numFmtId="0" fontId="2" fillId="2" borderId="17" xfId="0" applyFont="1" applyFill="1" applyBorder="1" applyAlignment="1">
      <alignment horizontal="left" vertical="center" indent="1" shrinkToFit="1"/>
    </xf>
    <xf numFmtId="0" fontId="2" fillId="2" borderId="18" xfId="0" applyFont="1" applyFill="1" applyBorder="1" applyAlignment="1">
      <alignment horizontal="left" vertical="center" indent="1" shrinkToFit="1"/>
    </xf>
    <xf numFmtId="0" fontId="2" fillId="2" borderId="19" xfId="0" applyFont="1" applyFill="1" applyBorder="1" applyAlignment="1">
      <alignment horizontal="left" vertical="center" indent="1" shrinkToFit="1"/>
    </xf>
    <xf numFmtId="0" fontId="2" fillId="2" borderId="15" xfId="0" applyFont="1" applyFill="1" applyBorder="1" applyAlignment="1">
      <alignment horizontal="left" vertical="center" indent="1" shrinkToFit="1"/>
    </xf>
    <xf numFmtId="0" fontId="2" fillId="2" borderId="7" xfId="0" applyFont="1" applyFill="1" applyBorder="1" applyAlignment="1">
      <alignment horizontal="center" vertical="center" shrinkToFit="1"/>
    </xf>
  </cellXfs>
  <cellStyles count="2">
    <cellStyle name="桁区切り" xfId="1" builtinId="6"/>
    <cellStyle name="標準" xfId="0" builtinId="0"/>
  </cellStyles>
  <dxfs count="24">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trike val="0"/>
      </font>
    </dxf>
    <dxf>
      <font>
        <strike val="0"/>
      </font>
    </dxf>
    <dxf>
      <font>
        <strike val="0"/>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trike val="0"/>
      </font>
    </dxf>
    <dxf>
      <font>
        <strike val="0"/>
      </font>
    </dxf>
    <dxf>
      <font>
        <strike val="0"/>
      </font>
      <fill>
        <patternFill patternType="none">
          <bgColor auto="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6"/>
  <sheetViews>
    <sheetView tabSelected="1" zoomScale="85" zoomScaleNormal="85" workbookViewId="0">
      <selection activeCell="M2" sqref="M2:P2"/>
    </sheetView>
  </sheetViews>
  <sheetFormatPr defaultColWidth="10.5" defaultRowHeight="13.5" customHeight="1" x14ac:dyDescent="0.4"/>
  <cols>
    <col min="1" max="1" width="10.5" style="1"/>
    <col min="2" max="4" width="9.25" style="1" customWidth="1"/>
    <col min="5" max="5" width="6.5" style="1" customWidth="1"/>
    <col min="6" max="6" width="6.875" style="1" customWidth="1"/>
    <col min="7" max="7" width="11.625" style="1" bestFit="1" customWidth="1"/>
    <col min="8" max="8" width="2.75" style="1" customWidth="1"/>
    <col min="9" max="9" width="11" style="1" customWidth="1"/>
    <col min="10" max="10" width="35.375" style="1" customWidth="1"/>
    <col min="11" max="11" width="17" style="1" customWidth="1"/>
    <col min="12" max="15" width="6" style="1" customWidth="1"/>
    <col min="16" max="16" width="5.375" style="1" customWidth="1"/>
    <col min="17" max="16384" width="10.5" style="1"/>
  </cols>
  <sheetData>
    <row r="1" spans="1:16" ht="13.5" customHeight="1" x14ac:dyDescent="0.4">
      <c r="A1" s="79" t="str">
        <f>IF(OR(M2&gt;44104,M2=""),"保障契約証明書交付申請書",IF(AND(COUNTIF(L29:L43,"○"),COUNTIF(M29:N43,"○")),"保障契約証明書・相当証書交付申請書",IF(COUNTIF(L29:L43,"○"),"保障契約証明書交付申請書","相当証書交付申請書")))</f>
        <v>相当証書交付申請書</v>
      </c>
      <c r="B1" s="79"/>
      <c r="C1" s="79"/>
      <c r="D1" s="79"/>
      <c r="E1" s="79"/>
      <c r="F1" s="79"/>
      <c r="G1" s="79"/>
      <c r="H1" s="79"/>
      <c r="I1" s="79"/>
      <c r="J1" s="79"/>
      <c r="K1" s="79"/>
      <c r="L1" s="79"/>
      <c r="M1" s="79"/>
      <c r="N1" s="79"/>
      <c r="O1" s="79"/>
      <c r="P1" s="79"/>
    </row>
    <row r="2" spans="1:16" ht="13.5" customHeight="1" x14ac:dyDescent="0.4">
      <c r="M2" s="122">
        <v>43891</v>
      </c>
      <c r="N2" s="122"/>
      <c r="O2" s="122"/>
      <c r="P2" s="122"/>
    </row>
    <row r="3" spans="1:16" ht="13.5" customHeight="1" x14ac:dyDescent="0.4">
      <c r="A3" s="123"/>
      <c r="B3" s="123"/>
    </row>
    <row r="4" spans="1:16" ht="13.5" customHeight="1" x14ac:dyDescent="0.4">
      <c r="D4" s="78" t="s">
        <v>48</v>
      </c>
      <c r="E4" s="78"/>
      <c r="F4" s="78"/>
      <c r="G4" s="124"/>
      <c r="H4" s="124"/>
      <c r="I4" s="124"/>
      <c r="J4" s="124"/>
      <c r="K4" s="124"/>
      <c r="L4" s="124"/>
      <c r="M4" s="79" t="s">
        <v>46</v>
      </c>
    </row>
    <row r="5" spans="1:16" ht="13.5" customHeight="1" x14ac:dyDescent="0.4">
      <c r="D5" s="78"/>
      <c r="E5" s="78"/>
      <c r="F5" s="78"/>
      <c r="G5" s="125"/>
      <c r="H5" s="125"/>
      <c r="I5" s="125"/>
      <c r="J5" s="125"/>
      <c r="K5" s="125"/>
      <c r="L5" s="125"/>
      <c r="M5" s="79"/>
    </row>
    <row r="6" spans="1:16" ht="13.5" customHeight="1" x14ac:dyDescent="0.4">
      <c r="D6" s="78"/>
      <c r="E6" s="78"/>
      <c r="F6" s="78"/>
      <c r="G6" s="126"/>
      <c r="H6" s="126"/>
      <c r="I6" s="126"/>
      <c r="J6" s="126"/>
      <c r="K6" s="126"/>
      <c r="L6" s="126"/>
      <c r="M6" s="79"/>
    </row>
    <row r="7" spans="1:16" ht="13.5" customHeight="1" x14ac:dyDescent="0.4">
      <c r="D7" s="118" t="s">
        <v>23</v>
      </c>
      <c r="E7" s="118"/>
      <c r="F7" s="118"/>
      <c r="G7" s="127"/>
      <c r="H7" s="127"/>
      <c r="I7" s="127"/>
      <c r="J7" s="127"/>
      <c r="K7" s="127"/>
      <c r="L7" s="127"/>
    </row>
    <row r="8" spans="1:16" ht="13.5" customHeight="1" x14ac:dyDescent="0.4">
      <c r="D8" s="118" t="s">
        <v>38</v>
      </c>
      <c r="E8" s="118"/>
      <c r="F8" s="118"/>
      <c r="G8" s="127"/>
      <c r="H8" s="127"/>
      <c r="I8" s="127"/>
      <c r="J8" s="127"/>
      <c r="K8" s="127"/>
      <c r="L8" s="127"/>
    </row>
    <row r="9" spans="1:16" ht="6.75" customHeight="1" x14ac:dyDescent="0.4"/>
    <row r="10" spans="1:16" ht="13.5" customHeight="1" x14ac:dyDescent="0.4">
      <c r="D10" s="78" t="s">
        <v>3</v>
      </c>
      <c r="E10" s="78"/>
      <c r="F10" s="78"/>
      <c r="G10" s="115"/>
      <c r="H10" s="115"/>
      <c r="I10" s="115"/>
      <c r="J10" s="115"/>
      <c r="K10" s="115"/>
      <c r="L10" s="115"/>
      <c r="M10" s="79" t="s">
        <v>46</v>
      </c>
    </row>
    <row r="11" spans="1:16" ht="13.5" customHeight="1" x14ac:dyDescent="0.4">
      <c r="D11" s="78"/>
      <c r="E11" s="78"/>
      <c r="F11" s="78"/>
      <c r="G11" s="116"/>
      <c r="H11" s="116"/>
      <c r="I11" s="116"/>
      <c r="J11" s="116"/>
      <c r="K11" s="116"/>
      <c r="L11" s="116"/>
      <c r="M11" s="79"/>
    </row>
    <row r="12" spans="1:16" ht="13.5" customHeight="1" x14ac:dyDescent="0.4">
      <c r="D12" s="78"/>
      <c r="E12" s="78"/>
      <c r="F12" s="78"/>
      <c r="G12" s="117"/>
      <c r="H12" s="117"/>
      <c r="I12" s="117"/>
      <c r="J12" s="117"/>
      <c r="K12" s="117"/>
      <c r="L12" s="117"/>
      <c r="M12" s="79"/>
    </row>
    <row r="13" spans="1:16" ht="13.5" customHeight="1" x14ac:dyDescent="0.4">
      <c r="D13" s="118" t="s">
        <v>23</v>
      </c>
      <c r="E13" s="118"/>
      <c r="F13" s="118"/>
      <c r="G13" s="119"/>
      <c r="H13" s="119"/>
      <c r="I13" s="119"/>
      <c r="J13" s="119"/>
      <c r="K13" s="119"/>
      <c r="L13" s="119"/>
    </row>
    <row r="14" spans="1:16" ht="13.5" customHeight="1" x14ac:dyDescent="0.4">
      <c r="D14" s="118" t="s">
        <v>38</v>
      </c>
      <c r="E14" s="118"/>
      <c r="F14" s="118"/>
      <c r="G14" s="119"/>
      <c r="H14" s="119"/>
      <c r="I14" s="119"/>
      <c r="J14" s="119"/>
      <c r="K14" s="119"/>
      <c r="L14" s="119"/>
    </row>
    <row r="15" spans="1:16" ht="6.75" customHeight="1" x14ac:dyDescent="0.4"/>
    <row r="16" spans="1:16" ht="13.5" customHeight="1" x14ac:dyDescent="0.4">
      <c r="A16" s="80" t="str">
        <f>IF(OR(M2&gt;44104,M2=""),"下記の船舶について、保障契約証明書の交付を受けたいので、船舶油濁等損害賠償保障法",IF(AND(COUNTIF(L29:L43,"○"),COUNTIF(M29:N43,"○")),"下記の船舶について、保障契約証明書及び相当証書の交付を受けたいので、船舶油濁損害賠償保障法第17条第2項及び船舶油濁損害賠償保障法の一部を改正する法律（令和元年法律第18号）附則第2条第1項の規定により申請します。",IF(COUNTIF(L29:L43,"○"),"下記の船舶について、保障契約証明書の交付を受けたいので、船舶油濁損害賠償保障法第17条第2項の規定により申請します。","下記の船舶について、相当証書の交付を受けたいので、船舶油濁損害賠償保障法の一部を改正する法律（令和元年法律第18号）附則第2条第1項の規定により申請します。")))</f>
        <v>下記の船舶について、相当証書の交付を受けたいので、船舶油濁損害賠償保障法の一部を改正する法律（令和元年法律第18号）附則第2条第1項の規定により申請します。</v>
      </c>
      <c r="B16" s="80"/>
      <c r="C16" s="80"/>
      <c r="D16" s="80"/>
      <c r="E16" s="80"/>
      <c r="F16" s="80"/>
      <c r="G16" s="80"/>
      <c r="H16" s="80"/>
      <c r="I16" s="80"/>
      <c r="J16" s="4" t="str">
        <f>IF(OR(M2&gt;44104,M2=""),"第17条第2項","")</f>
        <v/>
      </c>
      <c r="K16" s="5"/>
      <c r="L16" s="6"/>
      <c r="M16" s="6"/>
      <c r="N16" s="6"/>
      <c r="O16" s="6"/>
    </row>
    <row r="17" spans="1:16" ht="13.5" customHeight="1" x14ac:dyDescent="0.4">
      <c r="A17" s="80"/>
      <c r="B17" s="80"/>
      <c r="C17" s="80"/>
      <c r="D17" s="80"/>
      <c r="E17" s="80"/>
      <c r="F17" s="80"/>
      <c r="G17" s="80"/>
      <c r="H17" s="80"/>
      <c r="I17" s="80"/>
      <c r="J17" s="4" t="str">
        <f>IF(OR(M2&gt;44104,M2=""),"第44条において準用する同法第17条第2項","")</f>
        <v/>
      </c>
      <c r="K17" s="1" t="str">
        <f>IF(OR(M2&gt;44104,M2=""),"の規定により申請します。","")</f>
        <v/>
      </c>
    </row>
    <row r="18" spans="1:16" ht="13.5" customHeight="1" x14ac:dyDescent="0.4">
      <c r="A18" s="80"/>
      <c r="B18" s="80"/>
      <c r="C18" s="80"/>
      <c r="D18" s="80"/>
      <c r="E18" s="80"/>
      <c r="F18" s="80"/>
      <c r="G18" s="80"/>
      <c r="H18" s="80"/>
      <c r="I18" s="80"/>
      <c r="J18" s="4" t="str">
        <f>IF(OR(M2&gt;44104,M2=""),"第52条において準用する同法第17条第2項","")</f>
        <v/>
      </c>
      <c r="K18" s="5"/>
    </row>
    <row r="19" spans="1:16" ht="6.75" customHeight="1" x14ac:dyDescent="0.4"/>
    <row r="20" spans="1:16" ht="13.5" customHeight="1" x14ac:dyDescent="0.4">
      <c r="A20" s="81" t="s">
        <v>66</v>
      </c>
      <c r="B20" s="82"/>
      <c r="C20" s="120"/>
      <c r="D20" s="120"/>
      <c r="E20" s="120"/>
      <c r="F20" s="120"/>
      <c r="G20" s="120"/>
      <c r="H20" s="120"/>
      <c r="I20" s="121"/>
      <c r="J20" s="121"/>
      <c r="K20" s="121"/>
      <c r="L20" s="121"/>
      <c r="M20" s="121"/>
      <c r="N20" s="121"/>
      <c r="O20" s="121"/>
      <c r="P20" s="121"/>
    </row>
    <row r="21" spans="1:16" ht="13.5" customHeight="1" x14ac:dyDescent="0.4">
      <c r="A21" s="83"/>
      <c r="B21" s="84"/>
      <c r="C21" s="113"/>
      <c r="D21" s="113"/>
      <c r="E21" s="113"/>
      <c r="F21" s="113"/>
      <c r="G21" s="113"/>
      <c r="H21" s="113"/>
      <c r="I21" s="114"/>
      <c r="J21" s="114"/>
      <c r="K21" s="114"/>
      <c r="L21" s="114"/>
      <c r="M21" s="114"/>
      <c r="N21" s="114"/>
      <c r="O21" s="114"/>
      <c r="P21" s="114"/>
    </row>
    <row r="22" spans="1:16" ht="13.5" customHeight="1" x14ac:dyDescent="0.4">
      <c r="A22" s="83"/>
      <c r="B22" s="84"/>
      <c r="C22" s="113"/>
      <c r="D22" s="113"/>
      <c r="E22" s="113"/>
      <c r="F22" s="113"/>
      <c r="G22" s="113"/>
      <c r="H22" s="113"/>
      <c r="I22" s="114"/>
      <c r="J22" s="114"/>
      <c r="K22" s="114"/>
      <c r="L22" s="114"/>
      <c r="M22" s="114"/>
      <c r="N22" s="114"/>
      <c r="O22" s="114"/>
      <c r="P22" s="114"/>
    </row>
    <row r="23" spans="1:16" ht="13.5" customHeight="1" x14ac:dyDescent="0.4">
      <c r="A23" s="83"/>
      <c r="B23" s="84"/>
      <c r="C23" s="113"/>
      <c r="D23" s="113"/>
      <c r="E23" s="113"/>
      <c r="F23" s="113"/>
      <c r="G23" s="113"/>
      <c r="H23" s="113"/>
      <c r="I23" s="114"/>
      <c r="J23" s="114"/>
      <c r="K23" s="114"/>
      <c r="L23" s="114"/>
      <c r="M23" s="114"/>
      <c r="N23" s="114"/>
      <c r="O23" s="114"/>
      <c r="P23" s="114"/>
    </row>
    <row r="24" spans="1:16" ht="13.5" customHeight="1" x14ac:dyDescent="0.4">
      <c r="A24" s="85"/>
      <c r="B24" s="86"/>
      <c r="C24" s="105"/>
      <c r="D24" s="105"/>
      <c r="E24" s="105"/>
      <c r="F24" s="105"/>
      <c r="G24" s="105"/>
      <c r="H24" s="105"/>
      <c r="I24" s="106"/>
      <c r="J24" s="106"/>
      <c r="K24" s="106"/>
      <c r="L24" s="106"/>
      <c r="M24" s="106"/>
      <c r="N24" s="106"/>
      <c r="O24" s="106"/>
      <c r="P24" s="106"/>
    </row>
    <row r="25" spans="1:16" ht="6.75" customHeight="1" x14ac:dyDescent="0.4"/>
    <row r="26" spans="1:16" ht="13.5" customHeight="1" x14ac:dyDescent="0.4">
      <c r="A26" s="87" t="s">
        <v>24</v>
      </c>
      <c r="B26" s="90" t="s">
        <v>50</v>
      </c>
      <c r="C26" s="90" t="s">
        <v>26</v>
      </c>
      <c r="D26" s="87" t="s">
        <v>27</v>
      </c>
      <c r="E26" s="87" t="s">
        <v>7</v>
      </c>
      <c r="F26" s="87" t="s">
        <v>41</v>
      </c>
      <c r="G26" s="87" t="s">
        <v>28</v>
      </c>
      <c r="H26" s="93" t="s">
        <v>29</v>
      </c>
      <c r="I26" s="94"/>
      <c r="J26" s="81" t="s">
        <v>31</v>
      </c>
      <c r="K26" s="82"/>
      <c r="L26" s="107" t="s">
        <v>33</v>
      </c>
      <c r="M26" s="108"/>
      <c r="N26" s="108"/>
      <c r="O26" s="108"/>
      <c r="P26" s="109"/>
    </row>
    <row r="27" spans="1:16" ht="13.5" customHeight="1" x14ac:dyDescent="0.4">
      <c r="A27" s="88"/>
      <c r="B27" s="91"/>
      <c r="C27" s="91"/>
      <c r="D27" s="88"/>
      <c r="E27" s="88"/>
      <c r="F27" s="88"/>
      <c r="G27" s="88"/>
      <c r="H27" s="95"/>
      <c r="I27" s="96"/>
      <c r="J27" s="83"/>
      <c r="K27" s="84"/>
      <c r="L27" s="110" t="s">
        <v>44</v>
      </c>
      <c r="M27" s="111"/>
      <c r="N27" s="112"/>
      <c r="O27" s="99" t="s">
        <v>177</v>
      </c>
      <c r="P27" s="101" t="s">
        <v>32</v>
      </c>
    </row>
    <row r="28" spans="1:16" ht="13.5" customHeight="1" x14ac:dyDescent="0.4">
      <c r="A28" s="89"/>
      <c r="B28" s="92"/>
      <c r="C28" s="92"/>
      <c r="D28" s="89"/>
      <c r="E28" s="89"/>
      <c r="F28" s="89"/>
      <c r="G28" s="89"/>
      <c r="H28" s="97"/>
      <c r="I28" s="98"/>
      <c r="J28" s="85"/>
      <c r="K28" s="86"/>
      <c r="L28" s="7" t="s">
        <v>37</v>
      </c>
      <c r="M28" s="8" t="s">
        <v>8</v>
      </c>
      <c r="N28" s="8" t="s">
        <v>39</v>
      </c>
      <c r="O28" s="100"/>
      <c r="P28" s="102"/>
    </row>
    <row r="29" spans="1:16" ht="13.5" customHeight="1" x14ac:dyDescent="0.4">
      <c r="A29" s="52"/>
      <c r="B29" s="53"/>
      <c r="C29" s="53"/>
      <c r="D29" s="56"/>
      <c r="E29" s="59"/>
      <c r="F29" s="53"/>
      <c r="G29" s="62"/>
      <c r="H29" s="64"/>
      <c r="I29" s="67"/>
      <c r="J29" s="103"/>
      <c r="K29" s="104"/>
      <c r="L29" s="45"/>
      <c r="M29" s="45"/>
      <c r="N29" s="45"/>
      <c r="O29" s="45"/>
      <c r="P29" s="45"/>
    </row>
    <row r="30" spans="1:16" ht="13.5" customHeight="1" x14ac:dyDescent="0.4">
      <c r="A30" s="48"/>
      <c r="B30" s="54"/>
      <c r="C30" s="54"/>
      <c r="D30" s="57"/>
      <c r="E30" s="60"/>
      <c r="F30" s="54"/>
      <c r="G30" s="63"/>
      <c r="H30" s="65"/>
      <c r="I30" s="68"/>
      <c r="J30" s="70" t="str">
        <f>IFERROR(VLOOKUP(J29,リスト!$D$1:$G$13,2,FALSE),"")</f>
        <v/>
      </c>
      <c r="K30" s="71"/>
      <c r="L30" s="46"/>
      <c r="M30" s="46"/>
      <c r="N30" s="46"/>
      <c r="O30" s="46"/>
      <c r="P30" s="46"/>
    </row>
    <row r="31" spans="1:16" ht="13.5" customHeight="1" x14ac:dyDescent="0.4">
      <c r="A31" s="48"/>
      <c r="B31" s="54"/>
      <c r="C31" s="54"/>
      <c r="D31" s="58"/>
      <c r="E31" s="60"/>
      <c r="F31" s="54"/>
      <c r="G31" s="3" t="s">
        <v>53</v>
      </c>
      <c r="H31" s="65"/>
      <c r="I31" s="68"/>
      <c r="J31" s="70"/>
      <c r="K31" s="71"/>
      <c r="L31" s="46"/>
      <c r="M31" s="46"/>
      <c r="N31" s="46"/>
      <c r="O31" s="46"/>
      <c r="P31" s="46"/>
    </row>
    <row r="32" spans="1:16" ht="13.5" customHeight="1" x14ac:dyDescent="0.4">
      <c r="A32" s="48"/>
      <c r="B32" s="54"/>
      <c r="C32" s="54"/>
      <c r="D32" s="48"/>
      <c r="E32" s="60"/>
      <c r="F32" s="54"/>
      <c r="G32" s="50"/>
      <c r="H32" s="65"/>
      <c r="I32" s="68"/>
      <c r="J32" s="70" t="str">
        <f>IFERROR(VLOOKUP(J29,リスト!$D$1:$G$13,3,FALSE),"")</f>
        <v/>
      </c>
      <c r="K32" s="71"/>
      <c r="L32" s="46"/>
      <c r="M32" s="46"/>
      <c r="N32" s="46"/>
      <c r="O32" s="46"/>
      <c r="P32" s="46"/>
    </row>
    <row r="33" spans="1:16" ht="13.5" customHeight="1" x14ac:dyDescent="0.4">
      <c r="A33" s="2"/>
      <c r="B33" s="55"/>
      <c r="C33" s="55"/>
      <c r="D33" s="49"/>
      <c r="E33" s="61"/>
      <c r="F33" s="55"/>
      <c r="G33" s="51"/>
      <c r="H33" s="66"/>
      <c r="I33" s="69"/>
      <c r="J33" s="72" t="str">
        <f>IFERROR(VLOOKUP(J29,リスト!$D$1:$G$13,4,FALSE),"")</f>
        <v/>
      </c>
      <c r="K33" s="73"/>
      <c r="L33" s="47"/>
      <c r="M33" s="47"/>
      <c r="N33" s="47"/>
      <c r="O33" s="47"/>
      <c r="P33" s="47"/>
    </row>
    <row r="34" spans="1:16" ht="13.5" customHeight="1" x14ac:dyDescent="0.4">
      <c r="A34" s="52"/>
      <c r="B34" s="53"/>
      <c r="C34" s="53"/>
      <c r="D34" s="56"/>
      <c r="E34" s="59"/>
      <c r="F34" s="53"/>
      <c r="G34" s="62"/>
      <c r="H34" s="64"/>
      <c r="I34" s="67"/>
      <c r="J34" s="103"/>
      <c r="K34" s="104"/>
      <c r="L34" s="45"/>
      <c r="M34" s="45"/>
      <c r="N34" s="45"/>
      <c r="O34" s="45"/>
      <c r="P34" s="45"/>
    </row>
    <row r="35" spans="1:16" ht="13.5" customHeight="1" x14ac:dyDescent="0.4">
      <c r="A35" s="48"/>
      <c r="B35" s="54"/>
      <c r="C35" s="54"/>
      <c r="D35" s="57"/>
      <c r="E35" s="60"/>
      <c r="F35" s="54"/>
      <c r="G35" s="63"/>
      <c r="H35" s="65"/>
      <c r="I35" s="68"/>
      <c r="J35" s="70" t="str">
        <f>IFERROR(VLOOKUP(J34,リスト!$D$1:$G$13,2,FALSE),"")</f>
        <v/>
      </c>
      <c r="K35" s="71"/>
      <c r="L35" s="46"/>
      <c r="M35" s="46"/>
      <c r="N35" s="46"/>
      <c r="O35" s="46"/>
      <c r="P35" s="46"/>
    </row>
    <row r="36" spans="1:16" ht="13.5" customHeight="1" x14ac:dyDescent="0.4">
      <c r="A36" s="48"/>
      <c r="B36" s="54"/>
      <c r="C36" s="54"/>
      <c r="D36" s="58"/>
      <c r="E36" s="60"/>
      <c r="F36" s="54"/>
      <c r="G36" s="3" t="s">
        <v>53</v>
      </c>
      <c r="H36" s="65"/>
      <c r="I36" s="68"/>
      <c r="J36" s="70"/>
      <c r="K36" s="71"/>
      <c r="L36" s="46"/>
      <c r="M36" s="46"/>
      <c r="N36" s="46"/>
      <c r="O36" s="46"/>
      <c r="P36" s="46"/>
    </row>
    <row r="37" spans="1:16" ht="13.5" customHeight="1" x14ac:dyDescent="0.4">
      <c r="A37" s="48"/>
      <c r="B37" s="54"/>
      <c r="C37" s="54"/>
      <c r="D37" s="48"/>
      <c r="E37" s="60"/>
      <c r="F37" s="54"/>
      <c r="G37" s="50"/>
      <c r="H37" s="65"/>
      <c r="I37" s="68"/>
      <c r="J37" s="70" t="str">
        <f>IFERROR(VLOOKUP(J34,リスト!$D$1:$G$13,3,FALSE),"")</f>
        <v/>
      </c>
      <c r="K37" s="71"/>
      <c r="L37" s="46"/>
      <c r="M37" s="46"/>
      <c r="N37" s="46"/>
      <c r="O37" s="46"/>
      <c r="P37" s="46"/>
    </row>
    <row r="38" spans="1:16" ht="13.5" customHeight="1" x14ac:dyDescent="0.4">
      <c r="A38" s="2"/>
      <c r="B38" s="55"/>
      <c r="C38" s="55"/>
      <c r="D38" s="49"/>
      <c r="E38" s="61"/>
      <c r="F38" s="55"/>
      <c r="G38" s="51"/>
      <c r="H38" s="66"/>
      <c r="I38" s="69"/>
      <c r="J38" s="72" t="str">
        <f>IFERROR(VLOOKUP(J34,リスト!$D$1:$G$13,4,FALSE),"")</f>
        <v/>
      </c>
      <c r="K38" s="73"/>
      <c r="L38" s="47"/>
      <c r="M38" s="47"/>
      <c r="N38" s="47"/>
      <c r="O38" s="47"/>
      <c r="P38" s="47"/>
    </row>
    <row r="39" spans="1:16" ht="13.5" customHeight="1" x14ac:dyDescent="0.4">
      <c r="A39" s="52"/>
      <c r="B39" s="53"/>
      <c r="C39" s="53"/>
      <c r="D39" s="56"/>
      <c r="E39" s="59"/>
      <c r="F39" s="53"/>
      <c r="G39" s="62"/>
      <c r="H39" s="64"/>
      <c r="I39" s="67"/>
      <c r="J39" s="103"/>
      <c r="K39" s="104"/>
      <c r="L39" s="45"/>
      <c r="M39" s="45"/>
      <c r="N39" s="45"/>
      <c r="O39" s="45"/>
      <c r="P39" s="45"/>
    </row>
    <row r="40" spans="1:16" ht="13.5" customHeight="1" x14ac:dyDescent="0.4">
      <c r="A40" s="48"/>
      <c r="B40" s="54"/>
      <c r="C40" s="54"/>
      <c r="D40" s="57"/>
      <c r="E40" s="60"/>
      <c r="F40" s="54"/>
      <c r="G40" s="63"/>
      <c r="H40" s="65"/>
      <c r="I40" s="68"/>
      <c r="J40" s="70" t="str">
        <f>IFERROR(VLOOKUP(J39,リスト!$D$1:$G$13,2,FALSE),"")</f>
        <v/>
      </c>
      <c r="K40" s="71"/>
      <c r="L40" s="46"/>
      <c r="M40" s="46"/>
      <c r="N40" s="46"/>
      <c r="O40" s="46"/>
      <c r="P40" s="46"/>
    </row>
    <row r="41" spans="1:16" ht="13.5" customHeight="1" x14ac:dyDescent="0.4">
      <c r="A41" s="48"/>
      <c r="B41" s="54"/>
      <c r="C41" s="54"/>
      <c r="D41" s="58"/>
      <c r="E41" s="60"/>
      <c r="F41" s="54"/>
      <c r="G41" s="3" t="s">
        <v>53</v>
      </c>
      <c r="H41" s="65"/>
      <c r="I41" s="68"/>
      <c r="J41" s="70"/>
      <c r="K41" s="71"/>
      <c r="L41" s="46"/>
      <c r="M41" s="46"/>
      <c r="N41" s="46"/>
      <c r="O41" s="46"/>
      <c r="P41" s="46"/>
    </row>
    <row r="42" spans="1:16" ht="13.5" customHeight="1" x14ac:dyDescent="0.4">
      <c r="A42" s="48"/>
      <c r="B42" s="54"/>
      <c r="C42" s="54"/>
      <c r="D42" s="48"/>
      <c r="E42" s="60"/>
      <c r="F42" s="54"/>
      <c r="G42" s="50"/>
      <c r="H42" s="65"/>
      <c r="I42" s="68"/>
      <c r="J42" s="70" t="str">
        <f>IFERROR(VLOOKUP(J39,リスト!$D$1:$G$13,3,FALSE),"")</f>
        <v/>
      </c>
      <c r="K42" s="71"/>
      <c r="L42" s="46"/>
      <c r="M42" s="46"/>
      <c r="N42" s="46"/>
      <c r="O42" s="46"/>
      <c r="P42" s="46"/>
    </row>
    <row r="43" spans="1:16" ht="13.5" customHeight="1" x14ac:dyDescent="0.4">
      <c r="A43" s="2"/>
      <c r="B43" s="55"/>
      <c r="C43" s="55"/>
      <c r="D43" s="49"/>
      <c r="E43" s="61"/>
      <c r="F43" s="55"/>
      <c r="G43" s="51"/>
      <c r="H43" s="66"/>
      <c r="I43" s="69"/>
      <c r="J43" s="72" t="str">
        <f>IFERROR(VLOOKUP(J39,リスト!$D$1:$G$13,4,FALSE),"")</f>
        <v/>
      </c>
      <c r="K43" s="73"/>
      <c r="L43" s="47"/>
      <c r="M43" s="47"/>
      <c r="N43" s="47"/>
      <c r="O43" s="47"/>
      <c r="P43" s="47"/>
    </row>
    <row r="44" spans="1:16" ht="7.5" customHeight="1" x14ac:dyDescent="0.4"/>
    <row r="45" spans="1:16" ht="13.5" customHeight="1" x14ac:dyDescent="0.4">
      <c r="A45" s="74" t="s">
        <v>43</v>
      </c>
      <c r="B45" s="74"/>
      <c r="C45" s="74"/>
      <c r="D45" s="74"/>
      <c r="E45" s="74"/>
      <c r="F45" s="74"/>
      <c r="G45" s="74"/>
      <c r="H45" s="74"/>
      <c r="I45" s="74"/>
      <c r="J45" s="74"/>
      <c r="K45" s="74"/>
      <c r="L45" s="74"/>
      <c r="M45" s="74"/>
      <c r="N45" s="74"/>
      <c r="O45" s="74"/>
      <c r="P45" s="74"/>
    </row>
    <row r="46" spans="1:16" ht="13.5" customHeight="1" x14ac:dyDescent="0.4">
      <c r="A46" s="75" t="s">
        <v>22</v>
      </c>
      <c r="B46" s="76"/>
      <c r="C46" s="76"/>
      <c r="D46" s="76"/>
      <c r="E46" s="76"/>
      <c r="F46" s="76"/>
      <c r="G46" s="76"/>
      <c r="H46" s="76"/>
      <c r="I46" s="76"/>
      <c r="J46" s="76"/>
      <c r="K46" s="76"/>
      <c r="L46" s="76"/>
      <c r="M46" s="76"/>
      <c r="N46" s="76"/>
      <c r="O46" s="76"/>
      <c r="P46" s="77"/>
    </row>
  </sheetData>
  <mergeCells count="119">
    <mergeCell ref="A1:P1"/>
    <mergeCell ref="M2:P2"/>
    <mergeCell ref="A3:B3"/>
    <mergeCell ref="G4:L4"/>
    <mergeCell ref="G5:L5"/>
    <mergeCell ref="G6:L6"/>
    <mergeCell ref="D7:F7"/>
    <mergeCell ref="G7:L7"/>
    <mergeCell ref="D8:F8"/>
    <mergeCell ref="G8:L8"/>
    <mergeCell ref="G10:L10"/>
    <mergeCell ref="G11:L11"/>
    <mergeCell ref="G12:L12"/>
    <mergeCell ref="D13:F13"/>
    <mergeCell ref="G13:L13"/>
    <mergeCell ref="D14:F14"/>
    <mergeCell ref="G14:L14"/>
    <mergeCell ref="C20:H20"/>
    <mergeCell ref="I20:J20"/>
    <mergeCell ref="K20:P20"/>
    <mergeCell ref="C21:H21"/>
    <mergeCell ref="I21:J21"/>
    <mergeCell ref="K21:P21"/>
    <mergeCell ref="C22:H22"/>
    <mergeCell ref="I22:J22"/>
    <mergeCell ref="K22:P22"/>
    <mergeCell ref="C23:H23"/>
    <mergeCell ref="I23:J23"/>
    <mergeCell ref="K23:P23"/>
    <mergeCell ref="C24:H24"/>
    <mergeCell ref="I24:J24"/>
    <mergeCell ref="K24:P24"/>
    <mergeCell ref="L26:P26"/>
    <mergeCell ref="L27:N27"/>
    <mergeCell ref="J29:K29"/>
    <mergeCell ref="J30:K30"/>
    <mergeCell ref="J31:K31"/>
    <mergeCell ref="J32:K32"/>
    <mergeCell ref="D29:D31"/>
    <mergeCell ref="E29:E33"/>
    <mergeCell ref="F29:F33"/>
    <mergeCell ref="G29:G30"/>
    <mergeCell ref="H29:H33"/>
    <mergeCell ref="I29:I33"/>
    <mergeCell ref="L29:L33"/>
    <mergeCell ref="M29:M33"/>
    <mergeCell ref="N29:N33"/>
    <mergeCell ref="O29:O33"/>
    <mergeCell ref="P29:P33"/>
    <mergeCell ref="A45:P45"/>
    <mergeCell ref="A46:P46"/>
    <mergeCell ref="D4:F6"/>
    <mergeCell ref="M4:M6"/>
    <mergeCell ref="D10:F12"/>
    <mergeCell ref="M10:M12"/>
    <mergeCell ref="A16:I18"/>
    <mergeCell ref="A20:B24"/>
    <mergeCell ref="A26:A28"/>
    <mergeCell ref="B26:B28"/>
    <mergeCell ref="C26:C28"/>
    <mergeCell ref="D26:D28"/>
    <mergeCell ref="E26:E28"/>
    <mergeCell ref="F26:F28"/>
    <mergeCell ref="G26:G28"/>
    <mergeCell ref="H26:I28"/>
    <mergeCell ref="J26:K28"/>
    <mergeCell ref="O27:O28"/>
    <mergeCell ref="P27:P28"/>
    <mergeCell ref="A29:A30"/>
    <mergeCell ref="B29:B33"/>
    <mergeCell ref="C29:C33"/>
    <mergeCell ref="J33:K33"/>
    <mergeCell ref="J34:K34"/>
    <mergeCell ref="A31:A32"/>
    <mergeCell ref="D32:D33"/>
    <mergeCell ref="G32:G33"/>
    <mergeCell ref="A34:A35"/>
    <mergeCell ref="B34:B38"/>
    <mergeCell ref="C34:C38"/>
    <mergeCell ref="D34:D36"/>
    <mergeCell ref="E34:E38"/>
    <mergeCell ref="F34:F38"/>
    <mergeCell ref="G34:G35"/>
    <mergeCell ref="H34:H38"/>
    <mergeCell ref="I34:I38"/>
    <mergeCell ref="L34:L38"/>
    <mergeCell ref="M34:M38"/>
    <mergeCell ref="N34:N38"/>
    <mergeCell ref="O34:O38"/>
    <mergeCell ref="P34:P38"/>
    <mergeCell ref="A36:A37"/>
    <mergeCell ref="D37:D38"/>
    <mergeCell ref="G37:G38"/>
    <mergeCell ref="J35:K35"/>
    <mergeCell ref="J36:K36"/>
    <mergeCell ref="J37:K37"/>
    <mergeCell ref="J38:K38"/>
    <mergeCell ref="L39:L43"/>
    <mergeCell ref="M39:M43"/>
    <mergeCell ref="N39:N43"/>
    <mergeCell ref="O39:O43"/>
    <mergeCell ref="P39:P43"/>
    <mergeCell ref="A41:A42"/>
    <mergeCell ref="D42:D43"/>
    <mergeCell ref="G42:G43"/>
    <mergeCell ref="A39:A40"/>
    <mergeCell ref="B39:B43"/>
    <mergeCell ref="C39:C43"/>
    <mergeCell ref="D39:D41"/>
    <mergeCell ref="E39:E43"/>
    <mergeCell ref="F39:F43"/>
    <mergeCell ref="G39:G40"/>
    <mergeCell ref="H39:H43"/>
    <mergeCell ref="I39:I43"/>
    <mergeCell ref="J42:K42"/>
    <mergeCell ref="J43:K43"/>
    <mergeCell ref="J39:K39"/>
    <mergeCell ref="J40:K40"/>
    <mergeCell ref="J41:K41"/>
  </mergeCells>
  <phoneticPr fontId="1"/>
  <conditionalFormatting sqref="J16">
    <cfRule type="expression" dxfId="23" priority="13">
      <formula>COUNTIF($L$29:$L$43,"○")</formula>
    </cfRule>
  </conditionalFormatting>
  <conditionalFormatting sqref="J17">
    <cfRule type="expression" dxfId="22" priority="12">
      <formula>COUNTIF($M$29:$M$43,"○")</formula>
    </cfRule>
  </conditionalFormatting>
  <conditionalFormatting sqref="J18">
    <cfRule type="expression" dxfId="21" priority="11">
      <formula>COUNTIF($N$29:$N$43,"○")</formula>
    </cfRule>
  </conditionalFormatting>
  <dataValidations count="35">
    <dataValidation imeMode="off" allowBlank="1" showInputMessage="1" showErrorMessage="1" promptTitle="船名（英語）を入力してください" prompt="（例）KOKUDOKOTU MARU" sqref="A41:A42 A36:A37 A31:A32"/>
    <dataValidation imeMode="on" allowBlank="1" showInputMessage="1" showErrorMessage="1" promptTitle="船名（日本語）を入力してください" prompt="（例）国土交通丸" sqref="A39:A40 A34:A35 A29:A30"/>
    <dataValidation imeMode="on" allowBlank="1" showInputMessage="1" showErrorMessage="1" promptTitle="船種を入力してください" prompt="（例）タンカー、貨物船、バージ、等" sqref="A43 A38 A33"/>
    <dataValidation imeMode="on" allowBlank="1" showInputMessage="1" showErrorMessage="1" promptTitle="船籍港（日本語）を入力してください" prompt="（例）東京都" sqref="D39:D41 D34:D36 D29:D31"/>
    <dataValidation imeMode="off" allowBlank="1" showInputMessage="1" showErrorMessage="1" promptTitle="船籍港（英語）を入力してください" prompt="（例）Tokyo" sqref="D42:D43 D37:D38 D32:D33"/>
    <dataValidation imeMode="off" allowBlank="1" showInputMessage="1" showErrorMessage="1" promptTitle="保障契約の始期を入力してください" prompt="（例）2020/2/20" sqref="G39:G40 G34:G35 G29:G30"/>
    <dataValidation imeMode="off" allowBlank="1" showInputMessage="1" showErrorMessage="1" promptTitle="保障契約の終期を入力してください" prompt="（例）2021/2/20" sqref="G42:G43 G37:G38 G32:G33"/>
    <dataValidation imeMode="off" allowBlank="1" showInputMessage="1" showErrorMessage="1" promptTitle="船舶番号 又は 信号符字を入力してください" prompt="（船舶番号の例）111111_x000a_（信号符字の例）ABCD" sqref="B29:B43"/>
    <dataValidation imeMode="off" allowBlank="1" showInputMessage="1" showErrorMessage="1" promptTitle="IMO番号を入力してください" prompt="（例）9999999_x000a_（※）IMO番号が無い場合は入力不要です" sqref="C29:C43"/>
    <dataValidation imeMode="off" allowBlank="1" showInputMessage="1" showErrorMessage="1" promptTitle="国際総トン数を入力してください" prompt="（例）1,200_x000a__x000a_（※）国際総トン数は、総トン数計算書中の「法第４条第２項の規定の例により算定した t」として記載されています。_x000a_（※）内航船舶で通常使用されているトン数とは異なりますのでご注意ください。" sqref="E29:E43"/>
    <dataValidation imeMode="off" allowBlank="1" showInputMessage="1" showErrorMessage="1" promptTitle="申請書の提出年月日を入力してください" prompt="（例）2020/3/1" sqref="M2:P2"/>
    <dataValidation type="list" allowBlank="1" showInputMessage="1" prompt="2,000トン超の黒油を運搬する場合は「〇」を選択してください" sqref="L29:L43">
      <formula1>"○"</formula1>
    </dataValidation>
    <dataValidation type="list" allowBlank="1" showInputMessage="1" prompt="自航する船で、一定トン数以上（内航：1,000トン超、外航：100トン以上）の場合は「〇」を選択してください" sqref="M29:M43">
      <formula1>"○"</formula1>
    </dataValidation>
    <dataValidation type="list" allowBlank="1" showInputMessage="1" prompt="一定トン数以上（内航：300トン以上、外航：100トン以上）の場合は「〇」を選択してください" sqref="N29:N43">
      <formula1>"○"</formula1>
    </dataValidation>
    <dataValidation type="list" allowBlank="1" showInputMessage="1" prompt="前回に申請した内容から変更がある場合は「〇」を選択してください_x000a__x000a_（※）初めての場合や前回の申請と同じ場合は不要です" sqref="P29:P43">
      <formula1>"○"</formula1>
    </dataValidation>
    <dataValidation imeMode="on" allowBlank="1" showInputMessage="1" showErrorMessage="1" promptTitle="所有者の氏名・名称（日本語）を入力してください" prompt="（例）国土交通株式会社" sqref="C20:P20"/>
    <dataValidation imeMode="on" allowBlank="1" showInputMessage="1" showErrorMessage="1" promptTitle="所有者の住所（日本語）を入力してください" prompt="（例）東京都港区○○○〇丁目○○番○○号" sqref="C21:P21"/>
    <dataValidation imeMode="on" allowBlank="1" showInputMessage="1" showErrorMessage="1" promptTitle="（法人の場合は）代表者の氏名を入力してください" prompt="（例）代表取締役社長　○○　○○" sqref="G6:L6 C22:P22"/>
    <dataValidation imeMode="off" allowBlank="1" showInputMessage="1" showErrorMessage="1" promptTitle="所有者の氏名・名称（英語）を入力してください" prompt="（例）KOKUDOKOTU K. K." sqref="C23:P23"/>
    <dataValidation imeMode="off" allowBlank="1" showInputMessage="1" showErrorMessage="1" promptTitle="所有者の住所（英語）を入力してください" prompt="（例）1-3, Kasumgaseki 2-chome, Chiyoda-ku, Tokyo, Japan" sqref="C24:P24"/>
    <dataValidation type="list" allowBlank="1" showInputMessage="1" prompt="国際航海する場合は「〇」を選択してください" sqref="O29:O43">
      <formula1>"○"</formula1>
    </dataValidation>
    <dataValidation imeMode="off" allowBlank="1" showInputMessage="1" showErrorMessage="1" promptTitle="申請者の電話番号を入力してください" prompt="（例）03-○○○○-○○○○" sqref="G8:L8"/>
    <dataValidation imeMode="off" allowBlank="1" showInputMessage="1" showErrorMessage="1" promptTitle="申請者の郵便番号を入力してください" prompt="（例）1○○-○○○○" sqref="G7:L7"/>
    <dataValidation imeMode="on" allowBlank="1" showInputMessage="1" showErrorMessage="1" promptTitle="申請者の住所（日本語）を入力してください" prompt="（例）東京都港区○○○○丁目○○番○○号" sqref="G5:L5"/>
    <dataValidation imeMode="on" allowBlank="1" showInputMessage="1" showErrorMessage="1" promptTitle="申請者の氏名・名称（日本語）を入力してください" prompt="（例）国土交通株式会社" sqref="G4:L4"/>
    <dataValidation imeMode="off" allowBlank="1" showInputMessage="1" showErrorMessage="1" promptTitle="代理人の電話番号を入力してください" prompt="（例）03-3662-7213" sqref="G14:L14"/>
    <dataValidation imeMode="off" allowBlank="1" showInputMessage="1" showErrorMessage="1" promptTitle="代理人の郵便番号を入力してください" prompt="（例）103-0013" sqref="G13:L13"/>
    <dataValidation imeMode="on" allowBlank="1" showInputMessage="1" showErrorMessage="1" promptTitle="（法人の場合は）代表者の氏名を入力してください" prompt="（例）理事長　杉浦　哲" sqref="G12:L12"/>
    <dataValidation imeMode="on" allowBlank="1" showInputMessage="1" showErrorMessage="1" promptTitle="代理人の住所（日本語）を入力してください" prompt="（例）東京都中央区日本橋人形町二丁目15番14号" sqref="G11:L11"/>
    <dataValidation imeMode="on" allowBlank="1" showInputMessage="1" showErrorMessage="1" promptTitle="代理人の氏名・名称（日本語）を入力してください" prompt="（例）日本船主責任相互保険組合" sqref="G10:L10"/>
    <dataValidation type="list" allowBlank="1" showInputMessage="1" prompt="PI保険に加入している場合は「船主責任」を選択してください" sqref="F29:F43">
      <formula1>"船主責任"</formula1>
    </dataValidation>
    <dataValidation imeMode="on" allowBlank="1" showInputMessage="1" showErrorMessage="1" promptTitle="保険会社の代表者の氏名（日本語）を入力してください" prompt="（例）理事長　国土　太郎" sqref="J41:K41 J31:K31 J36:K36"/>
    <dataValidation imeMode="off" allowBlank="1" showInputMessage="1" showErrorMessage="1" promptTitle="保険会社の住所（英語）を入力してください" prompt="（※）上の欄で保険会社名（日本語）を直接入力した場合は、ここも直接入力してください" sqref="J43:K43 J33:K33 J38:K38"/>
    <dataValidation imeMode="off" allowBlank="1" showInputMessage="1" showErrorMessage="1" promptTitle="保険会社名（英語）を入力してください" prompt="（※）上の欄で保険会社名（日本語）を直接入力した場合は、ここも直接入力してください" sqref="J42:K42 J32:K32 J37:K37"/>
    <dataValidation allowBlank="1" showInputMessage="1" showErrorMessage="1" promptTitle="保険会社の住所（日本語）を入力してください" prompt="（※）上の欄で保険会社名（日本語）を直接入力した場合は、ここも直接入力してください" sqref="J40:K40 J30:K30 J35:K35"/>
  </dataValidations>
  <pageMargins left="0.7" right="0.7" top="0.75" bottom="0.75" header="0.3" footer="0.3"/>
  <pageSetup paperSize="9" scale="76"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9" id="{2787BB9F-A9F6-4AD7-BA5D-171EC124BF51}">
            <xm:f>COUNTIF(リスト!$D$1:$D$13,$J29)</xm:f>
            <x14:dxf>
              <fill>
                <patternFill patternType="none">
                  <bgColor auto="1"/>
                </patternFill>
              </fill>
            </x14:dxf>
          </x14:cfRule>
          <xm:sqref>J30:K30</xm:sqref>
        </x14:conditionalFormatting>
        <x14:conditionalFormatting xmlns:xm="http://schemas.microsoft.com/office/excel/2006/main">
          <x14:cfRule type="expression" priority="8" id="{A1F5700E-4BA6-43C8-98F0-3E89093F2AC8}">
            <xm:f>COUNTIF(リスト!$D$1:$D$13,$J29)</xm:f>
            <x14:dxf>
              <fill>
                <patternFill patternType="none">
                  <bgColor auto="1"/>
                </patternFill>
              </fill>
            </x14:dxf>
          </x14:cfRule>
          <xm:sqref>J32:K32</xm:sqref>
        </x14:conditionalFormatting>
        <x14:conditionalFormatting xmlns:xm="http://schemas.microsoft.com/office/excel/2006/main">
          <x14:cfRule type="expression" priority="7" id="{3C3F1473-8E06-4509-B3D0-6E1C7D579CE5}">
            <xm:f>COUNTIF(リスト!$D$1:$D$13,$J29)</xm:f>
            <x14:dxf>
              <fill>
                <patternFill patternType="none">
                  <bgColor auto="1"/>
                </patternFill>
              </fill>
            </x14:dxf>
          </x14:cfRule>
          <xm:sqref>J33:K33</xm:sqref>
        </x14:conditionalFormatting>
        <x14:conditionalFormatting xmlns:xm="http://schemas.microsoft.com/office/excel/2006/main">
          <x14:cfRule type="expression" priority="6" id="{64E36FBD-6634-4B60-81EA-C644F9B51164}">
            <xm:f>COUNTIF(リスト!$D$1:$D$13,$J39)</xm:f>
            <x14:dxf>
              <fill>
                <patternFill patternType="none">
                  <bgColor auto="1"/>
                </patternFill>
              </fill>
            </x14:dxf>
          </x14:cfRule>
          <xm:sqref>J40:K40</xm:sqref>
        </x14:conditionalFormatting>
        <x14:conditionalFormatting xmlns:xm="http://schemas.microsoft.com/office/excel/2006/main">
          <x14:cfRule type="expression" priority="5" id="{B4DF910C-AEF1-42E2-8B50-4FF860494E87}">
            <xm:f>COUNTIF(リスト!$D$1:$D$13,$J39)</xm:f>
            <x14:dxf>
              <fill>
                <patternFill patternType="none">
                  <bgColor auto="1"/>
                </patternFill>
              </fill>
            </x14:dxf>
          </x14:cfRule>
          <xm:sqref>J42:K42</xm:sqref>
        </x14:conditionalFormatting>
        <x14:conditionalFormatting xmlns:xm="http://schemas.microsoft.com/office/excel/2006/main">
          <x14:cfRule type="expression" priority="4" id="{9AAD32D5-F64C-465F-8EF9-2E616D1366DE}">
            <xm:f>COUNTIF(リスト!$D$1:$D$13,$J39)</xm:f>
            <x14:dxf>
              <fill>
                <patternFill patternType="none">
                  <bgColor auto="1"/>
                </patternFill>
              </fill>
            </x14:dxf>
          </x14:cfRule>
          <xm:sqref>J43:K43</xm:sqref>
        </x14:conditionalFormatting>
        <x14:conditionalFormatting xmlns:xm="http://schemas.microsoft.com/office/excel/2006/main">
          <x14:cfRule type="expression" priority="3" id="{5E9915F6-F3EE-4AC1-8DE2-5A3E7EC5B704}">
            <xm:f>COUNTIF(リスト!$D$1:$D$13,$J34)</xm:f>
            <x14:dxf>
              <fill>
                <patternFill patternType="none">
                  <bgColor auto="1"/>
                </patternFill>
              </fill>
            </x14:dxf>
          </x14:cfRule>
          <xm:sqref>J35:K35</xm:sqref>
        </x14:conditionalFormatting>
        <x14:conditionalFormatting xmlns:xm="http://schemas.microsoft.com/office/excel/2006/main">
          <x14:cfRule type="expression" priority="2" id="{EA2A2EBC-6BEA-4309-82BC-580BDCDD71ED}">
            <xm:f>COUNTIF(リスト!$D$1:$D$13,$J34)</xm:f>
            <x14:dxf>
              <fill>
                <patternFill patternType="none">
                  <bgColor auto="1"/>
                </patternFill>
              </fill>
            </x14:dxf>
          </x14:cfRule>
          <xm:sqref>J37:K37</xm:sqref>
        </x14:conditionalFormatting>
        <x14:conditionalFormatting xmlns:xm="http://schemas.microsoft.com/office/excel/2006/main">
          <x14:cfRule type="expression" priority="1" id="{618968C8-7FB2-42AE-8C3F-7500DDEF63A6}">
            <xm:f>COUNTIF(リスト!$D$1:$D$13,$J34)</xm:f>
            <x14:dxf>
              <fill>
                <patternFill patternType="none">
                  <bgColor auto="1"/>
                </patternFill>
              </fill>
            </x14:dxf>
          </x14:cfRule>
          <xm:sqref>J38:K38</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prompt="提出先の地方運輸局等を選択してください">
          <x14:formula1>
            <xm:f>リスト!$A$1:$A$11</xm:f>
          </x14:formula1>
          <xm:sqref>A3:B3</xm:sqref>
        </x14:dataValidation>
        <x14:dataValidation type="list" imeMode="off" allowBlank="1" showInputMessage="1" prompt="金額を選択してください_x000a__x000a_（※）選択肢に無い場合は直接入力してください">
          <x14:formula1>
            <xm:f>リスト!$C$1:$C$11</xm:f>
          </x14:formula1>
          <xm:sqref>I29:I43</xm:sqref>
        </x14:dataValidation>
        <x14:dataValidation type="list" allowBlank="1" showInputMessage="1" prompt="通貨を選択してください">
          <x14:formula1>
            <xm:f>リスト!$B$1:$B$3</xm:f>
          </x14:formula1>
          <xm:sqref>H29:H43</xm:sqref>
        </x14:dataValidation>
        <x14:dataValidation type="list" imeMode="on" allowBlank="1" showInputMessage="1" prompt="保険会社名（日本語）を選択してください_x000a__x000a_（※）選択肢に無い場合は直接入力してください">
          <x14:formula1>
            <xm:f>リスト!$D$1:$D$13</xm:f>
          </x14:formula1>
          <xm:sqref>J39:K39 J34:K34 J29:K29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6"/>
  <sheetViews>
    <sheetView zoomScale="85" zoomScaleNormal="85" workbookViewId="0">
      <selection activeCell="M2" sqref="M2:P2"/>
    </sheetView>
  </sheetViews>
  <sheetFormatPr defaultColWidth="10.5" defaultRowHeight="13.5" customHeight="1" x14ac:dyDescent="0.4"/>
  <cols>
    <col min="1" max="1" width="10.5" style="1"/>
    <col min="2" max="4" width="9.25" style="1" customWidth="1"/>
    <col min="5" max="5" width="6.5" style="1" customWidth="1"/>
    <col min="6" max="6" width="6.875" style="1" customWidth="1"/>
    <col min="7" max="7" width="11.625" style="1" bestFit="1" customWidth="1"/>
    <col min="8" max="8" width="2.75" style="1" customWidth="1"/>
    <col min="9" max="9" width="11" style="1" customWidth="1"/>
    <col min="10" max="10" width="35.375" style="1" customWidth="1"/>
    <col min="11" max="11" width="17" style="1" customWidth="1"/>
    <col min="12" max="15" width="6" style="1" customWidth="1"/>
    <col min="16" max="16" width="5.375" style="1" customWidth="1"/>
    <col min="17" max="16384" width="10.5" style="1"/>
  </cols>
  <sheetData>
    <row r="1" spans="1:16" ht="13.5" customHeight="1" x14ac:dyDescent="0.4">
      <c r="A1" s="79" t="str">
        <f>IF(OR(M2&gt;44104,M2=""),"保障契約証明書交付申請書",IF(AND(COUNTIF(L29:L43,"○"),COUNTIF(M29:N43,"○")),"保障契約証明書・相当証書交付申請書",IF(COUNTIF(L29:L43,"○"),"保障契約証明書交付申請書","相当証書交付申請書")))</f>
        <v>相当証書交付申請書</v>
      </c>
      <c r="B1" s="79"/>
      <c r="C1" s="79"/>
      <c r="D1" s="79"/>
      <c r="E1" s="79"/>
      <c r="F1" s="79"/>
      <c r="G1" s="79"/>
      <c r="H1" s="79"/>
      <c r="I1" s="79"/>
      <c r="J1" s="79"/>
      <c r="K1" s="79"/>
      <c r="L1" s="79"/>
      <c r="M1" s="79"/>
      <c r="N1" s="79"/>
      <c r="O1" s="79"/>
      <c r="P1" s="79"/>
    </row>
    <row r="2" spans="1:16" ht="13.5" customHeight="1" x14ac:dyDescent="0.4">
      <c r="M2" s="122">
        <v>43891</v>
      </c>
      <c r="N2" s="122"/>
      <c r="O2" s="122"/>
      <c r="P2" s="122"/>
    </row>
    <row r="3" spans="1:16" ht="13.5" customHeight="1" x14ac:dyDescent="0.4">
      <c r="A3" s="123" t="s">
        <v>6</v>
      </c>
      <c r="B3" s="123"/>
    </row>
    <row r="4" spans="1:16" ht="13.5" customHeight="1" x14ac:dyDescent="0.4">
      <c r="D4" s="78" t="s">
        <v>48</v>
      </c>
      <c r="E4" s="78"/>
      <c r="F4" s="78"/>
      <c r="G4" s="124" t="s">
        <v>55</v>
      </c>
      <c r="H4" s="124"/>
      <c r="I4" s="124"/>
      <c r="J4" s="124"/>
      <c r="K4" s="124"/>
      <c r="L4" s="124"/>
      <c r="M4" s="79" t="s">
        <v>46</v>
      </c>
    </row>
    <row r="5" spans="1:16" ht="13.5" customHeight="1" x14ac:dyDescent="0.4">
      <c r="D5" s="78"/>
      <c r="E5" s="78"/>
      <c r="F5" s="78"/>
      <c r="G5" s="125" t="s">
        <v>56</v>
      </c>
      <c r="H5" s="125"/>
      <c r="I5" s="125"/>
      <c r="J5" s="125"/>
      <c r="K5" s="125"/>
      <c r="L5" s="125"/>
      <c r="M5" s="79"/>
    </row>
    <row r="6" spans="1:16" ht="13.5" customHeight="1" x14ac:dyDescent="0.4">
      <c r="D6" s="78"/>
      <c r="E6" s="78"/>
      <c r="F6" s="78"/>
      <c r="G6" s="126" t="s">
        <v>57</v>
      </c>
      <c r="H6" s="126"/>
      <c r="I6" s="126"/>
      <c r="J6" s="126"/>
      <c r="K6" s="126"/>
      <c r="L6" s="126"/>
      <c r="M6" s="79"/>
    </row>
    <row r="7" spans="1:16" ht="13.5" customHeight="1" x14ac:dyDescent="0.4">
      <c r="D7" s="118" t="s">
        <v>23</v>
      </c>
      <c r="E7" s="118"/>
      <c r="F7" s="118"/>
      <c r="G7" s="127" t="s">
        <v>58</v>
      </c>
      <c r="H7" s="127"/>
      <c r="I7" s="127"/>
      <c r="J7" s="127"/>
      <c r="K7" s="127"/>
      <c r="L7" s="127"/>
    </row>
    <row r="8" spans="1:16" ht="13.5" customHeight="1" x14ac:dyDescent="0.4">
      <c r="D8" s="118" t="s">
        <v>38</v>
      </c>
      <c r="E8" s="118"/>
      <c r="F8" s="118"/>
      <c r="G8" s="127" t="s">
        <v>18</v>
      </c>
      <c r="H8" s="127"/>
      <c r="I8" s="127"/>
      <c r="J8" s="127"/>
      <c r="K8" s="127"/>
      <c r="L8" s="127"/>
    </row>
    <row r="9" spans="1:16" ht="6.75" customHeight="1" x14ac:dyDescent="0.4"/>
    <row r="10" spans="1:16" ht="13.5" customHeight="1" x14ac:dyDescent="0.4">
      <c r="D10" s="78" t="s">
        <v>3</v>
      </c>
      <c r="E10" s="78"/>
      <c r="F10" s="78"/>
      <c r="G10" s="115" t="s">
        <v>59</v>
      </c>
      <c r="H10" s="115"/>
      <c r="I10" s="115"/>
      <c r="J10" s="115"/>
      <c r="K10" s="115"/>
      <c r="L10" s="115"/>
      <c r="M10" s="79" t="s">
        <v>46</v>
      </c>
    </row>
    <row r="11" spans="1:16" ht="13.5" customHeight="1" x14ac:dyDescent="0.4">
      <c r="D11" s="78"/>
      <c r="E11" s="78"/>
      <c r="F11" s="78"/>
      <c r="G11" s="116" t="s">
        <v>60</v>
      </c>
      <c r="H11" s="116"/>
      <c r="I11" s="116"/>
      <c r="J11" s="116"/>
      <c r="K11" s="116"/>
      <c r="L11" s="116"/>
      <c r="M11" s="79"/>
    </row>
    <row r="12" spans="1:16" ht="13.5" customHeight="1" x14ac:dyDescent="0.4">
      <c r="D12" s="78"/>
      <c r="E12" s="78"/>
      <c r="F12" s="78"/>
      <c r="G12" s="117" t="s">
        <v>61</v>
      </c>
      <c r="H12" s="117"/>
      <c r="I12" s="117"/>
      <c r="J12" s="117"/>
      <c r="K12" s="117"/>
      <c r="L12" s="117"/>
      <c r="M12" s="79"/>
    </row>
    <row r="13" spans="1:16" ht="13.5" customHeight="1" x14ac:dyDescent="0.4">
      <c r="D13" s="118" t="s">
        <v>23</v>
      </c>
      <c r="E13" s="118"/>
      <c r="F13" s="118"/>
      <c r="G13" s="119" t="s">
        <v>62</v>
      </c>
      <c r="H13" s="119"/>
      <c r="I13" s="119"/>
      <c r="J13" s="119"/>
      <c r="K13" s="119"/>
      <c r="L13" s="119"/>
    </row>
    <row r="14" spans="1:16" ht="13.5" customHeight="1" x14ac:dyDescent="0.4">
      <c r="D14" s="118" t="s">
        <v>38</v>
      </c>
      <c r="E14" s="118"/>
      <c r="F14" s="118"/>
      <c r="G14" s="119" t="s">
        <v>21</v>
      </c>
      <c r="H14" s="119"/>
      <c r="I14" s="119"/>
      <c r="J14" s="119"/>
      <c r="K14" s="119"/>
      <c r="L14" s="119"/>
    </row>
    <row r="15" spans="1:16" ht="6.75" customHeight="1" x14ac:dyDescent="0.4"/>
    <row r="16" spans="1:16" ht="13.5" customHeight="1" x14ac:dyDescent="0.4">
      <c r="A16" s="80" t="str">
        <f>IF(OR(M2&gt;44104,M2=""),"下記の船舶について、保障契約証明書の交付を受けたいので、船舶油濁等損害賠償保障法",IF(AND(COUNTIF(L29:L43,"○"),COUNTIF(M29:N43,"○")),"下記の船舶について、保障契約証明書及び相当証書の交付を受けたいので、船舶油濁損害賠償保障法第17条第2項及び船舶油濁損害賠償保障法の一部を改正する法律（令和元年法律第18号）附則第2条第1項の規定により申請します。",IF(COUNTIF(L29:L43,"○"),"下記の船舶について、保障契約証明書の交付を受けたいので、船舶油濁損害賠償保障法第17条第2項の規定により申請します。","下記の船舶について、相当証書の交付を受けたいので、船舶油濁損害賠償保障法の一部を改正する法律（令和元年法律第18号）附則第2条第1項の規定により申請します。")))</f>
        <v>下記の船舶について、相当証書の交付を受けたいので、船舶油濁損害賠償保障法の一部を改正する法律（令和元年法律第18号）附則第2条第1項の規定により申請します。</v>
      </c>
      <c r="B16" s="80"/>
      <c r="C16" s="80"/>
      <c r="D16" s="80"/>
      <c r="E16" s="80"/>
      <c r="F16" s="80"/>
      <c r="G16" s="80"/>
      <c r="H16" s="80"/>
      <c r="I16" s="80"/>
      <c r="J16" s="4" t="str">
        <f>IF(OR(M2&gt;44104,M2=""),"第17条第2項","")</f>
        <v/>
      </c>
      <c r="K16" s="5"/>
      <c r="L16" s="6"/>
      <c r="M16" s="6"/>
      <c r="N16" s="6"/>
      <c r="O16" s="6"/>
    </row>
    <row r="17" spans="1:16" ht="13.5" customHeight="1" x14ac:dyDescent="0.4">
      <c r="A17" s="80"/>
      <c r="B17" s="80"/>
      <c r="C17" s="80"/>
      <c r="D17" s="80"/>
      <c r="E17" s="80"/>
      <c r="F17" s="80"/>
      <c r="G17" s="80"/>
      <c r="H17" s="80"/>
      <c r="I17" s="80"/>
      <c r="J17" s="4" t="str">
        <f>IF(OR(M2&gt;44104,M2=""),"第44条において準用する同法第17条第2項","")</f>
        <v/>
      </c>
      <c r="K17" s="1" t="str">
        <f>IF(OR(M2&gt;44104,M2=""),"の規定により申請します。","")</f>
        <v/>
      </c>
    </row>
    <row r="18" spans="1:16" ht="13.5" customHeight="1" x14ac:dyDescent="0.4">
      <c r="A18" s="80"/>
      <c r="B18" s="80"/>
      <c r="C18" s="80"/>
      <c r="D18" s="80"/>
      <c r="E18" s="80"/>
      <c r="F18" s="80"/>
      <c r="G18" s="80"/>
      <c r="H18" s="80"/>
      <c r="I18" s="80"/>
      <c r="J18" s="4" t="str">
        <f>IF(OR(M2&gt;44104,M2=""),"第52条において準用する同法第17条第2項","")</f>
        <v/>
      </c>
      <c r="K18" s="5"/>
    </row>
    <row r="19" spans="1:16" ht="6.75" customHeight="1" x14ac:dyDescent="0.4"/>
    <row r="20" spans="1:16" ht="13.5" customHeight="1" x14ac:dyDescent="0.4">
      <c r="A20" s="81" t="s">
        <v>66</v>
      </c>
      <c r="B20" s="82"/>
      <c r="C20" s="120" t="s">
        <v>55</v>
      </c>
      <c r="D20" s="120"/>
      <c r="E20" s="120"/>
      <c r="F20" s="120"/>
      <c r="G20" s="120"/>
      <c r="H20" s="120"/>
      <c r="I20" s="121" t="s">
        <v>108</v>
      </c>
      <c r="J20" s="121"/>
      <c r="K20" s="121"/>
      <c r="L20" s="121"/>
      <c r="M20" s="121"/>
      <c r="N20" s="121"/>
      <c r="O20" s="121"/>
      <c r="P20" s="121"/>
    </row>
    <row r="21" spans="1:16" ht="13.5" customHeight="1" x14ac:dyDescent="0.4">
      <c r="A21" s="83"/>
      <c r="B21" s="84"/>
      <c r="C21" s="113" t="s">
        <v>56</v>
      </c>
      <c r="D21" s="113"/>
      <c r="E21" s="113"/>
      <c r="F21" s="113"/>
      <c r="G21" s="113"/>
      <c r="H21" s="113"/>
      <c r="I21" s="114" t="s">
        <v>115</v>
      </c>
      <c r="J21" s="114"/>
      <c r="K21" s="114"/>
      <c r="L21" s="114"/>
      <c r="M21" s="114"/>
      <c r="N21" s="114"/>
      <c r="O21" s="114"/>
      <c r="P21" s="114"/>
    </row>
    <row r="22" spans="1:16" ht="13.5" customHeight="1" x14ac:dyDescent="0.4">
      <c r="A22" s="83"/>
      <c r="B22" s="84"/>
      <c r="C22" s="113" t="s">
        <v>57</v>
      </c>
      <c r="D22" s="113"/>
      <c r="E22" s="113"/>
      <c r="F22" s="113"/>
      <c r="G22" s="113"/>
      <c r="H22" s="113"/>
      <c r="I22" s="114" t="s">
        <v>71</v>
      </c>
      <c r="J22" s="114"/>
      <c r="K22" s="114"/>
      <c r="L22" s="114"/>
      <c r="M22" s="114"/>
      <c r="N22" s="114"/>
      <c r="O22" s="114"/>
      <c r="P22" s="114"/>
    </row>
    <row r="23" spans="1:16" ht="13.5" customHeight="1" x14ac:dyDescent="0.4">
      <c r="A23" s="83"/>
      <c r="B23" s="84"/>
      <c r="C23" s="113" t="s">
        <v>5</v>
      </c>
      <c r="D23" s="113"/>
      <c r="E23" s="113"/>
      <c r="F23" s="113"/>
      <c r="G23" s="113"/>
      <c r="H23" s="113"/>
      <c r="I23" s="114" t="s">
        <v>116</v>
      </c>
      <c r="J23" s="114"/>
      <c r="K23" s="114"/>
      <c r="L23" s="114"/>
      <c r="M23" s="114"/>
      <c r="N23" s="114"/>
      <c r="O23" s="114"/>
      <c r="P23" s="114"/>
    </row>
    <row r="24" spans="1:16" ht="13.5" customHeight="1" x14ac:dyDescent="0.4">
      <c r="A24" s="85"/>
      <c r="B24" s="86"/>
      <c r="C24" s="105" t="s">
        <v>64</v>
      </c>
      <c r="D24" s="105"/>
      <c r="E24" s="105"/>
      <c r="F24" s="105"/>
      <c r="G24" s="105"/>
      <c r="H24" s="105"/>
      <c r="I24" s="106" t="s">
        <v>117</v>
      </c>
      <c r="J24" s="106"/>
      <c r="K24" s="106"/>
      <c r="L24" s="106"/>
      <c r="M24" s="106"/>
      <c r="N24" s="106"/>
      <c r="O24" s="106"/>
      <c r="P24" s="106"/>
    </row>
    <row r="25" spans="1:16" ht="6.75" customHeight="1" x14ac:dyDescent="0.4"/>
    <row r="26" spans="1:16" ht="13.5" customHeight="1" x14ac:dyDescent="0.4">
      <c r="A26" s="87" t="s">
        <v>24</v>
      </c>
      <c r="B26" s="90" t="s">
        <v>50</v>
      </c>
      <c r="C26" s="90" t="s">
        <v>26</v>
      </c>
      <c r="D26" s="87" t="s">
        <v>27</v>
      </c>
      <c r="E26" s="87" t="s">
        <v>7</v>
      </c>
      <c r="F26" s="87" t="s">
        <v>41</v>
      </c>
      <c r="G26" s="87" t="s">
        <v>28</v>
      </c>
      <c r="H26" s="93" t="s">
        <v>29</v>
      </c>
      <c r="I26" s="94"/>
      <c r="J26" s="81" t="s">
        <v>31</v>
      </c>
      <c r="K26" s="82"/>
      <c r="L26" s="107" t="s">
        <v>33</v>
      </c>
      <c r="M26" s="108"/>
      <c r="N26" s="108"/>
      <c r="O26" s="108"/>
      <c r="P26" s="109"/>
    </row>
    <row r="27" spans="1:16" ht="13.5" customHeight="1" x14ac:dyDescent="0.4">
      <c r="A27" s="88"/>
      <c r="B27" s="91"/>
      <c r="C27" s="91"/>
      <c r="D27" s="88"/>
      <c r="E27" s="88"/>
      <c r="F27" s="88"/>
      <c r="G27" s="88"/>
      <c r="H27" s="95"/>
      <c r="I27" s="96"/>
      <c r="J27" s="83"/>
      <c r="K27" s="84"/>
      <c r="L27" s="110" t="s">
        <v>44</v>
      </c>
      <c r="M27" s="111"/>
      <c r="N27" s="112"/>
      <c r="O27" s="99" t="s">
        <v>177</v>
      </c>
      <c r="P27" s="101" t="s">
        <v>32</v>
      </c>
    </row>
    <row r="28" spans="1:16" ht="13.5" customHeight="1" x14ac:dyDescent="0.4">
      <c r="A28" s="89"/>
      <c r="B28" s="92"/>
      <c r="C28" s="92"/>
      <c r="D28" s="89"/>
      <c r="E28" s="89"/>
      <c r="F28" s="89"/>
      <c r="G28" s="89"/>
      <c r="H28" s="97"/>
      <c r="I28" s="98"/>
      <c r="J28" s="85"/>
      <c r="K28" s="86"/>
      <c r="L28" s="7" t="s">
        <v>37</v>
      </c>
      <c r="M28" s="8" t="s">
        <v>8</v>
      </c>
      <c r="N28" s="8" t="s">
        <v>39</v>
      </c>
      <c r="O28" s="100"/>
      <c r="P28" s="102"/>
    </row>
    <row r="29" spans="1:16" ht="13.5" customHeight="1" x14ac:dyDescent="0.4">
      <c r="A29" s="52" t="s">
        <v>54</v>
      </c>
      <c r="B29" s="53">
        <v>111111</v>
      </c>
      <c r="C29" s="53">
        <v>9999999</v>
      </c>
      <c r="D29" s="56" t="s">
        <v>65</v>
      </c>
      <c r="E29" s="59">
        <v>1200</v>
      </c>
      <c r="F29" s="53" t="s">
        <v>67</v>
      </c>
      <c r="G29" s="62">
        <v>43881</v>
      </c>
      <c r="H29" s="64" t="s">
        <v>68</v>
      </c>
      <c r="I29" s="67">
        <v>1000000000</v>
      </c>
      <c r="J29" s="103" t="s">
        <v>73</v>
      </c>
      <c r="K29" s="104"/>
      <c r="L29" s="45"/>
      <c r="M29" s="45" t="s">
        <v>174</v>
      </c>
      <c r="N29" s="45" t="s">
        <v>174</v>
      </c>
      <c r="O29" s="45" t="s">
        <v>42</v>
      </c>
      <c r="P29" s="45"/>
    </row>
    <row r="30" spans="1:16" ht="13.5" customHeight="1" x14ac:dyDescent="0.4">
      <c r="A30" s="48"/>
      <c r="B30" s="54"/>
      <c r="C30" s="54"/>
      <c r="D30" s="57"/>
      <c r="E30" s="60"/>
      <c r="F30" s="54"/>
      <c r="G30" s="63"/>
      <c r="H30" s="65"/>
      <c r="I30" s="68"/>
      <c r="J30" s="70" t="str">
        <f>IFERROR(VLOOKUP(J29,リスト!$D$1:$G$13,2,FALSE),"")</f>
        <v>東京都中央区日本橋人形町二丁目15番14号</v>
      </c>
      <c r="K30" s="71"/>
      <c r="L30" s="46"/>
      <c r="M30" s="46"/>
      <c r="N30" s="46"/>
      <c r="O30" s="46"/>
      <c r="P30" s="46"/>
    </row>
    <row r="31" spans="1:16" ht="13.5" customHeight="1" x14ac:dyDescent="0.4">
      <c r="A31" s="48" t="s">
        <v>30</v>
      </c>
      <c r="B31" s="54"/>
      <c r="C31" s="54"/>
      <c r="D31" s="58"/>
      <c r="E31" s="60"/>
      <c r="F31" s="54"/>
      <c r="G31" s="3" t="s">
        <v>53</v>
      </c>
      <c r="H31" s="65"/>
      <c r="I31" s="68"/>
      <c r="J31" s="70" t="s">
        <v>118</v>
      </c>
      <c r="K31" s="71"/>
      <c r="L31" s="46"/>
      <c r="M31" s="46"/>
      <c r="N31" s="46"/>
      <c r="O31" s="46"/>
      <c r="P31" s="46"/>
    </row>
    <row r="32" spans="1:16" ht="13.5" customHeight="1" x14ac:dyDescent="0.4">
      <c r="A32" s="48"/>
      <c r="B32" s="54"/>
      <c r="C32" s="54"/>
      <c r="D32" s="48" t="s">
        <v>0</v>
      </c>
      <c r="E32" s="60"/>
      <c r="F32" s="54"/>
      <c r="G32" s="50">
        <v>44247</v>
      </c>
      <c r="H32" s="65"/>
      <c r="I32" s="68"/>
      <c r="J32" s="70" t="str">
        <f>IFERROR(VLOOKUP(J29,リスト!$D$1:$G$13,3,FALSE),"")</f>
        <v>The Japan Ship Owners' Mutual Protection &amp; Indemnity Association</v>
      </c>
      <c r="K32" s="71"/>
      <c r="L32" s="46"/>
      <c r="M32" s="46"/>
      <c r="N32" s="46"/>
      <c r="O32" s="46"/>
      <c r="P32" s="46"/>
    </row>
    <row r="33" spans="1:16" ht="13.5" customHeight="1" x14ac:dyDescent="0.4">
      <c r="A33" s="2" t="s">
        <v>52</v>
      </c>
      <c r="B33" s="55"/>
      <c r="C33" s="55"/>
      <c r="D33" s="49"/>
      <c r="E33" s="61"/>
      <c r="F33" s="55"/>
      <c r="G33" s="51"/>
      <c r="H33" s="66"/>
      <c r="I33" s="69"/>
      <c r="J33" s="72" t="str">
        <f>IFERROR(VLOOKUP(J29,リスト!$D$1:$G$13,4,FALSE),"")</f>
        <v>2-15-14, Nihonbashi-Ningyocho, Chuo-ku, Tokyo, Japan</v>
      </c>
      <c r="K33" s="73"/>
      <c r="L33" s="47"/>
      <c r="M33" s="47"/>
      <c r="N33" s="47"/>
      <c r="O33" s="47"/>
      <c r="P33" s="47"/>
    </row>
    <row r="34" spans="1:16" ht="13.5" customHeight="1" x14ac:dyDescent="0.4">
      <c r="A34" s="52"/>
      <c r="B34" s="53"/>
      <c r="C34" s="53"/>
      <c r="D34" s="56"/>
      <c r="E34" s="59"/>
      <c r="F34" s="53"/>
      <c r="G34" s="128"/>
      <c r="H34" s="64"/>
      <c r="I34" s="67"/>
      <c r="J34" s="103"/>
      <c r="K34" s="104"/>
      <c r="L34" s="45"/>
      <c r="M34" s="45"/>
      <c r="N34" s="45"/>
      <c r="O34" s="45"/>
      <c r="P34" s="45"/>
    </row>
    <row r="35" spans="1:16" ht="13.5" customHeight="1" x14ac:dyDescent="0.4">
      <c r="A35" s="48"/>
      <c r="B35" s="54"/>
      <c r="C35" s="54"/>
      <c r="D35" s="57"/>
      <c r="E35" s="60"/>
      <c r="F35" s="54"/>
      <c r="G35" s="63"/>
      <c r="H35" s="65"/>
      <c r="I35" s="68"/>
      <c r="J35" s="70" t="str">
        <f>IFERROR(VLOOKUP(J34,リスト!$D$1:$G$13,2,FALSE),"")</f>
        <v/>
      </c>
      <c r="K35" s="71"/>
      <c r="L35" s="46"/>
      <c r="M35" s="46"/>
      <c r="N35" s="46"/>
      <c r="O35" s="46"/>
      <c r="P35" s="46"/>
    </row>
    <row r="36" spans="1:16" ht="13.5" customHeight="1" x14ac:dyDescent="0.4">
      <c r="A36" s="48"/>
      <c r="B36" s="54"/>
      <c r="C36" s="54"/>
      <c r="D36" s="58"/>
      <c r="E36" s="60"/>
      <c r="F36" s="54"/>
      <c r="G36" s="3" t="s">
        <v>53</v>
      </c>
      <c r="H36" s="65"/>
      <c r="I36" s="68"/>
      <c r="J36" s="70"/>
      <c r="K36" s="71"/>
      <c r="L36" s="46"/>
      <c r="M36" s="46"/>
      <c r="N36" s="46"/>
      <c r="O36" s="46"/>
      <c r="P36" s="46"/>
    </row>
    <row r="37" spans="1:16" ht="13.5" customHeight="1" x14ac:dyDescent="0.4">
      <c r="A37" s="48"/>
      <c r="B37" s="54"/>
      <c r="C37" s="54"/>
      <c r="D37" s="48"/>
      <c r="E37" s="60"/>
      <c r="F37" s="54"/>
      <c r="G37" s="63"/>
      <c r="H37" s="65"/>
      <c r="I37" s="68"/>
      <c r="J37" s="70" t="str">
        <f>IFERROR(VLOOKUP(J34,リスト!$D$1:$G$13,3,FALSE),"")</f>
        <v/>
      </c>
      <c r="K37" s="71"/>
      <c r="L37" s="46"/>
      <c r="M37" s="46"/>
      <c r="N37" s="46"/>
      <c r="O37" s="46"/>
      <c r="P37" s="46"/>
    </row>
    <row r="38" spans="1:16" ht="13.5" customHeight="1" x14ac:dyDescent="0.4">
      <c r="A38" s="2"/>
      <c r="B38" s="55"/>
      <c r="C38" s="55"/>
      <c r="D38" s="49"/>
      <c r="E38" s="61"/>
      <c r="F38" s="55"/>
      <c r="G38" s="51"/>
      <c r="H38" s="66"/>
      <c r="I38" s="69"/>
      <c r="J38" s="72" t="str">
        <f>IFERROR(VLOOKUP(J34,リスト!$D$1:$G$13,4,FALSE),"")</f>
        <v/>
      </c>
      <c r="K38" s="73"/>
      <c r="L38" s="47"/>
      <c r="M38" s="47"/>
      <c r="N38" s="47"/>
      <c r="O38" s="47"/>
      <c r="P38" s="47"/>
    </row>
    <row r="39" spans="1:16" ht="13.5" customHeight="1" x14ac:dyDescent="0.4">
      <c r="A39" s="52"/>
      <c r="B39" s="53"/>
      <c r="C39" s="53"/>
      <c r="D39" s="56"/>
      <c r="E39" s="59"/>
      <c r="F39" s="53"/>
      <c r="G39" s="128"/>
      <c r="H39" s="64"/>
      <c r="I39" s="67"/>
      <c r="J39" s="103"/>
      <c r="K39" s="104"/>
      <c r="L39" s="45"/>
      <c r="M39" s="45"/>
      <c r="N39" s="45"/>
      <c r="O39" s="45"/>
      <c r="P39" s="45"/>
    </row>
    <row r="40" spans="1:16" ht="13.5" customHeight="1" x14ac:dyDescent="0.4">
      <c r="A40" s="48"/>
      <c r="B40" s="54"/>
      <c r="C40" s="54"/>
      <c r="D40" s="57"/>
      <c r="E40" s="60"/>
      <c r="F40" s="54"/>
      <c r="G40" s="63"/>
      <c r="H40" s="65"/>
      <c r="I40" s="68"/>
      <c r="J40" s="70" t="str">
        <f>IFERROR(VLOOKUP(J39,リスト!$D$1:$G$13,2,FALSE),"")</f>
        <v/>
      </c>
      <c r="K40" s="71"/>
      <c r="L40" s="46"/>
      <c r="M40" s="46"/>
      <c r="N40" s="46"/>
      <c r="O40" s="46"/>
      <c r="P40" s="46"/>
    </row>
    <row r="41" spans="1:16" ht="13.5" customHeight="1" x14ac:dyDescent="0.4">
      <c r="A41" s="48"/>
      <c r="B41" s="54"/>
      <c r="C41" s="54"/>
      <c r="D41" s="58"/>
      <c r="E41" s="60"/>
      <c r="F41" s="54"/>
      <c r="G41" s="3" t="s">
        <v>53</v>
      </c>
      <c r="H41" s="65"/>
      <c r="I41" s="68"/>
      <c r="J41" s="70"/>
      <c r="K41" s="71"/>
      <c r="L41" s="46"/>
      <c r="M41" s="46"/>
      <c r="N41" s="46"/>
      <c r="O41" s="46"/>
      <c r="P41" s="46"/>
    </row>
    <row r="42" spans="1:16" ht="13.5" customHeight="1" x14ac:dyDescent="0.4">
      <c r="A42" s="48"/>
      <c r="B42" s="54"/>
      <c r="C42" s="54"/>
      <c r="D42" s="48"/>
      <c r="E42" s="60"/>
      <c r="F42" s="54"/>
      <c r="G42" s="63"/>
      <c r="H42" s="65"/>
      <c r="I42" s="68"/>
      <c r="J42" s="70" t="str">
        <f>IFERROR(VLOOKUP(J39,リスト!$D$1:$G$13,3,FALSE),"")</f>
        <v/>
      </c>
      <c r="K42" s="71"/>
      <c r="L42" s="46"/>
      <c r="M42" s="46"/>
      <c r="N42" s="46"/>
      <c r="O42" s="46"/>
      <c r="P42" s="46"/>
    </row>
    <row r="43" spans="1:16" ht="13.5" customHeight="1" x14ac:dyDescent="0.4">
      <c r="A43" s="2"/>
      <c r="B43" s="55"/>
      <c r="C43" s="55"/>
      <c r="D43" s="49"/>
      <c r="E43" s="61"/>
      <c r="F43" s="55"/>
      <c r="G43" s="51"/>
      <c r="H43" s="66"/>
      <c r="I43" s="69"/>
      <c r="J43" s="72" t="str">
        <f>IFERROR(VLOOKUP(J39,リスト!$D$1:$G$13,4,FALSE),"")</f>
        <v/>
      </c>
      <c r="K43" s="73"/>
      <c r="L43" s="47"/>
      <c r="M43" s="47"/>
      <c r="N43" s="47"/>
      <c r="O43" s="47"/>
      <c r="P43" s="47"/>
    </row>
    <row r="44" spans="1:16" ht="7.5" customHeight="1" x14ac:dyDescent="0.4"/>
    <row r="45" spans="1:16" ht="13.5" customHeight="1" x14ac:dyDescent="0.4">
      <c r="A45" s="74" t="s">
        <v>43</v>
      </c>
      <c r="B45" s="74"/>
      <c r="C45" s="74"/>
      <c r="D45" s="74"/>
      <c r="E45" s="74"/>
      <c r="F45" s="74"/>
      <c r="G45" s="74"/>
      <c r="H45" s="74"/>
      <c r="I45" s="74"/>
      <c r="J45" s="74"/>
      <c r="K45" s="74"/>
      <c r="L45" s="74"/>
      <c r="M45" s="74"/>
      <c r="N45" s="74"/>
      <c r="O45" s="74"/>
      <c r="P45" s="74"/>
    </row>
    <row r="46" spans="1:16" ht="13.5" customHeight="1" x14ac:dyDescent="0.4">
      <c r="A46" s="75" t="s">
        <v>22</v>
      </c>
      <c r="B46" s="76"/>
      <c r="C46" s="76"/>
      <c r="D46" s="76"/>
      <c r="E46" s="76"/>
      <c r="F46" s="76"/>
      <c r="G46" s="76"/>
      <c r="H46" s="76"/>
      <c r="I46" s="76"/>
      <c r="J46" s="76"/>
      <c r="K46" s="76"/>
      <c r="L46" s="76"/>
      <c r="M46" s="76"/>
      <c r="N46" s="76"/>
      <c r="O46" s="76"/>
      <c r="P46" s="77"/>
    </row>
  </sheetData>
  <mergeCells count="119">
    <mergeCell ref="A1:P1"/>
    <mergeCell ref="M2:P2"/>
    <mergeCell ref="A3:B3"/>
    <mergeCell ref="G4:L4"/>
    <mergeCell ref="G5:L5"/>
    <mergeCell ref="G6:L6"/>
    <mergeCell ref="D7:F7"/>
    <mergeCell ref="G7:L7"/>
    <mergeCell ref="D8:F8"/>
    <mergeCell ref="G8:L8"/>
    <mergeCell ref="G10:L10"/>
    <mergeCell ref="G11:L11"/>
    <mergeCell ref="G12:L12"/>
    <mergeCell ref="D13:F13"/>
    <mergeCell ref="G13:L13"/>
    <mergeCell ref="D14:F14"/>
    <mergeCell ref="G14:L14"/>
    <mergeCell ref="C20:H20"/>
    <mergeCell ref="I20:J20"/>
    <mergeCell ref="K20:P20"/>
    <mergeCell ref="C21:H21"/>
    <mergeCell ref="I21:J21"/>
    <mergeCell ref="K21:P21"/>
    <mergeCell ref="C22:H22"/>
    <mergeCell ref="I22:J22"/>
    <mergeCell ref="K22:P22"/>
    <mergeCell ref="C23:H23"/>
    <mergeCell ref="I23:J23"/>
    <mergeCell ref="K23:P23"/>
    <mergeCell ref="C24:H24"/>
    <mergeCell ref="I24:J24"/>
    <mergeCell ref="K24:P24"/>
    <mergeCell ref="L26:P26"/>
    <mergeCell ref="L27:N27"/>
    <mergeCell ref="J29:K29"/>
    <mergeCell ref="J30:K30"/>
    <mergeCell ref="J31:K31"/>
    <mergeCell ref="J32:K32"/>
    <mergeCell ref="D29:D31"/>
    <mergeCell ref="E29:E33"/>
    <mergeCell ref="F29:F33"/>
    <mergeCell ref="G29:G30"/>
    <mergeCell ref="H29:H33"/>
    <mergeCell ref="I29:I33"/>
    <mergeCell ref="L29:L33"/>
    <mergeCell ref="M29:M33"/>
    <mergeCell ref="N29:N33"/>
    <mergeCell ref="O29:O33"/>
    <mergeCell ref="P29:P33"/>
    <mergeCell ref="A45:P45"/>
    <mergeCell ref="A46:P46"/>
    <mergeCell ref="D4:F6"/>
    <mergeCell ref="M4:M6"/>
    <mergeCell ref="D10:F12"/>
    <mergeCell ref="M10:M12"/>
    <mergeCell ref="A16:I18"/>
    <mergeCell ref="A20:B24"/>
    <mergeCell ref="A26:A28"/>
    <mergeCell ref="B26:B28"/>
    <mergeCell ref="C26:C28"/>
    <mergeCell ref="D26:D28"/>
    <mergeCell ref="E26:E28"/>
    <mergeCell ref="F26:F28"/>
    <mergeCell ref="G26:G28"/>
    <mergeCell ref="H26:I28"/>
    <mergeCell ref="J26:K28"/>
    <mergeCell ref="O27:O28"/>
    <mergeCell ref="P27:P28"/>
    <mergeCell ref="A29:A30"/>
    <mergeCell ref="B29:B33"/>
    <mergeCell ref="C29:C33"/>
    <mergeCell ref="J33:K33"/>
    <mergeCell ref="J34:K34"/>
    <mergeCell ref="A31:A32"/>
    <mergeCell ref="D32:D33"/>
    <mergeCell ref="G32:G33"/>
    <mergeCell ref="A34:A35"/>
    <mergeCell ref="B34:B38"/>
    <mergeCell ref="C34:C38"/>
    <mergeCell ref="D34:D36"/>
    <mergeCell ref="E34:E38"/>
    <mergeCell ref="F34:F38"/>
    <mergeCell ref="G34:G35"/>
    <mergeCell ref="H34:H38"/>
    <mergeCell ref="I34:I38"/>
    <mergeCell ref="L34:L38"/>
    <mergeCell ref="M34:M38"/>
    <mergeCell ref="N34:N38"/>
    <mergeCell ref="O34:O38"/>
    <mergeCell ref="P34:P38"/>
    <mergeCell ref="A36:A37"/>
    <mergeCell ref="D37:D38"/>
    <mergeCell ref="G37:G38"/>
    <mergeCell ref="J35:K35"/>
    <mergeCell ref="J36:K36"/>
    <mergeCell ref="J37:K37"/>
    <mergeCell ref="J38:K38"/>
    <mergeCell ref="L39:L43"/>
    <mergeCell ref="M39:M43"/>
    <mergeCell ref="N39:N43"/>
    <mergeCell ref="O39:O43"/>
    <mergeCell ref="P39:P43"/>
    <mergeCell ref="A41:A42"/>
    <mergeCell ref="D42:D43"/>
    <mergeCell ref="G42:G43"/>
    <mergeCell ref="A39:A40"/>
    <mergeCell ref="B39:B43"/>
    <mergeCell ref="C39:C43"/>
    <mergeCell ref="D39:D41"/>
    <mergeCell ref="E39:E43"/>
    <mergeCell ref="F39:F43"/>
    <mergeCell ref="G39:G40"/>
    <mergeCell ref="H39:H43"/>
    <mergeCell ref="I39:I43"/>
    <mergeCell ref="J42:K42"/>
    <mergeCell ref="J43:K43"/>
    <mergeCell ref="J39:K39"/>
    <mergeCell ref="J40:K40"/>
    <mergeCell ref="J41:K41"/>
  </mergeCells>
  <phoneticPr fontId="1"/>
  <conditionalFormatting sqref="J16">
    <cfRule type="expression" dxfId="11" priority="3">
      <formula>COUNTIF($L$29:$L$43,"○")</formula>
    </cfRule>
  </conditionalFormatting>
  <conditionalFormatting sqref="J17">
    <cfRule type="expression" dxfId="10" priority="2">
      <formula>COUNTIF($M$29:$M$43,"○")</formula>
    </cfRule>
  </conditionalFormatting>
  <conditionalFormatting sqref="J18">
    <cfRule type="expression" dxfId="9" priority="1">
      <formula>COUNTIF($N$29:$N$43,"○")</formula>
    </cfRule>
  </conditionalFormatting>
  <dataValidations count="35">
    <dataValidation imeMode="off" allowBlank="1" showInputMessage="1" showErrorMessage="1" promptTitle="代理人の電話番号を入力してください" prompt="（例）03-3662-7213" sqref="G14:L14"/>
    <dataValidation imeMode="off" allowBlank="1" showInputMessage="1" showErrorMessage="1" promptTitle="代理人の郵便番号を入力してください" prompt="（例）103-0013" sqref="G13:L13"/>
    <dataValidation imeMode="on" allowBlank="1" showInputMessage="1" showErrorMessage="1" promptTitle="（法人の場合は）代表者の氏名を入力してください" prompt="（例）理事長　杉浦　哲" sqref="G12:L12"/>
    <dataValidation imeMode="on" allowBlank="1" showInputMessage="1" showErrorMessage="1" promptTitle="代理人の住所（日本語）を入力してください" prompt="（例）東京都中央区日本橋人形町二丁目15番14号" sqref="G11:L11"/>
    <dataValidation imeMode="on" allowBlank="1" showInputMessage="1" showErrorMessage="1" promptTitle="代理人の氏名・名称（日本語）を入力してください" prompt="（例）日本船主責任相互保険組合" sqref="G10:L10"/>
    <dataValidation imeMode="off" allowBlank="1" showInputMessage="1" showErrorMessage="1" promptTitle="申請者の電話番号を入力してください" prompt="（例）03-○○○○-○○○○" sqref="G8:L8"/>
    <dataValidation imeMode="off" allowBlank="1" showInputMessage="1" showErrorMessage="1" promptTitle="申請者の郵便番号を入力してください" prompt="（例）1○○-○○○○" sqref="G7:L7"/>
    <dataValidation imeMode="on" allowBlank="1" showInputMessage="1" showErrorMessage="1" promptTitle="申請者の住所（日本語）を入力してください" prompt="（例）東京都港区○○○○丁目○○番○○号" sqref="G5:L5"/>
    <dataValidation imeMode="on" allowBlank="1" showInputMessage="1" showErrorMessage="1" promptTitle="申請者の氏名・名称（日本語）を入力してください" prompt="（例）国土交通株式会社" sqref="G4:L4"/>
    <dataValidation imeMode="off" allowBlank="1" showInputMessage="1" showErrorMessage="1" promptTitle="所有者の住所（英語）を入力してください" prompt="（例）1-3, Kasumgaseki 2-chome, Chiyoda-ku, Tokyo, Japan" sqref="C24:P24"/>
    <dataValidation imeMode="off" allowBlank="1" showInputMessage="1" showErrorMessage="1" promptTitle="所有者の氏名・名称（英語）を入力してください" prompt="（例）KOKUDOKOTU K. K." sqref="C23:P23"/>
    <dataValidation imeMode="on" allowBlank="1" showInputMessage="1" showErrorMessage="1" promptTitle="（法人の場合は）代表者の氏名を入力してください" prompt="（例）代表取締役社長　○○　○○" sqref="C22:P22 G6:L6"/>
    <dataValidation imeMode="on" allowBlank="1" showInputMessage="1" showErrorMessage="1" promptTitle="所有者の住所（日本語）を入力してください" prompt="（例）東京都港区○○○〇丁目○○番○○号" sqref="C21:P21"/>
    <dataValidation imeMode="on" allowBlank="1" showInputMessage="1" showErrorMessage="1" promptTitle="所有者の氏名・名称（日本語）を入力してください" prompt="（例）国土交通株式会社" sqref="C20:P20"/>
    <dataValidation type="list" allowBlank="1" showInputMessage="1" prompt="前回に申請した内容から変更がある場合は「〇」を選択してください_x000a__x000a_（※）初めての場合や前回の申請と同じ場合は不要です" sqref="P29:P43">
      <formula1>"○"</formula1>
    </dataValidation>
    <dataValidation type="list" allowBlank="1" showInputMessage="1" prompt="一定トン数以上（内航：300トン以上、外航：100トン以上）の場合は「〇」を選択してください" sqref="N29:N43">
      <formula1>"○"</formula1>
    </dataValidation>
    <dataValidation type="list" allowBlank="1" showInputMessage="1" prompt="自航する船で、一定トン数以上（内航：1,000トン超、外航：100トン以上）の場合は「〇」を選択してください" sqref="M29:M43">
      <formula1>"○"</formula1>
    </dataValidation>
    <dataValidation type="list" allowBlank="1" showInputMessage="1" prompt="2,000トン超の黒油を運搬する場合は「〇」を選択してください" sqref="L29:L43">
      <formula1>"○"</formula1>
    </dataValidation>
    <dataValidation imeMode="off" allowBlank="1" showInputMessage="1" showErrorMessage="1" promptTitle="申請書の提出年月日を入力してください" prompt="（例）2020/3/1" sqref="M2:P2"/>
    <dataValidation imeMode="on" allowBlank="1" showInputMessage="1" showErrorMessage="1" promptTitle="保険会社の代表者の氏名（日本語）を入力してください" prompt="（例）理事長　国土　太郎" sqref="J41:K41 J31:K31 J36:K36"/>
    <dataValidation imeMode="off" allowBlank="1" showInputMessage="1" showErrorMessage="1" promptTitle="保険会社の住所（英語）を入力してください" prompt="（※）上の欄で保険会社名（日本語）を直接入力した場合は、ここも直接入力してください" sqref="J43:K43 J33:K33 J38:K38"/>
    <dataValidation imeMode="off" allowBlank="1" showInputMessage="1" showErrorMessage="1" promptTitle="保険会社名（英語）を入力してください" prompt="（※）上の欄で保険会社名（日本語）を直接入力した場合は、ここも直接入力してください" sqref="J42:K42 J32:K32 J37:K37"/>
    <dataValidation allowBlank="1" showInputMessage="1" showErrorMessage="1" promptTitle="保険会社の住所（日本語）を入力してください" prompt="（※）上の欄で保険会社名（日本語）を直接入力した場合は、ここも直接入力してください" sqref="J40:K40 J30:K30 J35:K35"/>
    <dataValidation imeMode="off" allowBlank="1" showInputMessage="1" showErrorMessage="1" promptTitle="国際総トン数を入力してください" prompt="（例）1,200_x000a__x000a_（※）国際総トン数は、総トン数計算書中の「法第４条第２項の規定の例により算定した t」として記載されています。_x000a_（※）内航船舶で通常使用されているトン数とは異なりますのでご注意ください。" sqref="E29:E43"/>
    <dataValidation imeMode="off" allowBlank="1" showInputMessage="1" showErrorMessage="1" promptTitle="IMO番号を入力してください" prompt="（例）9999999_x000a_（※）IMO番号が無い場合は入力不要です" sqref="C29:C43"/>
    <dataValidation imeMode="off" allowBlank="1" showInputMessage="1" showErrorMessage="1" promptTitle="船舶番号 又は 信号符字を入力してください" prompt="（船舶番号の例）111111_x000a_（信号符字の例）ABCD" sqref="B29:B43"/>
    <dataValidation imeMode="off" allowBlank="1" showInputMessage="1" showErrorMessage="1" promptTitle="保障契約の終期を入力してください" prompt="（例）2021/2/20" sqref="G42:G43 G32:G33 G37:G38"/>
    <dataValidation imeMode="off" allowBlank="1" showInputMessage="1" showErrorMessage="1" promptTitle="保障契約の始期を入力してください" prompt="（例）2020/2/20" sqref="G39:G40 G29:G30 G34:G35"/>
    <dataValidation imeMode="off" allowBlank="1" showInputMessage="1" showErrorMessage="1" promptTitle="船籍港（英語）を入力してください" prompt="（例）Tokyo" sqref="D42:D43 D32:D33 D37:D38"/>
    <dataValidation imeMode="on" allowBlank="1" showInputMessage="1" showErrorMessage="1" promptTitle="船籍港（日本語）を入力してください" prompt="（例）東京都" sqref="D39:D41 D29:D31 D34:D36"/>
    <dataValidation imeMode="on" allowBlank="1" showInputMessage="1" showErrorMessage="1" promptTitle="船種を入力してください" prompt="（例）タンカー、貨物船、バージ、等" sqref="A43 A33 A38"/>
    <dataValidation imeMode="on" allowBlank="1" showInputMessage="1" showErrorMessage="1" promptTitle="船名（日本語）を入力してください" prompt="（例）国土交通丸" sqref="A39:A40 A29:A30 A34:A35"/>
    <dataValidation imeMode="off" allowBlank="1" showInputMessage="1" showErrorMessage="1" promptTitle="船名（英語）を入力してください" prompt="（例）KOKUDOKOTU MARU" sqref="A41:A42 A31:A32 A36:A37"/>
    <dataValidation type="list" allowBlank="1" showInputMessage="1" prompt="国際航海する場合は「〇」を選択してください" sqref="O29:O43">
      <formula1>"○"</formula1>
    </dataValidation>
    <dataValidation type="list" allowBlank="1" showInputMessage="1" prompt="PI保険に加入している場合は「船主責任」を選択してください" sqref="F29:F43">
      <formula1>"船主責任"</formula1>
    </dataValidation>
  </dataValidations>
  <pageMargins left="0.7" right="0.7" top="0.75" bottom="0.75" header="0.3" footer="0.3"/>
  <pageSetup paperSize="9" scale="76"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12" id="{40039BAF-A753-4670-8111-84D8E4DFDF82}">
            <xm:f>COUNTIF(リスト!$D$1:$D$13,$J29)</xm:f>
            <x14:dxf>
              <fill>
                <patternFill patternType="none">
                  <bgColor auto="1"/>
                </patternFill>
              </fill>
            </x14:dxf>
          </x14:cfRule>
          <xm:sqref>J30:K30</xm:sqref>
        </x14:conditionalFormatting>
        <x14:conditionalFormatting xmlns:xm="http://schemas.microsoft.com/office/excel/2006/main">
          <x14:cfRule type="expression" priority="11" id="{5F3E98DD-D122-4A11-B3E1-593984A0C1E8}">
            <xm:f>COUNTIF(リスト!$D$1:$D$13,$J29)</xm:f>
            <x14:dxf>
              <fill>
                <patternFill patternType="none">
                  <bgColor auto="1"/>
                </patternFill>
              </fill>
            </x14:dxf>
          </x14:cfRule>
          <xm:sqref>J32:K32</xm:sqref>
        </x14:conditionalFormatting>
        <x14:conditionalFormatting xmlns:xm="http://schemas.microsoft.com/office/excel/2006/main">
          <x14:cfRule type="expression" priority="10" id="{34237128-059D-4254-AD20-F01950EAED28}">
            <xm:f>COUNTIF(リスト!$D$1:$D$13,$J29)</xm:f>
            <x14:dxf>
              <fill>
                <patternFill patternType="none">
                  <bgColor auto="1"/>
                </patternFill>
              </fill>
            </x14:dxf>
          </x14:cfRule>
          <xm:sqref>J33:K33</xm:sqref>
        </x14:conditionalFormatting>
        <x14:conditionalFormatting xmlns:xm="http://schemas.microsoft.com/office/excel/2006/main">
          <x14:cfRule type="expression" priority="9" id="{6028597F-C3DA-423D-B10D-E5CC365E3E14}">
            <xm:f>COUNTIF(リスト!$D$1:$D$13,$J39)</xm:f>
            <x14:dxf>
              <fill>
                <patternFill patternType="none">
                  <bgColor auto="1"/>
                </patternFill>
              </fill>
            </x14:dxf>
          </x14:cfRule>
          <xm:sqref>J40:K40</xm:sqref>
        </x14:conditionalFormatting>
        <x14:conditionalFormatting xmlns:xm="http://schemas.microsoft.com/office/excel/2006/main">
          <x14:cfRule type="expression" priority="8" id="{D3DC7E39-6700-45AA-9E7F-C617FCDA4712}">
            <xm:f>COUNTIF(リスト!$D$1:$D$13,$J39)</xm:f>
            <x14:dxf>
              <fill>
                <patternFill patternType="none">
                  <bgColor auto="1"/>
                </patternFill>
              </fill>
            </x14:dxf>
          </x14:cfRule>
          <xm:sqref>J42:K42</xm:sqref>
        </x14:conditionalFormatting>
        <x14:conditionalFormatting xmlns:xm="http://schemas.microsoft.com/office/excel/2006/main">
          <x14:cfRule type="expression" priority="7" id="{997281BE-B794-4BC9-9D43-2549F1F103BA}">
            <xm:f>COUNTIF(リスト!$D$1:$D$13,$J39)</xm:f>
            <x14:dxf>
              <fill>
                <patternFill patternType="none">
                  <bgColor auto="1"/>
                </patternFill>
              </fill>
            </x14:dxf>
          </x14:cfRule>
          <xm:sqref>J43:K43</xm:sqref>
        </x14:conditionalFormatting>
        <x14:conditionalFormatting xmlns:xm="http://schemas.microsoft.com/office/excel/2006/main">
          <x14:cfRule type="expression" priority="6" id="{B73E8C28-A8C4-4D1C-B459-3245B99B7AA5}">
            <xm:f>COUNTIF(リスト!$D$1:$D$13,$J34)</xm:f>
            <x14:dxf>
              <fill>
                <patternFill patternType="none">
                  <bgColor auto="1"/>
                </patternFill>
              </fill>
            </x14:dxf>
          </x14:cfRule>
          <xm:sqref>J35:K35</xm:sqref>
        </x14:conditionalFormatting>
        <x14:conditionalFormatting xmlns:xm="http://schemas.microsoft.com/office/excel/2006/main">
          <x14:cfRule type="expression" priority="5" id="{50A9909E-FB8A-4425-9D5B-BF0B2935D0E5}">
            <xm:f>COUNTIF(リスト!$D$1:$D$13,$J34)</xm:f>
            <x14:dxf>
              <fill>
                <patternFill patternType="none">
                  <bgColor auto="1"/>
                </patternFill>
              </fill>
            </x14:dxf>
          </x14:cfRule>
          <xm:sqref>J37:K37</xm:sqref>
        </x14:conditionalFormatting>
        <x14:conditionalFormatting xmlns:xm="http://schemas.microsoft.com/office/excel/2006/main">
          <x14:cfRule type="expression" priority="4" id="{4982E51A-55D6-4AD1-BA3B-CC38D58BF579}">
            <xm:f>COUNTIF(リスト!$D$1:$D$13,$J34)</xm:f>
            <x14:dxf>
              <fill>
                <patternFill patternType="none">
                  <bgColor auto="1"/>
                </patternFill>
              </fill>
            </x14:dxf>
          </x14:cfRule>
          <xm:sqref>J38:K38</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prompt="提出先の地方運輸局等を選択してください">
          <x14:formula1>
            <xm:f>リスト!$A$1:$A$11</xm:f>
          </x14:formula1>
          <xm:sqref>A3:B3</xm:sqref>
        </x14:dataValidation>
        <x14:dataValidation type="list" imeMode="off" allowBlank="1" showInputMessage="1" prompt="金額を選択してください_x000a__x000a_（※）選択肢に無い場合は直接入力してください">
          <x14:formula1>
            <xm:f>リスト!$C$1:$C$11</xm:f>
          </x14:formula1>
          <xm:sqref>I29:I43</xm:sqref>
        </x14:dataValidation>
        <x14:dataValidation type="list" allowBlank="1" showInputMessage="1" prompt="通貨を選択してください">
          <x14:formula1>
            <xm:f>リスト!$B$1:$B$3</xm:f>
          </x14:formula1>
          <xm:sqref>H29:H43</xm:sqref>
        </x14:dataValidation>
        <x14:dataValidation type="list" imeMode="on" allowBlank="1" showInputMessage="1" prompt="保険会社名（日本語）を選択してください_x000a__x000a_（※）選択肢に無い場合は直接入力してください">
          <x14:formula1>
            <xm:f>リスト!$D$1:$D$13</xm:f>
          </x14:formula1>
          <xm:sqref>J39:K39 J34:K34 J29:K29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opLeftCell="B1" zoomScale="85" zoomScaleNormal="85" workbookViewId="0">
      <selection activeCell="E24" sqref="E24"/>
    </sheetView>
  </sheetViews>
  <sheetFormatPr defaultRowHeight="18.75" x14ac:dyDescent="0.4"/>
  <cols>
    <col min="1" max="1" width="22.625" customWidth="1"/>
    <col min="3" max="3" width="20.375" customWidth="1"/>
    <col min="4" max="7" width="49.875" customWidth="1"/>
  </cols>
  <sheetData>
    <row r="1" spans="1:7" x14ac:dyDescent="0.4">
      <c r="A1" s="9" t="s">
        <v>6</v>
      </c>
      <c r="B1" s="1" t="s">
        <v>68</v>
      </c>
      <c r="C1" s="10">
        <v>250000000</v>
      </c>
      <c r="D1" s="12" t="s">
        <v>73</v>
      </c>
      <c r="E1" s="12" t="s">
        <v>83</v>
      </c>
      <c r="F1" s="12" t="s">
        <v>16</v>
      </c>
      <c r="G1" s="5" t="s">
        <v>84</v>
      </c>
    </row>
    <row r="2" spans="1:7" x14ac:dyDescent="0.4">
      <c r="A2" s="9" t="s">
        <v>9</v>
      </c>
      <c r="B2" s="1" t="s">
        <v>70</v>
      </c>
      <c r="C2" s="10">
        <v>1000000000</v>
      </c>
      <c r="D2" s="5" t="s">
        <v>51</v>
      </c>
      <c r="E2" s="5" t="s">
        <v>85</v>
      </c>
      <c r="F2" s="5" t="s">
        <v>86</v>
      </c>
      <c r="G2" s="5" t="s">
        <v>87</v>
      </c>
    </row>
    <row r="3" spans="1:7" x14ac:dyDescent="0.4">
      <c r="A3" s="9" t="s">
        <v>11</v>
      </c>
      <c r="B3" s="1" t="s">
        <v>36</v>
      </c>
      <c r="C3" s="10">
        <v>2000000000</v>
      </c>
      <c r="D3" s="5" t="s">
        <v>40</v>
      </c>
      <c r="E3" s="5" t="s">
        <v>88</v>
      </c>
      <c r="F3" s="5" t="s">
        <v>89</v>
      </c>
      <c r="G3" s="5" t="s">
        <v>90</v>
      </c>
    </row>
    <row r="4" spans="1:7" x14ac:dyDescent="0.4">
      <c r="A4" s="9" t="s">
        <v>12</v>
      </c>
      <c r="C4" s="10">
        <v>5000000000</v>
      </c>
      <c r="D4" s="5" t="s">
        <v>49</v>
      </c>
      <c r="E4" s="5" t="s">
        <v>10</v>
      </c>
      <c r="F4" s="5" t="s">
        <v>92</v>
      </c>
      <c r="G4" s="5" t="s">
        <v>94</v>
      </c>
    </row>
    <row r="5" spans="1:7" x14ac:dyDescent="0.4">
      <c r="A5" s="9" t="s">
        <v>4</v>
      </c>
      <c r="C5" s="10">
        <v>8000000000</v>
      </c>
      <c r="D5" s="5" t="s">
        <v>182</v>
      </c>
      <c r="E5" s="5" t="s">
        <v>95</v>
      </c>
      <c r="F5" s="5" t="s">
        <v>183</v>
      </c>
      <c r="G5" s="5" t="s">
        <v>97</v>
      </c>
    </row>
    <row r="6" spans="1:7" x14ac:dyDescent="0.4">
      <c r="A6" s="9" t="s">
        <v>17</v>
      </c>
      <c r="C6" s="10">
        <v>10000000000</v>
      </c>
      <c r="D6" s="5" t="s">
        <v>74</v>
      </c>
      <c r="E6" s="5" t="s">
        <v>98</v>
      </c>
      <c r="F6" s="12" t="s">
        <v>99</v>
      </c>
      <c r="G6" s="5" t="s">
        <v>14</v>
      </c>
    </row>
    <row r="7" spans="1:7" x14ac:dyDescent="0.4">
      <c r="A7" s="9" t="s">
        <v>13</v>
      </c>
      <c r="C7" s="10">
        <v>12000000000</v>
      </c>
      <c r="D7" s="5" t="s">
        <v>75</v>
      </c>
      <c r="E7" s="5" t="s">
        <v>69</v>
      </c>
      <c r="F7" s="5" t="s">
        <v>100</v>
      </c>
      <c r="G7" s="5" t="s">
        <v>102</v>
      </c>
    </row>
    <row r="8" spans="1:7" x14ac:dyDescent="0.4">
      <c r="A8" s="9" t="s">
        <v>15</v>
      </c>
      <c r="C8" s="10">
        <v>14000000000</v>
      </c>
      <c r="D8" s="5" t="s">
        <v>76</v>
      </c>
      <c r="E8" s="5" t="s">
        <v>104</v>
      </c>
      <c r="F8" s="5" t="s">
        <v>35</v>
      </c>
      <c r="G8" s="5" t="s">
        <v>105</v>
      </c>
    </row>
    <row r="9" spans="1:7" x14ac:dyDescent="0.4">
      <c r="A9" s="9" t="s">
        <v>19</v>
      </c>
      <c r="C9" s="10">
        <v>15000000000</v>
      </c>
      <c r="D9" s="12" t="s">
        <v>77</v>
      </c>
      <c r="E9" s="12" t="s">
        <v>107</v>
      </c>
      <c r="F9" s="12" t="s">
        <v>109</v>
      </c>
      <c r="G9" s="12" t="s">
        <v>96</v>
      </c>
    </row>
    <row r="10" spans="1:7" x14ac:dyDescent="0.4">
      <c r="A10" s="9" t="s">
        <v>20</v>
      </c>
      <c r="C10" s="11" t="s">
        <v>34</v>
      </c>
      <c r="D10" s="13" t="s">
        <v>78</v>
      </c>
      <c r="E10" s="15" t="s">
        <v>179</v>
      </c>
      <c r="F10" s="15" t="s">
        <v>178</v>
      </c>
      <c r="G10" s="13" t="s">
        <v>110</v>
      </c>
    </row>
    <row r="11" spans="1:7" x14ac:dyDescent="0.4">
      <c r="A11" s="9" t="s">
        <v>2</v>
      </c>
      <c r="C11" s="11" t="s">
        <v>72</v>
      </c>
      <c r="D11" s="14" t="s">
        <v>79</v>
      </c>
      <c r="E11" s="15" t="s">
        <v>180</v>
      </c>
      <c r="F11" s="12" t="s">
        <v>106</v>
      </c>
      <c r="G11" s="12" t="s">
        <v>111</v>
      </c>
    </row>
    <row r="12" spans="1:7" x14ac:dyDescent="0.4">
      <c r="D12" s="12" t="s">
        <v>80</v>
      </c>
      <c r="E12" s="15" t="s">
        <v>181</v>
      </c>
      <c r="F12" s="12" t="s">
        <v>112</v>
      </c>
      <c r="G12" s="12" t="s">
        <v>113</v>
      </c>
    </row>
    <row r="13" spans="1:7" x14ac:dyDescent="0.4">
      <c r="D13" s="5" t="s">
        <v>82</v>
      </c>
      <c r="E13" s="5" t="s">
        <v>114</v>
      </c>
      <c r="F13" s="5" t="s">
        <v>114</v>
      </c>
      <c r="G13" s="5" t="s">
        <v>114</v>
      </c>
    </row>
  </sheetData>
  <phoneticPr fontId="1"/>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1"/>
  <sheetViews>
    <sheetView workbookViewId="0"/>
  </sheetViews>
  <sheetFormatPr defaultRowHeight="18.75" x14ac:dyDescent="0.4"/>
  <cols>
    <col min="27" max="27" width="9.25" bestFit="1" customWidth="1"/>
    <col min="31" max="31" width="9.75" bestFit="1" customWidth="1"/>
    <col min="38" max="38" width="10" bestFit="1" customWidth="1"/>
    <col min="39" max="39" width="11.375" bestFit="1" customWidth="1"/>
    <col min="40" max="40" width="13.5" bestFit="1" customWidth="1"/>
    <col min="56" max="56" width="11.25" bestFit="1" customWidth="1"/>
  </cols>
  <sheetData>
    <row r="1" spans="1:62" s="16" customFormat="1" ht="11.25" x14ac:dyDescent="0.4">
      <c r="A1" s="19" t="s">
        <v>119</v>
      </c>
      <c r="B1" s="19" t="s">
        <v>120</v>
      </c>
      <c r="C1" s="19" t="s">
        <v>121</v>
      </c>
      <c r="D1" s="19" t="s">
        <v>122</v>
      </c>
      <c r="E1" s="19" t="s">
        <v>123</v>
      </c>
      <c r="F1" s="19" t="s">
        <v>124</v>
      </c>
      <c r="G1" s="19" t="s">
        <v>125</v>
      </c>
      <c r="H1" s="19" t="s">
        <v>126</v>
      </c>
      <c r="I1" s="19" t="s">
        <v>122</v>
      </c>
      <c r="J1" s="19" t="s">
        <v>25</v>
      </c>
      <c r="K1" s="19" t="s">
        <v>127</v>
      </c>
      <c r="L1" s="19" t="s">
        <v>128</v>
      </c>
      <c r="M1" s="19" t="s">
        <v>129</v>
      </c>
      <c r="N1" s="19" t="s">
        <v>122</v>
      </c>
      <c r="O1" s="19" t="s">
        <v>130</v>
      </c>
      <c r="P1" s="19" t="s">
        <v>91</v>
      </c>
      <c r="Q1" s="19" t="s">
        <v>131</v>
      </c>
      <c r="R1" s="19" t="s">
        <v>129</v>
      </c>
      <c r="S1" s="19" t="s">
        <v>122</v>
      </c>
      <c r="T1" s="19" t="s">
        <v>130</v>
      </c>
      <c r="U1" s="19" t="s">
        <v>91</v>
      </c>
      <c r="V1" s="19" t="s">
        <v>132</v>
      </c>
      <c r="W1" s="19" t="s">
        <v>129</v>
      </c>
      <c r="X1" s="19" t="s">
        <v>122</v>
      </c>
      <c r="Y1" s="19" t="s">
        <v>130</v>
      </c>
      <c r="Z1" s="19" t="s">
        <v>91</v>
      </c>
      <c r="AA1" s="19" t="s">
        <v>133</v>
      </c>
      <c r="AB1" s="19" t="s">
        <v>134</v>
      </c>
      <c r="AC1" s="19" t="s">
        <v>1</v>
      </c>
      <c r="AD1" s="19" t="s">
        <v>136</v>
      </c>
      <c r="AE1" s="19" t="s">
        <v>137</v>
      </c>
      <c r="AF1" s="19" t="s">
        <v>138</v>
      </c>
      <c r="AG1" s="19" t="s">
        <v>139</v>
      </c>
      <c r="AH1" s="19" t="s">
        <v>141</v>
      </c>
      <c r="AI1" s="19" t="s">
        <v>142</v>
      </c>
      <c r="AJ1" s="19" t="s">
        <v>143</v>
      </c>
      <c r="AK1" s="19" t="s">
        <v>93</v>
      </c>
      <c r="AL1" s="27" t="s">
        <v>144</v>
      </c>
      <c r="AM1" s="27" t="s">
        <v>145</v>
      </c>
      <c r="AN1" s="30" t="s">
        <v>146</v>
      </c>
      <c r="AO1" s="19" t="s">
        <v>103</v>
      </c>
      <c r="AP1" s="19" t="s">
        <v>148</v>
      </c>
      <c r="AQ1" s="19" t="s">
        <v>149</v>
      </c>
      <c r="AR1" s="19" t="s">
        <v>122</v>
      </c>
      <c r="AS1" s="19" t="s">
        <v>81</v>
      </c>
      <c r="AT1" s="19" t="s">
        <v>150</v>
      </c>
      <c r="AU1" s="31" t="s">
        <v>151</v>
      </c>
      <c r="AV1" s="31" t="s">
        <v>101</v>
      </c>
      <c r="AW1" s="31" t="s">
        <v>152</v>
      </c>
      <c r="AX1" s="31" t="s">
        <v>153</v>
      </c>
      <c r="AY1" s="35" t="s">
        <v>154</v>
      </c>
      <c r="AZ1" s="19" t="s">
        <v>155</v>
      </c>
      <c r="BA1" s="19" t="s">
        <v>156</v>
      </c>
      <c r="BB1" s="19" t="s">
        <v>157</v>
      </c>
      <c r="BC1" s="19" t="s">
        <v>147</v>
      </c>
      <c r="BD1" s="38" t="s">
        <v>140</v>
      </c>
    </row>
    <row r="2" spans="1:62" s="17" customFormat="1" ht="15" customHeight="1" x14ac:dyDescent="0.4">
      <c r="A2" s="20">
        <v>0</v>
      </c>
      <c r="B2" s="22" t="s">
        <v>158</v>
      </c>
      <c r="C2" s="24" t="s">
        <v>63</v>
      </c>
      <c r="D2" s="24" t="s">
        <v>159</v>
      </c>
      <c r="E2" s="24" t="s">
        <v>58</v>
      </c>
      <c r="F2" s="24" t="s">
        <v>18</v>
      </c>
      <c r="G2" s="24" t="s">
        <v>73</v>
      </c>
      <c r="H2" s="24" t="s">
        <v>83</v>
      </c>
      <c r="I2" s="24" t="s">
        <v>160</v>
      </c>
      <c r="J2" s="24" t="s">
        <v>62</v>
      </c>
      <c r="K2" s="24" t="s">
        <v>21</v>
      </c>
      <c r="L2" s="22" t="s">
        <v>158</v>
      </c>
      <c r="M2" s="22" t="s">
        <v>161</v>
      </c>
      <c r="N2" s="24" t="s">
        <v>159</v>
      </c>
      <c r="O2" s="22" t="s">
        <v>5</v>
      </c>
      <c r="P2" s="22" t="s">
        <v>135</v>
      </c>
      <c r="Q2" s="22" t="s">
        <v>162</v>
      </c>
      <c r="R2" s="22" t="s">
        <v>163</v>
      </c>
      <c r="S2" s="24" t="s">
        <v>164</v>
      </c>
      <c r="T2" s="22" t="s">
        <v>116</v>
      </c>
      <c r="U2" s="22" t="s">
        <v>117</v>
      </c>
      <c r="V2" s="22"/>
      <c r="W2" s="22"/>
      <c r="X2" s="24"/>
      <c r="Y2" s="22"/>
      <c r="Z2" s="22"/>
      <c r="AA2" s="22" t="s">
        <v>165</v>
      </c>
      <c r="AB2" s="22" t="s">
        <v>30</v>
      </c>
      <c r="AC2" s="24" t="s">
        <v>166</v>
      </c>
      <c r="AD2" s="25">
        <v>111111</v>
      </c>
      <c r="AE2" s="25" t="s">
        <v>167</v>
      </c>
      <c r="AF2" s="22" t="s">
        <v>168</v>
      </c>
      <c r="AG2" s="22" t="s">
        <v>0</v>
      </c>
      <c r="AH2" s="26">
        <v>1200</v>
      </c>
      <c r="AI2" s="24"/>
      <c r="AJ2" s="22" t="s">
        <v>47</v>
      </c>
      <c r="AK2" s="22" t="s">
        <v>176</v>
      </c>
      <c r="AL2" s="28">
        <v>43881</v>
      </c>
      <c r="AM2" s="28">
        <v>44247</v>
      </c>
      <c r="AN2" s="24">
        <v>1000000000</v>
      </c>
      <c r="AO2" s="24" t="s">
        <v>70</v>
      </c>
      <c r="AP2" s="22" t="s">
        <v>169</v>
      </c>
      <c r="AQ2" s="22" t="s">
        <v>45</v>
      </c>
      <c r="AR2" s="24" t="s">
        <v>160</v>
      </c>
      <c r="AS2" s="22" t="s">
        <v>170</v>
      </c>
      <c r="AT2" s="22" t="s">
        <v>171</v>
      </c>
      <c r="AU2" s="32" t="s">
        <v>172</v>
      </c>
      <c r="AV2" s="32" t="s">
        <v>172</v>
      </c>
      <c r="AW2" s="32" t="s">
        <v>172</v>
      </c>
      <c r="AX2" s="34" t="s">
        <v>173</v>
      </c>
      <c r="AY2" s="24" t="s">
        <v>174</v>
      </c>
      <c r="AZ2" s="24" t="s">
        <v>174</v>
      </c>
      <c r="BA2" s="24" t="s">
        <v>174</v>
      </c>
      <c r="BB2" s="24" t="s">
        <v>175</v>
      </c>
      <c r="BC2" s="37" t="s">
        <v>175</v>
      </c>
      <c r="BD2" s="39">
        <f>申請書!M2</f>
        <v>43891</v>
      </c>
      <c r="BF2" s="42"/>
      <c r="BG2" s="43"/>
      <c r="BH2" s="44"/>
      <c r="BI2" s="42"/>
      <c r="BJ2" s="44"/>
    </row>
    <row r="3" spans="1:62" s="18" customFormat="1" ht="11.25" x14ac:dyDescent="0.4">
      <c r="A3" s="21">
        <v>0</v>
      </c>
      <c r="B3" s="23" t="str">
        <f>IF($AA3&lt;&gt;0,INDEX(申請書!$G:$G,COLUMN(D$1)),"")</f>
        <v/>
      </c>
      <c r="C3" s="23" t="str">
        <f>IF($AA3&lt;&gt;0,INDEX(申請書!$G:$G,COLUMN(E$1)),"")</f>
        <v/>
      </c>
      <c r="D3" s="23" t="str">
        <f>IF($AA3&lt;&gt;0,INDEX(申請書!$G:$G,COLUMN(F$1)),"")</f>
        <v/>
      </c>
      <c r="E3" s="23" t="str">
        <f>IF($AA3&lt;&gt;0,INDEX(申請書!$G:$G,COLUMN(G$1)),"")</f>
        <v/>
      </c>
      <c r="F3" s="23" t="str">
        <f>IF($AA3&lt;&gt;0,INDEX(申請書!$G:$G,COLUMN(H$1)),"")</f>
        <v/>
      </c>
      <c r="G3" s="23" t="str">
        <f>IF($AA3&lt;&gt;0,INDEX(申請書!$G:$G,COLUMN(J$1)),"")</f>
        <v/>
      </c>
      <c r="H3" s="23" t="str">
        <f>IF($AA3&lt;&gt;0,INDEX(申請書!$G:$G,COLUMN(K$1)),"")</f>
        <v/>
      </c>
      <c r="I3" s="23" t="str">
        <f>IF($AA3&lt;&gt;0,INDEX(申請書!$G:$G,COLUMN(L$1)),"")</f>
        <v/>
      </c>
      <c r="J3" s="23" t="str">
        <f>IF($AA3&lt;&gt;0,INDEX(申請書!$G:$G,COLUMN(M$1)),"")</f>
        <v/>
      </c>
      <c r="K3" s="23" t="str">
        <f>IF($AA3&lt;&gt;0,INDEX(申請書!$G:$G,COLUMN(N$1)),"")</f>
        <v/>
      </c>
      <c r="L3" s="23" t="str">
        <f>IF($AA3&lt;&gt;0,INDEX(申請書!$C:$C,COLUMN(T$1)),"")</f>
        <v/>
      </c>
      <c r="M3" s="23" t="str">
        <f>IF($AA3&lt;&gt;0,INDEX(申請書!$C:$C,COLUMN(U$1)),"")</f>
        <v/>
      </c>
      <c r="N3" s="23" t="str">
        <f>IF($AA3&lt;&gt;0,INDEX(申請書!$C:$C,COLUMN(V$1)),"")</f>
        <v/>
      </c>
      <c r="O3" s="23" t="str">
        <f>IF($AA3&lt;&gt;0,INDEX(申請書!$C:$C,COLUMN(W$1)),"")</f>
        <v/>
      </c>
      <c r="P3" s="23" t="str">
        <f>IF($AA3&lt;&gt;0,INDEX(申請書!$C:$C,COLUMN(X$1)),"")</f>
        <v/>
      </c>
      <c r="Q3" s="23" t="str">
        <f>IF($AA3&lt;&gt;0,INDEX(申請書!$I:$I,COLUMN(T$1)),"")</f>
        <v/>
      </c>
      <c r="R3" s="23" t="str">
        <f>IF($AA3&lt;&gt;0,INDEX(申請書!$I:$I,COLUMN(U$1)),"")</f>
        <v/>
      </c>
      <c r="S3" s="23" t="str">
        <f>IF($AA3&lt;&gt;0,INDEX(申請書!$I:$I,COLUMN(V$1)),"")</f>
        <v/>
      </c>
      <c r="T3" s="23" t="str">
        <f>IF($AA3&lt;&gt;0,INDEX(申請書!$I:$I,COLUMN(W$1)),"")</f>
        <v/>
      </c>
      <c r="U3" s="23" t="str">
        <f>IF($AA3&lt;&gt;0,INDEX(申請書!$I:$I,COLUMN(X$1)),"")</f>
        <v/>
      </c>
      <c r="V3" s="23" t="str">
        <f>IF($AA3&lt;&gt;0,INDEX(申請書!$K:$K,COLUMN(T$1)),"")</f>
        <v/>
      </c>
      <c r="W3" s="23" t="str">
        <f>IF($AA3&lt;&gt;0,INDEX(申請書!$K:$K,COLUMN(U$1)),"")</f>
        <v/>
      </c>
      <c r="X3" s="23" t="str">
        <f>IF($AA3&lt;&gt;0,INDEX(申請書!$K:$K,COLUMN(V$1)),"")</f>
        <v/>
      </c>
      <c r="Y3" s="23" t="str">
        <f>IF($AA3&lt;&gt;0,INDEX(申請書!$K:$K,COLUMN(W$1)),"")</f>
        <v/>
      </c>
      <c r="Z3" s="23" t="str">
        <f>IF($AA3&lt;&gt;0,INDEX(申請書!$K:$K,COLUMN(X$1)),"")</f>
        <v/>
      </c>
      <c r="AA3" s="23">
        <f>INDEX(申請書!$A:$A,COLUMN(AC$1)+$A3)</f>
        <v>0</v>
      </c>
      <c r="AB3" s="23" t="str">
        <f>IF($AA3&lt;&gt;0,INDEX(申請書!$A:$A,COLUMN(AE$1)+$A3),"")</f>
        <v/>
      </c>
      <c r="AC3" s="23" t="str">
        <f>IF($AA3&lt;&gt;0,INDEX(申請書!$A:$A,COLUMN(AG$1)+$A3),"")</f>
        <v/>
      </c>
      <c r="AD3" s="23" t="str">
        <f>IF($AA3&lt;&gt;0,INDEX(申請書!$B:$B,COLUMN(AC$1)+$A3),"")</f>
        <v/>
      </c>
      <c r="AE3" s="23" t="str">
        <f>IF($AA3&lt;&gt;0,INDEX(申請書!$C:$C,COLUMN(AC$1)+$A3),"")</f>
        <v/>
      </c>
      <c r="AF3" s="23" t="str">
        <f>IF($AA3&lt;&gt;0,INDEX(申請書!$D:$D,COLUMN(AC$1)+$A3),"")</f>
        <v/>
      </c>
      <c r="AG3" s="23" t="str">
        <f>IF($AA3&lt;&gt;0,INDEX(申請書!$D:$D,COLUMN(AF$1)+$A3),"")</f>
        <v/>
      </c>
      <c r="AH3" s="23" t="str">
        <f>IF($AA3&lt;&gt;0,INDEX(申請書!$E:$E,COLUMN(AC$1)+$A3),"")</f>
        <v/>
      </c>
      <c r="AI3" s="23"/>
      <c r="AJ3" s="23" t="str">
        <f>IF($AA3&lt;&gt;0,INDEX(申請書!$F:$F,COLUMN(AC$1)+$A3),"")</f>
        <v/>
      </c>
      <c r="AK3" s="23" t="str">
        <f>IF($AJ3="船主責任","P and I Insurance","")</f>
        <v/>
      </c>
      <c r="AL3" s="29" t="str">
        <f>IF($AA3&lt;&gt;0,INDEX(申請書!$G:$G,COLUMN(AC$1)+$A3),"")</f>
        <v/>
      </c>
      <c r="AM3" s="29" t="str">
        <f>IF($AA3&lt;&gt;0,INDEX(申請書!$G:$G,COLUMN(AF$1)+$A3),"")</f>
        <v/>
      </c>
      <c r="AN3" s="23" t="str">
        <f>IF($AA3&lt;&gt;0,INDEX(申請書!$I:$I,COLUMN(AC$1)+$A3),"")</f>
        <v/>
      </c>
      <c r="AO3" s="23" t="str">
        <f>IF($AA3&lt;&gt;0,INDEX(申請書!$H:$H,COLUMN(AC$1)+$A3),"")</f>
        <v/>
      </c>
      <c r="AP3" s="23" t="str">
        <f>IF($AA3&lt;&gt;0,INDEX(申請書!$J:$J,COLUMN(AC$1)+$A3),"")</f>
        <v/>
      </c>
      <c r="AQ3" s="23" t="str">
        <f>IF($AA3&lt;&gt;0,INDEX(申請書!$J:$J,COLUMN(AD$1)+$A3),"")</f>
        <v/>
      </c>
      <c r="AR3" s="23" t="str">
        <f>IF($AA3&lt;&gt;0,INDEX(申請書!$J:$J,COLUMN(AE$1)+$A3),"")</f>
        <v/>
      </c>
      <c r="AS3" s="23" t="str">
        <f>IF($AA3&lt;&gt;0,INDEX(申請書!$J:$J,COLUMN(AF$1)+$A3),"")</f>
        <v/>
      </c>
      <c r="AT3" s="23" t="str">
        <f>IF($AA3&lt;&gt;0,INDEX(申請書!$J:$J,COLUMN(AG$1)+$A3),"")</f>
        <v/>
      </c>
      <c r="AU3" s="33"/>
      <c r="AV3" s="33"/>
      <c r="AW3" s="33"/>
      <c r="AX3" s="33"/>
      <c r="AY3" s="23" t="str">
        <f>IF($AA3&lt;&gt;0,IF(INDEX(申請書!$L:$L,COLUMN(AC$1)+$A3)="○","○","-"),"")</f>
        <v/>
      </c>
      <c r="AZ3" s="23" t="str">
        <f>IF($AA3&lt;&gt;0,IF(INDEX(申請書!$E:$E,COLUMN(AC$1)+$A3)&gt;=300,"○","-"),"")</f>
        <v/>
      </c>
      <c r="BA3" s="23" t="str">
        <f>IF($AA3&lt;&gt;0,IF(AND(INDEX(申請書!$M:$M,COLUMN(AC$1)+$A3)="○",INDEX(申請書!$E:$E,COLUMN(AC$1)+$A3)&gt;1000),"○","-"),"")</f>
        <v/>
      </c>
      <c r="BB3" s="23" t="str">
        <f>IF($AA3&lt;&gt;0,IF(AND(INDEX(申請書!$O:$O,COLUMN(AC$1)+$A3)="○",AND(100&lt;=INDEX(申請書!$E:$E,COLUMN(AC$1)+$A3),INDEX(申請書!$E:$E,COLUMN(AC$1)+$A3)&lt;300)),"○","-"),"")</f>
        <v/>
      </c>
      <c r="BC3" s="23" t="str">
        <f>IF($AA3&lt;&gt;0,IF(AND(AND(INDEX(申請書!$M:$M,COLUMN(AC$1)+$A3)="○",INDEX(申請書!$O:$O,COLUMN(AC$1)+$A3)="○"),AND(100&lt;=INDEX(申請書!$E:$E,COLUMN(AC$1)+$A3),INDEX(申請書!$E:$E,COLUMN(AC$1)+$A3)&lt;=1000)),"○","-"),"")</f>
        <v/>
      </c>
      <c r="BD3" s="40"/>
    </row>
    <row r="4" spans="1:62" s="18" customFormat="1" ht="11.25" x14ac:dyDescent="0.4">
      <c r="A4" s="21">
        <v>5</v>
      </c>
      <c r="B4" s="23" t="str">
        <f>IF($AA4&lt;&gt;0,INDEX(申請書!$G:$G,COLUMN(D$1)),"")</f>
        <v/>
      </c>
      <c r="C4" s="23" t="str">
        <f>IF($AA4&lt;&gt;0,INDEX(申請書!$G:$G,COLUMN(E$1)),"")</f>
        <v/>
      </c>
      <c r="D4" s="23" t="str">
        <f>IF($AA4&lt;&gt;0,INDEX(申請書!$G:$G,COLUMN(F$1)),"")</f>
        <v/>
      </c>
      <c r="E4" s="23" t="str">
        <f>IF($AA4&lt;&gt;0,INDEX(申請書!$G:$G,COLUMN(G$1)),"")</f>
        <v/>
      </c>
      <c r="F4" s="23" t="str">
        <f>IF($AA4&lt;&gt;0,INDEX(申請書!$G:$G,COLUMN(H$1)),"")</f>
        <v/>
      </c>
      <c r="G4" s="23" t="str">
        <f>IF($AA4&lt;&gt;0,INDEX(申請書!$G:$G,COLUMN(J$1)),"")</f>
        <v/>
      </c>
      <c r="H4" s="23" t="str">
        <f>IF($AA4&lt;&gt;0,INDEX(申請書!$G:$G,COLUMN(K$1)),"")</f>
        <v/>
      </c>
      <c r="I4" s="23" t="str">
        <f>IF($AA4&lt;&gt;0,INDEX(申請書!$G:$G,COLUMN(L$1)),"")</f>
        <v/>
      </c>
      <c r="J4" s="23" t="str">
        <f>IF($AA4&lt;&gt;0,INDEX(申請書!$G:$G,COLUMN(M$1)),"")</f>
        <v/>
      </c>
      <c r="K4" s="23" t="str">
        <f>IF($AA4&lt;&gt;0,INDEX(申請書!$G:$G,COLUMN(N$1)),"")</f>
        <v/>
      </c>
      <c r="L4" s="23" t="str">
        <f>IF($AA4&lt;&gt;0,INDEX(申請書!$C:$C,COLUMN(T$1)),"")</f>
        <v/>
      </c>
      <c r="M4" s="23" t="str">
        <f>IF($AA4&lt;&gt;0,INDEX(申請書!$C:$C,COLUMN(U$1)),"")</f>
        <v/>
      </c>
      <c r="N4" s="23" t="str">
        <f>IF($AA4&lt;&gt;0,INDEX(申請書!$C:$C,COLUMN(V$1)),"")</f>
        <v/>
      </c>
      <c r="O4" s="23" t="str">
        <f>IF($AA4&lt;&gt;0,INDEX(申請書!$C:$C,COLUMN(W$1)),"")</f>
        <v/>
      </c>
      <c r="P4" s="23" t="str">
        <f>IF($AA4&lt;&gt;0,INDEX(申請書!$C:$C,COLUMN(X$1)),"")</f>
        <v/>
      </c>
      <c r="Q4" s="23" t="str">
        <f>IF($AA4&lt;&gt;0,INDEX(申請書!$I:$I,COLUMN(T$1)),"")</f>
        <v/>
      </c>
      <c r="R4" s="23" t="str">
        <f>IF($AA4&lt;&gt;0,INDEX(申請書!$I:$I,COLUMN(U$1)),"")</f>
        <v/>
      </c>
      <c r="S4" s="23" t="str">
        <f>IF($AA4&lt;&gt;0,INDEX(申請書!$I:$I,COLUMN(V$1)),"")</f>
        <v/>
      </c>
      <c r="T4" s="23" t="str">
        <f>IF($AA4&lt;&gt;0,INDEX(申請書!$I:$I,COLUMN(W$1)),"")</f>
        <v/>
      </c>
      <c r="U4" s="23" t="str">
        <f>IF($AA4&lt;&gt;0,INDEX(申請書!$I:$I,COLUMN(X$1)),"")</f>
        <v/>
      </c>
      <c r="V4" s="23" t="str">
        <f>IF($AA4&lt;&gt;0,INDEX(申請書!$K:$K,COLUMN(T$1)),"")</f>
        <v/>
      </c>
      <c r="W4" s="23" t="str">
        <f>IF($AA4&lt;&gt;0,INDEX(申請書!$K:$K,COLUMN(U$1)),"")</f>
        <v/>
      </c>
      <c r="X4" s="23" t="str">
        <f>IF($AA4&lt;&gt;0,INDEX(申請書!$K:$K,COLUMN(V$1)),"")</f>
        <v/>
      </c>
      <c r="Y4" s="23" t="str">
        <f>IF($AA4&lt;&gt;0,INDEX(申請書!$K:$K,COLUMN(W$1)),"")</f>
        <v/>
      </c>
      <c r="Z4" s="23" t="str">
        <f>IF($AA4&lt;&gt;0,INDEX(申請書!$K:$K,COLUMN(X$1)),"")</f>
        <v/>
      </c>
      <c r="AA4" s="23">
        <f>INDEX(申請書!$A:$A,COLUMN(AC$1)+$A4)</f>
        <v>0</v>
      </c>
      <c r="AB4" s="23" t="str">
        <f>IF($AA4&lt;&gt;0,INDEX(申請書!$A:$A,COLUMN(AE$1)+$A4),"")</f>
        <v/>
      </c>
      <c r="AC4" s="23" t="str">
        <f>IF($AA4&lt;&gt;0,INDEX(申請書!$A:$A,COLUMN(AG$1)+$A4),"")</f>
        <v/>
      </c>
      <c r="AD4" s="23" t="str">
        <f>IF($AA4&lt;&gt;0,INDEX(申請書!$B:$B,COLUMN(AC$1)+$A4),"")</f>
        <v/>
      </c>
      <c r="AE4" s="23" t="str">
        <f>IF($AA4&lt;&gt;0,INDEX(申請書!$C:$C,COLUMN(AC$1)+$A4),"")</f>
        <v/>
      </c>
      <c r="AF4" s="23" t="str">
        <f>IF($AA4&lt;&gt;0,INDEX(申請書!$D:$D,COLUMN(AC$1)+$A4),"")</f>
        <v/>
      </c>
      <c r="AG4" s="23" t="str">
        <f>IF($AA4&lt;&gt;0,INDEX(申請書!$D:$D,COLUMN(AF$1)+$A4),"")</f>
        <v/>
      </c>
      <c r="AH4" s="23" t="str">
        <f>IF($AA4&lt;&gt;0,INDEX(申請書!$E:$E,COLUMN(AC$1)+$A4),"")</f>
        <v/>
      </c>
      <c r="AI4" s="23"/>
      <c r="AJ4" s="23" t="str">
        <f>IF($AA4&lt;&gt;0,INDEX(申請書!$F:$F,COLUMN(AC$1)+$A4),"")</f>
        <v/>
      </c>
      <c r="AK4" s="23" t="str">
        <f>IF($AJ4="船主責任","P and I Insurance","")</f>
        <v/>
      </c>
      <c r="AL4" s="29" t="str">
        <f>IF($AA4&lt;&gt;0,INDEX(申請書!$G:$G,COLUMN(AC$1)+$A4),"")</f>
        <v/>
      </c>
      <c r="AM4" s="29" t="str">
        <f>IF($AA4&lt;&gt;0,INDEX(申請書!$G:$G,COLUMN(AF$1)+$A4),"")</f>
        <v/>
      </c>
      <c r="AN4" s="23" t="str">
        <f>IF($AA4&lt;&gt;0,INDEX(申請書!$I:$I,COLUMN(AC$1)+$A4),"")</f>
        <v/>
      </c>
      <c r="AO4" s="23" t="str">
        <f>IF($AA4&lt;&gt;0,INDEX(申請書!$H:$H,COLUMN(AC$1)+$A4),"")</f>
        <v/>
      </c>
      <c r="AP4" s="23" t="str">
        <f>IF($AA4&lt;&gt;0,INDEX(申請書!$J:$J,COLUMN(AC$1)+$A4),"")</f>
        <v/>
      </c>
      <c r="AQ4" s="23" t="str">
        <f>IF($AA4&lt;&gt;0,INDEX(申請書!$J:$J,COLUMN(AD$1)+$A4),"")</f>
        <v/>
      </c>
      <c r="AR4" s="23" t="str">
        <f>IF($AA4&lt;&gt;0,INDEX(申請書!$J:$J,COLUMN(AE$1)+$A4),"")</f>
        <v/>
      </c>
      <c r="AS4" s="23" t="str">
        <f>IF($AA4&lt;&gt;0,INDEX(申請書!$J:$J,COLUMN(AF$1)+$A4),"")</f>
        <v/>
      </c>
      <c r="AT4" s="23" t="str">
        <f>IF($AA4&lt;&gt;0,INDEX(申請書!$J:$J,COLUMN(AG$1)+$A4),"")</f>
        <v/>
      </c>
      <c r="AU4" s="33"/>
      <c r="AV4" s="33"/>
      <c r="AW4" s="33"/>
      <c r="AX4" s="33"/>
      <c r="AY4" s="23" t="str">
        <f>IF($AA4&lt;&gt;0,IF(INDEX(申請書!$L:$L,COLUMN(AC$1)+$A4)="○","○","-"),"")</f>
        <v/>
      </c>
      <c r="AZ4" s="23" t="str">
        <f>IF($AA4&lt;&gt;0,IF(INDEX(申請書!$E:$E,COLUMN(AC$1)+$A4)&gt;=300,"○","-"),"")</f>
        <v/>
      </c>
      <c r="BA4" s="23" t="str">
        <f>IF($AA4&lt;&gt;0,IF(AND(INDEX(申請書!$M:$M,COLUMN(AC$1)+$A4)="○",INDEX(申請書!$E:$E,COLUMN(AC$1)+$A4)&gt;1000),"○","-"),"")</f>
        <v/>
      </c>
      <c r="BB4" s="23" t="str">
        <f>IF($AA4&lt;&gt;0,IF(AND(INDEX(申請書!$O:$O,COLUMN(AC$1)+$A4)="○",AND(100&lt;=INDEX(申請書!$E:$E,COLUMN(AC$1)+$A4),INDEX(申請書!$E:$E,COLUMN(AC$1)+$A4)&lt;300)),"○","-"),"")</f>
        <v/>
      </c>
      <c r="BC4" s="23" t="str">
        <f>IF($AA4&lt;&gt;0,IF(AND(AND(INDEX(申請書!$M:$M,COLUMN(AC$1)+$A4)="○",INDEX(申請書!$O:$O,COLUMN(AC$1)+$A4)="○"),AND(100&lt;=INDEX(申請書!$E:$E,COLUMN(AC$1)+$A4),INDEX(申請書!$E:$E,COLUMN(AC$1)+$A4)&lt;=1000)),"○","-"),"")</f>
        <v/>
      </c>
      <c r="BD4" s="40"/>
    </row>
    <row r="5" spans="1:62" s="18" customFormat="1" ht="11.25" x14ac:dyDescent="0.4">
      <c r="A5" s="21">
        <v>10</v>
      </c>
      <c r="B5" s="23" t="str">
        <f>IF($AA5&lt;&gt;0,INDEX(申請書!$G:$G,COLUMN(D$1)),"")</f>
        <v/>
      </c>
      <c r="C5" s="23" t="str">
        <f>IF($AA5&lt;&gt;0,INDEX(申請書!$G:$G,COLUMN(E$1)),"")</f>
        <v/>
      </c>
      <c r="D5" s="23" t="str">
        <f>IF($AA5&lt;&gt;0,INDEX(申請書!$G:$G,COLUMN(F$1)),"")</f>
        <v/>
      </c>
      <c r="E5" s="23" t="str">
        <f>IF($AA5&lt;&gt;0,INDEX(申請書!$G:$G,COLUMN(G$1)),"")</f>
        <v/>
      </c>
      <c r="F5" s="23" t="str">
        <f>IF($AA5&lt;&gt;0,INDEX(申請書!$G:$G,COLUMN(H$1)),"")</f>
        <v/>
      </c>
      <c r="G5" s="23" t="str">
        <f>IF($AA5&lt;&gt;0,INDEX(申請書!$G:$G,COLUMN(J$1)),"")</f>
        <v/>
      </c>
      <c r="H5" s="23" t="str">
        <f>IF($AA5&lt;&gt;0,INDEX(申請書!$G:$G,COLUMN(K$1)),"")</f>
        <v/>
      </c>
      <c r="I5" s="23" t="str">
        <f>IF($AA5&lt;&gt;0,INDEX(申請書!$G:$G,COLUMN(L$1)),"")</f>
        <v/>
      </c>
      <c r="J5" s="23" t="str">
        <f>IF($AA5&lt;&gt;0,INDEX(申請書!$G:$G,COLUMN(M$1)),"")</f>
        <v/>
      </c>
      <c r="K5" s="23" t="str">
        <f>IF($AA5&lt;&gt;0,INDEX(申請書!$G:$G,COLUMN(N$1)),"")</f>
        <v/>
      </c>
      <c r="L5" s="23" t="str">
        <f>IF($AA5&lt;&gt;0,INDEX(申請書!$C:$C,COLUMN(T$1)),"")</f>
        <v/>
      </c>
      <c r="M5" s="23" t="str">
        <f>IF($AA5&lt;&gt;0,INDEX(申請書!$C:$C,COLUMN(U$1)),"")</f>
        <v/>
      </c>
      <c r="N5" s="23" t="str">
        <f>IF($AA5&lt;&gt;0,INDEX(申請書!$C:$C,COLUMN(V$1)),"")</f>
        <v/>
      </c>
      <c r="O5" s="23" t="str">
        <f>IF($AA5&lt;&gt;0,INDEX(申請書!$C:$C,COLUMN(W$1)),"")</f>
        <v/>
      </c>
      <c r="P5" s="23" t="str">
        <f>IF($AA5&lt;&gt;0,INDEX(申請書!$C:$C,COLUMN(X$1)),"")</f>
        <v/>
      </c>
      <c r="Q5" s="23" t="str">
        <f>IF($AA5&lt;&gt;0,INDEX(申請書!$I:$I,COLUMN(T$1)),"")</f>
        <v/>
      </c>
      <c r="R5" s="23" t="str">
        <f>IF($AA5&lt;&gt;0,INDEX(申請書!$I:$I,COLUMN(U$1)),"")</f>
        <v/>
      </c>
      <c r="S5" s="23" t="str">
        <f>IF($AA5&lt;&gt;0,INDEX(申請書!$I:$I,COLUMN(V$1)),"")</f>
        <v/>
      </c>
      <c r="T5" s="23" t="str">
        <f>IF($AA5&lt;&gt;0,INDEX(申請書!$I:$I,COLUMN(W$1)),"")</f>
        <v/>
      </c>
      <c r="U5" s="23" t="str">
        <f>IF($AA5&lt;&gt;0,INDEX(申請書!$I:$I,COLUMN(X$1)),"")</f>
        <v/>
      </c>
      <c r="V5" s="23" t="str">
        <f>IF($AA5&lt;&gt;0,INDEX(申請書!$K:$K,COLUMN(T$1)),"")</f>
        <v/>
      </c>
      <c r="W5" s="23" t="str">
        <f>IF($AA5&lt;&gt;0,INDEX(申請書!$K:$K,COLUMN(U$1)),"")</f>
        <v/>
      </c>
      <c r="X5" s="23" t="str">
        <f>IF($AA5&lt;&gt;0,INDEX(申請書!$K:$K,COLUMN(V$1)),"")</f>
        <v/>
      </c>
      <c r="Y5" s="23" t="str">
        <f>IF($AA5&lt;&gt;0,INDEX(申請書!$K:$K,COLUMN(W$1)),"")</f>
        <v/>
      </c>
      <c r="Z5" s="23" t="str">
        <f>IF($AA5&lt;&gt;0,INDEX(申請書!$K:$K,COLUMN(X$1)),"")</f>
        <v/>
      </c>
      <c r="AA5" s="23">
        <f>INDEX(申請書!$A:$A,COLUMN(AC$1)+$A5)</f>
        <v>0</v>
      </c>
      <c r="AB5" s="23" t="str">
        <f>IF($AA5&lt;&gt;0,INDEX(申請書!$A:$A,COLUMN(AE$1)+$A5),"")</f>
        <v/>
      </c>
      <c r="AC5" s="23" t="str">
        <f>IF($AA5&lt;&gt;0,INDEX(申請書!$A:$A,COLUMN(AG$1)+$A5),"")</f>
        <v/>
      </c>
      <c r="AD5" s="23" t="str">
        <f>IF($AA5&lt;&gt;0,INDEX(申請書!$B:$B,COLUMN(AC$1)+$A5),"")</f>
        <v/>
      </c>
      <c r="AE5" s="23" t="str">
        <f>IF($AA5&lt;&gt;0,INDEX(申請書!$C:$C,COLUMN(AC$1)+$A5),"")</f>
        <v/>
      </c>
      <c r="AF5" s="23" t="str">
        <f>IF($AA5&lt;&gt;0,INDEX(申請書!$D:$D,COLUMN(AC$1)+$A5),"")</f>
        <v/>
      </c>
      <c r="AG5" s="23" t="str">
        <f>IF($AA5&lt;&gt;0,INDEX(申請書!$D:$D,COLUMN(AF$1)+$A5),"")</f>
        <v/>
      </c>
      <c r="AH5" s="23" t="str">
        <f>IF($AA5&lt;&gt;0,INDEX(申請書!$E:$E,COLUMN(AC$1)+$A5),"")</f>
        <v/>
      </c>
      <c r="AI5" s="23"/>
      <c r="AJ5" s="23" t="str">
        <f>IF($AA5&lt;&gt;0,INDEX(申請書!$F:$F,COLUMN(AC$1)+$A5),"")</f>
        <v/>
      </c>
      <c r="AK5" s="23" t="str">
        <f>IF($AJ5="船主責任","P and I Insurance","")</f>
        <v/>
      </c>
      <c r="AL5" s="29" t="str">
        <f>IF($AA5&lt;&gt;0,INDEX(申請書!$G:$G,COLUMN(AC$1)+$A5),"")</f>
        <v/>
      </c>
      <c r="AM5" s="29" t="str">
        <f>IF($AA5&lt;&gt;0,INDEX(申請書!$G:$G,COLUMN(AF$1)+$A5),"")</f>
        <v/>
      </c>
      <c r="AN5" s="23" t="str">
        <f>IF($AA5&lt;&gt;0,INDEX(申請書!$I:$I,COLUMN(AC$1)+$A5),"")</f>
        <v/>
      </c>
      <c r="AO5" s="23" t="str">
        <f>IF($AA5&lt;&gt;0,INDEX(申請書!$H:$H,COLUMN(AC$1)+$A5),"")</f>
        <v/>
      </c>
      <c r="AP5" s="23" t="str">
        <f>IF($AA5&lt;&gt;0,INDEX(申請書!$J:$J,COLUMN(AC$1)+$A5),"")</f>
        <v/>
      </c>
      <c r="AQ5" s="23" t="str">
        <f>IF($AA5&lt;&gt;0,INDEX(申請書!$J:$J,COLUMN(AD$1)+$A5),"")</f>
        <v/>
      </c>
      <c r="AR5" s="23" t="str">
        <f>IF($AA5&lt;&gt;0,INDEX(申請書!$J:$J,COLUMN(AE$1)+$A5),"")</f>
        <v/>
      </c>
      <c r="AS5" s="23" t="str">
        <f>IF($AA5&lt;&gt;0,INDEX(申請書!$J:$J,COLUMN(AF$1)+$A5),"")</f>
        <v/>
      </c>
      <c r="AT5" s="23" t="str">
        <f>IF($AA5&lt;&gt;0,INDEX(申請書!$J:$J,COLUMN(AG$1)+$A5),"")</f>
        <v/>
      </c>
      <c r="AU5" s="33"/>
      <c r="AV5" s="33"/>
      <c r="AW5" s="33"/>
      <c r="AX5" s="33"/>
      <c r="AY5" s="23" t="str">
        <f>IF($AA5&lt;&gt;0,IF(INDEX(申請書!$L:$L,COLUMN(AC$1)+$A5)="○","○","-"),"")</f>
        <v/>
      </c>
      <c r="AZ5" s="23" t="str">
        <f>IF($AA5&lt;&gt;0,IF(INDEX(申請書!$E:$E,COLUMN(AC$1)+$A5)&gt;=300,"○","-"),"")</f>
        <v/>
      </c>
      <c r="BA5" s="23" t="str">
        <f>IF($AA5&lt;&gt;0,IF(AND(INDEX(申請書!$M:$M,COLUMN(AC$1)+$A5)="○",INDEX(申請書!$E:$E,COLUMN(AC$1)+$A5)&gt;1000),"○","-"),"")</f>
        <v/>
      </c>
      <c r="BB5" s="23" t="str">
        <f>IF($AA5&lt;&gt;0,IF(AND(INDEX(申請書!$O:$O,COLUMN(AC$1)+$A5)="○",AND(100&lt;=INDEX(申請書!$E:$E,COLUMN(AC$1)+$A5),INDEX(申請書!$E:$E,COLUMN(AC$1)+$A5)&lt;300)),"○","-"),"")</f>
        <v/>
      </c>
      <c r="BC5" s="23" t="str">
        <f>IF($AA5&lt;&gt;0,IF(AND(AND(INDEX(申請書!$M:$M,COLUMN(AC$1)+$A5)="○",INDEX(申請書!$O:$O,COLUMN(AC$1)+$A5)="○"),AND(100&lt;=INDEX(申請書!$E:$E,COLUMN(AC$1)+$A5),INDEX(申請書!$E:$E,COLUMN(AC$1)+$A5)&lt;=1000)),"○","-"),"")</f>
        <v/>
      </c>
      <c r="BD5" s="41"/>
    </row>
    <row r="8" spans="1:62" x14ac:dyDescent="0.4">
      <c r="AZ8" s="36"/>
    </row>
    <row r="9" spans="1:62" x14ac:dyDescent="0.4">
      <c r="AZ9" s="36"/>
    </row>
    <row r="10" spans="1:62" x14ac:dyDescent="0.4">
      <c r="AZ10" s="36"/>
    </row>
    <row r="11" spans="1:62" x14ac:dyDescent="0.4">
      <c r="AZ11" s="36"/>
    </row>
  </sheetData>
  <sheetProtection password="E2D9" sheet="1" objects="1" scenarios="1"/>
  <phoneticPr fontId="1"/>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申請書</vt:lpstr>
      <vt:lpstr>記入例</vt:lpstr>
      <vt:lpstr>リスト</vt:lpstr>
      <vt:lpstr>取込シート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2020-03-04T14:46:57Z</cp:lastPrinted>
  <dcterms:created xsi:type="dcterms:W3CDTF">2020-03-04T08:59:31Z</dcterms:created>
  <dcterms:modified xsi:type="dcterms:W3CDTF">2020-05-13T05:34:46Z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2020-03-10T08:59:16Z</vt:filetime>
  </property>
</Properties>
</file>