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89B4113D-695C-4F58-A897-FF9D3141FF65}" xr6:coauthVersionLast="47" xr6:coauthVersionMax="47" xr10:uidLastSave="{00000000-0000-0000-0000-000000000000}"/>
  <bookViews>
    <workbookView xWindow="-120" yWindow="-120" windowWidth="29040" windowHeight="15720" xr2:uid="{92A3B66F-B99B-4C29-BBDD-D6B0935CC053}"/>
  </bookViews>
  <sheets>
    <sheet name="2-３　普通・小型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　普通・小型'!$A$8:$U$12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'2-３　普通・小型'!$A$2:$V$13</definedName>
    <definedName name="_xlnm.Print_Titles" localSheetId="0">'2-３　普通・小型'!$3:$8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6" l="1"/>
  <c r="U9" i="6"/>
  <c r="X9" i="6"/>
  <c r="V9" i="6" s="1"/>
  <c r="M10" i="6"/>
  <c r="U10" i="6"/>
  <c r="X10" i="6"/>
  <c r="V10" i="6" s="1"/>
  <c r="M11" i="6"/>
  <c r="U11" i="6"/>
  <c r="X11" i="6"/>
  <c r="V11" i="6" s="1"/>
  <c r="M12" i="6"/>
  <c r="U12" i="6"/>
  <c r="X12" i="6"/>
  <c r="V12" i="6" s="1"/>
</calcChain>
</file>

<file path=xl/sharedStrings.xml><?xml version="1.0" encoding="utf-8"?>
<sst xmlns="http://schemas.openxmlformats.org/spreadsheetml/2006/main" count="84" uniqueCount="59">
  <si>
    <t>☆☆☆☆</t>
  </si>
  <si>
    <t>A</t>
  </si>
  <si>
    <t>3W</t>
  </si>
  <si>
    <t>5MT</t>
  </si>
  <si>
    <t>ダイハツ</t>
  </si>
  <si>
    <t>低排出ガス
認定レベル</t>
    <rPh sb="6" eb="8">
      <t>ニンテイ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</si>
  <si>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</si>
  <si>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3"/>
  </si>
  <si>
    <t>主要排出
ガス対策</t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</si>
  <si>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</si>
  <si>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</si>
  <si>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</si>
  <si>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</si>
  <si>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t>ダイハツ工業株式会社</t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</si>
  <si>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</si>
  <si>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</si>
  <si>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</si>
  <si>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</si>
  <si>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</si>
  <si>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</si>
  <si>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</si>
  <si>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</si>
  <si>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t>0002,0002</t>
    <phoneticPr fontId="3"/>
  </si>
  <si>
    <t>I,V,FI,EP,B</t>
  </si>
  <si>
    <t>構造B1</t>
    <rPh sb="0" eb="2">
      <t>コウゾウ</t>
    </rPh>
    <phoneticPr fontId="1"/>
  </si>
  <si>
    <t>2125~2160</t>
  </si>
  <si>
    <t>500~700</t>
  </si>
  <si>
    <t>4AT
(E・LTC)</t>
  </si>
  <si>
    <t>2NR</t>
  </si>
  <si>
    <t>5BF-S413V</t>
  </si>
  <si>
    <t>0001,0003</t>
    <phoneticPr fontId="3"/>
  </si>
  <si>
    <t>2115~2150</t>
  </si>
  <si>
    <t>R</t>
  </si>
  <si>
    <t>2055~2140</t>
  </si>
  <si>
    <t>500~750</t>
  </si>
  <si>
    <t>5BF-S403V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</si>
  <si>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B1</t>
    </r>
    <rPh sb="0" eb="2">
      <t>コウゾウ</t>
    </rPh>
    <phoneticPr fontId="1"/>
  </si>
  <si>
    <t>2045~2130</t>
  </si>
  <si>
    <t>Gran Max</t>
  </si>
  <si>
    <t>総排気量
(L)</t>
    <rPh sb="2" eb="3">
      <t>キ</t>
    </rPh>
    <rPh sb="3" eb="4">
      <t>リョウ</t>
    </rPh>
    <phoneticPr fontId="3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</si>
  <si>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</si>
  <si>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</si>
  <si>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</si>
  <si>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</si>
  <si>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t>燃費値
(km/L)</t>
    <rPh sb="0" eb="2">
      <t>ネンピ</t>
    </rPh>
    <rPh sb="2" eb="3">
      <t>チ</t>
    </rPh>
    <phoneticPr fontId="3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</si>
  <si>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</si>
  <si>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自動車の構造</t>
    <rPh sb="0" eb="3">
      <t>ジドウシャ</t>
    </rPh>
    <rPh sb="4" eb="6">
      <t>コウゾウ</t>
    </rPh>
    <phoneticPr fontId="3"/>
  </si>
  <si>
    <t>車両総重量
(kg)</t>
    <phoneticPr fontId="3"/>
  </si>
  <si>
    <t>最大積載量
(kg)</t>
    <rPh sb="0" eb="2">
      <t>サイダイ</t>
    </rPh>
    <rPh sb="2" eb="5">
      <t>セキサイリョウ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</si>
  <si>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</si>
  <si>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</si>
  <si>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</si>
  <si>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</si>
  <si>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3"/>
  </si>
  <si>
    <t>ガソリン貨物車（普通・小型）</t>
    <rPh sb="4" eb="7">
      <t>カモツシャ</t>
    </rPh>
    <rPh sb="8" eb="10">
      <t>フツウ</t>
    </rPh>
    <rPh sb="11" eb="13">
      <t>コガタ</t>
    </rPh>
    <phoneticPr fontId="3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</si>
  <si>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</si>
  <si>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</si>
  <si>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t>R4</t>
    <phoneticPr fontId="3"/>
  </si>
  <si>
    <r>
      <t>JC08</t>
    </r>
    <r>
      <rPr>
        <sz val="8"/>
        <rFont val="ＭＳ Ｐゴシック"/>
        <family val="3"/>
        <charset val="128"/>
      </rPr>
      <t>モード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</si>
</sst>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"/>
    <numFmt numFmtId="179" formatCode="0_);[Red]\(0\)"/>
    <numFmt numFmtId="180" formatCode="0.000"/>
  </numFmts>
  <fonts count="12" x14ac:knownFonts="1"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2" fillId="0" borderId="3" xfId="1" applyFont="1" applyBorder="1" applyAlignment="1" applyProtection="1">
      <alignment horizontal="center" vertical="center"/>
      <protection locked="0"/>
    </xf>
    <xf numFmtId="180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/>
    </xf>
    <xf numFmtId="0" fontId="2" fillId="0" borderId="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25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0" fontId="2" fillId="0" borderId="12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2" fillId="3" borderId="12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19" xfId="1" applyFont="1" applyBorder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right"/>
    </xf>
    <xf numFmtId="0" fontId="10" fillId="0" borderId="0" xfId="1" applyFont="1"/>
    <xf numFmtId="0" fontId="2" fillId="0" borderId="0" xfId="1" quotePrefix="1" applyFont="1"/>
    <xf numFmtId="0" fontId="2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78" fontId="5" fillId="0" borderId="3" xfId="1" applyNumberFormat="1" applyFont="1" applyBorder="1" applyAlignment="1" applyProtection="1">
      <alignment horizontal="center" vertical="center" wrapText="1"/>
      <protection locked="0"/>
    </xf>
    <xf numFmtId="178" fontId="5" fillId="0" borderId="29" xfId="1" applyNumberFormat="1" applyFont="1" applyBorder="1" applyAlignment="1">
      <alignment horizontal="center" vertical="center" wrapText="1"/>
    </xf>
    <xf numFmtId="179" fontId="5" fillId="0" borderId="6" xfId="1" applyNumberFormat="1" applyFont="1" applyBorder="1" applyAlignment="1">
      <alignment horizontal="center" vertical="center" wrapText="1"/>
    </xf>
    <xf numFmtId="178" fontId="5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7" fillId="0" borderId="19" xfId="1" applyFont="1" applyBorder="1"/>
    <xf numFmtId="0" fontId="2" fillId="0" borderId="19" xfId="1" applyFont="1" applyBorder="1" applyAlignment="1">
      <alignment horizontal="right"/>
    </xf>
    <xf numFmtId="0" fontId="2" fillId="0" borderId="19" xfId="1" applyFont="1" applyBorder="1" applyProtection="1">
      <protection locked="0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right"/>
    </xf>
  </cellXfs>
  <cellStyles count="2">
    <cellStyle name="標準" xfId="0" builtinId="0"/>
    <cellStyle name="標準 2" xfId="1" xr:uid="{F917212B-2B21-48F2-906A-0BEE3F0D3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552450</xdr:colOff>
      <xdr:row>14</xdr:row>
      <xdr:rowOff>12700</xdr:rowOff>
    </xdr:from>
    <xdr:ext cx="4076555" cy="2422897"/>
    <xdr:pic>
      <xdr:nvPicPr>
        <xdr:cNvPr id="2" name="図 3">
          <a:extLst>
            <a:ext uri="{FF2B5EF4-FFF2-40B4-BE49-F238E27FC236}">
              <a16:creationId xmlns:a16="http://schemas.microsoft.com/office/drawing/2014/main" id="{0CA9721F-0424-4CBD-B29B-7A2033F56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2413000"/>
          <a:ext cx="4076555" cy="2422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50800</xdr:colOff>
      <xdr:row>14</xdr:row>
      <xdr:rowOff>6350</xdr:rowOff>
    </xdr:from>
    <xdr:ext cx="5497143" cy="5886634"/>
    <xdr:pic>
      <xdr:nvPicPr>
        <xdr:cNvPr id="3" name="図 2">
          <a:extLst>
            <a:ext uri="{FF2B5EF4-FFF2-40B4-BE49-F238E27FC236}">
              <a16:creationId xmlns:a16="http://schemas.microsoft.com/office/drawing/2014/main" id="{00AD081A-2F2F-470B-9101-E45B5B377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3000" y="2406650"/>
          <a:ext cx="5497143" cy="58866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A6F5-3060-4254-9EA5-DA6690210EFC}">
  <sheetPr>
    <tabColor theme="9"/>
    <pageSetUpPr fitToPage="1"/>
  </sheetPr>
  <dimension ref="A1:Z21"/>
  <sheetViews>
    <sheetView tabSelected="1" view="pageBreakPreview" zoomScale="85" zoomScaleNormal="100" zoomScaleSheetLayoutView="85" workbookViewId="0">
      <selection activeCell="D64" sqref="D64"/>
    </sheetView>
  </sheetViews>
  <sheetFormatPr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.125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8.75" style="1" customWidth="1"/>
    <col min="15" max="15" width="8.2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9" style="1"/>
    <col min="24" max="24" width="3.75" style="1" bestFit="1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.125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8.75" style="1" customWidth="1"/>
    <col min="271" max="271" width="8.2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.125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8.75" style="1" customWidth="1"/>
    <col min="527" max="527" width="8.2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.125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8.75" style="1" customWidth="1"/>
    <col min="783" max="783" width="8.2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.125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8.75" style="1" customWidth="1"/>
    <col min="1039" max="1039" width="8.2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.125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8.75" style="1" customWidth="1"/>
    <col min="1295" max="1295" width="8.2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.125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8.75" style="1" customWidth="1"/>
    <col min="1551" max="1551" width="8.2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.125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8.75" style="1" customWidth="1"/>
    <col min="1807" max="1807" width="8.2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.125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8.75" style="1" customWidth="1"/>
    <col min="2063" max="2063" width="8.2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.125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8.75" style="1" customWidth="1"/>
    <col min="2319" max="2319" width="8.2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.125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8.75" style="1" customWidth="1"/>
    <col min="2575" max="2575" width="8.2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.125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8.75" style="1" customWidth="1"/>
    <col min="2831" max="2831" width="8.2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.125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8.75" style="1" customWidth="1"/>
    <col min="3087" max="3087" width="8.2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.125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8.75" style="1" customWidth="1"/>
    <col min="3343" max="3343" width="8.2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.125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8.75" style="1" customWidth="1"/>
    <col min="3599" max="3599" width="8.2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.125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8.75" style="1" customWidth="1"/>
    <col min="3855" max="3855" width="8.2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.125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8.75" style="1" customWidth="1"/>
    <col min="4111" max="4111" width="8.2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.125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8.75" style="1" customWidth="1"/>
    <col min="4367" max="4367" width="8.2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.125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8.75" style="1" customWidth="1"/>
    <col min="4623" max="4623" width="8.2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.125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8.75" style="1" customWidth="1"/>
    <col min="4879" max="4879" width="8.2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.125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8.75" style="1" customWidth="1"/>
    <col min="5135" max="5135" width="8.2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.125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8.75" style="1" customWidth="1"/>
    <col min="5391" max="5391" width="8.2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.125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8.75" style="1" customWidth="1"/>
    <col min="5647" max="5647" width="8.2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.125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8.75" style="1" customWidth="1"/>
    <col min="5903" max="5903" width="8.2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.125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8.75" style="1" customWidth="1"/>
    <col min="6159" max="6159" width="8.2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.125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8.75" style="1" customWidth="1"/>
    <col min="6415" max="6415" width="8.2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.125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8.75" style="1" customWidth="1"/>
    <col min="6671" max="6671" width="8.2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.125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8.75" style="1" customWidth="1"/>
    <col min="6927" max="6927" width="8.2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.125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8.75" style="1" customWidth="1"/>
    <col min="7183" max="7183" width="8.2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.125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8.75" style="1" customWidth="1"/>
    <col min="7439" max="7439" width="8.2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.125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8.75" style="1" customWidth="1"/>
    <col min="7695" max="7695" width="8.2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.125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8.75" style="1" customWidth="1"/>
    <col min="7951" max="7951" width="8.2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.125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8.75" style="1" customWidth="1"/>
    <col min="8207" max="8207" width="8.2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.125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8.75" style="1" customWidth="1"/>
    <col min="8463" max="8463" width="8.2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.125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8.75" style="1" customWidth="1"/>
    <col min="8719" max="8719" width="8.2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.125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8.75" style="1" customWidth="1"/>
    <col min="8975" max="8975" width="8.2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.125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8.75" style="1" customWidth="1"/>
    <col min="9231" max="9231" width="8.2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.125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8.75" style="1" customWidth="1"/>
    <col min="9487" max="9487" width="8.2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.125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8.75" style="1" customWidth="1"/>
    <col min="9743" max="9743" width="8.2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.125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8.75" style="1" customWidth="1"/>
    <col min="9999" max="9999" width="8.2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.125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8.75" style="1" customWidth="1"/>
    <col min="10255" max="10255" width="8.2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.125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8.75" style="1" customWidth="1"/>
    <col min="10511" max="10511" width="8.2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.125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8.75" style="1" customWidth="1"/>
    <col min="10767" max="10767" width="8.2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.125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8.75" style="1" customWidth="1"/>
    <col min="11023" max="11023" width="8.2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.125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8.75" style="1" customWidth="1"/>
    <col min="11279" max="11279" width="8.2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.125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8.75" style="1" customWidth="1"/>
    <col min="11535" max="11535" width="8.2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.125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8.75" style="1" customWidth="1"/>
    <col min="11791" max="11791" width="8.2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.125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8.75" style="1" customWidth="1"/>
    <col min="12047" max="12047" width="8.2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.125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8.75" style="1" customWidth="1"/>
    <col min="12303" max="12303" width="8.2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.125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8.75" style="1" customWidth="1"/>
    <col min="12559" max="12559" width="8.2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.125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8.75" style="1" customWidth="1"/>
    <col min="12815" max="12815" width="8.2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.125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8.75" style="1" customWidth="1"/>
    <col min="13071" max="13071" width="8.2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.125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8.75" style="1" customWidth="1"/>
    <col min="13327" max="13327" width="8.2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.125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8.75" style="1" customWidth="1"/>
    <col min="13583" max="13583" width="8.2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.125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8.75" style="1" customWidth="1"/>
    <col min="13839" max="13839" width="8.2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.125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8.75" style="1" customWidth="1"/>
    <col min="14095" max="14095" width="8.2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.125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8.75" style="1" customWidth="1"/>
    <col min="14351" max="14351" width="8.2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.125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8.75" style="1" customWidth="1"/>
    <col min="14607" max="14607" width="8.2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.125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8.75" style="1" customWidth="1"/>
    <col min="14863" max="14863" width="8.2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.125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8.75" style="1" customWidth="1"/>
    <col min="15119" max="15119" width="8.2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.125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8.75" style="1" customWidth="1"/>
    <col min="15375" max="15375" width="8.2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.125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8.75" style="1" customWidth="1"/>
    <col min="15631" max="15631" width="8.2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.125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8.75" style="1" customWidth="1"/>
    <col min="15887" max="15887" width="8.2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.125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8.75" style="1" customWidth="1"/>
    <col min="16143" max="16143" width="8.2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9" style="1"/>
  </cols>
  <sheetData>
    <row r="1" spans="1:26" ht="21.75" customHeight="1" x14ac:dyDescent="0.25">
      <c r="A1" s="41"/>
      <c r="B1" s="41"/>
      <c r="P1" s="40"/>
    </row>
    <row r="2" spans="1:26" ht="15" x14ac:dyDescent="0.2">
      <c r="E2" s="39"/>
      <c r="J2" s="37" t="s">
        <v>55</v>
      </c>
      <c r="K2" s="37"/>
      <c r="L2" s="37"/>
      <c r="M2" s="37"/>
      <c r="N2" s="37"/>
      <c r="O2" s="37"/>
      <c r="P2" s="37"/>
      <c r="Q2" s="37"/>
      <c r="R2" s="75"/>
      <c r="S2" s="75"/>
      <c r="T2" s="74" t="s">
        <v>13</v>
      </c>
      <c r="U2" s="74"/>
      <c r="V2" s="74"/>
    </row>
    <row r="3" spans="1:26" ht="23.25" customHeight="1" x14ac:dyDescent="0.25">
      <c r="A3" s="38" t="s">
        <v>54</v>
      </c>
      <c r="B3" s="73"/>
      <c r="C3" s="37"/>
      <c r="I3" s="37"/>
      <c r="P3" s="36"/>
      <c r="U3" s="72"/>
      <c r="V3" s="79" t="s">
        <v>53</v>
      </c>
    </row>
    <row r="4" spans="1:26" ht="14.25" customHeight="1" thickBot="1" x14ac:dyDescent="0.25">
      <c r="A4" s="18" t="s">
        <v>52</v>
      </c>
      <c r="B4" s="35" t="s">
        <v>51</v>
      </c>
      <c r="C4" s="71"/>
      <c r="D4" s="34"/>
      <c r="E4" s="35" t="s">
        <v>50</v>
      </c>
      <c r="F4" s="34"/>
      <c r="G4" s="19" t="s">
        <v>12</v>
      </c>
      <c r="H4" s="20" t="s">
        <v>49</v>
      </c>
      <c r="I4" s="19" t="s">
        <v>48</v>
      </c>
      <c r="J4" s="19" t="s">
        <v>47</v>
      </c>
      <c r="K4" s="70" t="s">
        <v>46</v>
      </c>
      <c r="L4" s="33" t="s">
        <v>58</v>
      </c>
      <c r="M4" s="32"/>
      <c r="N4" s="32"/>
      <c r="O4" s="31"/>
      <c r="P4" s="19" t="s">
        <v>11</v>
      </c>
      <c r="Q4" s="30" t="s">
        <v>14</v>
      </c>
      <c r="R4" s="29"/>
      <c r="S4" s="28"/>
      <c r="T4" s="27" t="s">
        <v>10</v>
      </c>
      <c r="U4" s="26" t="s">
        <v>9</v>
      </c>
      <c r="V4" s="69" t="s">
        <v>45</v>
      </c>
    </row>
    <row r="5" spans="1:26" ht="14.25" customHeight="1" x14ac:dyDescent="0.2">
      <c r="A5" s="11"/>
      <c r="B5" s="16"/>
      <c r="C5" s="67"/>
      <c r="D5" s="7"/>
      <c r="E5" s="10"/>
      <c r="F5" s="7"/>
      <c r="G5" s="11"/>
      <c r="H5" s="11"/>
      <c r="I5" s="11"/>
      <c r="J5" s="11"/>
      <c r="K5" s="16"/>
      <c r="L5" s="68" t="s">
        <v>44</v>
      </c>
      <c r="M5" s="25" t="s">
        <v>43</v>
      </c>
      <c r="N5" s="78" t="s">
        <v>42</v>
      </c>
      <c r="O5" s="62" t="s">
        <v>41</v>
      </c>
      <c r="P5" s="13"/>
      <c r="Q5" s="24"/>
      <c r="R5" s="23"/>
      <c r="S5" s="22"/>
      <c r="T5" s="21"/>
      <c r="U5" s="66"/>
      <c r="V5" s="62"/>
    </row>
    <row r="6" spans="1:26" ht="14.25" customHeight="1" x14ac:dyDescent="0.2">
      <c r="A6" s="11"/>
      <c r="B6" s="16"/>
      <c r="C6" s="67"/>
      <c r="D6" s="18" t="s">
        <v>40</v>
      </c>
      <c r="E6" s="18" t="s">
        <v>40</v>
      </c>
      <c r="F6" s="19" t="s">
        <v>39</v>
      </c>
      <c r="G6" s="11"/>
      <c r="H6" s="11"/>
      <c r="I6" s="11"/>
      <c r="J6" s="11"/>
      <c r="K6" s="16"/>
      <c r="L6" s="14"/>
      <c r="M6" s="15"/>
      <c r="N6" s="77"/>
      <c r="O6" s="64"/>
      <c r="P6" s="13"/>
      <c r="Q6" s="19" t="s">
        <v>8</v>
      </c>
      <c r="R6" s="19" t="s">
        <v>7</v>
      </c>
      <c r="S6" s="18" t="s">
        <v>6</v>
      </c>
      <c r="T6" s="17" t="s">
        <v>5</v>
      </c>
      <c r="U6" s="66"/>
      <c r="V6" s="62"/>
    </row>
    <row r="7" spans="1:26" x14ac:dyDescent="0.2">
      <c r="A7" s="11"/>
      <c r="B7" s="16"/>
      <c r="C7" s="67"/>
      <c r="D7" s="11"/>
      <c r="E7" s="11"/>
      <c r="F7" s="11"/>
      <c r="G7" s="11"/>
      <c r="H7" s="11"/>
      <c r="I7" s="11"/>
      <c r="J7" s="11"/>
      <c r="K7" s="16"/>
      <c r="L7" s="14"/>
      <c r="M7" s="15"/>
      <c r="N7" s="77"/>
      <c r="O7" s="64"/>
      <c r="P7" s="13"/>
      <c r="Q7" s="13"/>
      <c r="R7" s="13"/>
      <c r="S7" s="11"/>
      <c r="T7" s="12"/>
      <c r="U7" s="66"/>
      <c r="V7" s="62"/>
    </row>
    <row r="8" spans="1:26" x14ac:dyDescent="0.2">
      <c r="A8" s="4"/>
      <c r="B8" s="10"/>
      <c r="C8" s="65"/>
      <c r="D8" s="4"/>
      <c r="E8" s="4"/>
      <c r="F8" s="4"/>
      <c r="G8" s="4"/>
      <c r="H8" s="4"/>
      <c r="I8" s="4"/>
      <c r="J8" s="4"/>
      <c r="K8" s="10"/>
      <c r="L8" s="8"/>
      <c r="M8" s="9"/>
      <c r="N8" s="76"/>
      <c r="O8" s="64"/>
      <c r="P8" s="6"/>
      <c r="Q8" s="6"/>
      <c r="R8" s="6"/>
      <c r="S8" s="4"/>
      <c r="T8" s="5"/>
      <c r="U8" s="63"/>
      <c r="V8" s="62"/>
      <c r="X8" s="43" t="s">
        <v>57</v>
      </c>
    </row>
    <row r="9" spans="1:26" ht="24" customHeight="1" x14ac:dyDescent="0.2">
      <c r="A9" s="61" t="s">
        <v>4</v>
      </c>
      <c r="B9" s="60"/>
      <c r="C9" s="59" t="s">
        <v>38</v>
      </c>
      <c r="D9" s="52" t="s">
        <v>35</v>
      </c>
      <c r="E9" s="2" t="s">
        <v>28</v>
      </c>
      <c r="F9" s="3">
        <v>1.496</v>
      </c>
      <c r="G9" s="47" t="s">
        <v>3</v>
      </c>
      <c r="H9" s="2">
        <v>1270</v>
      </c>
      <c r="I9" s="2" t="s">
        <v>34</v>
      </c>
      <c r="J9" s="2" t="s">
        <v>37</v>
      </c>
      <c r="K9" s="47" t="s">
        <v>36</v>
      </c>
      <c r="L9" s="51">
        <v>15.5</v>
      </c>
      <c r="M9" s="50">
        <f>IF(L9&gt;0,1/L9*34.6*67.1,"")</f>
        <v>149.78451612903226</v>
      </c>
      <c r="N9" s="49">
        <v>11.9</v>
      </c>
      <c r="O9" s="48">
        <v>15.1</v>
      </c>
      <c r="P9" s="2" t="s">
        <v>23</v>
      </c>
      <c r="Q9" s="47" t="s">
        <v>2</v>
      </c>
      <c r="R9" s="2" t="s">
        <v>32</v>
      </c>
      <c r="S9" s="2"/>
      <c r="T9" s="46" t="s">
        <v>0</v>
      </c>
      <c r="U9" s="45">
        <f>IFERROR(IF(L9&lt;N9,"",(ROUNDDOWN(L9/N9*100,0))),"")</f>
        <v>130</v>
      </c>
      <c r="V9" s="44">
        <f>IF(X9&lt;90,"",X9)</f>
        <v>102</v>
      </c>
      <c r="X9" s="43">
        <f>IFERROR(ROUNDDOWN(L9/O9*100,0),"")</f>
        <v>102</v>
      </c>
      <c r="Z9" s="42" t="s">
        <v>30</v>
      </c>
    </row>
    <row r="10" spans="1:26" ht="24" customHeight="1" x14ac:dyDescent="0.2">
      <c r="A10" s="58"/>
      <c r="B10" s="57"/>
      <c r="C10" s="56"/>
      <c r="D10" s="52" t="s">
        <v>35</v>
      </c>
      <c r="E10" s="2" t="s">
        <v>28</v>
      </c>
      <c r="F10" s="3">
        <v>1.496</v>
      </c>
      <c r="G10" s="47" t="s">
        <v>27</v>
      </c>
      <c r="H10" s="2">
        <v>1280</v>
      </c>
      <c r="I10" s="2" t="s">
        <v>34</v>
      </c>
      <c r="J10" s="2" t="s">
        <v>33</v>
      </c>
      <c r="K10" s="47" t="s">
        <v>24</v>
      </c>
      <c r="L10" s="51">
        <v>15</v>
      </c>
      <c r="M10" s="50">
        <f>IF(L10&gt;0,1/L10*34.6*67.1,"")</f>
        <v>154.77733333333333</v>
      </c>
      <c r="N10" s="49">
        <v>10.9</v>
      </c>
      <c r="O10" s="48">
        <v>14.7</v>
      </c>
      <c r="P10" s="2" t="s">
        <v>23</v>
      </c>
      <c r="Q10" s="47" t="s">
        <v>2</v>
      </c>
      <c r="R10" s="2" t="s">
        <v>32</v>
      </c>
      <c r="S10" s="2"/>
      <c r="T10" s="46" t="s">
        <v>0</v>
      </c>
      <c r="U10" s="45">
        <f>IFERROR(IF(L10&lt;N10,"",(ROUNDDOWN(L10/N10*100,0))),"")</f>
        <v>137</v>
      </c>
      <c r="V10" s="44">
        <f>IF(X10&lt;90,"",X10)</f>
        <v>102</v>
      </c>
      <c r="X10" s="43">
        <f>IFERROR(ROUNDDOWN(L10/O10*100,0),"")</f>
        <v>102</v>
      </c>
      <c r="Z10" s="42" t="s">
        <v>22</v>
      </c>
    </row>
    <row r="11" spans="1:26" ht="24" customHeight="1" x14ac:dyDescent="0.2">
      <c r="A11" s="58"/>
      <c r="B11" s="57"/>
      <c r="C11" s="56"/>
      <c r="D11" s="52" t="s">
        <v>29</v>
      </c>
      <c r="E11" s="2" t="s">
        <v>28</v>
      </c>
      <c r="F11" s="3">
        <v>1.496</v>
      </c>
      <c r="G11" s="47" t="s">
        <v>3</v>
      </c>
      <c r="H11" s="2">
        <v>1340</v>
      </c>
      <c r="I11" s="2" t="s">
        <v>26</v>
      </c>
      <c r="J11" s="2" t="s">
        <v>31</v>
      </c>
      <c r="K11" s="47" t="s">
        <v>24</v>
      </c>
      <c r="L11" s="51">
        <v>14.5</v>
      </c>
      <c r="M11" s="50">
        <f>IF(L11&gt;0,1/L11*34.6*67.1,"")</f>
        <v>160.11448275862068</v>
      </c>
      <c r="N11" s="49">
        <v>10.6</v>
      </c>
      <c r="O11" s="48">
        <v>13.9</v>
      </c>
      <c r="P11" s="2" t="s">
        <v>23</v>
      </c>
      <c r="Q11" s="47" t="s">
        <v>2</v>
      </c>
      <c r="R11" s="2" t="s">
        <v>1</v>
      </c>
      <c r="S11" s="2"/>
      <c r="T11" s="46" t="s">
        <v>0</v>
      </c>
      <c r="U11" s="45">
        <f>IFERROR(IF(L11&lt;N11,"",(ROUNDDOWN(L11/N11*100,0))),"")</f>
        <v>136</v>
      </c>
      <c r="V11" s="44">
        <f>IF(X11&lt;90,"",X11)</f>
        <v>104</v>
      </c>
      <c r="X11" s="43">
        <f>IFERROR(ROUNDDOWN(L11/O11*100,0),"")</f>
        <v>104</v>
      </c>
      <c r="Z11" s="42" t="s">
        <v>30</v>
      </c>
    </row>
    <row r="12" spans="1:26" ht="24" customHeight="1" x14ac:dyDescent="0.2">
      <c r="A12" s="55"/>
      <c r="B12" s="54"/>
      <c r="C12" s="53"/>
      <c r="D12" s="52" t="s">
        <v>29</v>
      </c>
      <c r="E12" s="2" t="s">
        <v>28</v>
      </c>
      <c r="F12" s="3">
        <v>1.496</v>
      </c>
      <c r="G12" s="47" t="s">
        <v>27</v>
      </c>
      <c r="H12" s="2">
        <v>1350</v>
      </c>
      <c r="I12" s="2" t="s">
        <v>26</v>
      </c>
      <c r="J12" s="2" t="s">
        <v>25</v>
      </c>
      <c r="K12" s="47" t="s">
        <v>24</v>
      </c>
      <c r="L12" s="51">
        <v>14.1</v>
      </c>
      <c r="M12" s="50">
        <f>IF(L12&gt;0,1/L12*34.6*67.1,"")</f>
        <v>164.65673758865248</v>
      </c>
      <c r="N12" s="49">
        <v>9.8000000000000007</v>
      </c>
      <c r="O12" s="48">
        <v>13.5</v>
      </c>
      <c r="P12" s="2" t="s">
        <v>23</v>
      </c>
      <c r="Q12" s="47" t="s">
        <v>2</v>
      </c>
      <c r="R12" s="2" t="s">
        <v>1</v>
      </c>
      <c r="S12" s="2"/>
      <c r="T12" s="46" t="s">
        <v>0</v>
      </c>
      <c r="U12" s="45">
        <f>IFERROR(IF(L12&lt;N12,"",(ROUNDDOWN(L12/N12*100,0))),"")</f>
        <v>143</v>
      </c>
      <c r="V12" s="44">
        <f>IF(X12&lt;90,"",X12)</f>
        <v>104</v>
      </c>
      <c r="X12" s="43">
        <f>IFERROR(ROUNDDOWN(L12/O12*100,0),"")</f>
        <v>104</v>
      </c>
      <c r="Z12" s="42" t="s">
        <v>22</v>
      </c>
    </row>
    <row r="14" spans="1:26" x14ac:dyDescent="0.2">
      <c r="B14" s="1" t="s">
        <v>21</v>
      </c>
    </row>
    <row r="15" spans="1:26" x14ac:dyDescent="0.2">
      <c r="B15" s="1" t="s">
        <v>56</v>
      </c>
    </row>
    <row r="16" spans="1:26" x14ac:dyDescent="0.2">
      <c r="B16" s="1" t="s">
        <v>20</v>
      </c>
    </row>
    <row r="17" spans="2:2" x14ac:dyDescent="0.2">
      <c r="B17" s="1" t="s">
        <v>19</v>
      </c>
    </row>
    <row r="18" spans="2:2" x14ac:dyDescent="0.2">
      <c r="B18" s="1" t="s">
        <v>18</v>
      </c>
    </row>
    <row r="19" spans="2:2" x14ac:dyDescent="0.2">
      <c r="B19" s="1" t="s">
        <v>17</v>
      </c>
    </row>
    <row r="20" spans="2:2" x14ac:dyDescent="0.2">
      <c r="B20" s="1" t="s">
        <v>16</v>
      </c>
    </row>
    <row r="21" spans="2:2" x14ac:dyDescent="0.2">
      <c r="B21" s="1" t="s">
        <v>15</v>
      </c>
    </row>
  </sheetData>
  <mergeCells count="27">
    <mergeCell ref="P4:P8"/>
    <mergeCell ref="Q4:S5"/>
    <mergeCell ref="T4:T5"/>
    <mergeCell ref="U4:U8"/>
    <mergeCell ref="V4:V8"/>
    <mergeCell ref="L5:L8"/>
    <mergeCell ref="M5:M8"/>
    <mergeCell ref="K4:K8"/>
    <mergeCell ref="T6:T8"/>
    <mergeCell ref="T2:V2"/>
    <mergeCell ref="D6:D8"/>
    <mergeCell ref="E6:E8"/>
    <mergeCell ref="F6:F8"/>
    <mergeCell ref="Q6:Q8"/>
    <mergeCell ref="R6:R8"/>
    <mergeCell ref="S6:S8"/>
    <mergeCell ref="L4:O4"/>
    <mergeCell ref="N5:N8"/>
    <mergeCell ref="O5:O8"/>
    <mergeCell ref="A4:A8"/>
    <mergeCell ref="B4:C8"/>
    <mergeCell ref="D4:D5"/>
    <mergeCell ref="E4:F5"/>
    <mergeCell ref="G4:G8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　普通・小型</vt:lpstr>
      <vt:lpstr>'2-３　普通・小型'!Print_Area</vt:lpstr>
      <vt:lpstr>'2-３　普通・小型'!Print_Titles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2024-05-01T02:04:29Z</dcterms:created>
  <dcterms:modified xsi:type="dcterms:W3CDTF">2024-05-01T02:08:52Z</dcterms:modified>
</cp:coreProperties>
</file>