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7月\"/>
    </mc:Choice>
  </mc:AlternateContent>
  <xr:revisionPtr revIDLastSave="0" documentId="8_{5A616CE7-CC1F-421D-859F-69A0628668B1}" xr6:coauthVersionLast="47" xr6:coauthVersionMax="47" xr10:uidLastSave="{00000000-0000-0000-0000-000000000000}"/>
  <bookViews>
    <workbookView xWindow="-3390" yWindow="-16320" windowWidth="29040" windowHeight="15720" xr2:uid="{A3A133D1-8432-438B-8808-57048FF5D985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'1-1'!$A$1:$X$12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F11" i="1" s="1"/>
  <c r="AG11" i="1" s="1"/>
  <c r="AB11" i="1"/>
  <c r="O11" i="1" s="1"/>
  <c r="V11" i="1"/>
  <c r="N11" i="1"/>
  <c r="M11" i="1"/>
  <c r="U11" i="1" s="1"/>
  <c r="L11" i="1"/>
  <c r="AE10" i="1"/>
  <c r="AF10" i="1" s="1"/>
  <c r="AG10" i="1" s="1"/>
  <c r="AC10" i="1"/>
  <c r="AD10" i="1" s="1"/>
  <c r="AB10" i="1"/>
  <c r="W10" i="1"/>
  <c r="U10" i="1"/>
  <c r="N10" i="1"/>
  <c r="V10" i="1" s="1"/>
  <c r="M10" i="1"/>
  <c r="L10" i="1"/>
  <c r="AF9" i="1"/>
  <c r="AG9" i="1" s="1"/>
  <c r="AE9" i="1"/>
  <c r="AC9" i="1"/>
  <c r="X9" i="1" s="1"/>
  <c r="AB9" i="1"/>
  <c r="O9" i="1"/>
  <c r="N9" i="1"/>
  <c r="V9" i="1" s="1"/>
  <c r="M9" i="1"/>
  <c r="U9" i="1" s="1"/>
  <c r="L9" i="1"/>
  <c r="X10" i="1" l="1"/>
  <c r="AC11" i="1"/>
  <c r="AD9" i="1"/>
  <c r="W9" i="1"/>
  <c r="O10" i="1"/>
  <c r="AD11" i="1" l="1"/>
  <c r="X11" i="1"/>
  <c r="W11" i="1"/>
</calcChain>
</file>

<file path=xl/sharedStrings.xml><?xml version="1.0" encoding="utf-8"?>
<sst xmlns="http://schemas.openxmlformats.org/spreadsheetml/2006/main" count="69" uniqueCount="52">
  <si>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: </t>
    </r>
    <r>
      <rPr>
        <sz val="8"/>
        <rFont val="Yu Gothic"/>
        <family val="2"/>
        <charset val="128"/>
      </rPr>
      <t>ジャガー・ランドローバー・ジャパン株式会社</t>
    </r>
    <rPh sb="46" eb="48">
      <t>カブシキ</t>
    </rPh>
    <rPh sb="48" eb="50">
      <t>カイシャ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</si>
  <si>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</si>
  <si>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</si>
  <si>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</si>
  <si>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</si>
  <si>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</si>
  <si>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</si>
  <si>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</si>
  <si>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</si>
  <si>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</si>
  <si>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</si>
  <si>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</si>
  <si>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</si>
  <si>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</si>
  <si>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</si>
  <si>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</si>
  <si>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</si>
  <si>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</si>
  <si>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</si>
  <si>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</si>
  <si>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</si>
  <si>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</si>
  <si>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</si>
  <si>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</si>
  <si>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</si>
  <si>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</si>
  <si>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</si>
  <si>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</si>
  <si>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t>令和２年度
燃費基準値
（km/L）</t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</si>
  <si>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t>令和1２年度
燃費基準値
（km/L）</t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</si>
  <si>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</si>
  <si>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</si>
  <si>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</si>
  <si>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</si>
  <si>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</si>
  <si>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</si>
  <si>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</si>
  <si>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ジャガー</t>
    <phoneticPr fontId="2"/>
  </si>
  <si>
    <t>F-PACE</t>
    <phoneticPr fontId="2"/>
  </si>
  <si>
    <t>3BA-DC2XC</t>
    <phoneticPr fontId="2"/>
  </si>
  <si>
    <t>0001, 0002</t>
    <phoneticPr fontId="2"/>
  </si>
  <si>
    <t>PT204</t>
    <phoneticPr fontId="2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</si>
  <si>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</si>
  <si>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r>
      <t>1,930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1,950</t>
    </r>
    <phoneticPr fontId="2"/>
  </si>
  <si>
    <t>D, V, I, EP</t>
    <phoneticPr fontId="2"/>
  </si>
  <si>
    <t>3W</t>
    <phoneticPr fontId="2"/>
  </si>
  <si>
    <t>A</t>
    <phoneticPr fontId="2"/>
  </si>
  <si>
    <t>E-PACE</t>
    <phoneticPr fontId="2"/>
  </si>
  <si>
    <t>3BA-DF2XB</t>
    <phoneticPr fontId="2"/>
  </si>
  <si>
    <t>0001, 0003, 0011, 0013</t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</si>
  <si>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1,920</t>
    </r>
    <phoneticPr fontId="2"/>
  </si>
  <si>
    <t>0002, 0004, 0012, 0014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</si>
</sst>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3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Yu Gothic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8"/>
      <name val="ＭＳ Ｐゴシック"/>
      <family val="2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1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9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7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/>
    <xf numFmtId="0" fontId="1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14" xfId="0" applyFont="1" applyBorder="1" applyAlignment="1"/>
    <xf numFmtId="0" fontId="12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6" fillId="0" borderId="11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20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21" fillId="2" borderId="30" xfId="0" applyNumberFormat="1" applyFont="1" applyFill="1" applyBorder="1" applyAlignment="1" applyProtection="1">
      <alignment horizontal="center" vertical="center" wrapText="1"/>
      <protection locked="0"/>
    </xf>
    <xf numFmtId="176" fontId="21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21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21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20" fillId="0" borderId="2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3" fillId="0" borderId="5" xfId="0" quotePrefix="1" applyFont="1" applyBorder="1" applyAlignment="1">
      <alignment horizontal="center" vertical="center"/>
    </xf>
    <xf numFmtId="0" fontId="3" fillId="0" borderId="24" xfId="0" applyFont="1" applyBorder="1" applyProtection="1">
      <alignment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4" borderId="0" xfId="0" applyFont="1" applyFill="1" applyAlignment="1"/>
  </cellXfs>
  <cellStyles count="2">
    <cellStyle name="標準" xfId="0" builtinId="0"/>
    <cellStyle name="標準 2" xfId="1" xr:uid="{008D1962-C02D-43D2-A3F5-702DA2360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F3FB-7FDF-4557-99F5-FCDAAE1AF0BF}">
  <sheetPr>
    <tabColor rgb="FFFFFF00"/>
  </sheetPr>
  <dimension ref="A1:AH12"/>
  <sheetViews>
    <sheetView tabSelected="1" view="pageBreakPreview" zoomScale="85" zoomScaleNormal="100" zoomScaleSheetLayoutView="85" workbookViewId="0">
      <selection activeCell="C49" sqref="C49"/>
    </sheetView>
  </sheetViews>
  <sheetFormatPr defaultColWidth="9" defaultRowHeight="10"/>
  <cols>
    <col min="1" max="1" width="15.90625" style="114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115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9.90625" style="2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6">
      <c r="A2" s="2"/>
      <c r="E2" s="2"/>
      <c r="F2" s="5"/>
      <c r="J2" s="6" t="s">
        <v>0</v>
      </c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</row>
    <row r="3" spans="1:34" ht="15.75" customHeight="1">
      <c r="A3" s="9" t="s">
        <v>1</v>
      </c>
      <c r="B3" s="9"/>
      <c r="E3" s="2"/>
      <c r="J3" s="10"/>
      <c r="R3" s="11"/>
      <c r="S3" s="12" t="s">
        <v>2</v>
      </c>
      <c r="T3" s="12"/>
      <c r="U3" s="12"/>
      <c r="V3" s="12"/>
      <c r="W3" s="12"/>
      <c r="X3" s="12"/>
      <c r="Z3" s="13" t="s">
        <v>3</v>
      </c>
      <c r="AA3" s="14"/>
      <c r="AB3" s="15" t="s">
        <v>4</v>
      </c>
      <c r="AC3" s="16"/>
      <c r="AD3" s="16"/>
      <c r="AE3" s="17" t="s">
        <v>5</v>
      </c>
      <c r="AF3" s="16"/>
      <c r="AG3" s="18"/>
    </row>
    <row r="4" spans="1:34" ht="14.25" customHeight="1" thickBot="1">
      <c r="A4" s="19" t="s">
        <v>6</v>
      </c>
      <c r="B4" s="20" t="s">
        <v>7</v>
      </c>
      <c r="C4" s="21"/>
      <c r="D4" s="22"/>
      <c r="E4" s="23"/>
      <c r="F4" s="20" t="s">
        <v>8</v>
      </c>
      <c r="G4" s="24"/>
      <c r="H4" s="25" t="s">
        <v>9</v>
      </c>
      <c r="I4" s="26" t="s">
        <v>10</v>
      </c>
      <c r="J4" s="27" t="s">
        <v>11</v>
      </c>
      <c r="K4" s="28" t="s">
        <v>12</v>
      </c>
      <c r="L4" s="29"/>
      <c r="M4" s="29"/>
      <c r="N4" s="29"/>
      <c r="O4" s="30"/>
      <c r="P4" s="25" t="s">
        <v>13</v>
      </c>
      <c r="Q4" s="31" t="s">
        <v>14</v>
      </c>
      <c r="R4" s="32"/>
      <c r="S4" s="33"/>
      <c r="T4" s="34" t="s">
        <v>15</v>
      </c>
      <c r="U4" s="35" t="s">
        <v>16</v>
      </c>
      <c r="V4" s="25" t="s">
        <v>17</v>
      </c>
      <c r="W4" s="36" t="s">
        <v>18</v>
      </c>
      <c r="X4" s="37"/>
      <c r="Z4" s="38" t="s">
        <v>19</v>
      </c>
      <c r="AA4" s="38" t="s">
        <v>20</v>
      </c>
      <c r="AB4" s="26" t="s">
        <v>21</v>
      </c>
      <c r="AC4" s="25" t="s">
        <v>22</v>
      </c>
      <c r="AD4" s="25" t="s">
        <v>23</v>
      </c>
      <c r="AE4" s="26" t="s">
        <v>21</v>
      </c>
      <c r="AF4" s="25" t="s">
        <v>22</v>
      </c>
      <c r="AG4" s="25" t="s">
        <v>24</v>
      </c>
      <c r="AH4" s="39"/>
    </row>
    <row r="5" spans="1:34" ht="11.25" customHeight="1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25</v>
      </c>
      <c r="L5" s="50" t="s">
        <v>26</v>
      </c>
      <c r="M5" s="51" t="s">
        <v>27</v>
      </c>
      <c r="N5" s="52" t="s">
        <v>28</v>
      </c>
      <c r="O5" s="52" t="s">
        <v>29</v>
      </c>
      <c r="P5" s="53"/>
      <c r="Q5" s="54"/>
      <c r="R5" s="55"/>
      <c r="S5" s="56"/>
      <c r="T5" s="57"/>
      <c r="U5" s="58"/>
      <c r="V5" s="40"/>
      <c r="W5" s="25" t="s">
        <v>22</v>
      </c>
      <c r="X5" s="25" t="s">
        <v>23</v>
      </c>
      <c r="Z5" s="38"/>
      <c r="AA5" s="38"/>
      <c r="AB5" s="47"/>
      <c r="AC5" s="59"/>
      <c r="AD5" s="59"/>
      <c r="AE5" s="47"/>
      <c r="AF5" s="59"/>
      <c r="AG5" s="59"/>
      <c r="AH5" s="60"/>
    </row>
    <row r="6" spans="1:34">
      <c r="A6" s="40"/>
      <c r="B6" s="41"/>
      <c r="C6" s="42"/>
      <c r="D6" s="19" t="s">
        <v>30</v>
      </c>
      <c r="E6" s="61" t="s">
        <v>31</v>
      </c>
      <c r="F6" s="19" t="s">
        <v>30</v>
      </c>
      <c r="G6" s="26" t="s">
        <v>32</v>
      </c>
      <c r="H6" s="40"/>
      <c r="I6" s="47"/>
      <c r="J6" s="48"/>
      <c r="K6" s="62"/>
      <c r="L6" s="63"/>
      <c r="M6" s="62"/>
      <c r="N6" s="64"/>
      <c r="O6" s="64"/>
      <c r="P6" s="53"/>
      <c r="Q6" s="25" t="s">
        <v>33</v>
      </c>
      <c r="R6" s="25" t="s">
        <v>34</v>
      </c>
      <c r="S6" s="19" t="s">
        <v>35</v>
      </c>
      <c r="T6" s="65" t="s">
        <v>36</v>
      </c>
      <c r="U6" s="58"/>
      <c r="V6" s="40"/>
      <c r="W6" s="59"/>
      <c r="X6" s="59"/>
      <c r="Z6" s="38"/>
      <c r="AA6" s="38"/>
      <c r="AB6" s="47"/>
      <c r="AC6" s="59"/>
      <c r="AD6" s="59"/>
      <c r="AE6" s="47"/>
      <c r="AF6" s="59"/>
      <c r="AG6" s="59"/>
      <c r="AH6" s="60"/>
    </row>
    <row r="7" spans="1:34">
      <c r="A7" s="40"/>
      <c r="B7" s="41"/>
      <c r="C7" s="42"/>
      <c r="D7" s="40"/>
      <c r="E7" s="40"/>
      <c r="F7" s="40"/>
      <c r="G7" s="40"/>
      <c r="H7" s="40"/>
      <c r="I7" s="47"/>
      <c r="J7" s="48"/>
      <c r="K7" s="62"/>
      <c r="L7" s="63"/>
      <c r="M7" s="62"/>
      <c r="N7" s="64"/>
      <c r="O7" s="64"/>
      <c r="P7" s="53"/>
      <c r="Q7" s="53"/>
      <c r="R7" s="53"/>
      <c r="S7" s="40"/>
      <c r="T7" s="66"/>
      <c r="U7" s="58"/>
      <c r="V7" s="40"/>
      <c r="W7" s="59"/>
      <c r="X7" s="59"/>
      <c r="Z7" s="38"/>
      <c r="AA7" s="38"/>
      <c r="AB7" s="47"/>
      <c r="AC7" s="59"/>
      <c r="AD7" s="59"/>
      <c r="AE7" s="47"/>
      <c r="AF7" s="59"/>
      <c r="AG7" s="59"/>
      <c r="AH7" s="60"/>
    </row>
    <row r="8" spans="1:34">
      <c r="A8" s="67"/>
      <c r="B8" s="68"/>
      <c r="C8" s="69"/>
      <c r="D8" s="67"/>
      <c r="E8" s="67"/>
      <c r="F8" s="67"/>
      <c r="G8" s="67"/>
      <c r="H8" s="67"/>
      <c r="I8" s="70"/>
      <c r="J8" s="45"/>
      <c r="K8" s="71"/>
      <c r="L8" s="72"/>
      <c r="M8" s="71"/>
      <c r="N8" s="73"/>
      <c r="O8" s="73"/>
      <c r="P8" s="74"/>
      <c r="Q8" s="74"/>
      <c r="R8" s="74"/>
      <c r="S8" s="67"/>
      <c r="T8" s="75"/>
      <c r="U8" s="76"/>
      <c r="V8" s="67"/>
      <c r="W8" s="77"/>
      <c r="X8" s="77"/>
      <c r="Z8" s="78"/>
      <c r="AA8" s="78"/>
      <c r="AB8" s="70"/>
      <c r="AC8" s="77"/>
      <c r="AD8" s="77"/>
      <c r="AE8" s="70"/>
      <c r="AF8" s="77"/>
      <c r="AG8" s="77"/>
      <c r="AH8" s="60"/>
    </row>
    <row r="9" spans="1:34" ht="24" customHeight="1">
      <c r="A9" s="79" t="s">
        <v>37</v>
      </c>
      <c r="B9" s="80"/>
      <c r="C9" s="81" t="s">
        <v>38</v>
      </c>
      <c r="D9" s="82" t="s">
        <v>39</v>
      </c>
      <c r="E9" s="83" t="s">
        <v>40</v>
      </c>
      <c r="F9" s="84" t="s">
        <v>41</v>
      </c>
      <c r="G9" s="85">
        <v>1995</v>
      </c>
      <c r="H9" s="86" t="s">
        <v>42</v>
      </c>
      <c r="I9" s="87" t="s">
        <v>43</v>
      </c>
      <c r="J9" s="88">
        <v>5</v>
      </c>
      <c r="K9" s="89">
        <v>10</v>
      </c>
      <c r="L9" s="90">
        <f t="shared" ref="L9:L11" si="0">IF(K9&gt;0,1/K9*34.6*67.1,"")</f>
        <v>232.166</v>
      </c>
      <c r="M9" s="91">
        <f t="shared" ref="M9:M11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10.199999999999999</v>
      </c>
      <c r="N9" s="92">
        <f t="shared" ref="N9:N11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13.5</v>
      </c>
      <c r="O9" s="93" t="str">
        <f t="shared" ref="O9:O11" si="3">IF(Z9="","",IF(AE9="",TEXT(AB9,"#,##0.0"),IF(AB9-AE9&gt;0,CONCATENATE(TEXT(AE9,"#,##0.0"),"~",TEXT(AB9,"#,##0.0")),TEXT(AB9,"#,##0.0"))))</f>
        <v>19.6~19.8</v>
      </c>
      <c r="P9" s="94" t="s">
        <v>44</v>
      </c>
      <c r="Q9" s="95" t="s">
        <v>45</v>
      </c>
      <c r="R9" s="96" t="s">
        <v>46</v>
      </c>
      <c r="S9" s="97"/>
      <c r="T9" s="98"/>
      <c r="U9" s="99" t="str">
        <f t="shared" ref="U9:U11" si="4">IFERROR(IF(K9&lt;M9,"",(ROUNDDOWN(K9/M9*100,0))),"")</f>
        <v/>
      </c>
      <c r="V9" s="100" t="str">
        <f t="shared" ref="V9:V11" si="5">IFERROR(IF(K9&lt;N9,"",(ROUNDDOWN(K9/N9*100,0))),"")</f>
        <v/>
      </c>
      <c r="W9" s="100" t="str">
        <f t="shared" ref="W9:W11" si="6">IF(AC9&lt;55,"",IF(AA9="",AC9,IF(AF9-AC9&gt;0,CONCATENATE(AC9,"~",AF9),AC9)))</f>
        <v/>
      </c>
      <c r="X9" s="101" t="str">
        <f t="shared" ref="X9:X11" si="7">IF(AC9&lt;55,"",AD9)</f>
        <v/>
      </c>
      <c r="Z9" s="102">
        <v>1930</v>
      </c>
      <c r="AA9" s="102">
        <v>1950</v>
      </c>
      <c r="AB9" s="103">
        <f t="shared" ref="AB9:AB11" si="8">IF(Z9="","",(ROUND(IF(Z9&gt;=2759,9.5,IF(Z9&lt;2759,(-2.47/1000000*Z9*Z9)-(8.52/10000*Z9)+30.65)),1)))</f>
        <v>19.8</v>
      </c>
      <c r="AC9" s="104">
        <f t="shared" ref="AC9:AC11" si="9">IF(K9="","",ROUNDDOWN(K9/AB9*100,0))</f>
        <v>50</v>
      </c>
      <c r="AD9" s="104" t="str">
        <f t="shared" ref="AD9:AD11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103">
        <f t="shared" ref="AE9:AE11" si="11">IF(AA9="","",(ROUND(IF(AA9&gt;=2759,9.5,IF(AA9&lt;2759,(-2.47/1000000*AA9*AA9)-(8.52/10000*AA9)+30.65)),1)))</f>
        <v>19.600000000000001</v>
      </c>
      <c r="AF9" s="104">
        <f t="shared" ref="AF9:AF11" si="12">IF(AE9="","",IF(K9="","",ROUNDDOWN(K9/AE9*100,0)))</f>
        <v>51</v>
      </c>
      <c r="AG9" s="104" t="str">
        <f t="shared" ref="AG9:AG11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 xml:space="preserve"> </v>
      </c>
      <c r="AH9" s="105"/>
    </row>
    <row r="10" spans="1:34" ht="24" customHeight="1">
      <c r="A10" s="106"/>
      <c r="B10" s="107"/>
      <c r="C10" s="108" t="s">
        <v>47</v>
      </c>
      <c r="D10" s="82" t="s">
        <v>48</v>
      </c>
      <c r="E10" s="109" t="s">
        <v>49</v>
      </c>
      <c r="F10" s="84" t="s">
        <v>41</v>
      </c>
      <c r="G10" s="85">
        <v>1995</v>
      </c>
      <c r="H10" s="86" t="s">
        <v>42</v>
      </c>
      <c r="I10" s="87" t="s">
        <v>50</v>
      </c>
      <c r="J10" s="88">
        <v>5</v>
      </c>
      <c r="K10" s="89">
        <v>10</v>
      </c>
      <c r="L10" s="90">
        <f t="shared" si="0"/>
        <v>232.166</v>
      </c>
      <c r="M10" s="91">
        <f t="shared" si="1"/>
        <v>11.1</v>
      </c>
      <c r="N10" s="92">
        <f t="shared" si="2"/>
        <v>14.4</v>
      </c>
      <c r="O10" s="93" t="str">
        <f t="shared" si="3"/>
        <v>19.9~20.7</v>
      </c>
      <c r="P10" s="94" t="s">
        <v>44</v>
      </c>
      <c r="Q10" s="95" t="s">
        <v>45</v>
      </c>
      <c r="R10" s="96" t="s">
        <v>46</v>
      </c>
      <c r="S10" s="97"/>
      <c r="T10" s="98"/>
      <c r="U10" s="99" t="str">
        <f t="shared" si="4"/>
        <v/>
      </c>
      <c r="V10" s="100" t="str">
        <f t="shared" si="5"/>
        <v/>
      </c>
      <c r="W10" s="100" t="str">
        <f t="shared" si="6"/>
        <v/>
      </c>
      <c r="X10" s="101" t="str">
        <f t="shared" si="7"/>
        <v/>
      </c>
      <c r="Z10" s="102">
        <v>1840</v>
      </c>
      <c r="AA10" s="102">
        <v>1920</v>
      </c>
      <c r="AB10" s="103">
        <f t="shared" si="8"/>
        <v>20.7</v>
      </c>
      <c r="AC10" s="104">
        <f t="shared" si="9"/>
        <v>48</v>
      </c>
      <c r="AD10" s="104" t="str">
        <f t="shared" si="10"/>
        <v xml:space="preserve"> </v>
      </c>
      <c r="AE10" s="103">
        <f t="shared" si="11"/>
        <v>19.899999999999999</v>
      </c>
      <c r="AF10" s="104">
        <f t="shared" si="12"/>
        <v>50</v>
      </c>
      <c r="AG10" s="104" t="str">
        <f t="shared" si="13"/>
        <v xml:space="preserve"> </v>
      </c>
      <c r="AH10" s="105"/>
    </row>
    <row r="11" spans="1:34" s="10" customFormat="1" ht="24" customHeight="1">
      <c r="A11" s="110"/>
      <c r="B11" s="80"/>
      <c r="C11" s="111"/>
      <c r="D11" s="84" t="s">
        <v>48</v>
      </c>
      <c r="E11" s="83" t="s">
        <v>51</v>
      </c>
      <c r="F11" s="84" t="s">
        <v>41</v>
      </c>
      <c r="G11" s="85">
        <v>1995</v>
      </c>
      <c r="H11" s="86" t="s">
        <v>42</v>
      </c>
      <c r="I11" s="87" t="s">
        <v>50</v>
      </c>
      <c r="J11" s="88">
        <v>5</v>
      </c>
      <c r="K11" s="89">
        <v>10</v>
      </c>
      <c r="L11" s="90">
        <f t="shared" si="0"/>
        <v>232.166</v>
      </c>
      <c r="M11" s="91">
        <f t="shared" si="1"/>
        <v>11.1</v>
      </c>
      <c r="N11" s="92">
        <f t="shared" si="2"/>
        <v>14.4</v>
      </c>
      <c r="O11" s="93" t="str">
        <f t="shared" si="3"/>
        <v>19.9~20.7</v>
      </c>
      <c r="P11" s="94" t="s">
        <v>44</v>
      </c>
      <c r="Q11" s="95" t="s">
        <v>45</v>
      </c>
      <c r="R11" s="96" t="s">
        <v>46</v>
      </c>
      <c r="S11" s="97"/>
      <c r="T11" s="112"/>
      <c r="U11" s="99" t="str">
        <f t="shared" si="4"/>
        <v/>
      </c>
      <c r="V11" s="100" t="str">
        <f t="shared" si="5"/>
        <v/>
      </c>
      <c r="W11" s="100" t="str">
        <f t="shared" si="6"/>
        <v/>
      </c>
      <c r="X11" s="101" t="str">
        <f t="shared" si="7"/>
        <v/>
      </c>
      <c r="Z11" s="102">
        <v>1840</v>
      </c>
      <c r="AA11" s="102">
        <v>1920</v>
      </c>
      <c r="AB11" s="103">
        <f t="shared" si="8"/>
        <v>20.7</v>
      </c>
      <c r="AC11" s="104">
        <f t="shared" si="9"/>
        <v>48</v>
      </c>
      <c r="AD11" s="104" t="str">
        <f t="shared" si="10"/>
        <v xml:space="preserve"> </v>
      </c>
      <c r="AE11" s="103">
        <f t="shared" si="11"/>
        <v>19.899999999999999</v>
      </c>
      <c r="AF11" s="104">
        <f t="shared" si="12"/>
        <v>50</v>
      </c>
      <c r="AG11" s="104" t="str">
        <f t="shared" si="13"/>
        <v xml:space="preserve"> </v>
      </c>
      <c r="AH11" s="113"/>
    </row>
    <row r="12" spans="1:34">
      <c r="E12" s="2"/>
    </row>
  </sheetData>
  <sheetProtection formatCells="0" formatColumns="0" formatRows="0" insertColumns="0" insertRows="0" insertHyperlinks="0" deleteColumns="0" deleteRows="0" sort="0" autoFilter="0" pivotTables="0"/>
  <mergeCells count="41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J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1F5363-276C-47E7-B510-CF5862D03F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2024-06-27T08:38:00Z</dcterms:created>
  <dcterms:modified xsi:type="dcterms:W3CDTF">2024-06-27T08:41:19Z</dcterms:modified>
</cp:coreProperties>
</file>