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作成責任者が変更となる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<sst xmlns="http://schemas.openxmlformats.org/spreadsheetml/2006/main" count="2103" uniqueCount="547">
  <si>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</si>
  <si>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</si>
  <si>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</si>
  <si>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</si>
  <si>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</si>
  <si>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</si>
  <si>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</si>
  <si>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</si>
  <si>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</si>
  <si>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</si>
  <si>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</si>
  <si>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</si>
  <si>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</si>
  <si>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</si>
  <si>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</si>
  <si>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</si>
  <si>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</si>
  <si>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</si>
  <si>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</si>
  <si>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</si>
  <si>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</si>
  <si>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</si>
  <si>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</si>
  <si>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</si>
  <si>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</si>
  <si>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</si>
  <si>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</si>
  <si>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</si>
  <si>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</si>
  <si>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</si>
  <si>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</si>
  <si>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</si>
  <si>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</si>
  <si>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</si>
  <si>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</si>
  <si>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</si>
  <si>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</si>
  <si>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</si>
  <si>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</si>
  <si>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</si>
  <si>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</si>
  <si>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</si>
  <si>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</si>
  <si>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</si>
  <si>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</si>
  <si>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</si>
  <si>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</si>
  <si>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</si>
  <si>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</si>
  <si>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</si>
  <si>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</si>
  <si>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</si>
  <si>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</si>
  <si>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</si>
  <si>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</si>
  <si>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</si>
  <si>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</si>
  <si>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</si>
  <si>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</si>
  <si>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</si>
  <si>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</si>
  <si>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</si>
  <si>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</si>
  <si>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</si>
  <si>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</si>
  <si>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</si>
  <si>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</si>
  <si>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</si>
  <si>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</si>
  <si>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</si>
  <si>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</si>
  <si>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</si>
  <si>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</si>
  <si>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</si>
  <si>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</si>
  <si>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</si>
  <si>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</si>
  <si>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</si>
  <si>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</si>
  <si>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</si>
  <si>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</si>
  <si>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</si>
  <si>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</si>
  <si>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</si>
  <si>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</si>
  <si>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</si>
  <si>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</si>
  <si>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</si>
  <si>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</si>
  <si>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</si>
  <si>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</si>
  <si>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</si>
  <si>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</si>
  <si>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</si>
  <si>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</si>
  <si>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</si>
  <si>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</si>
  <si>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</si>
  <si>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</si>
  <si>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</si>
  <si>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</si>
  <si>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</si>
  <si>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</si>
  <si>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</si>
  <si>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</si>
  <si>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</si>
  <si>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</si>
  <si>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</si>
  <si>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</si>
  <si>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</si>
  <si>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</si>
  <si>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</si>
  <si>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</si>
  <si>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</si>
  <si>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</si>
  <si>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</si>
  <si>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</si>
  <si>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</si>
  <si>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</si>
  <si>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</si>
  <si>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</si>
  <si>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</si>
  <si>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</si>
  <si>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</si>
  <si>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</si>
  <si>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</si>
  <si>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</si>
  <si>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</si>
  <si>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</si>
  <si>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</si>
  <si>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</si>
  <si>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</si>
  <si>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</si>
  <si>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</si>
  <si>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</si>
  <si>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</si>
  <si>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</si>
  <si>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</si>
  <si>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</si>
  <si>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</si>
  <si>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</si>
  <si>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</si>
  <si>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</si>
  <si>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</si>
  <si>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</si>
  <si>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</si>
  <si>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</si>
  <si>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</si>
  <si>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</si>
  <si>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</si>
  <si>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</si>
  <si>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</si>
  <si>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</si>
  <si>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</si>
  <si>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</si>
  <si>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</si>
  <si>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</si>
  <si>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</si>
  <si>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</si>
  <si>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</si>
  <si>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</si>
  <si>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</si>
  <si>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</si>
  <si>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</si>
  <si>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</si>
  <si>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</si>
  <si>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</si>
  <si>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</si>
  <si>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</si>
  <si>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</si>
  <si>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</si>
  <si>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</si>
  <si>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</si>
  <si>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</si>
  <si>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</si>
  <si>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</si>
  <si>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</si>
  <si>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</si>
  <si>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</si>
  <si>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</si>
  <si>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</si>
  <si>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</si>
  <si>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</si>
  <si>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</si>
  <si>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</si>
  <si>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</si>
  <si>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</si>
  <si>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</si>
  <si>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</si>
  <si>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</si>
  <si>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</si>
  <si>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</si>
  <si>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</si>
  <si>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</si>
  <si>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</si>
  <si>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</si>
  <si>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</si>
  <si>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</si>
  <si>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</si>
  <si>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</si>
  <si>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</si>
  <si>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</si>
  <si>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</si>
  <si>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</si>
  <si>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</si>
  <si>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</si>
  <si>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</si>
  <si>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</si>
  <si>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</si>
  <si>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</si>
  <si>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</si>
  <si>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</si>
  <si>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</si>
  <si>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</si>
  <si>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</si>
  <si>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</si>
  <si>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</si>
  <si>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</si>
  <si>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</si>
  <si>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</si>
  <si>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</si>
  <si>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</si>
  <si>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</si>
  <si>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</si>
  <si>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</si>
  <si>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</si>
  <si>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</si>
  <si>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</si>
  <si>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</si>
  <si>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</si>
  <si>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</si>
  <si>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</si>
  <si>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</si>
  <si>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</si>
  <si>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</si>
  <si>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</si>
  <si>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</si>
  <si>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</si>
  <si>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</si>
  <si>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</si>
  <si>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</si>
  <si>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</si>
  <si>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</si>
  <si>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</si>
  <si>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</si>
  <si>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</si>
  <si>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</si>
  <si>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</si>
  <si>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</si>
  <si>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</si>
  <si>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</si>
  <si>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</si>
  <si>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</si>
  <si>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</si>
  <si>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</si>
  <si>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</si>
  <si>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</si>
  <si>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</si>
  <si>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</si>
  <si>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</si>
  <si>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</si>
  <si>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</si>
  <si>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</si>
  <si>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</si>
  <si>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</si>
  <si>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</si>
  <si>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</si>
  <si>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</si>
  <si>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</si>
  <si>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</si>
  <si>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</si>
  <si>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</si>
  <si>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</si>
  <si>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</si>
  <si>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</si>
  <si>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</si>
  <si>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</si>
  <si>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</si>
  <si>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</si>
  <si>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</si>
  <si>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</si>
  <si>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</si>
  <si>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</si>
  <si>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</si>
  <si>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</si>
  <si>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</si>
  <si>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</si>
  <si>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</si>
  <si>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</si>
  <si>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</si>
  <si>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</si>
  <si>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</si>
  <si>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</si>
  <si>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</si>
  <si>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</si>
  <si>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</si>
  <si>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</si>
  <si>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</si>
  <si>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</si>
  <si>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</si>
  <si>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</si>
  <si>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</si>
  <si>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</si>
  <si>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</si>
  <si>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</si>
  <si>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</si>
  <si>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</si>
  <si>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</si>
  <si>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</si>
  <si>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</si>
  <si>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</si>
  <si>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</si>
  <si>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</si>
  <si>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</si>
  <si>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</si>
  <si>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</si>
  <si>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</si>
  <si>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</si>
  <si>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</si>
  <si>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</si>
  <si>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</si>
  <si>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</si>
  <si>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</si>
  <si>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</si>
  <si>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</si>
  <si>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</si>
  <si>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</si>
  <si>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</si>
  <si>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</si>
  <si>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</si>
  <si>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</si>
  <si>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</si>
  <si>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</si>
  <si>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</si>
  <si>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</si>
  <si>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</si>
  <si>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</si>
  <si>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</si>
  <si>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</si>
  <si>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</si>
  <si>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</si>
  <si>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</si>
  <si>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</si>
  <si>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</si>
  <si>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</si>
  <si>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</si>
  <si>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</si>
  <si>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</si>
  <si>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</si>
  <si>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</si>
  <si>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</si>
  <si>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</si>
  <si>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</si>
  <si>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</si>
  <si>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</si>
  <si>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</si>
  <si>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</si>
  <si>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</si>
  <si>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</si>
  <si>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</si>
  <si>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</si>
  <si>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</si>
  <si>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</si>
  <si>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</si>
  <si>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</si>
  <si>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</si>
  <si>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</si>
  <si>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</si>
  <si>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</si>
  <si>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</si>
  <si>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</si>
  <si>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</si>
  <si>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</si>
  <si>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</si>
  <si>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</si>
  <si>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</si>
  <si>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</si>
  <si>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</si>
  <si>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</si>
  <si>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</si>
  <si>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</si>
  <si>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</si>
  <si>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</si>
  <si>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</si>
  <si>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</si>
  <si>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</si>
  <si>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</si>
  <si>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</si>
  <si>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</si>
  <si>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</si>
  <si>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</si>
  <si>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</si>
  <si>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</si>
  <si>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</si>
  <si>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</si>
  <si>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</si>
  <si>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</si>
  <si>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</si>
  <si>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</si>
  <si>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</si>
  <si>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</si>
  <si>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</si>
  <si>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</si>
  <si>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</si>
  <si>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</si>
  <si>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</si>
  <si>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</si>
  <si>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</si>
  <si>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</si>
  <si>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</si>
  <si>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</si>
  <si>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</si>
  <si>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</si>
  <si>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</si>
  <si>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</si>
  <si>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</si>
  <si>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</si>
  <si>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</si>
  <si>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</si>
  <si>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</si>
  <si>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</si>
  <si>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</si>
  <si>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</si>
  <si>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</si>
  <si>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</si>
  <si>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</si>
  <si>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</si>
  <si>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</si>
  <si>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</si>
  <si>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</si>
  <si>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</si>
  <si>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</si>
  <si>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</si>
  <si>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</si>
  <si>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</si>
  <si>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</si>
  <si>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</si>
  <si>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</si>
  <si>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</si>
  <si>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</si>
  <si>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</si>
  <si>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</si>
  <si>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</si>
  <si>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</si>
  <si>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</si>
  <si>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</si>
  <si>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</si>
  <si>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</si>
  <si>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</si>
  <si>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</si>
  <si>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</si>
  <si>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</si>
  <si>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</si>
  <si>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</si>
  <si>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</si>
  <si>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</si>
  <si>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</si>
  <si>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</si>
  <si>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</si>
  <si>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</si>
  <si>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</si>
  <si>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</si>
  <si>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</si>
  <si>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</si>
  <si>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</si>
  <si>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</si>
  <si>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</si>
  <si>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</si>
  <si>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</si>
  <si>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</si>
  <si>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</si>
  <si>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</si>
  <si>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</si>
  <si>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</si>
  <si>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</si>
  <si>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</si>
  <si>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</si>
  <si>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</si>
  <si>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</si>
  <si>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</si>
  <si>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</si>
  <si>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</si>
  <si>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水源地域対策基本問題調査費</t>
    <phoneticPr fontId="5"/>
  </si>
  <si>
    <t>水管理・国土保全局　水資源部</t>
    <phoneticPr fontId="5"/>
  </si>
  <si>
    <t>水資源政策課</t>
    <phoneticPr fontId="5"/>
  </si>
  <si>
    <t>○</t>
  </si>
  <si>
    <t>水源地域対策特別措置法（昭和４８年法律第１１８号）第７条、同第１１条、同第１４条</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</si>
  <si>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</si>
  <si>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</si>
  <si>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</si>
  <si>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</si>
  <si>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令和3年度末に水源地域整備計画に基づく社会基盤整備事業の完了割合を90%まで進捗する。</t>
    <rPh sb="0" eb="2">
      <t>レイワ</t>
    </rPh>
    <phoneticPr fontId="5"/>
  </si>
  <si>
    <t>水源地域対策特別措置法に基づく水源地域整備計画（34ダム）に位置づけられた事業の総数を分母とし、そのうち完了した事業数を分子とした割合を指標とする。（単位：％）</t>
    <phoneticPr fontId="5"/>
  </si>
  <si>
    <t>-</t>
    <phoneticPr fontId="5"/>
  </si>
  <si>
    <t>％</t>
    <phoneticPr fontId="5"/>
  </si>
  <si>
    <t>水資源地域における社会基盤整備事業の完了割合（国土交通省水管理・国土保全局調べ（令和2年5月）</t>
    <rPh sb="40" eb="42">
      <t>レイワ</t>
    </rPh>
    <phoneticPr fontId="5"/>
  </si>
  <si>
    <t>-</t>
    <phoneticPr fontId="5"/>
  </si>
  <si>
    <t>水源地域対策特別措置法に基づく水源地域として指定した地域数</t>
    <phoneticPr fontId="5"/>
  </si>
  <si>
    <t>地域</t>
    <rPh sb="0" eb="2">
      <t>チイキ</t>
    </rPh>
    <phoneticPr fontId="5"/>
  </si>
  <si>
    <t>（執行額（Ｘ））／（水源地域対策特別措置法に基づく水源地域として指定した地域数（Ｙ））</t>
    <phoneticPr fontId="5"/>
  </si>
  <si>
    <t>万円／地域</t>
    <phoneticPr fontId="5"/>
  </si>
  <si>
    <t>　　Ｘ　/　Ｙ</t>
    <phoneticPr fontId="5"/>
  </si>
  <si>
    <t>700万円／96地域</t>
  </si>
  <si>
    <t>600万円／96地域</t>
    <phoneticPr fontId="5"/>
  </si>
  <si>
    <t>2.良好な生活環境、自然環境の形成、バリアフリー社会の実現</t>
    <phoneticPr fontId="5"/>
  </si>
  <si>
    <t>6.水資源の確保、水源地域活性化等を推進する</t>
    <phoneticPr fontId="5"/>
  </si>
  <si>
    <t>水源地域整備計画に基づく社会基盤整備事業の完了割合</t>
    <phoneticPr fontId="5"/>
  </si>
  <si>
    <t>　業務発注については、総合評価落札方式により競争性・透明性を高めた契約手続を行っているところである。</t>
    <phoneticPr fontId="5"/>
  </si>
  <si>
    <t>無</t>
  </si>
  <si>
    <t>　単位当たりコストは、十分低い水準となっており、妥当である。</t>
    <phoneticPr fontId="5"/>
  </si>
  <si>
    <t>‐</t>
  </si>
  <si>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</si>
  <si>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</si>
  <si>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　成果実績は着実に向上しているが、事業主体である関係地方公共団体の財政状況やダム建設事業の影響を受けている。</t>
    <phoneticPr fontId="5"/>
  </si>
  <si>
    <t>　現在の手段により、十分低いコストで実施できている。</t>
    <phoneticPr fontId="5"/>
  </si>
  <si>
    <t>　概ね見込みに見合った活動実績となっている。</t>
    <phoneticPr fontId="5"/>
  </si>
  <si>
    <t>　成果は、定期的に実施するヒアリング等を通じて水源地域対策に取り組む地方公共団体等に対する助言や、水源地域整備計画策定時に活用している。</t>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</si>
  <si>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phoneticPr fontId="5"/>
  </si>
  <si>
    <t>135</t>
  </si>
  <si>
    <t>043</t>
  </si>
  <si>
    <t>048</t>
  </si>
  <si>
    <t>193</t>
    <phoneticPr fontId="5"/>
  </si>
  <si>
    <t>044</t>
    <phoneticPr fontId="5"/>
  </si>
  <si>
    <t>207</t>
  </si>
  <si>
    <t>053</t>
  </si>
  <si>
    <t>051</t>
  </si>
  <si>
    <t>A.中央開発（株）</t>
    <phoneticPr fontId="5"/>
  </si>
  <si>
    <t>水資源対策調査費</t>
    <phoneticPr fontId="5"/>
  </si>
  <si>
    <t>中央開発（株）</t>
    <phoneticPr fontId="5"/>
  </si>
  <si>
    <t>一般競争契約
（総合評価）</t>
    <phoneticPr fontId="5"/>
  </si>
  <si>
    <t>053</t>
    <phoneticPr fontId="5"/>
  </si>
  <si>
    <t>諸謝金</t>
    <rPh sb="0" eb="3">
      <t>ショシャキン</t>
    </rPh>
    <phoneticPr fontId="5"/>
  </si>
  <si>
    <t>700万円／94地域</t>
    <phoneticPr fontId="5"/>
  </si>
  <si>
    <t>500万円／97地域</t>
    <phoneticPr fontId="5"/>
  </si>
  <si>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phoneticPr fontId="5"/>
  </si>
  <si>
    <t>-</t>
    <phoneticPr fontId="5"/>
  </si>
  <si>
    <t>平成31年度水源地域の課題と情報発信に関する調査業務</t>
    <phoneticPr fontId="5"/>
  </si>
  <si>
    <t>　水源地域における社会基盤整備事業の完了割合は、平成30年度末で75％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phoneticPr fontId="5"/>
  </si>
  <si>
    <t>有</t>
  </si>
  <si>
    <t>　国民生活の維持に必要な水の安定供給、水害からの被害軽減を担う水源地域の振興を目的としており、国民や社会のニーズを反映している。</t>
    <rPh sb="19" eb="21">
      <t>スイガイ</t>
    </rPh>
    <rPh sb="24" eb="26">
      <t>ヒガイ</t>
    </rPh>
    <rPh sb="26" eb="28">
      <t>ケイゲン</t>
    </rPh>
    <rPh sb="29" eb="30">
      <t>ニナ</t>
    </rPh>
    <phoneticPr fontId="5"/>
  </si>
  <si>
    <t>　国民生活の維持に必要な水の安定供給、水害からの被害軽減を担う水源地域の振興は、国における基本的かつ、全国を対象とした施策であり国の関与が必要である。</t>
    <rPh sb="29" eb="30">
      <t>ニナ</t>
    </rPh>
    <phoneticPr fontId="5"/>
  </si>
  <si>
    <t>　国民生活の維持に必要な水の安定供給、水害からの被害軽減を担う水源地域の振興は、優先度の高い事業である。</t>
    <rPh sb="29" eb="30">
      <t>ニナ</t>
    </rPh>
    <phoneticPr fontId="5"/>
  </si>
  <si>
    <t>　国民生活の維持に必要な水の安定供給、水害からの被害軽減など水源地域の保全は国における基本的な施策であり、ダム等の建設による水源地域の社会環境の変化に対して、水源地域対策特別措置法に基づく水源地域対策を着実に推進するとともに、水源地域の保全・地域活性化の活動を促すことを目的とする。</t>
    <rPh sb="19" eb="21">
      <t>スイガイ</t>
    </rPh>
    <rPh sb="24" eb="26">
      <t>ヒガイ</t>
    </rPh>
    <rPh sb="26" eb="28">
      <t>ケイゲン</t>
    </rPh>
    <rPh sb="101" eb="103">
      <t>チャクジツ</t>
    </rPh>
    <rPh sb="121" eb="123">
      <t>チイキ</t>
    </rPh>
    <phoneticPr fontId="5"/>
  </si>
  <si>
    <t>　本事業は、水源地域対策特別措置法の適切な施行のため、職員による現地調査および地元関係者打合せ等を行う。また、地域の活動主体や活動支援に関わる専門家等が連携し、全国レベルの「情報共有の場」を設け、様々な知見や人材の共有を通して各地域に自立的な水源地域活性化活動を促す。</t>
    <rPh sb="39" eb="41">
      <t>ジモト</t>
    </rPh>
    <rPh sb="101" eb="103">
      <t>チケン</t>
    </rPh>
    <rPh sb="113" eb="116">
      <t>カクチイキ</t>
    </rPh>
    <phoneticPr fontId="5"/>
  </si>
  <si>
    <t>-</t>
  </si>
  <si>
    <t>-</t>
    <phoneticPr fontId="5"/>
  </si>
  <si>
    <t>課長　藤川　眞行</t>
    <rPh sb="3" eb="5">
      <t>フジカワ</t>
    </rPh>
    <rPh sb="6" eb="7">
      <t>マコト</t>
    </rPh>
    <rPh sb="7" eb="8">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</si>
</sst>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93926</xdr:colOff>
      <xdr:row>749</xdr:row>
      <xdr:rowOff>4941</xdr:rowOff>
    </xdr:from>
    <xdr:to>
      <xdr:col>34</xdr:col>
      <xdr:colOff>191749</xdr:colOff>
      <xdr:row>749</xdr:row>
      <xdr:rowOff>4941</xdr:rowOff>
    </xdr:to>
    <xdr:cxnSp macro="">
      <xdr:nvCxnSpPr>
        <xdr:cNvPr id="17" name="直線矢印コネクタ 16"/>
        <xdr:cNvCxnSpPr/>
      </xdr:nvCxnSpPr>
      <xdr:spPr>
        <a:xfrm>
          <a:off x="4894526" y="37885866"/>
          <a:ext cx="209807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95249</xdr:colOff>
      <xdr:row>747</xdr:row>
      <xdr:rowOff>8867</xdr:rowOff>
    </xdr:from>
    <xdr:to>
      <xdr:col>24</xdr:col>
      <xdr:colOff>95545</xdr:colOff>
      <xdr:row>753</xdr:row>
      <xdr:rowOff>10584</xdr:rowOff>
    </xdr:to>
    <xdr:cxnSp macro="">
      <xdr:nvCxnSpPr>
        <xdr:cNvPr id="23" name="直線矢印コネクタ 22"/>
        <xdr:cNvCxnSpPr>
          <a:stCxn id="37" idx="2"/>
          <a:endCxn id="59" idx="0"/>
        </xdr:cNvCxnSpPr>
      </xdr:nvCxnSpPr>
      <xdr:spPr>
        <a:xfrm flipH="1">
          <a:off x="4936190" y="37817514"/>
          <a:ext cx="296" cy="20860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4719</xdr:rowOff>
    </xdr:from>
    <xdr:to>
      <xdr:col>29</xdr:col>
      <xdr:colOff>0</xdr:colOff>
      <xdr:row>747</xdr:row>
      <xdr:rowOff>8867</xdr:rowOff>
    </xdr:to>
    <xdr:grpSp>
      <xdr:nvGrpSpPr>
        <xdr:cNvPr id="60" name="グループ化 59"/>
        <xdr:cNvGrpSpPr/>
      </xdr:nvGrpSpPr>
      <xdr:grpSpPr>
        <a:xfrm>
          <a:off x="4034118" y="36423837"/>
          <a:ext cx="1815353" cy="1393677"/>
          <a:chOff x="4021667" y="35871636"/>
          <a:chExt cx="1809750" cy="1401148"/>
        </a:xfrm>
      </xdr:grpSpPr>
      <xdr:sp macro="" textlink="">
        <xdr:nvSpPr>
          <xdr:cNvPr id="37" name="テキスト ボックス 36"/>
          <xdr:cNvSpPr txBox="1"/>
        </xdr:nvSpPr>
        <xdr:spPr>
          <a:xfrm>
            <a:off x="4021667" y="36580719"/>
            <a:ext cx="1799166"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業務発注及び監督</a:t>
            </a:r>
          </a:p>
        </xdr:txBody>
      </xdr:sp>
      <xdr:sp macro="" textlink="">
        <xdr:nvSpPr>
          <xdr:cNvPr id="14" name="テキスト ボックス 13"/>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6</a:t>
            </a:r>
            <a:r>
              <a:rPr kumimoji="0" lang="ja-JP" altLang="en-US" sz="1100" b="0" i="0" u="none" strike="noStrike">
                <a:solidFill>
                  <a:schemeClr val="dk1"/>
                </a:solidFill>
                <a:effectLst/>
                <a:latin typeface="+mn-lt"/>
                <a:ea typeface="+mn-ea"/>
                <a:cs typeface="+mn-cs"/>
              </a:rPr>
              <a:t>百万円</a:t>
            </a:r>
            <a:endParaRPr kumimoji="1" lang="ja-JP" altLang="en-US" sz="1100"/>
          </a:p>
        </xdr:txBody>
      </xdr:sp>
      <xdr:sp macro="" textlink="">
        <xdr:nvSpPr>
          <xdr:cNvPr id="15" name="大かっこ 14"/>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44822</xdr:colOff>
      <xdr:row>753</xdr:row>
      <xdr:rowOff>10584</xdr:rowOff>
    </xdr:from>
    <xdr:to>
      <xdr:col>29</xdr:col>
      <xdr:colOff>145674</xdr:colOff>
      <xdr:row>753</xdr:row>
      <xdr:rowOff>336951</xdr:rowOff>
    </xdr:to>
    <xdr:sp macro="" textlink="">
      <xdr:nvSpPr>
        <xdr:cNvPr id="59" name="テキスト ボックス 58"/>
        <xdr:cNvSpPr txBox="1"/>
      </xdr:nvSpPr>
      <xdr:spPr>
        <a:xfrm>
          <a:off x="3877234" y="39903525"/>
          <a:ext cx="2117911" cy="32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20</xdr:col>
      <xdr:colOff>0</xdr:colOff>
      <xdr:row>754</xdr:row>
      <xdr:rowOff>4718</xdr:rowOff>
    </xdr:from>
    <xdr:to>
      <xdr:col>29</xdr:col>
      <xdr:colOff>0</xdr:colOff>
      <xdr:row>757</xdr:row>
      <xdr:rowOff>656167</xdr:rowOff>
    </xdr:to>
    <xdr:grpSp>
      <xdr:nvGrpSpPr>
        <xdr:cNvPr id="53" name="グループ化 52"/>
        <xdr:cNvGrpSpPr/>
      </xdr:nvGrpSpPr>
      <xdr:grpSpPr>
        <a:xfrm>
          <a:off x="4034118" y="40245042"/>
          <a:ext cx="1815353" cy="1693596"/>
          <a:chOff x="4021667" y="39713385"/>
          <a:chExt cx="1809750" cy="1699199"/>
        </a:xfrm>
      </xdr:grpSpPr>
      <xdr:sp macro="" textlink="">
        <xdr:nvSpPr>
          <xdr:cNvPr id="44" name="テキスト ボックス 43"/>
          <xdr:cNvSpPr txBox="1"/>
        </xdr:nvSpPr>
        <xdr:spPr>
          <a:xfrm>
            <a:off x="4021667" y="40422468"/>
            <a:ext cx="1799166" cy="990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・水源地域における課題</a:t>
            </a:r>
            <a:endParaRPr kumimoji="1" lang="en-US" altLang="ja-JP" sz="1100"/>
          </a:p>
          <a:p>
            <a:pPr algn="l"/>
            <a:r>
              <a:rPr kumimoji="1" lang="ja-JP" altLang="en-US" sz="1100"/>
              <a:t>　等に関する調査</a:t>
            </a:r>
            <a:br>
              <a:rPr kumimoji="1" lang="ja-JP" altLang="en-US" sz="1100"/>
            </a:br>
            <a:r>
              <a:rPr kumimoji="1" lang="ja-JP" altLang="en-US" sz="1100"/>
              <a:t>・水源地域からの情報発</a:t>
            </a:r>
            <a:endParaRPr kumimoji="1" lang="en-US" altLang="ja-JP" sz="1100"/>
          </a:p>
          <a:p>
            <a:pPr algn="l"/>
            <a:r>
              <a:rPr kumimoji="1" lang="ja-JP" altLang="en-US" sz="1100"/>
              <a:t>　信手法等に関する調査</a:t>
            </a:r>
          </a:p>
        </xdr:txBody>
      </xdr:sp>
      <xdr:sp macro="" textlink="">
        <xdr:nvSpPr>
          <xdr:cNvPr id="45" name="テキスト ボックス 44"/>
          <xdr:cNvSpPr txBox="1"/>
        </xdr:nvSpPr>
        <xdr:spPr>
          <a:xfrm>
            <a:off x="4231353" y="39713385"/>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Ａ．中央開発（株）</a:t>
            </a:r>
          </a:p>
          <a:p>
            <a:pPr algn="ctr"/>
            <a:r>
              <a:rPr kumimoji="1" lang="en-US" altLang="ja-JP" sz="1100"/>
              <a:t>4</a:t>
            </a:r>
            <a:r>
              <a:rPr kumimoji="1" lang="ja-JP" altLang="en-US" sz="1100"/>
              <a:t>百万円</a:t>
            </a:r>
          </a:p>
        </xdr:txBody>
      </xdr:sp>
      <xdr:sp macro="" textlink="">
        <xdr:nvSpPr>
          <xdr:cNvPr id="46" name="大かっこ 45"/>
          <xdr:cNvSpPr/>
        </xdr:nvSpPr>
        <xdr:spPr>
          <a:xfrm>
            <a:off x="4030569" y="40417558"/>
            <a:ext cx="1800848" cy="995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199402</xdr:colOff>
      <xdr:row>748</xdr:row>
      <xdr:rowOff>5777</xdr:rowOff>
    </xdr:from>
    <xdr:to>
      <xdr:col>42</xdr:col>
      <xdr:colOff>190500</xdr:colOff>
      <xdr:row>752</xdr:row>
      <xdr:rowOff>9925</xdr:rowOff>
    </xdr:to>
    <xdr:grpSp>
      <xdr:nvGrpSpPr>
        <xdr:cNvPr id="47" name="グループ化 46"/>
        <xdr:cNvGrpSpPr/>
      </xdr:nvGrpSpPr>
      <xdr:grpSpPr>
        <a:xfrm>
          <a:off x="6855696" y="38161806"/>
          <a:ext cx="1806451" cy="1393678"/>
          <a:chOff x="4030569" y="35871636"/>
          <a:chExt cx="1800848" cy="1401148"/>
        </a:xfrm>
      </xdr:grpSpPr>
      <xdr:sp macro="" textlink="">
        <xdr:nvSpPr>
          <xdr:cNvPr id="48" name="テキスト ボックス 47"/>
          <xdr:cNvSpPr txBox="1"/>
        </xdr:nvSpPr>
        <xdr:spPr>
          <a:xfrm>
            <a:off x="4231353" y="36580719"/>
            <a:ext cx="1390970"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・諸謝金、職員旅費、委員等旅費</a:t>
            </a:r>
          </a:p>
        </xdr:txBody>
      </xdr:sp>
      <xdr:sp macro="" textlink="">
        <xdr:nvSpPr>
          <xdr:cNvPr id="49" name="テキスト ボックス 48"/>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p>
          <a:p>
            <a:pPr algn="ctr"/>
            <a:r>
              <a:rPr kumimoji="1" lang="en-US" altLang="ja-JP" sz="1100"/>
              <a:t>2</a:t>
            </a:r>
            <a:r>
              <a:rPr kumimoji="1" lang="ja-JP" altLang="en-US" sz="1100"/>
              <a:t>百万円</a:t>
            </a:r>
          </a:p>
        </xdr:txBody>
      </xdr:sp>
      <xdr:sp macro="" textlink="">
        <xdr:nvSpPr>
          <xdr:cNvPr id="50" name="大かっこ 49"/>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49</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481</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423</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484</v>
      </c>
      <c r="AF5" s="708"/>
      <c r="AG5" s="708"/>
      <c r="AH5" s="708"/>
      <c r="AI5" s="708"/>
      <c r="AJ5" s="708"/>
      <c r="AK5" s="708"/>
      <c r="AL5" s="708"/>
      <c r="AM5" s="708"/>
      <c r="AN5" s="708"/>
      <c r="AO5" s="708"/>
      <c r="AP5" s="709"/>
      <c r="AQ5" s="710" t="s">
        <v>546</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486</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15">
      <c r="A9" s="136" t="s">
        <v>23</v>
      </c>
      <c r="B9" s="137"/>
      <c r="C9" s="137"/>
      <c r="D9" s="137"/>
      <c r="E9" s="137"/>
      <c r="F9" s="137"/>
      <c r="G9" s="560" t="s">
        <v>542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543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2">
        <v>8</v>
      </c>
      <c r="Q13" s="103"/>
      <c r="R13" s="103"/>
      <c r="S13" s="103"/>
      <c r="T13" s="103"/>
      <c r="U13" s="103"/>
      <c r="V13" s="104"/>
      <c r="W13" s="102">
        <v>8</v>
      </c>
      <c r="X13" s="103"/>
      <c r="Y13" s="103"/>
      <c r="Z13" s="103"/>
      <c r="AA13" s="103"/>
      <c r="AB13" s="103"/>
      <c r="AC13" s="104"/>
      <c r="AD13" s="102">
        <v>6</v>
      </c>
      <c r="AE13" s="103"/>
      <c r="AF13" s="103"/>
      <c r="AG13" s="103"/>
      <c r="AH13" s="103"/>
      <c r="AI13" s="103"/>
      <c r="AJ13" s="104"/>
      <c r="AK13" s="102">
        <v>5</v>
      </c>
      <c r="AL13" s="103"/>
      <c r="AM13" s="103"/>
      <c r="AN13" s="103"/>
      <c r="AO13" s="103"/>
      <c r="AP13" s="103"/>
      <c r="AQ13" s="104"/>
      <c r="AR13" s="99"/>
      <c r="AS13" s="100"/>
      <c r="AT13" s="100"/>
      <c r="AU13" s="100"/>
      <c r="AV13" s="100"/>
      <c r="AW13" s="100"/>
      <c r="AX13" s="385"/>
    </row>
    <row r="14" spans="1:50" ht="21" customHeight="1" x14ac:dyDescent="0.15">
      <c r="A14" s="133"/>
      <c r="B14" s="134"/>
      <c r="C14" s="134"/>
      <c r="D14" s="134"/>
      <c r="E14" s="134"/>
      <c r="F14" s="135"/>
      <c r="G14" s="735"/>
      <c r="H14" s="736"/>
      <c r="I14" s="563" t="s">
        <v>8</v>
      </c>
      <c r="J14" s="617"/>
      <c r="K14" s="617"/>
      <c r="L14" s="617"/>
      <c r="M14" s="617"/>
      <c r="N14" s="617"/>
      <c r="O14" s="618"/>
      <c r="P14" s="102" t="s">
        <v>545</v>
      </c>
      <c r="Q14" s="103"/>
      <c r="R14" s="103"/>
      <c r="S14" s="103"/>
      <c r="T14" s="103"/>
      <c r="U14" s="103"/>
      <c r="V14" s="104"/>
      <c r="W14" s="102" t="s">
        <v>544</v>
      </c>
      <c r="X14" s="103"/>
      <c r="Y14" s="103"/>
      <c r="Z14" s="103"/>
      <c r="AA14" s="103"/>
      <c r="AB14" s="103"/>
      <c r="AC14" s="104"/>
      <c r="AD14" s="102" t="s">
        <v>544</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2" t="s">
        <v>544</v>
      </c>
      <c r="Q15" s="103"/>
      <c r="R15" s="103"/>
      <c r="S15" s="103"/>
      <c r="T15" s="103"/>
      <c r="U15" s="103"/>
      <c r="V15" s="104"/>
      <c r="W15" s="102" t="s">
        <v>544</v>
      </c>
      <c r="X15" s="103"/>
      <c r="Y15" s="103"/>
      <c r="Z15" s="103"/>
      <c r="AA15" s="103"/>
      <c r="AB15" s="103"/>
      <c r="AC15" s="104"/>
      <c r="AD15" s="102" t="s">
        <v>544</v>
      </c>
      <c r="AE15" s="103"/>
      <c r="AF15" s="103"/>
      <c r="AG15" s="103"/>
      <c r="AH15" s="103"/>
      <c r="AI15" s="103"/>
      <c r="AJ15" s="104"/>
      <c r="AK15" s="102" t="s">
        <v>545</v>
      </c>
      <c r="AL15" s="103"/>
      <c r="AM15" s="103"/>
      <c r="AN15" s="103"/>
      <c r="AO15" s="103"/>
      <c r="AP15" s="103"/>
      <c r="AQ15" s="104"/>
      <c r="AR15" s="102"/>
      <c r="AS15" s="103"/>
      <c r="AT15" s="103"/>
      <c r="AU15" s="103"/>
      <c r="AV15" s="103"/>
      <c r="AW15" s="103"/>
      <c r="AX15" s="616"/>
    </row>
    <row r="16" spans="1:50" ht="21" customHeight="1" x14ac:dyDescent="0.15">
      <c r="A16" s="133"/>
      <c r="B16" s="134"/>
      <c r="C16" s="134"/>
      <c r="D16" s="134"/>
      <c r="E16" s="134"/>
      <c r="F16" s="135"/>
      <c r="G16" s="735"/>
      <c r="H16" s="736"/>
      <c r="I16" s="563" t="s">
        <v>51</v>
      </c>
      <c r="J16" s="564"/>
      <c r="K16" s="564"/>
      <c r="L16" s="564"/>
      <c r="M16" s="564"/>
      <c r="N16" s="564"/>
      <c r="O16" s="565"/>
      <c r="P16" s="102" t="s">
        <v>544</v>
      </c>
      <c r="Q16" s="103"/>
      <c r="R16" s="103"/>
      <c r="S16" s="103"/>
      <c r="T16" s="103"/>
      <c r="U16" s="103"/>
      <c r="V16" s="104"/>
      <c r="W16" s="102" t="s">
        <v>544</v>
      </c>
      <c r="X16" s="103"/>
      <c r="Y16" s="103"/>
      <c r="Z16" s="103"/>
      <c r="AA16" s="103"/>
      <c r="AB16" s="103"/>
      <c r="AC16" s="104"/>
      <c r="AD16" s="102" t="s">
        <v>544</v>
      </c>
      <c r="AE16" s="103"/>
      <c r="AF16" s="103"/>
      <c r="AG16" s="103"/>
      <c r="AH16" s="103"/>
      <c r="AI16" s="103"/>
      <c r="AJ16" s="104"/>
      <c r="AK16" s="102"/>
      <c r="AL16" s="103"/>
      <c r="AM16" s="103"/>
      <c r="AN16" s="103"/>
      <c r="AO16" s="103"/>
      <c r="AP16" s="103"/>
      <c r="AQ16" s="104"/>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2" t="s">
        <v>544</v>
      </c>
      <c r="Q17" s="103"/>
      <c r="R17" s="103"/>
      <c r="S17" s="103"/>
      <c r="T17" s="103"/>
      <c r="U17" s="103"/>
      <c r="V17" s="104"/>
      <c r="W17" s="102" t="s">
        <v>544</v>
      </c>
      <c r="X17" s="103"/>
      <c r="Y17" s="103"/>
      <c r="Z17" s="103"/>
      <c r="AA17" s="103"/>
      <c r="AB17" s="103"/>
      <c r="AC17" s="104"/>
      <c r="AD17" s="102" t="s">
        <v>544</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8">
        <f>SUM(P13:V17)</f>
        <v>8</v>
      </c>
      <c r="Q18" s="109"/>
      <c r="R18" s="109"/>
      <c r="S18" s="109"/>
      <c r="T18" s="109"/>
      <c r="U18" s="109"/>
      <c r="V18" s="110"/>
      <c r="W18" s="108">
        <f>SUM(W13:AC17)</f>
        <v>8</v>
      </c>
      <c r="X18" s="109"/>
      <c r="Y18" s="109"/>
      <c r="Z18" s="109"/>
      <c r="AA18" s="109"/>
      <c r="AB18" s="109"/>
      <c r="AC18" s="110"/>
      <c r="AD18" s="108">
        <f>SUM(AD13:AJ17)</f>
        <v>6</v>
      </c>
      <c r="AE18" s="109"/>
      <c r="AF18" s="109"/>
      <c r="AG18" s="109"/>
      <c r="AH18" s="109"/>
      <c r="AI18" s="109"/>
      <c r="AJ18" s="110"/>
      <c r="AK18" s="108">
        <f>SUM(AK13:AQ17)</f>
        <v>5</v>
      </c>
      <c r="AL18" s="109"/>
      <c r="AM18" s="109"/>
      <c r="AN18" s="109"/>
      <c r="AO18" s="109"/>
      <c r="AP18" s="109"/>
      <c r="AQ18" s="110"/>
      <c r="AR18" s="108">
        <f>SUM(AR13:AX17)</f>
        <v>0</v>
      </c>
      <c r="AS18" s="109"/>
      <c r="AT18" s="109"/>
      <c r="AU18" s="109"/>
      <c r="AV18" s="109"/>
      <c r="AW18" s="109"/>
      <c r="AX18" s="525"/>
    </row>
    <row r="19" spans="1:50" ht="24.75" customHeight="1" x14ac:dyDescent="0.15">
      <c r="A19" s="133"/>
      <c r="B19" s="134"/>
      <c r="C19" s="134"/>
      <c r="D19" s="134"/>
      <c r="E19" s="134"/>
      <c r="F19" s="135"/>
      <c r="G19" s="523" t="s">
        <v>9</v>
      </c>
      <c r="H19" s="524"/>
      <c r="I19" s="524"/>
      <c r="J19" s="524"/>
      <c r="K19" s="524"/>
      <c r="L19" s="524"/>
      <c r="M19" s="524"/>
      <c r="N19" s="524"/>
      <c r="O19" s="524"/>
      <c r="P19" s="102">
        <v>7</v>
      </c>
      <c r="Q19" s="103"/>
      <c r="R19" s="103"/>
      <c r="S19" s="103"/>
      <c r="T19" s="103"/>
      <c r="U19" s="103"/>
      <c r="V19" s="104"/>
      <c r="W19" s="102">
        <v>7</v>
      </c>
      <c r="X19" s="103"/>
      <c r="Y19" s="103"/>
      <c r="Z19" s="103"/>
      <c r="AA19" s="103"/>
      <c r="AB19" s="103"/>
      <c r="AC19" s="104"/>
      <c r="AD19" s="102">
        <v>6</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f>IF(P18=0, "-", SUM(P19)/P18)</f>
        <v>0.875</v>
      </c>
      <c r="Q20" s="527"/>
      <c r="R20" s="527"/>
      <c r="S20" s="527"/>
      <c r="T20" s="527"/>
      <c r="U20" s="527"/>
      <c r="V20" s="527"/>
      <c r="W20" s="527">
        <f t="shared" ref="W20" si="0">IF(W18=0, "-", SUM(W19)/W18)</f>
        <v>0.875</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f>IF(P19=0, "-", SUM(P19)/SUM(P13,P14))</f>
        <v>0.875</v>
      </c>
      <c r="Q21" s="527"/>
      <c r="R21" s="527"/>
      <c r="S21" s="527"/>
      <c r="T21" s="527"/>
      <c r="U21" s="527"/>
      <c r="V21" s="527"/>
      <c r="W21" s="527">
        <f t="shared" ref="W21" si="2">IF(W19=0, "-", SUM(W19)/SUM(W13,W14))</f>
        <v>0.875</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490</v>
      </c>
      <c r="H23" s="178"/>
      <c r="I23" s="178"/>
      <c r="J23" s="178"/>
      <c r="K23" s="178"/>
      <c r="L23" s="178"/>
      <c r="M23" s="178"/>
      <c r="N23" s="178"/>
      <c r="O23" s="179"/>
      <c r="P23" s="99">
        <v>3</v>
      </c>
      <c r="Q23" s="100"/>
      <c r="R23" s="100"/>
      <c r="S23" s="100"/>
      <c r="T23" s="100"/>
      <c r="U23" s="100"/>
      <c r="V23" s="101"/>
      <c r="W23" s="99"/>
      <c r="X23" s="100"/>
      <c r="Y23" s="100"/>
      <c r="Z23" s="100"/>
      <c r="AA23" s="100"/>
      <c r="AB23" s="100"/>
      <c r="AC23" s="10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488</v>
      </c>
      <c r="H24" s="181"/>
      <c r="I24" s="181"/>
      <c r="J24" s="181"/>
      <c r="K24" s="181"/>
      <c r="L24" s="181"/>
      <c r="M24" s="181"/>
      <c r="N24" s="181"/>
      <c r="O24" s="182"/>
      <c r="P24" s="102">
        <v>1</v>
      </c>
      <c r="Q24" s="103"/>
      <c r="R24" s="103"/>
      <c r="S24" s="103"/>
      <c r="T24" s="103"/>
      <c r="U24" s="103"/>
      <c r="V24" s="104"/>
      <c r="W24" s="102"/>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489</v>
      </c>
      <c r="H25" s="181"/>
      <c r="I25" s="181"/>
      <c r="J25" s="181"/>
      <c r="K25" s="181"/>
      <c r="L25" s="181"/>
      <c r="M25" s="181"/>
      <c r="N25" s="181"/>
      <c r="O25" s="182"/>
      <c r="P25" s="102">
        <v>0.8</v>
      </c>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531</v>
      </c>
      <c r="H26" s="181"/>
      <c r="I26" s="181"/>
      <c r="J26" s="181"/>
      <c r="K26" s="181"/>
      <c r="L26" s="181"/>
      <c r="M26" s="181"/>
      <c r="N26" s="181"/>
      <c r="O26" s="182"/>
      <c r="P26" s="102">
        <v>0.2</v>
      </c>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2">
        <f>AK13</f>
        <v>5</v>
      </c>
      <c r="Q29" s="103"/>
      <c r="R29" s="103"/>
      <c r="S29" s="103"/>
      <c r="T29" s="103"/>
      <c r="U29" s="103"/>
      <c r="V29" s="104"/>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493</v>
      </c>
      <c r="AR31" s="127"/>
      <c r="AS31" s="128" t="s">
        <v>188</v>
      </c>
      <c r="AT31" s="163"/>
      <c r="AU31" s="262">
        <v>3</v>
      </c>
      <c r="AV31" s="262"/>
      <c r="AW31" s="370" t="s">
        <v>177</v>
      </c>
      <c r="AX31" s="371"/>
    </row>
    <row r="32" spans="1:50" ht="37.5" customHeight="1" x14ac:dyDescent="0.15">
      <c r="A32" s="503"/>
      <c r="B32" s="501"/>
      <c r="C32" s="501"/>
      <c r="D32" s="501"/>
      <c r="E32" s="501"/>
      <c r="F32" s="502"/>
      <c r="G32" s="528" t="s">
        <v>491</v>
      </c>
      <c r="H32" s="529"/>
      <c r="I32" s="529"/>
      <c r="J32" s="529"/>
      <c r="K32" s="529"/>
      <c r="L32" s="529"/>
      <c r="M32" s="529"/>
      <c r="N32" s="529"/>
      <c r="O32" s="530"/>
      <c r="P32" s="152" t="s">
        <v>492</v>
      </c>
      <c r="Q32" s="152"/>
      <c r="R32" s="152"/>
      <c r="S32" s="152"/>
      <c r="T32" s="152"/>
      <c r="U32" s="152"/>
      <c r="V32" s="152"/>
      <c r="W32" s="152"/>
      <c r="X32" s="223"/>
      <c r="Y32" s="329" t="s">
        <v>12</v>
      </c>
      <c r="Z32" s="537"/>
      <c r="AA32" s="538"/>
      <c r="AB32" s="539" t="s">
        <v>494</v>
      </c>
      <c r="AC32" s="539"/>
      <c r="AD32" s="539"/>
      <c r="AE32" s="355">
        <v>71</v>
      </c>
      <c r="AF32" s="356"/>
      <c r="AG32" s="356"/>
      <c r="AH32" s="356"/>
      <c r="AI32" s="355">
        <v>75</v>
      </c>
      <c r="AJ32" s="356"/>
      <c r="AK32" s="356"/>
      <c r="AL32" s="356"/>
      <c r="AM32" s="355">
        <v>78</v>
      </c>
      <c r="AN32" s="356"/>
      <c r="AO32" s="356"/>
      <c r="AP32" s="356"/>
      <c r="AQ32" s="105" t="s">
        <v>487</v>
      </c>
      <c r="AR32" s="106"/>
      <c r="AS32" s="106"/>
      <c r="AT32" s="107"/>
      <c r="AU32" s="356" t="s">
        <v>496</v>
      </c>
      <c r="AV32" s="356"/>
      <c r="AW32" s="356"/>
      <c r="AX32" s="358"/>
    </row>
    <row r="33" spans="1:50" ht="37.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494</v>
      </c>
      <c r="AC33" s="510"/>
      <c r="AD33" s="510"/>
      <c r="AE33" s="355">
        <v>90</v>
      </c>
      <c r="AF33" s="356"/>
      <c r="AG33" s="356"/>
      <c r="AH33" s="356"/>
      <c r="AI33" s="355">
        <v>90</v>
      </c>
      <c r="AJ33" s="356"/>
      <c r="AK33" s="356"/>
      <c r="AL33" s="356"/>
      <c r="AM33" s="355">
        <v>90</v>
      </c>
      <c r="AN33" s="356"/>
      <c r="AO33" s="356"/>
      <c r="AP33" s="356"/>
      <c r="AQ33" s="105" t="s">
        <v>487</v>
      </c>
      <c r="AR33" s="106"/>
      <c r="AS33" s="106"/>
      <c r="AT33" s="107"/>
      <c r="AU33" s="356">
        <v>90</v>
      </c>
      <c r="AV33" s="356"/>
      <c r="AW33" s="356"/>
      <c r="AX33" s="358"/>
    </row>
    <row r="34" spans="1:50" ht="37.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f>ROUND(AE32/AE33*100,0)</f>
        <v>79</v>
      </c>
      <c r="AF34" s="356"/>
      <c r="AG34" s="356"/>
      <c r="AH34" s="356"/>
      <c r="AI34" s="355">
        <f>ROUND(AI32/AI33*100,0)</f>
        <v>83</v>
      </c>
      <c r="AJ34" s="356"/>
      <c r="AK34" s="356"/>
      <c r="AL34" s="356"/>
      <c r="AM34" s="355">
        <f>ROUND(AM32/AM33*100,0)</f>
        <v>87</v>
      </c>
      <c r="AN34" s="356"/>
      <c r="AO34" s="356"/>
      <c r="AP34" s="356"/>
      <c r="AQ34" s="105" t="s">
        <v>487</v>
      </c>
      <c r="AR34" s="106"/>
      <c r="AS34" s="106"/>
      <c r="AT34" s="107"/>
      <c r="AU34" s="356" t="s">
        <v>487</v>
      </c>
      <c r="AV34" s="356"/>
      <c r="AW34" s="356"/>
      <c r="AX34" s="358"/>
    </row>
    <row r="35" spans="1:50" ht="23.25" customHeight="1" x14ac:dyDescent="0.15">
      <c r="A35" s="888" t="s">
        <v>304</v>
      </c>
      <c r="B35" s="889"/>
      <c r="C35" s="889"/>
      <c r="D35" s="889"/>
      <c r="E35" s="889"/>
      <c r="F35" s="890"/>
      <c r="G35" s="894" t="s">
        <v>495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9"/>
      <c r="B101" s="480"/>
      <c r="C101" s="480"/>
      <c r="D101" s="480"/>
      <c r="E101" s="480"/>
      <c r="F101" s="481"/>
      <c r="G101" s="152" t="s">
        <v>497</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498</v>
      </c>
      <c r="AC101" s="539"/>
      <c r="AD101" s="539"/>
      <c r="AE101" s="355">
        <v>94</v>
      </c>
      <c r="AF101" s="356"/>
      <c r="AG101" s="356"/>
      <c r="AH101" s="357"/>
      <c r="AI101" s="355">
        <v>96</v>
      </c>
      <c r="AJ101" s="356"/>
      <c r="AK101" s="356"/>
      <c r="AL101" s="357"/>
      <c r="AM101" s="355">
        <v>96</v>
      </c>
      <c r="AN101" s="356"/>
      <c r="AO101" s="356"/>
      <c r="AP101" s="357"/>
      <c r="AQ101" s="355" t="s">
        <v>487</v>
      </c>
      <c r="AR101" s="356"/>
      <c r="AS101" s="356"/>
      <c r="AT101" s="357"/>
      <c r="AU101" s="355" t="s">
        <v>496</v>
      </c>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498</v>
      </c>
      <c r="AC102" s="539"/>
      <c r="AD102" s="539"/>
      <c r="AE102" s="349">
        <v>94</v>
      </c>
      <c r="AF102" s="349"/>
      <c r="AG102" s="349"/>
      <c r="AH102" s="349"/>
      <c r="AI102" s="349">
        <v>96</v>
      </c>
      <c r="AJ102" s="349"/>
      <c r="AK102" s="349"/>
      <c r="AL102" s="349"/>
      <c r="AM102" s="349">
        <v>96</v>
      </c>
      <c r="AN102" s="349"/>
      <c r="AO102" s="349"/>
      <c r="AP102" s="349"/>
      <c r="AQ102" s="805">
        <v>97</v>
      </c>
      <c r="AR102" s="806"/>
      <c r="AS102" s="806"/>
      <c r="AT102" s="807"/>
      <c r="AU102" s="805">
        <v>98</v>
      </c>
      <c r="AV102" s="806"/>
      <c r="AW102" s="806"/>
      <c r="AX102" s="807"/>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499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500</v>
      </c>
      <c r="AC116" s="292"/>
      <c r="AD116" s="293"/>
      <c r="AE116" s="349">
        <v>7</v>
      </c>
      <c r="AF116" s="349"/>
      <c r="AG116" s="349"/>
      <c r="AH116" s="349"/>
      <c r="AI116" s="349">
        <v>7</v>
      </c>
      <c r="AJ116" s="349"/>
      <c r="AK116" s="349"/>
      <c r="AL116" s="349"/>
      <c r="AM116" s="349">
        <v>6</v>
      </c>
      <c r="AN116" s="349"/>
      <c r="AO116" s="349"/>
      <c r="AP116" s="349"/>
      <c r="AQ116" s="355">
        <v>5</v>
      </c>
      <c r="AR116" s="356"/>
      <c r="AS116" s="356"/>
      <c r="AT116" s="356"/>
      <c r="AU116" s="356"/>
      <c r="AV116" s="356"/>
      <c r="AW116" s="356"/>
      <c r="AX116" s="358"/>
    </row>
    <row r="117" spans="1:50" ht="23.2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501</v>
      </c>
      <c r="AC117" s="333"/>
      <c r="AD117" s="334"/>
      <c r="AE117" s="297" t="s">
        <v>532</v>
      </c>
      <c r="AF117" s="297"/>
      <c r="AG117" s="297"/>
      <c r="AH117" s="297"/>
      <c r="AI117" s="297" t="s">
        <v>502</v>
      </c>
      <c r="AJ117" s="297"/>
      <c r="AK117" s="297"/>
      <c r="AL117" s="297"/>
      <c r="AM117" s="297" t="s">
        <v>503</v>
      </c>
      <c r="AN117" s="297"/>
      <c r="AO117" s="297"/>
      <c r="AP117" s="297"/>
      <c r="AQ117" s="297" t="s">
        <v>533</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331</v>
      </c>
      <c r="B130" s="983"/>
      <c r="C130" s="982" t="s">
        <v>191</v>
      </c>
      <c r="D130" s="983"/>
      <c r="E130" s="299" t="s">
        <v>220</v>
      </c>
      <c r="F130" s="300"/>
      <c r="G130" s="301" t="s">
        <v>504</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505</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487</v>
      </c>
      <c r="AR133" s="262"/>
      <c r="AS133" s="128" t="s">
        <v>188</v>
      </c>
      <c r="AT133" s="163"/>
      <c r="AU133" s="127">
        <v>3</v>
      </c>
      <c r="AV133" s="127"/>
      <c r="AW133" s="128" t="s">
        <v>177</v>
      </c>
      <c r="AX133" s="129"/>
    </row>
    <row r="134" spans="1:50" ht="39.75" customHeight="1" x14ac:dyDescent="0.15">
      <c r="A134" s="986"/>
      <c r="B134" s="243"/>
      <c r="C134" s="242"/>
      <c r="D134" s="243"/>
      <c r="E134" s="242"/>
      <c r="F134" s="305"/>
      <c r="G134" s="222" t="s">
        <v>506</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494</v>
      </c>
      <c r="AC134" s="215"/>
      <c r="AD134" s="215"/>
      <c r="AE134" s="257">
        <v>71</v>
      </c>
      <c r="AF134" s="106"/>
      <c r="AG134" s="106"/>
      <c r="AH134" s="106"/>
      <c r="AI134" s="257">
        <v>75</v>
      </c>
      <c r="AJ134" s="106"/>
      <c r="AK134" s="106"/>
      <c r="AL134" s="106"/>
      <c r="AM134" s="257">
        <v>78</v>
      </c>
      <c r="AN134" s="106"/>
      <c r="AO134" s="106"/>
      <c r="AP134" s="106"/>
      <c r="AQ134" s="257" t="s">
        <v>487</v>
      </c>
      <c r="AR134" s="106"/>
      <c r="AS134" s="106"/>
      <c r="AT134" s="106"/>
      <c r="AU134" s="257" t="s">
        <v>487</v>
      </c>
      <c r="AV134" s="106"/>
      <c r="AW134" s="106"/>
      <c r="AX134" s="206"/>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t="s">
        <v>494</v>
      </c>
      <c r="AC135" s="124"/>
      <c r="AD135" s="124"/>
      <c r="AE135" s="257" t="s">
        <v>535</v>
      </c>
      <c r="AF135" s="106"/>
      <c r="AG135" s="106"/>
      <c r="AH135" s="106"/>
      <c r="AI135" s="257" t="s">
        <v>535</v>
      </c>
      <c r="AJ135" s="106"/>
      <c r="AK135" s="106"/>
      <c r="AL135" s="106"/>
      <c r="AM135" s="257" t="s">
        <v>535</v>
      </c>
      <c r="AN135" s="106"/>
      <c r="AO135" s="106"/>
      <c r="AP135" s="106"/>
      <c r="AQ135" s="257" t="s">
        <v>487</v>
      </c>
      <c r="AR135" s="106"/>
      <c r="AS135" s="106"/>
      <c r="AT135" s="106"/>
      <c r="AU135" s="257">
        <v>90</v>
      </c>
      <c r="AV135" s="106"/>
      <c r="AW135" s="106"/>
      <c r="AX135" s="206"/>
    </row>
    <row r="136" spans="1:50" ht="18.75" hidden="1"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534</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48.75" customHeight="1" thickBot="1" x14ac:dyDescent="0.2">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86"/>
      <c r="B430" s="243"/>
      <c r="C430" s="240" t="s">
        <v>346</v>
      </c>
      <c r="D430" s="241"/>
      <c r="E430" s="229" t="s">
        <v>324</v>
      </c>
      <c r="F430" s="439"/>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hidden="1"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986"/>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5"/>
      <c r="AF433" s="106"/>
      <c r="AG433" s="106"/>
      <c r="AH433" s="106"/>
      <c r="AI433" s="105"/>
      <c r="AJ433" s="106"/>
      <c r="AK433" s="106"/>
      <c r="AL433" s="106"/>
      <c r="AM433" s="105"/>
      <c r="AN433" s="106"/>
      <c r="AO433" s="106"/>
      <c r="AP433" s="107"/>
      <c r="AQ433" s="105"/>
      <c r="AR433" s="106"/>
      <c r="AS433" s="106"/>
      <c r="AT433" s="107"/>
      <c r="AU433" s="106"/>
      <c r="AV433" s="106"/>
      <c r="AW433" s="106"/>
      <c r="AX433" s="206"/>
    </row>
    <row r="434" spans="1:50" ht="23.25" hidden="1"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c r="AC434" s="215"/>
      <c r="AD434" s="215"/>
      <c r="AE434" s="105"/>
      <c r="AF434" s="106"/>
      <c r="AG434" s="106"/>
      <c r="AH434" s="107"/>
      <c r="AI434" s="105"/>
      <c r="AJ434" s="106"/>
      <c r="AK434" s="106"/>
      <c r="AL434" s="106"/>
      <c r="AM434" s="105"/>
      <c r="AN434" s="106"/>
      <c r="AO434" s="106"/>
      <c r="AP434" s="107"/>
      <c r="AQ434" s="105"/>
      <c r="AR434" s="106"/>
      <c r="AS434" s="106"/>
      <c r="AT434" s="107"/>
      <c r="AU434" s="106"/>
      <c r="AV434" s="106"/>
      <c r="AW434" s="106"/>
      <c r="AX434" s="206"/>
    </row>
    <row r="435" spans="1:50" ht="23.25" hidden="1"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c r="AF435" s="106"/>
      <c r="AG435" s="106"/>
      <c r="AH435" s="107"/>
      <c r="AI435" s="105"/>
      <c r="AJ435" s="106"/>
      <c r="AK435" s="106"/>
      <c r="AL435" s="106"/>
      <c r="AM435" s="105"/>
      <c r="AN435" s="106"/>
      <c r="AO435" s="106"/>
      <c r="AP435" s="107"/>
      <c r="AQ435" s="105"/>
      <c r="AR435" s="106"/>
      <c r="AS435" s="106"/>
      <c r="AT435" s="107"/>
      <c r="AU435" s="106"/>
      <c r="AV435" s="106"/>
      <c r="AW435" s="106"/>
      <c r="AX435" s="206"/>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6"/>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06"/>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c r="AF440" s="106"/>
      <c r="AG440" s="106"/>
      <c r="AH440" s="107"/>
      <c r="AI440" s="105"/>
      <c r="AJ440" s="106"/>
      <c r="AK440" s="106"/>
      <c r="AL440" s="106"/>
      <c r="AM440" s="105"/>
      <c r="AN440" s="106"/>
      <c r="AO440" s="106"/>
      <c r="AP440" s="107"/>
      <c r="AQ440" s="105"/>
      <c r="AR440" s="106"/>
      <c r="AS440" s="106"/>
      <c r="AT440" s="107"/>
      <c r="AU440" s="106"/>
      <c r="AV440" s="106"/>
      <c r="AW440" s="106"/>
      <c r="AX440" s="206"/>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hidden="1"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hidden="1"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6"/>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6"/>
    </row>
    <row r="459" spans="1:50" ht="23.25" hidden="1"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c r="AF459" s="106"/>
      <c r="AG459" s="106"/>
      <c r="AH459" s="107"/>
      <c r="AI459" s="105"/>
      <c r="AJ459" s="106"/>
      <c r="AK459" s="106"/>
      <c r="AL459" s="106"/>
      <c r="AM459" s="105"/>
      <c r="AN459" s="106"/>
      <c r="AO459" s="106"/>
      <c r="AP459" s="107"/>
      <c r="AQ459" s="105"/>
      <c r="AR459" s="106"/>
      <c r="AS459" s="106"/>
      <c r="AT459" s="107"/>
      <c r="AU459" s="106"/>
      <c r="AV459" s="106"/>
      <c r="AW459" s="106"/>
      <c r="AX459" s="206"/>
    </row>
    <row r="460" spans="1:50" ht="23.25" hidden="1"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c r="AF460" s="106"/>
      <c r="AG460" s="106"/>
      <c r="AH460" s="107"/>
      <c r="AI460" s="105"/>
      <c r="AJ460" s="106"/>
      <c r="AK460" s="106"/>
      <c r="AL460" s="106"/>
      <c r="AM460" s="105"/>
      <c r="AN460" s="106"/>
      <c r="AO460" s="106"/>
      <c r="AP460" s="107"/>
      <c r="AQ460" s="105"/>
      <c r="AR460" s="106"/>
      <c r="AS460" s="106"/>
      <c r="AT460" s="107"/>
      <c r="AU460" s="106"/>
      <c r="AV460" s="106"/>
      <c r="AW460" s="106"/>
      <c r="AX460" s="206"/>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hidden="1" customHeight="1" x14ac:dyDescent="0.15">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6"/>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15">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15">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15">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85" hidden="1" customHeight="1" x14ac:dyDescent="0.15">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3.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485</v>
      </c>
      <c r="AE702" s="887"/>
      <c r="AF702" s="887"/>
      <c r="AG702" s="876" t="s">
        <v>539</v>
      </c>
      <c r="AH702" s="877"/>
      <c r="AI702" s="877"/>
      <c r="AJ702" s="877"/>
      <c r="AK702" s="877"/>
      <c r="AL702" s="877"/>
      <c r="AM702" s="877"/>
      <c r="AN702" s="877"/>
      <c r="AO702" s="877"/>
      <c r="AP702" s="877"/>
      <c r="AQ702" s="877"/>
      <c r="AR702" s="877"/>
      <c r="AS702" s="877"/>
      <c r="AT702" s="877"/>
      <c r="AU702" s="877"/>
      <c r="AV702" s="877"/>
      <c r="AW702" s="877"/>
      <c r="AX702" s="878"/>
    </row>
    <row r="703" spans="1:50" ht="43.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485</v>
      </c>
      <c r="AE703" s="146"/>
      <c r="AF703" s="146"/>
      <c r="AG703" s="655" t="s">
        <v>540</v>
      </c>
      <c r="AH703" s="656"/>
      <c r="AI703" s="656"/>
      <c r="AJ703" s="656"/>
      <c r="AK703" s="656"/>
      <c r="AL703" s="656"/>
      <c r="AM703" s="656"/>
      <c r="AN703" s="656"/>
      <c r="AO703" s="656"/>
      <c r="AP703" s="656"/>
      <c r="AQ703" s="656"/>
      <c r="AR703" s="656"/>
      <c r="AS703" s="656"/>
      <c r="AT703" s="656"/>
      <c r="AU703" s="656"/>
      <c r="AV703" s="656"/>
      <c r="AW703" s="656"/>
      <c r="AX703" s="657"/>
    </row>
    <row r="704" spans="1:50" ht="42"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485</v>
      </c>
      <c r="AE704" s="574"/>
      <c r="AF704" s="574"/>
      <c r="AG704" s="419" t="s">
        <v>541</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485</v>
      </c>
      <c r="AE705" s="724"/>
      <c r="AF705" s="724"/>
      <c r="AG705" s="151" t="s">
        <v>507</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538</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508</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510</v>
      </c>
      <c r="AE708" s="659"/>
      <c r="AF708" s="659"/>
      <c r="AG708" s="514" t="s">
        <v>545</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485</v>
      </c>
      <c r="AE709" s="146"/>
      <c r="AF709" s="146"/>
      <c r="AG709" s="655" t="s">
        <v>509</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510</v>
      </c>
      <c r="AE710" s="146"/>
      <c r="AF710" s="146"/>
      <c r="AG710" s="655" t="s">
        <v>545</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485</v>
      </c>
      <c r="AE711" s="146"/>
      <c r="AF711" s="146"/>
      <c r="AG711" s="655" t="s">
        <v>511</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485</v>
      </c>
      <c r="AE712" s="574"/>
      <c r="AF712" s="574"/>
      <c r="AG712" s="582" t="s">
        <v>545</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510</v>
      </c>
      <c r="AE713" s="146"/>
      <c r="AF713" s="147"/>
      <c r="AG713" s="655" t="s">
        <v>545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485</v>
      </c>
      <c r="AE714" s="580"/>
      <c r="AF714" s="581"/>
      <c r="AG714" s="680" t="s">
        <v>512</v>
      </c>
      <c r="AH714" s="681"/>
      <c r="AI714" s="681"/>
      <c r="AJ714" s="681"/>
      <c r="AK714" s="681"/>
      <c r="AL714" s="681"/>
      <c r="AM714" s="681"/>
      <c r="AN714" s="681"/>
      <c r="AO714" s="681"/>
      <c r="AP714" s="681"/>
      <c r="AQ714" s="681"/>
      <c r="AR714" s="681"/>
      <c r="AS714" s="681"/>
      <c r="AT714" s="681"/>
      <c r="AU714" s="681"/>
      <c r="AV714" s="681"/>
      <c r="AW714" s="681"/>
      <c r="AX714" s="682"/>
    </row>
    <row r="715" spans="1:50" ht="42.75"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485</v>
      </c>
      <c r="AE715" s="659"/>
      <c r="AF715" s="768"/>
      <c r="AG715" s="514" t="s">
        <v>513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485</v>
      </c>
      <c r="AE716" s="750"/>
      <c r="AF716" s="750"/>
      <c r="AG716" s="655" t="s">
        <v>514</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485</v>
      </c>
      <c r="AE717" s="146"/>
      <c r="AF717" s="146"/>
      <c r="AG717" s="655" t="s">
        <v>515</v>
      </c>
      <c r="AH717" s="656"/>
      <c r="AI717" s="656"/>
      <c r="AJ717" s="656"/>
      <c r="AK717" s="656"/>
      <c r="AL717" s="656"/>
      <c r="AM717" s="656"/>
      <c r="AN717" s="656"/>
      <c r="AO717" s="656"/>
      <c r="AP717" s="656"/>
      <c r="AQ717" s="656"/>
      <c r="AR717" s="656"/>
      <c r="AS717" s="656"/>
      <c r="AT717" s="656"/>
      <c r="AU717" s="656"/>
      <c r="AV717" s="656"/>
      <c r="AW717" s="656"/>
      <c r="AX717" s="657"/>
    </row>
    <row r="718" spans="1:50" ht="44.2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485</v>
      </c>
      <c r="AE718" s="146"/>
      <c r="AF718" s="146"/>
      <c r="AG718" s="154" t="s">
        <v>516</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510</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537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517</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327</v>
      </c>
      <c r="B737" s="87"/>
      <c r="C737" s="87"/>
      <c r="D737" s="88"/>
      <c r="E737" s="89" t="s">
        <v>518</v>
      </c>
      <c r="F737" s="89"/>
      <c r="G737" s="89"/>
      <c r="H737" s="89"/>
      <c r="I737" s="89"/>
      <c r="J737" s="89"/>
      <c r="K737" s="89"/>
      <c r="L737" s="89"/>
      <c r="M737" s="89"/>
      <c r="N737" s="95" t="s">
        <v>322</v>
      </c>
      <c r="O737" s="95"/>
      <c r="P737" s="95"/>
      <c r="Q737" s="95"/>
      <c r="R737" s="89" t="s">
        <v>521</v>
      </c>
      <c r="S737" s="89"/>
      <c r="T737" s="89"/>
      <c r="U737" s="89"/>
      <c r="V737" s="89"/>
      <c r="W737" s="89"/>
      <c r="X737" s="89"/>
      <c r="Y737" s="89"/>
      <c r="Z737" s="89"/>
      <c r="AA737" s="95" t="s">
        <v>321</v>
      </c>
      <c r="AB737" s="95"/>
      <c r="AC737" s="95"/>
      <c r="AD737" s="95"/>
      <c r="AE737" s="89" t="s">
        <v>523</v>
      </c>
      <c r="AF737" s="89"/>
      <c r="AG737" s="89"/>
      <c r="AH737" s="89"/>
      <c r="AI737" s="89"/>
      <c r="AJ737" s="89"/>
      <c r="AK737" s="89"/>
      <c r="AL737" s="89"/>
      <c r="AM737" s="89"/>
      <c r="AN737" s="95" t="s">
        <v>320</v>
      </c>
      <c r="AO737" s="95"/>
      <c r="AP737" s="95"/>
      <c r="AQ737" s="95"/>
      <c r="AR737" s="96" t="s">
        <v>520</v>
      </c>
      <c r="AS737" s="97"/>
      <c r="AT737" s="97"/>
      <c r="AU737" s="97"/>
      <c r="AV737" s="97"/>
      <c r="AW737" s="97"/>
      <c r="AX737" s="98"/>
      <c r="AY737" s="74"/>
      <c r="AZ737" s="74"/>
    </row>
    <row r="738" spans="1:52" ht="24.75" customHeight="1" x14ac:dyDescent="0.15">
      <c r="A738" s="86" t="s">
        <v>319</v>
      </c>
      <c r="B738" s="87"/>
      <c r="C738" s="87"/>
      <c r="D738" s="88"/>
      <c r="E738" s="89" t="s">
        <v>519</v>
      </c>
      <c r="F738" s="89"/>
      <c r="G738" s="89"/>
      <c r="H738" s="89"/>
      <c r="I738" s="89"/>
      <c r="J738" s="89"/>
      <c r="K738" s="89"/>
      <c r="L738" s="89"/>
      <c r="M738" s="89"/>
      <c r="N738" s="95" t="s">
        <v>318</v>
      </c>
      <c r="O738" s="95"/>
      <c r="P738" s="95"/>
      <c r="Q738" s="95"/>
      <c r="R738" s="116" t="s">
        <v>522</v>
      </c>
      <c r="S738" s="89"/>
      <c r="T738" s="89"/>
      <c r="U738" s="89"/>
      <c r="V738" s="89"/>
      <c r="W738" s="89"/>
      <c r="X738" s="89"/>
      <c r="Y738" s="89"/>
      <c r="Z738" s="89"/>
      <c r="AA738" s="95" t="s">
        <v>317</v>
      </c>
      <c r="AB738" s="95"/>
      <c r="AC738" s="95"/>
      <c r="AD738" s="95"/>
      <c r="AE738" s="89" t="s">
        <v>524</v>
      </c>
      <c r="AF738" s="89"/>
      <c r="AG738" s="89"/>
      <c r="AH738" s="89"/>
      <c r="AI738" s="89"/>
      <c r="AJ738" s="89"/>
      <c r="AK738" s="89"/>
      <c r="AL738" s="89"/>
      <c r="AM738" s="89"/>
      <c r="AN738" s="95" t="s">
        <v>316</v>
      </c>
      <c r="AO738" s="95"/>
      <c r="AP738" s="95"/>
      <c r="AQ738" s="95"/>
      <c r="AR738" s="96" t="s">
        <v>525</v>
      </c>
      <c r="AS738" s="97"/>
      <c r="AT738" s="97"/>
      <c r="AU738" s="97"/>
      <c r="AV738" s="97"/>
      <c r="AW738" s="97"/>
      <c r="AX738" s="98"/>
    </row>
    <row r="739" spans="1:52" ht="24.75" customHeight="1" x14ac:dyDescent="0.15">
      <c r="A739" s="86" t="s">
        <v>315</v>
      </c>
      <c r="B739" s="87"/>
      <c r="C739" s="87"/>
      <c r="D739" s="88"/>
      <c r="E739" s="89" t="s">
        <v>530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7" t="s">
        <v>339</v>
      </c>
      <c r="B740" s="118"/>
      <c r="C740" s="118"/>
      <c r="D740" s="119"/>
      <c r="E740" s="120" t="s">
        <v>481</v>
      </c>
      <c r="F740" s="111"/>
      <c r="G740" s="111"/>
      <c r="H740" s="78" t="str">
        <f>IF(E740="", "", "(")</f>
        <v>(</v>
      </c>
      <c r="I740" s="111"/>
      <c r="J740" s="111"/>
      <c r="K740" s="78" t="str">
        <f>IF(OR(I740="　", I740=""), "", "-")</f>
        <v/>
      </c>
      <c r="L740" s="112">
        <v>48</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310</v>
      </c>
      <c r="B780" s="752"/>
      <c r="C780" s="752"/>
      <c r="D780" s="752"/>
      <c r="E780" s="752"/>
      <c r="F780" s="753"/>
      <c r="G780" s="430" t="s">
        <v>526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35.25" customHeight="1" x14ac:dyDescent="0.15">
      <c r="A782" s="544"/>
      <c r="B782" s="754"/>
      <c r="C782" s="754"/>
      <c r="D782" s="754"/>
      <c r="E782" s="754"/>
      <c r="F782" s="755"/>
      <c r="G782" s="440" t="s">
        <v>527</v>
      </c>
      <c r="H782" s="441"/>
      <c r="I782" s="441"/>
      <c r="J782" s="441"/>
      <c r="K782" s="442"/>
      <c r="L782" s="443" t="s">
        <v>536</v>
      </c>
      <c r="M782" s="444"/>
      <c r="N782" s="444"/>
      <c r="O782" s="444"/>
      <c r="P782" s="444"/>
      <c r="Q782" s="444"/>
      <c r="R782" s="444"/>
      <c r="S782" s="444"/>
      <c r="T782" s="444"/>
      <c r="U782" s="444"/>
      <c r="V782" s="444"/>
      <c r="W782" s="444"/>
      <c r="X782" s="445"/>
      <c r="Y782" s="446">
        <v>4</v>
      </c>
      <c r="Z782" s="447"/>
      <c r="AA782" s="447"/>
      <c r="AB782" s="545"/>
      <c r="AC782" s="440" t="s">
        <v>545</v>
      </c>
      <c r="AD782" s="441"/>
      <c r="AE782" s="441"/>
      <c r="AF782" s="441"/>
      <c r="AG782" s="442"/>
      <c r="AH782" s="443" t="s">
        <v>545</v>
      </c>
      <c r="AI782" s="444"/>
      <c r="AJ782" s="444"/>
      <c r="AK782" s="444"/>
      <c r="AL782" s="444"/>
      <c r="AM782" s="444"/>
      <c r="AN782" s="444"/>
      <c r="AO782" s="444"/>
      <c r="AP782" s="444"/>
      <c r="AQ782" s="444"/>
      <c r="AR782" s="444"/>
      <c r="AS782" s="444"/>
      <c r="AT782" s="445"/>
      <c r="AU782" s="446" t="s">
        <v>545</v>
      </c>
      <c r="AV782" s="447"/>
      <c r="AW782" s="447"/>
      <c r="AX782" s="448"/>
    </row>
    <row r="783" spans="1:50" ht="24.75"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4</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5"/>
      <c r="L837" s="95"/>
      <c r="M837" s="95"/>
      <c r="N837" s="95"/>
      <c r="O837" s="95"/>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45.75" customHeight="1" x14ac:dyDescent="0.15">
      <c r="A838" s="395">
        <v>1</v>
      </c>
      <c r="B838" s="395">
        <v>1</v>
      </c>
      <c r="C838" s="415" t="s">
        <v>528</v>
      </c>
      <c r="D838" s="409"/>
      <c r="E838" s="409"/>
      <c r="F838" s="409"/>
      <c r="G838" s="409"/>
      <c r="H838" s="409"/>
      <c r="I838" s="409"/>
      <c r="J838" s="410">
        <v>5011101012993</v>
      </c>
      <c r="K838" s="411"/>
      <c r="L838" s="411"/>
      <c r="M838" s="411"/>
      <c r="N838" s="411"/>
      <c r="O838" s="411"/>
      <c r="P838" s="416" t="s">
        <v>536</v>
      </c>
      <c r="Q838" s="308"/>
      <c r="R838" s="308"/>
      <c r="S838" s="308"/>
      <c r="T838" s="308"/>
      <c r="U838" s="308"/>
      <c r="V838" s="308"/>
      <c r="W838" s="308"/>
      <c r="X838" s="308"/>
      <c r="Y838" s="309">
        <v>4</v>
      </c>
      <c r="Z838" s="310"/>
      <c r="AA838" s="310"/>
      <c r="AB838" s="311"/>
      <c r="AC838" s="319" t="s">
        <v>529</v>
      </c>
      <c r="AD838" s="414"/>
      <c r="AE838" s="414"/>
      <c r="AF838" s="414"/>
      <c r="AG838" s="414"/>
      <c r="AH838" s="412">
        <v>1</v>
      </c>
      <c r="AI838" s="413"/>
      <c r="AJ838" s="413"/>
      <c r="AK838" s="413"/>
      <c r="AL838" s="316">
        <v>95.307000000000002</v>
      </c>
      <c r="AM838" s="317"/>
      <c r="AN838" s="317"/>
      <c r="AO838" s="318"/>
      <c r="AP838" s="312" t="s">
        <v>545</v>
      </c>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5"/>
      <c r="L870" s="95"/>
      <c r="M870" s="95"/>
      <c r="N870" s="95"/>
      <c r="O870" s="95"/>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5"/>
      <c r="L903" s="95"/>
      <c r="M903" s="95"/>
      <c r="N903" s="95"/>
      <c r="O903" s="95"/>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5"/>
      <c r="L936" s="95"/>
      <c r="M936" s="95"/>
      <c r="N936" s="95"/>
      <c r="O936" s="95"/>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5"/>
      <c r="L969" s="95"/>
      <c r="M969" s="95"/>
      <c r="N969" s="95"/>
      <c r="O969" s="95"/>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3" manualBreakCount="3">
    <brk id="12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2020-05-15T08:45:53Z</cp:lastPrinted>
  <dcterms:created xsi:type="dcterms:W3CDTF">2012-03-13T00:50:25Z</dcterms:created>
  <dcterms:modified xsi:type="dcterms:W3CDTF">2020-07-16T10:16:41Z</dcterms:modified>
</cp:coreProperties>
</file>