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２年度実施\02_行政事業レビュー\20200717_事業番号、課長名見直し\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84" i="3" l="1"/>
  <c r="AU783" i="3"/>
  <c r="AU782" i="3"/>
  <c r="Y785" i="3" l="1"/>
  <c r="Y784" i="3"/>
  <c r="Y783" i="3"/>
  <c r="Y782"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<sst xmlns="http://schemas.openxmlformats.org/spreadsheetml/2006/main" count="2205" uniqueCount="584">
  <si>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</si>
  <si>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</si>
  <si>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</si>
  <si>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</si>
  <si>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</si>
  <si>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</si>
  <si>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</si>
  <si>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</si>
  <si>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</si>
  <si>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</si>
  <si>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</si>
  <si>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</si>
  <si>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</si>
  <si>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</si>
  <si>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</si>
  <si>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</si>
  <si>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</si>
  <si>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</si>
  <si>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</si>
  <si>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</si>
  <si>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</si>
  <si>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</si>
  <si>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</si>
  <si>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</si>
  <si>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</si>
  <si>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</si>
  <si>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</si>
  <si>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</si>
  <si>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</si>
  <si>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</si>
  <si>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</si>
  <si>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</si>
  <si>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</si>
  <si>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</si>
  <si>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</si>
  <si>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</si>
  <si>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</si>
  <si>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</si>
  <si>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</si>
  <si>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</si>
  <si>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</si>
  <si>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</si>
  <si>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</si>
  <si>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</si>
  <si>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</si>
  <si>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</si>
  <si>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</si>
  <si>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</si>
  <si>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</si>
  <si>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</si>
  <si>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</si>
  <si>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</si>
  <si>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</si>
  <si>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</si>
  <si>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</si>
  <si>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</si>
  <si>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</si>
  <si>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</si>
  <si>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</si>
  <si>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</si>
  <si>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</si>
  <si>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</si>
  <si>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</si>
  <si>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</si>
  <si>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</si>
  <si>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</si>
  <si>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</si>
  <si>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</si>
  <si>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</si>
  <si>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</si>
  <si>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</si>
  <si>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</si>
  <si>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</si>
  <si>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</si>
  <si>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</si>
  <si>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</si>
  <si>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</si>
  <si>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</si>
  <si>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</si>
  <si>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</si>
  <si>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</si>
  <si>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</si>
  <si>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</si>
  <si>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</si>
  <si>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</si>
  <si>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</si>
  <si>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</si>
  <si>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</si>
  <si>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</si>
  <si>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</si>
  <si>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</si>
  <si>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</si>
  <si>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</si>
  <si>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</si>
  <si>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</si>
  <si>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</si>
  <si>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</si>
  <si>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</si>
  <si>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</si>
  <si>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</si>
  <si>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</si>
  <si>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</si>
  <si>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</si>
  <si>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</si>
  <si>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</si>
  <si>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</si>
  <si>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</si>
  <si>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</si>
  <si>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</si>
  <si>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</si>
  <si>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</si>
  <si>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</si>
  <si>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</si>
  <si>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</si>
  <si>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</si>
  <si>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</si>
  <si>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</si>
  <si>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</si>
  <si>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</si>
  <si>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</si>
  <si>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</si>
  <si>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</si>
  <si>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</si>
  <si>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</si>
  <si>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</si>
  <si>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</si>
  <si>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</si>
  <si>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</si>
  <si>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</si>
  <si>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</si>
  <si>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</si>
  <si>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</si>
  <si>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</si>
  <si>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</si>
  <si>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</si>
  <si>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</si>
  <si>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</si>
  <si>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</si>
  <si>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</si>
  <si>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</si>
  <si>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</si>
  <si>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</si>
  <si>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</si>
  <si>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</si>
  <si>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</si>
  <si>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</si>
  <si>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</si>
  <si>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</si>
  <si>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</si>
  <si>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</si>
  <si>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</si>
  <si>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</si>
  <si>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</si>
  <si>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</si>
  <si>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</si>
  <si>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</si>
  <si>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</si>
  <si>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</si>
  <si>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</si>
  <si>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</si>
  <si>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</si>
  <si>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</si>
  <si>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</si>
  <si>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</si>
  <si>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</si>
  <si>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</si>
  <si>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</si>
  <si>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</si>
  <si>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</si>
  <si>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</si>
  <si>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</si>
  <si>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</si>
  <si>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</si>
  <si>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</si>
  <si>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</si>
  <si>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</si>
  <si>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</si>
  <si>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</si>
  <si>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</si>
  <si>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</si>
  <si>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</si>
  <si>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</si>
  <si>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</si>
  <si>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</si>
  <si>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</si>
  <si>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</si>
  <si>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</si>
  <si>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</si>
  <si>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</si>
  <si>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</si>
  <si>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</si>
  <si>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</si>
  <si>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</si>
  <si>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</si>
  <si>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</si>
  <si>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</si>
  <si>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</si>
  <si>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</si>
  <si>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</si>
  <si>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</si>
  <si>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</si>
  <si>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</si>
  <si>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</si>
  <si>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</si>
  <si>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</si>
  <si>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</si>
  <si>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</si>
  <si>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</si>
  <si>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</si>
  <si>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</si>
  <si>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</si>
  <si>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</si>
  <si>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</si>
  <si>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</si>
  <si>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</si>
  <si>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</si>
  <si>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</si>
  <si>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</si>
  <si>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</si>
  <si>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</si>
  <si>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</si>
  <si>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</si>
  <si>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</si>
  <si>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</si>
  <si>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</si>
  <si>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</si>
  <si>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</si>
  <si>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</si>
  <si>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</si>
  <si>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</si>
  <si>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</si>
  <si>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</si>
  <si>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</si>
  <si>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</si>
  <si>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</si>
  <si>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</si>
  <si>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</si>
  <si>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</si>
  <si>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</si>
  <si>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</si>
  <si>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</si>
  <si>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</si>
  <si>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</si>
  <si>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</si>
  <si>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</si>
  <si>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</si>
  <si>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</si>
  <si>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</si>
  <si>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</si>
  <si>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</si>
  <si>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</si>
  <si>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</si>
  <si>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</si>
  <si>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</si>
  <si>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</si>
  <si>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</si>
  <si>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</si>
  <si>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</si>
  <si>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</si>
  <si>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</si>
  <si>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</si>
  <si>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</si>
  <si>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</si>
  <si>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</si>
  <si>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</si>
  <si>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</si>
  <si>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</si>
  <si>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</si>
  <si>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</si>
  <si>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</si>
  <si>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</si>
  <si>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</si>
  <si>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</si>
  <si>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</si>
  <si>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</si>
  <si>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</si>
  <si>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</si>
  <si>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</si>
  <si>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</si>
  <si>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</si>
  <si>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</si>
  <si>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</si>
  <si>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</si>
  <si>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</si>
  <si>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</si>
  <si>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</si>
  <si>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</si>
  <si>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</si>
  <si>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</si>
  <si>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</si>
  <si>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</si>
  <si>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</si>
  <si>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</si>
  <si>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</si>
  <si>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</si>
  <si>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</si>
  <si>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</si>
  <si>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</si>
  <si>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</si>
  <si>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</si>
  <si>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</si>
  <si>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</si>
  <si>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</si>
  <si>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</si>
  <si>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</si>
  <si>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</si>
  <si>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</si>
  <si>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</si>
  <si>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</si>
  <si>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</si>
  <si>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</si>
  <si>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</si>
  <si>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</si>
  <si>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</si>
  <si>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</si>
  <si>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</si>
  <si>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</si>
  <si>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</si>
  <si>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</si>
  <si>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</si>
  <si>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</si>
  <si>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</si>
  <si>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</si>
  <si>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</si>
  <si>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</si>
  <si>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</si>
  <si>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</si>
  <si>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</si>
  <si>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</si>
  <si>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</si>
  <si>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</si>
  <si>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</si>
  <si>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</si>
  <si>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</si>
  <si>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</si>
  <si>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</si>
  <si>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</si>
  <si>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</si>
  <si>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</si>
  <si>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</si>
  <si>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</si>
  <si>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</si>
  <si>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</si>
  <si>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</si>
  <si>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</si>
  <si>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</si>
  <si>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</si>
  <si>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</si>
  <si>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</si>
  <si>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</si>
  <si>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</si>
  <si>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</si>
  <si>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</si>
  <si>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</si>
  <si>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</si>
  <si>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</si>
  <si>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</si>
  <si>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</si>
  <si>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</si>
  <si>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</si>
  <si>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</si>
  <si>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</si>
  <si>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</si>
  <si>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</si>
  <si>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</si>
  <si>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</si>
  <si>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</si>
  <si>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</si>
  <si>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</si>
  <si>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</si>
  <si>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</si>
  <si>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</si>
  <si>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</si>
  <si>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</si>
  <si>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</si>
  <si>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</si>
  <si>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</si>
  <si>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</si>
  <si>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</si>
  <si>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</si>
  <si>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</si>
  <si>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</si>
  <si>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</si>
  <si>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</si>
  <si>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</si>
  <si>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</si>
  <si>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</si>
  <si>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</si>
  <si>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</si>
  <si>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</si>
  <si>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</si>
  <si>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</si>
  <si>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</si>
  <si>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</si>
  <si>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</si>
  <si>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</si>
  <si>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</si>
  <si>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</si>
  <si>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</si>
  <si>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</si>
  <si>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</si>
  <si>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</si>
  <si>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</si>
  <si>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</si>
  <si>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</si>
  <si>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</si>
  <si>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</si>
  <si>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</si>
  <si>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</si>
  <si>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</si>
  <si>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</si>
  <si>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</si>
  <si>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</si>
  <si>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</si>
  <si>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</si>
  <si>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</si>
  <si>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</si>
  <si>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</si>
  <si>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</si>
  <si>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</si>
  <si>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</si>
  <si>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</si>
  <si>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</si>
  <si>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</si>
  <si>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</si>
  <si>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</si>
  <si>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</si>
  <si>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</si>
  <si>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</si>
  <si>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</si>
  <si>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</si>
  <si>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</si>
  <si>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</si>
  <si>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</si>
  <si>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</si>
  <si>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</si>
  <si>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</si>
  <si>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</si>
  <si>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</si>
  <si>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</si>
  <si>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</si>
  <si>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</si>
  <si>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</si>
  <si>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</si>
  <si>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</si>
  <si>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</si>
  <si>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</si>
  <si>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</si>
  <si>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</si>
  <si>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</si>
  <si>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</si>
  <si>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</si>
  <si>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</si>
  <si>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</si>
  <si>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</si>
  <si>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</si>
  <si>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</si>
  <si>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</si>
  <si>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</si>
  <si>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</si>
  <si>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</si>
  <si>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</si>
  <si>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</si>
  <si>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</si>
  <si>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</si>
  <si>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</si>
  <si>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</si>
  <si>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</si>
  <si>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</si>
  <si>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</si>
  <si>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</si>
  <si>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</si>
  <si>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</si>
  <si>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</si>
  <si>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</si>
  <si>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</si>
  <si>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</si>
  <si>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</si>
  <si>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</si>
  <si>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</si>
  <si>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</si>
  <si>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都市鉄道整備事業</t>
    <rPh sb="0" eb="4">
      <t>トシテツドウ</t>
    </rPh>
    <rPh sb="4" eb="6">
      <t>セイビ</t>
    </rPh>
    <rPh sb="6" eb="8">
      <t>ジギョウ</t>
    </rPh>
    <phoneticPr fontId="5"/>
  </si>
  <si>
    <t>鉄道局</t>
    <rPh sb="0" eb="3">
      <t>テツドウキョク</t>
    </rPh>
    <phoneticPr fontId="5"/>
  </si>
  <si>
    <t>都市鉄道政策課</t>
    <rPh sb="0" eb="4">
      <t>トシテツドウ</t>
    </rPh>
    <rPh sb="4" eb="7">
      <t>セイサクカ</t>
    </rPh>
    <phoneticPr fontId="5"/>
  </si>
  <si>
    <t>○</t>
  </si>
  <si>
    <t>－</t>
    <phoneticPr fontId="5"/>
  </si>
  <si>
    <t>交通政策審議会答申、地方交通審議会答申</t>
    <rPh sb="0" eb="2">
      <t>コウツウ</t>
    </rPh>
    <rPh sb="2" eb="4">
      <t>セイサク</t>
    </rPh>
    <rPh sb="4" eb="7">
      <t>シンギカイ</t>
    </rPh>
    <rPh sb="7" eb="9">
      <t>トウシン</t>
    </rPh>
    <rPh sb="10" eb="12">
      <t>チホウ</t>
    </rPh>
    <rPh sb="12" eb="14">
      <t>コウツウ</t>
    </rPh>
    <rPh sb="14" eb="17">
      <t>シンギカイ</t>
    </rPh>
    <rPh sb="17" eb="19">
      <t>トウシン</t>
    </rPh>
    <phoneticPr fontId="5"/>
  </si>
  <si>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phoneticPr fontId="5"/>
  </si>
  <si>
    <t>（地下高速鉄道整備事業）
地下高速鉄道の新線建設、耐震補強、浸水対策及び大規模改良工事（バリアフリー化工事、列車運行円滑化工事）に係る費用の一部（補助対象事業費の35％以内）について、予算の範囲内において補助する。（地方公共団体との協調補助）</t>
    <phoneticPr fontId="5"/>
  </si>
  <si>
    <t>都市鉄道整備事業費補助</t>
    <rPh sb="0" eb="4">
      <t>トシテツドウ</t>
    </rPh>
    <rPh sb="4" eb="6">
      <t>セイビ</t>
    </rPh>
    <rPh sb="6" eb="9">
      <t>ジギョウヒ</t>
    </rPh>
    <rPh sb="9" eb="11">
      <t>ホジョ</t>
    </rPh>
    <phoneticPr fontId="5"/>
  </si>
  <si>
    <t>一日あたりの平均利用者数が3千人以上の地下鉄駅の段差解消率（規準に適合している設備により段差を解消している割合）を100％にする</t>
    <rPh sb="24" eb="26">
      <t>ダンサ</t>
    </rPh>
    <rPh sb="26" eb="28">
      <t>カイショウ</t>
    </rPh>
    <rPh sb="28" eb="29">
      <t>リツ</t>
    </rPh>
    <rPh sb="30" eb="32">
      <t>キジュン</t>
    </rPh>
    <rPh sb="33" eb="35">
      <t>テキゴウ</t>
    </rPh>
    <rPh sb="39" eb="41">
      <t>セツビ</t>
    </rPh>
    <rPh sb="47" eb="49">
      <t>カイショウ</t>
    </rPh>
    <rPh sb="53" eb="55">
      <t>ワリアイ</t>
    </rPh>
    <phoneticPr fontId="5"/>
  </si>
  <si>
    <t>一日あたりの平均利用者数が３千人以上の地下鉄駅の段差解消率
(基準適合施設により段差解消が図られている駅/一日あたり平均利用者数が3千人以上の地下鉄駅）</t>
    <rPh sb="24" eb="26">
      <t>ダンサ</t>
    </rPh>
    <rPh sb="26" eb="28">
      <t>カイショウ</t>
    </rPh>
    <rPh sb="28" eb="29">
      <t>リツ</t>
    </rPh>
    <rPh sb="53" eb="55">
      <t>イチニチ</t>
    </rPh>
    <rPh sb="58" eb="60">
      <t>ヘイキン</t>
    </rPh>
    <rPh sb="60" eb="63">
      <t>リヨウシャ</t>
    </rPh>
    <rPh sb="63" eb="64">
      <t>スウ</t>
    </rPh>
    <rPh sb="66" eb="68">
      <t>ゼンニン</t>
    </rPh>
    <rPh sb="68" eb="70">
      <t>イジョウ</t>
    </rPh>
    <rPh sb="71" eb="74">
      <t>チカテツ</t>
    </rPh>
    <rPh sb="74" eb="75">
      <t>エキ</t>
    </rPh>
    <phoneticPr fontId="5"/>
  </si>
  <si>
    <t>％</t>
    <phoneticPr fontId="5"/>
  </si>
  <si>
    <t>-</t>
  </si>
  <si>
    <t>-</t>
    <phoneticPr fontId="5"/>
  </si>
  <si>
    <t>-</t>
    <phoneticPr fontId="5"/>
  </si>
  <si>
    <t>-</t>
    <phoneticPr fontId="5"/>
  </si>
  <si>
    <t>東京圏鉄道における混雑率
①主要３１区間のピーク時の平均混雑率を平成32年度に150％とする
（参考：「21世紀に向けての中長期の鉄道整備に関する基本的考え方について」（答申第13号）が発表された平成4年度の混雑率：201%）</t>
    <rPh sb="32" eb="34">
      <t>ヘイセイ</t>
    </rPh>
    <rPh sb="36" eb="38">
      <t>ネンド</t>
    </rPh>
    <rPh sb="48" eb="50">
      <t>サンコウ</t>
    </rPh>
    <rPh sb="54" eb="56">
      <t>セイキ</t>
    </rPh>
    <rPh sb="57" eb="58">
      <t>ム</t>
    </rPh>
    <rPh sb="61" eb="64">
      <t>チュウチョウキ</t>
    </rPh>
    <rPh sb="65" eb="67">
      <t>テツドウ</t>
    </rPh>
    <rPh sb="67" eb="69">
      <t>セイビ</t>
    </rPh>
    <rPh sb="70" eb="71">
      <t>カン</t>
    </rPh>
    <rPh sb="73" eb="76">
      <t>キホンテキ</t>
    </rPh>
    <rPh sb="76" eb="77">
      <t>カンガ</t>
    </rPh>
    <rPh sb="78" eb="79">
      <t>カタ</t>
    </rPh>
    <rPh sb="85" eb="87">
      <t>トウシン</t>
    </rPh>
    <rPh sb="87" eb="88">
      <t>ダイ</t>
    </rPh>
    <rPh sb="90" eb="91">
      <t>ゴウ</t>
    </rPh>
    <rPh sb="93" eb="95">
      <t>ハッピョウ</t>
    </rPh>
    <rPh sb="98" eb="100">
      <t>ヘイセイ</t>
    </rPh>
    <rPh sb="101" eb="103">
      <t>ネンド</t>
    </rPh>
    <rPh sb="104" eb="107">
      <t>コンザツリツ</t>
    </rPh>
    <phoneticPr fontId="5"/>
  </si>
  <si>
    <t>東京圏の都市鉄道主要３１区間のピーク時の平均混雑率
（混雑率＝最混雑時間帯１時間の輸送人員／輸送力）</t>
    <rPh sb="27" eb="30">
      <t>コンザツリツ</t>
    </rPh>
    <rPh sb="31" eb="32">
      <t>サイ</t>
    </rPh>
    <rPh sb="32" eb="34">
      <t>コンザツ</t>
    </rPh>
    <rPh sb="34" eb="37">
      <t>ジカンタイ</t>
    </rPh>
    <rPh sb="38" eb="40">
      <t>ジカン</t>
    </rPh>
    <rPh sb="41" eb="43">
      <t>ユソウ</t>
    </rPh>
    <rPh sb="43" eb="45">
      <t>ジンイン</t>
    </rPh>
    <rPh sb="46" eb="49">
      <t>ユソウリョク</t>
    </rPh>
    <phoneticPr fontId="5"/>
  </si>
  <si>
    <t>％</t>
    <phoneticPr fontId="5"/>
  </si>
  <si>
    <t>％</t>
    <phoneticPr fontId="5"/>
  </si>
  <si>
    <t>東京圏における主要区間の混雑率（鉄道局ホームページ）(各年度）
http://www.mlit.go.jp/tetudo/tetudo_tk4_000002.html</t>
    <phoneticPr fontId="5"/>
  </si>
  <si>
    <t>東京圏鉄道における混雑率
②180％の混雑率となっている区間数を平成32年度に0とする
（参考：「東京圏における高速鉄道を中心とする交通網の整備に関する基本計画について」（答申第18号）において基準となっている平成10年度に180%を超えていた区間：23区間）</t>
    <rPh sb="45" eb="47">
      <t>サンコウ</t>
    </rPh>
    <rPh sb="49" eb="52">
      <t>トウキョウケン</t>
    </rPh>
    <rPh sb="56" eb="58">
      <t>コウソク</t>
    </rPh>
    <rPh sb="58" eb="60">
      <t>テツドウ</t>
    </rPh>
    <rPh sb="61" eb="63">
      <t>チュウシン</t>
    </rPh>
    <rPh sb="66" eb="69">
      <t>コウツウモウ</t>
    </rPh>
    <rPh sb="70" eb="72">
      <t>セイビ</t>
    </rPh>
    <rPh sb="73" eb="74">
      <t>カン</t>
    </rPh>
    <rPh sb="76" eb="78">
      <t>キホン</t>
    </rPh>
    <rPh sb="78" eb="80">
      <t>ケイカク</t>
    </rPh>
    <rPh sb="86" eb="88">
      <t>トウシン</t>
    </rPh>
    <rPh sb="88" eb="89">
      <t>ダイ</t>
    </rPh>
    <rPh sb="91" eb="92">
      <t>ゴウ</t>
    </rPh>
    <rPh sb="97" eb="99">
      <t>キジュン</t>
    </rPh>
    <rPh sb="105" eb="107">
      <t>ヘイセイ</t>
    </rPh>
    <rPh sb="109" eb="111">
      <t>ネンド</t>
    </rPh>
    <rPh sb="117" eb="118">
      <t>コ</t>
    </rPh>
    <rPh sb="122" eb="124">
      <t>クカン</t>
    </rPh>
    <rPh sb="127" eb="129">
      <t>クカン</t>
    </rPh>
    <phoneticPr fontId="5"/>
  </si>
  <si>
    <t>180％超の混雑率となっている区間数</t>
    <rPh sb="4" eb="5">
      <t>チョウ</t>
    </rPh>
    <rPh sb="6" eb="9">
      <t>コンザツリツ</t>
    </rPh>
    <rPh sb="15" eb="17">
      <t>クカン</t>
    </rPh>
    <rPh sb="17" eb="18">
      <t>スウ</t>
    </rPh>
    <phoneticPr fontId="5"/>
  </si>
  <si>
    <t>混雑率データ（国土交通省ホームページ　統計情報）(各年度）
http://www.mlit.go.jp/statistics/details/tetsudo_list.html</t>
    <phoneticPr fontId="5"/>
  </si>
  <si>
    <t>区間</t>
    <rPh sb="0" eb="2">
      <t>クカン</t>
    </rPh>
    <phoneticPr fontId="5"/>
  </si>
  <si>
    <t>-</t>
    <phoneticPr fontId="5"/>
  </si>
  <si>
    <t>鉄軌道駅における段差解消への対応状況について（鉄道局ホームページ）(各年度）
http://www.mlit.go.jp/tetudo/tetudo_fr7_000003.html</t>
    <rPh sb="23" eb="25">
      <t>テツドウ</t>
    </rPh>
    <rPh sb="25" eb="26">
      <t>キョク</t>
    </rPh>
    <rPh sb="34" eb="37">
      <t>カクネンド</t>
    </rPh>
    <phoneticPr fontId="5"/>
  </si>
  <si>
    <t>都市鉄道路線整備区間（新線建設区間）の1日当たりの平均輸送人員</t>
    <rPh sb="8" eb="10">
      <t>クカン</t>
    </rPh>
    <rPh sb="11" eb="13">
      <t>シンセン</t>
    </rPh>
    <rPh sb="13" eb="15">
      <t>ケンセツ</t>
    </rPh>
    <rPh sb="15" eb="17">
      <t>クカン</t>
    </rPh>
    <phoneticPr fontId="5"/>
  </si>
  <si>
    <t>千人</t>
    <rPh sb="0" eb="2">
      <t>センニン</t>
    </rPh>
    <phoneticPr fontId="5"/>
  </si>
  <si>
    <t>-</t>
    <phoneticPr fontId="5"/>
  </si>
  <si>
    <t>鉄道関係公共事業の評価結果（鉄道局ホームページ）
http://www.mlit.go.jp/tetudo/tetudo_fr1_000003.html</t>
    <phoneticPr fontId="5"/>
  </si>
  <si>
    <t>新線建設によりＣＯ２排出量を年間1,525t削減させる</t>
  </si>
  <si>
    <t>1t-CO2当たりの削減コスト</t>
  </si>
  <si>
    <t>需要推計に基づく</t>
  </si>
  <si>
    <t>事業完了までにかかる国費見込額/CO2削減量(30年)</t>
  </si>
  <si>
    <t>新線建設の整備箇所に係る路線延長（建設キロ）</t>
  </si>
  <si>
    <t>km</t>
    <phoneticPr fontId="5"/>
  </si>
  <si>
    <t>km</t>
    <phoneticPr fontId="5"/>
  </si>
  <si>
    <t>百万</t>
    <rPh sb="0" eb="2">
      <t>ヒャクマン</t>
    </rPh>
    <phoneticPr fontId="5"/>
  </si>
  <si>
    <t>執行額／補助メニュー毎の延べ事業者数　　　　　　　　　　　　　　</t>
    <rPh sb="0" eb="2">
      <t>シッコウ</t>
    </rPh>
    <rPh sb="2" eb="3">
      <t>ガク</t>
    </rPh>
    <rPh sb="4" eb="6">
      <t>ホジョ</t>
    </rPh>
    <rPh sb="10" eb="11">
      <t>ゴト</t>
    </rPh>
    <rPh sb="12" eb="13">
      <t>ノ</t>
    </rPh>
    <rPh sb="14" eb="17">
      <t>ジギョウシャ</t>
    </rPh>
    <rPh sb="17" eb="18">
      <t>スウ</t>
    </rPh>
    <phoneticPr fontId="5"/>
  </si>
  <si>
    <t>7,079/18</t>
    <phoneticPr fontId="5"/>
  </si>
  <si>
    <t>5,726/19</t>
    <phoneticPr fontId="5"/>
  </si>
  <si>
    <t>5,094/18</t>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</si>
  <si>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</si>
  <si>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２６ 鉄道網を充実・活性化させる</t>
    <rPh sb="3" eb="5">
      <t>テツドウ</t>
    </rPh>
    <rPh sb="5" eb="6">
      <t>アミ</t>
    </rPh>
    <rPh sb="7" eb="9">
      <t>ジュウジツ</t>
    </rPh>
    <rPh sb="10" eb="13">
      <t>カッセイカ</t>
    </rPh>
    <phoneticPr fontId="5"/>
  </si>
  <si>
    <t>公共施設等のバリアフリー化率</t>
    <rPh sb="0" eb="2">
      <t>コウキョウ</t>
    </rPh>
    <rPh sb="2" eb="4">
      <t>シセツ</t>
    </rPh>
    <rPh sb="4" eb="5">
      <t>トウ</t>
    </rPh>
    <rPh sb="12" eb="13">
      <t>カ</t>
    </rPh>
    <rPh sb="13" eb="14">
      <t>リツ</t>
    </rPh>
    <phoneticPr fontId="5"/>
  </si>
  <si>
    <t>東京圏鉄道における混雑率
①主要３１区間のピーク時の平均混雑率</t>
  </si>
  <si>
    <t>％</t>
    <phoneticPr fontId="5"/>
  </si>
  <si>
    <t>％</t>
    <phoneticPr fontId="5"/>
  </si>
  <si>
    <t>-</t>
    <phoneticPr fontId="5"/>
  </si>
  <si>
    <t>東京圏鉄道における混雑率
②180%超の混雑率となっている区間数</t>
  </si>
  <si>
    <t>地下高速鉄道の整備を促進することにより、新線整備による広域的な地域間の交流・連携の強化、列車運行円滑化による混雑の緩和、バリアフリー化の促進を図る。</t>
    <rPh sb="0" eb="2">
      <t>チカ</t>
    </rPh>
    <rPh sb="20" eb="22">
      <t>シンセン</t>
    </rPh>
    <rPh sb="22" eb="24">
      <t>セイビ</t>
    </rPh>
    <rPh sb="27" eb="30">
      <t>コウイキテキ</t>
    </rPh>
    <rPh sb="31" eb="34">
      <t>チイキカン</t>
    </rPh>
    <rPh sb="35" eb="37">
      <t>コウリュウ</t>
    </rPh>
    <rPh sb="38" eb="40">
      <t>レンケイ</t>
    </rPh>
    <rPh sb="41" eb="43">
      <t>キョウカ</t>
    </rPh>
    <rPh sb="44" eb="46">
      <t>レッシャ</t>
    </rPh>
    <rPh sb="46" eb="48">
      <t>ウンコウ</t>
    </rPh>
    <rPh sb="48" eb="51">
      <t>エンカツカ</t>
    </rPh>
    <rPh sb="54" eb="56">
      <t>コンザツ</t>
    </rPh>
    <rPh sb="57" eb="59">
      <t>カンワ</t>
    </rPh>
    <rPh sb="68" eb="70">
      <t>ソクシン</t>
    </rPh>
    <rPh sb="71" eb="72">
      <t>ハカ</t>
    </rPh>
    <phoneticPr fontId="5"/>
  </si>
  <si>
    <t>‐</t>
  </si>
  <si>
    <t>地下鉄は大都市圏の通勤・通学等に利用されるため、幅広く国民や社会のニーズを反映している。</t>
    <rPh sb="30" eb="32">
      <t>シャカイ</t>
    </rPh>
    <rPh sb="37" eb="39">
      <t>ハンエイ</t>
    </rPh>
    <phoneticPr fontId="5"/>
  </si>
  <si>
    <t>コストが巨額となる新線建設や、増収に結び付かない施設の改良等は、事業者単体では整備が困難である。</t>
  </si>
  <si>
    <t>地下鉄の新線建設等は、観光立国等様々な政策目的に関係しており、適切かつ優先度が高い。</t>
    <rPh sb="0" eb="3">
      <t>チカテツ</t>
    </rPh>
    <rPh sb="4" eb="6">
      <t>シンセン</t>
    </rPh>
    <rPh sb="6" eb="8">
      <t>ケンセツ</t>
    </rPh>
    <rPh sb="8" eb="9">
      <t>トウ</t>
    </rPh>
    <rPh sb="11" eb="13">
      <t>カンコウ</t>
    </rPh>
    <rPh sb="13" eb="15">
      <t>リッコク</t>
    </rPh>
    <rPh sb="15" eb="16">
      <t>トウ</t>
    </rPh>
    <rPh sb="16" eb="18">
      <t>サマザマ</t>
    </rPh>
    <rPh sb="19" eb="21">
      <t>セイサク</t>
    </rPh>
    <rPh sb="21" eb="23">
      <t>モクテキ</t>
    </rPh>
    <rPh sb="24" eb="26">
      <t>カンケイ</t>
    </rPh>
    <rPh sb="31" eb="33">
      <t>テキセツ</t>
    </rPh>
    <rPh sb="35" eb="38">
      <t>ユウセンド</t>
    </rPh>
    <rPh sb="39" eb="40">
      <t>タカ</t>
    </rPh>
    <phoneticPr fontId="5"/>
  </si>
  <si>
    <t>本事業は地下鉄事業者に対して補助金を交付する補助事業のため。</t>
    <rPh sb="0" eb="1">
      <t>ホン</t>
    </rPh>
    <rPh sb="1" eb="3">
      <t>ジギョウ</t>
    </rPh>
    <rPh sb="4" eb="7">
      <t>チカテツ</t>
    </rPh>
    <rPh sb="7" eb="10">
      <t>ジギョウシャ</t>
    </rPh>
    <rPh sb="11" eb="12">
      <t>タイ</t>
    </rPh>
    <rPh sb="14" eb="17">
      <t>ホジョキン</t>
    </rPh>
    <rPh sb="18" eb="20">
      <t>コウフ</t>
    </rPh>
    <rPh sb="22" eb="24">
      <t>ホジョ</t>
    </rPh>
    <rPh sb="24" eb="26">
      <t>ジギョウ</t>
    </rPh>
    <phoneticPr fontId="5"/>
  </si>
  <si>
    <t>受益者たる地下鉄利用者は、総括原価方式により算出された適正な水準の運賃を支払っており、負担関係は妥当である。</t>
  </si>
  <si>
    <t>費目・使途は地下鉄の建設・改良に必要なものに限定されており、コスト等の水準は妥当である。</t>
    <rPh sb="33" eb="34">
      <t>トウ</t>
    </rPh>
    <rPh sb="35" eb="37">
      <t>スイジュン</t>
    </rPh>
    <rPh sb="38" eb="40">
      <t>ダトウ</t>
    </rPh>
    <phoneticPr fontId="5"/>
  </si>
  <si>
    <t>費目・使途は地下鉄の建設・改良に必要なものに限定されており妥当である。</t>
    <rPh sb="29" eb="31">
      <t>ダトウ</t>
    </rPh>
    <phoneticPr fontId="5"/>
  </si>
  <si>
    <t>各事業者においてコスト削減等に関する部会等を設け、行動計画を策定するなどコスト削減等に取り組んでいる。</t>
    <rPh sb="0" eb="1">
      <t>カク</t>
    </rPh>
    <rPh sb="1" eb="4">
      <t>ジギョウシャ</t>
    </rPh>
    <rPh sb="11" eb="13">
      <t>サクゲン</t>
    </rPh>
    <rPh sb="13" eb="14">
      <t>トウ</t>
    </rPh>
    <rPh sb="15" eb="16">
      <t>カン</t>
    </rPh>
    <rPh sb="18" eb="20">
      <t>ブカイ</t>
    </rPh>
    <rPh sb="20" eb="21">
      <t>トウ</t>
    </rPh>
    <rPh sb="22" eb="23">
      <t>モウ</t>
    </rPh>
    <rPh sb="25" eb="27">
      <t>コウドウ</t>
    </rPh>
    <rPh sb="27" eb="29">
      <t>ケイカク</t>
    </rPh>
    <rPh sb="30" eb="32">
      <t>サクテイ</t>
    </rPh>
    <rPh sb="39" eb="41">
      <t>サクゲン</t>
    </rPh>
    <rPh sb="41" eb="42">
      <t>トウ</t>
    </rPh>
    <rPh sb="43" eb="44">
      <t>ト</t>
    </rPh>
    <rPh sb="45" eb="46">
      <t>ク</t>
    </rPh>
    <phoneticPr fontId="5"/>
  </si>
  <si>
    <t>事業による施設整備によって、鉄道による輸送人員の創出や、公共施設等のバリアフリー化率の向上に寄与しており、成果目標に見合ったものとなっている。</t>
    <rPh sb="14" eb="16">
      <t>テツドウ</t>
    </rPh>
    <rPh sb="19" eb="21">
      <t>ユソウ</t>
    </rPh>
    <rPh sb="21" eb="23">
      <t>ジンイン</t>
    </rPh>
    <rPh sb="24" eb="26">
      <t>ソウシュツ</t>
    </rPh>
    <phoneticPr fontId="5"/>
  </si>
  <si>
    <t>民鉄等では整備困難な大都市の地下鉄の建設・改良について、地方公共団体の補助の範囲内で国も補助しており、効果的な事業実施となっている。</t>
  </si>
  <si>
    <t>整備された地下鉄施設は供用され、十分に活用されている。</t>
  </si>
  <si>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5"/>
  </si>
  <si>
    <t>訪日外国人旅行者受入環境整備事業</t>
    <rPh sb="0" eb="2">
      <t>ホウニチ</t>
    </rPh>
    <rPh sb="2" eb="5">
      <t>ガイコクジン</t>
    </rPh>
    <rPh sb="5" eb="8">
      <t>リョコウシャ</t>
    </rPh>
    <rPh sb="8" eb="10">
      <t>ウケイレ</t>
    </rPh>
    <rPh sb="10" eb="12">
      <t>カンキョウ</t>
    </rPh>
    <rPh sb="12" eb="14">
      <t>セイビ</t>
    </rPh>
    <rPh sb="14" eb="16">
      <t>ジギョウ</t>
    </rPh>
    <phoneticPr fontId="5"/>
  </si>
  <si>
    <t>本事業では地下鉄事業者が行う鉄道施設のバリアフリー化工事を補助対象としているが、地域公共交通確保維持改善事業、訪日外国人旅行者受入環境整備緊急対策事業及び公共交通利用環境の革新等においては、地下鉄事業者以外の民鉄、ＪＲの鉄道施設のバリアフリー化工事を補助対象としており、役割分担を行っている。</t>
    <rPh sb="75" eb="76">
      <t>オヨ</t>
    </rPh>
    <rPh sb="77" eb="79">
      <t>コウキョウ</t>
    </rPh>
    <rPh sb="79" eb="81">
      <t>コウツウ</t>
    </rPh>
    <rPh sb="81" eb="83">
      <t>リヨウ</t>
    </rPh>
    <rPh sb="83" eb="85">
      <t>カンキョウ</t>
    </rPh>
    <rPh sb="86" eb="88">
      <t>カクシン</t>
    </rPh>
    <rPh sb="88" eb="89">
      <t>トウ</t>
    </rPh>
    <phoneticPr fontId="5"/>
  </si>
  <si>
    <t>公共交通利用環境の革新等（国際観光旅客税財源）</t>
    <phoneticPr fontId="5"/>
  </si>
  <si>
    <t>本事業においては、各補助事業者に対して、定例的な年間３回のヒアリングや必要に応じた随時のヒアリングにより、事業の進捗状況や課題、スケジュール管理や支払いの状況等、各事業者の取り組みについて聴取するとともに、契約の方法、コスト削減の実施状況等について、必要に応じて指導を実施している。
　また、事業者に対して交付を行っている独立行政法人鉄道建設・運輸施設整備支援機構においては、毎年度補助事業者の事業の執行状況について、現地に赴き審査を行っている。審査では、契約の発注が適正であるか等契約に係る審査をはじめ、現地における工事の実施状況等、支出が適正なものであるかなどについて現地調査を行い、補助対象外と認められる事案等の査定を行っている。</t>
  </si>
  <si>
    <t>今後も引き続き効率的かつ適正な予算の執行に努め、事業を実施していく必要がある。</t>
  </si>
  <si>
    <t>282</t>
    <phoneticPr fontId="5"/>
  </si>
  <si>
    <t>273</t>
    <phoneticPr fontId="5"/>
  </si>
  <si>
    <t>279</t>
    <phoneticPr fontId="5"/>
  </si>
  <si>
    <t>288</t>
    <phoneticPr fontId="5"/>
  </si>
  <si>
    <t>278</t>
    <phoneticPr fontId="5"/>
  </si>
  <si>
    <t>285</t>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</si>
  <si>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</si>
  <si>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B.福岡市</t>
    <rPh sb="2" eb="5">
      <t>フクオカシ</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</si>
  <si>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</si>
  <si>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東京地下鉄(株)</t>
    <rPh sb="0" eb="2">
      <t>トウキョウ</t>
    </rPh>
    <rPh sb="2" eb="5">
      <t>チカテツ</t>
    </rPh>
    <rPh sb="5" eb="8">
      <t>カブ</t>
    </rPh>
    <phoneticPr fontId="5"/>
  </si>
  <si>
    <t>関西高速鉄道(株)</t>
    <rPh sb="0" eb="2">
      <t>カンサイ</t>
    </rPh>
    <rPh sb="2" eb="4">
      <t>コウソク</t>
    </rPh>
    <rPh sb="4" eb="6">
      <t>テツドウ</t>
    </rPh>
    <rPh sb="6" eb="9">
      <t>カブ</t>
    </rPh>
    <phoneticPr fontId="5"/>
  </si>
  <si>
    <t>大阪市高速電気道(株)</t>
    <rPh sb="0" eb="3">
      <t>オオサカシ</t>
    </rPh>
    <rPh sb="3" eb="5">
      <t>コウソク</t>
    </rPh>
    <rPh sb="5" eb="7">
      <t>デンキ</t>
    </rPh>
    <rPh sb="7" eb="8">
      <t>ドウ</t>
    </rPh>
    <rPh sb="8" eb="11">
      <t>カブ</t>
    </rPh>
    <phoneticPr fontId="5"/>
  </si>
  <si>
    <t>補助金等交付</t>
  </si>
  <si>
    <t>鉄道整備助成事業</t>
    <rPh sb="0" eb="2">
      <t>テツドウ</t>
    </rPh>
    <rPh sb="2" eb="4">
      <t>セイビ</t>
    </rPh>
    <rPh sb="4" eb="6">
      <t>ジョセイ</t>
    </rPh>
    <rPh sb="6" eb="8">
      <t>ジギョウ</t>
    </rPh>
    <phoneticPr fontId="5"/>
  </si>
  <si>
    <t>耐震補強</t>
    <rPh sb="0" eb="2">
      <t>タイシン</t>
    </rPh>
    <rPh sb="2" eb="4">
      <t>ホキョウ</t>
    </rPh>
    <phoneticPr fontId="5"/>
  </si>
  <si>
    <t>路盤</t>
    <rPh sb="0" eb="2">
      <t>ロバン</t>
    </rPh>
    <phoneticPr fontId="5"/>
  </si>
  <si>
    <t>開業設備</t>
    <rPh sb="0" eb="2">
      <t>カイギョウ</t>
    </rPh>
    <rPh sb="2" eb="4">
      <t>セツビ</t>
    </rPh>
    <phoneticPr fontId="5"/>
  </si>
  <si>
    <t>その他</t>
    <rPh sb="2" eb="3">
      <t>タ</t>
    </rPh>
    <phoneticPr fontId="5"/>
  </si>
  <si>
    <t>用地</t>
    <rPh sb="0" eb="2">
      <t>ヨウチ</t>
    </rPh>
    <phoneticPr fontId="5"/>
  </si>
  <si>
    <t>新線建設</t>
    <rPh sb="0" eb="2">
      <t>シンセン</t>
    </rPh>
    <rPh sb="2" eb="4">
      <t>ケンセツ</t>
    </rPh>
    <phoneticPr fontId="5"/>
  </si>
  <si>
    <t>大規模改良工事等</t>
    <rPh sb="0" eb="3">
      <t>ダイキボ</t>
    </rPh>
    <rPh sb="3" eb="5">
      <t>カイリョウ</t>
    </rPh>
    <rPh sb="5" eb="7">
      <t>コウジ</t>
    </rPh>
    <rPh sb="7" eb="8">
      <t>トウ</t>
    </rPh>
    <phoneticPr fontId="5"/>
  </si>
  <si>
    <t>都市鉄道路線整備区間の利用者数を令和13年度に225千人とする</t>
    <rPh sb="0" eb="2">
      <t>トシ</t>
    </rPh>
    <rPh sb="2" eb="4">
      <t>テツドウ</t>
    </rPh>
    <rPh sb="4" eb="6">
      <t>ロセン</t>
    </rPh>
    <rPh sb="6" eb="8">
      <t>セイビ</t>
    </rPh>
    <rPh sb="8" eb="10">
      <t>クカン</t>
    </rPh>
    <rPh sb="11" eb="13">
      <t>リヨウ</t>
    </rPh>
    <rPh sb="13" eb="14">
      <t>シャ</t>
    </rPh>
    <rPh sb="14" eb="15">
      <t>スウ</t>
    </rPh>
    <rPh sb="16" eb="18">
      <t>レイワ</t>
    </rPh>
    <rPh sb="20" eb="22">
      <t>ネンド</t>
    </rPh>
    <rPh sb="26" eb="28">
      <t>センニン</t>
    </rPh>
    <phoneticPr fontId="5"/>
  </si>
  <si>
    <t>執行額/補助メニュー毎の延べ事業者数</t>
    <rPh sb="0" eb="2">
      <t>シッコウ</t>
    </rPh>
    <rPh sb="2" eb="3">
      <t>ガク</t>
    </rPh>
    <rPh sb="4" eb="6">
      <t>ホジョ</t>
    </rPh>
    <rPh sb="10" eb="11">
      <t>ゴト</t>
    </rPh>
    <rPh sb="12" eb="13">
      <t>ノ</t>
    </rPh>
    <rPh sb="14" eb="17">
      <t>ジギョウシャ</t>
    </rPh>
    <rPh sb="17" eb="18">
      <t>スウ</t>
    </rPh>
    <phoneticPr fontId="5"/>
  </si>
  <si>
    <t>繰越額については、関係者協議の遅れや工法の変更に伴う対応のため発生したものである。</t>
    <rPh sb="0" eb="3">
      <t>クリコシガク</t>
    </rPh>
    <rPh sb="9" eb="12">
      <t>カンケイシャ</t>
    </rPh>
    <rPh sb="12" eb="14">
      <t>キョウギ</t>
    </rPh>
    <rPh sb="15" eb="16">
      <t>オク</t>
    </rPh>
    <rPh sb="18" eb="20">
      <t>コウホウ</t>
    </rPh>
    <rPh sb="21" eb="23">
      <t>ヘンコウ</t>
    </rPh>
    <rPh sb="24" eb="25">
      <t>トモナ</t>
    </rPh>
    <rPh sb="26" eb="28">
      <t>タイオウ</t>
    </rPh>
    <rPh sb="31" eb="33">
      <t>ハッセイ</t>
    </rPh>
    <phoneticPr fontId="5"/>
  </si>
  <si>
    <t>福岡市交通局</t>
    <rPh sb="0" eb="3">
      <t>フクオカシ</t>
    </rPh>
    <rPh sb="3" eb="6">
      <t>コウツウキョク</t>
    </rPh>
    <phoneticPr fontId="5"/>
  </si>
  <si>
    <t>東京都交通局</t>
    <rPh sb="0" eb="3">
      <t>トウキョウト</t>
    </rPh>
    <rPh sb="3" eb="6">
      <t>コウツウキョク</t>
    </rPh>
    <phoneticPr fontId="5"/>
  </si>
  <si>
    <t>名古屋市交通局</t>
    <rPh sb="0" eb="4">
      <t>ナゴヤシ</t>
    </rPh>
    <rPh sb="4" eb="7">
      <t>コウツウキョク</t>
    </rPh>
    <phoneticPr fontId="5"/>
  </si>
  <si>
    <t>横浜市交通局</t>
    <rPh sb="0" eb="3">
      <t>ヨコハマシ</t>
    </rPh>
    <rPh sb="3" eb="6">
      <t>コウツウキョク</t>
    </rPh>
    <phoneticPr fontId="5"/>
  </si>
  <si>
    <t>札幌市交通局</t>
    <rPh sb="0" eb="3">
      <t>サッポロシ</t>
    </rPh>
    <rPh sb="3" eb="6">
      <t>コウツウキョク</t>
    </rPh>
    <phoneticPr fontId="5"/>
  </si>
  <si>
    <t>京都市交通局</t>
    <rPh sb="0" eb="3">
      <t>キョウトシ</t>
    </rPh>
    <rPh sb="3" eb="6">
      <t>コウツウキョク</t>
    </rPh>
    <phoneticPr fontId="5"/>
  </si>
  <si>
    <t>神戸市交通局</t>
    <rPh sb="0" eb="3">
      <t>コウベシ</t>
    </rPh>
    <rPh sb="3" eb="5">
      <t>コウツウ</t>
    </rPh>
    <rPh sb="5" eb="6">
      <t>キョク</t>
    </rPh>
    <phoneticPr fontId="5"/>
  </si>
  <si>
    <t>-</t>
    <phoneticPr fontId="5"/>
  </si>
  <si>
    <t>課長　金指　和彦</t>
    <rPh sb="0" eb="2">
      <t>カチョウ</t>
    </rPh>
    <rPh sb="3" eb="5">
      <t>カナザシ</t>
    </rPh>
    <rPh sb="6" eb="8">
      <t>カズヒコ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</si>
</sst>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171855</xdr:colOff>
      <xdr:row>742</xdr:row>
      <xdr:rowOff>0</xdr:rowOff>
    </xdr:from>
    <xdr:to>
      <xdr:col>34</xdr:col>
      <xdr:colOff>174431</xdr:colOff>
      <xdr:row>744</xdr:row>
      <xdr:rowOff>270641</xdr:rowOff>
    </xdr:to>
    <xdr:sp macro="" textlink="">
      <xdr:nvSpPr>
        <xdr:cNvPr id="54" name="Text Box 2"/>
        <xdr:cNvSpPr txBox="1">
          <a:spLocks noChangeArrowheads="1"/>
        </xdr:cNvSpPr>
      </xdr:nvSpPr>
      <xdr:spPr bwMode="auto">
        <a:xfrm>
          <a:off x="4496720" y="52683547"/>
          <a:ext cx="2679873" cy="965709"/>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国土交通省</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en-US" altLang="ja-JP" sz="1200" b="0" i="0" u="none" strike="noStrike" kern="0" cap="none" spc="0" normalizeH="0" baseline="0" noProof="0">
              <a:ln>
                <a:noFill/>
              </a:ln>
              <a:solidFill>
                <a:sysClr val="windowText" lastClr="000000"/>
              </a:solidFill>
              <a:effectLst/>
              <a:uLnTx/>
              <a:uFillTx/>
            </a:rPr>
            <a:t>5,686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173694</xdr:colOff>
      <xdr:row>745</xdr:row>
      <xdr:rowOff>18755</xdr:rowOff>
    </xdr:from>
    <xdr:to>
      <xdr:col>36</xdr:col>
      <xdr:colOff>146678</xdr:colOff>
      <xdr:row>748</xdr:row>
      <xdr:rowOff>216907</xdr:rowOff>
    </xdr:to>
    <xdr:sp macro="" textlink="">
      <xdr:nvSpPr>
        <xdr:cNvPr id="55" name="大かっこ 54"/>
        <xdr:cNvSpPr/>
      </xdr:nvSpPr>
      <xdr:spPr>
        <a:xfrm>
          <a:off x="4292613" y="53744904"/>
          <a:ext cx="3268119" cy="124075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地下高速鉄道整備事業に要する経費の一部を国が助成することで、大都市圏における交通混雑の緩和・時間短縮による円滑な旅客流動の確保、バリアフリー化の推進等を図る。</a:t>
          </a:r>
        </a:p>
      </xdr:txBody>
    </xdr:sp>
    <xdr:clientData/>
  </xdr:twoCellAnchor>
  <xdr:twoCellAnchor>
    <xdr:from>
      <xdr:col>28</xdr:col>
      <xdr:colOff>158984</xdr:colOff>
      <xdr:row>748</xdr:row>
      <xdr:rowOff>218487</xdr:rowOff>
    </xdr:from>
    <xdr:to>
      <xdr:col>28</xdr:col>
      <xdr:colOff>158985</xdr:colOff>
      <xdr:row>751</xdr:row>
      <xdr:rowOff>100765</xdr:rowOff>
    </xdr:to>
    <xdr:cxnSp macro="">
      <xdr:nvCxnSpPr>
        <xdr:cNvPr id="56" name="直線矢印コネクタ 55"/>
        <xdr:cNvCxnSpPr/>
      </xdr:nvCxnSpPr>
      <xdr:spPr>
        <a:xfrm>
          <a:off x="5925470" y="54987237"/>
          <a:ext cx="1" cy="924879"/>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25</xdr:col>
      <xdr:colOff>183549</xdr:colOff>
      <xdr:row>751</xdr:row>
      <xdr:rowOff>122943</xdr:rowOff>
    </xdr:from>
    <xdr:to>
      <xdr:col>31</xdr:col>
      <xdr:colOff>127307</xdr:colOff>
      <xdr:row>752</xdr:row>
      <xdr:rowOff>93878</xdr:rowOff>
    </xdr:to>
    <xdr:sp macro="" textlink="">
      <xdr:nvSpPr>
        <xdr:cNvPr id="57" name="正方形/長方形 56"/>
        <xdr:cNvSpPr/>
      </xdr:nvSpPr>
      <xdr:spPr>
        <a:xfrm>
          <a:off x="5332198" y="55934294"/>
          <a:ext cx="1179433" cy="318469"/>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23059</xdr:colOff>
      <xdr:row>752</xdr:row>
      <xdr:rowOff>62519</xdr:rowOff>
    </xdr:from>
    <xdr:to>
      <xdr:col>36</xdr:col>
      <xdr:colOff>37591</xdr:colOff>
      <xdr:row>754</xdr:row>
      <xdr:rowOff>302283</xdr:rowOff>
    </xdr:to>
    <xdr:sp macro="" textlink="">
      <xdr:nvSpPr>
        <xdr:cNvPr id="58" name="Text Box 3"/>
        <xdr:cNvSpPr txBox="1">
          <a:spLocks noChangeArrowheads="1"/>
        </xdr:cNvSpPr>
      </xdr:nvSpPr>
      <xdr:spPr bwMode="auto">
        <a:xfrm>
          <a:off x="4553870" y="56221404"/>
          <a:ext cx="2897775" cy="934832"/>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（独）鉄道建設・運輸施設整備支援機構</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5,686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150562</xdr:colOff>
      <xdr:row>755</xdr:row>
      <xdr:rowOff>70390</xdr:rowOff>
    </xdr:from>
    <xdr:to>
      <xdr:col>38</xdr:col>
      <xdr:colOff>4445</xdr:colOff>
      <xdr:row>758</xdr:row>
      <xdr:rowOff>72379</xdr:rowOff>
    </xdr:to>
    <xdr:sp macro="" textlink="">
      <xdr:nvSpPr>
        <xdr:cNvPr id="59" name="大かっこ 58"/>
        <xdr:cNvSpPr/>
      </xdr:nvSpPr>
      <xdr:spPr>
        <a:xfrm>
          <a:off x="4269481" y="57271876"/>
          <a:ext cx="3560910" cy="13663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地下高速鉄道整備事業を行うにあたり、「独立行政法人鉄道建設・運輸施設整備支援機構法」に基づき、現場調査・書類審査を実施し、国からの補助金を財源に、間接補助を行う。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0</xdr:colOff>
      <xdr:row>758</xdr:row>
      <xdr:rowOff>291230</xdr:rowOff>
    </xdr:from>
    <xdr:to>
      <xdr:col>26</xdr:col>
      <xdr:colOff>65236</xdr:colOff>
      <xdr:row>759</xdr:row>
      <xdr:rowOff>60959</xdr:rowOff>
    </xdr:to>
    <xdr:sp macro="" textlink="">
      <xdr:nvSpPr>
        <xdr:cNvPr id="60" name="正方形/長方形 59"/>
        <xdr:cNvSpPr/>
      </xdr:nvSpPr>
      <xdr:spPr>
        <a:xfrm>
          <a:off x="3912973" y="58857108"/>
          <a:ext cx="1506858" cy="439054"/>
        </a:xfrm>
        <a:prstGeom prst="rect">
          <a:avLst/>
        </a:prstGeom>
        <a:noFill/>
        <a:ln w="9525" cap="flat" cmpd="sng" algn="ctr">
          <a:solidFill>
            <a:sysClr val="windowText" lastClr="000000"/>
          </a:solidFill>
          <a:prstDash val="dash"/>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関係地方公共団体</a:t>
          </a:r>
        </a:p>
      </xdr:txBody>
    </xdr:sp>
    <xdr:clientData/>
  </xdr:twoCellAnchor>
  <xdr:twoCellAnchor>
    <xdr:from>
      <xdr:col>29</xdr:col>
      <xdr:colOff>134013</xdr:colOff>
      <xdr:row>758</xdr:row>
      <xdr:rowOff>100730</xdr:rowOff>
    </xdr:from>
    <xdr:to>
      <xdr:col>29</xdr:col>
      <xdr:colOff>134013</xdr:colOff>
      <xdr:row>760</xdr:row>
      <xdr:rowOff>216278</xdr:rowOff>
    </xdr:to>
    <xdr:cxnSp macro="">
      <xdr:nvCxnSpPr>
        <xdr:cNvPr id="61" name="直線矢印コネクタ 60"/>
        <xdr:cNvCxnSpPr/>
      </xdr:nvCxnSpPr>
      <xdr:spPr>
        <a:xfrm>
          <a:off x="6106445" y="58666608"/>
          <a:ext cx="0" cy="1454197"/>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22</xdr:col>
      <xdr:colOff>170016</xdr:colOff>
      <xdr:row>759</xdr:row>
      <xdr:rowOff>88630</xdr:rowOff>
    </xdr:from>
    <xdr:to>
      <xdr:col>22</xdr:col>
      <xdr:colOff>170016</xdr:colOff>
      <xdr:row>760</xdr:row>
      <xdr:rowOff>181306</xdr:rowOff>
    </xdr:to>
    <xdr:cxnSp macro="">
      <xdr:nvCxnSpPr>
        <xdr:cNvPr id="62" name="直線矢印コネクタ 61"/>
        <xdr:cNvCxnSpPr/>
      </xdr:nvCxnSpPr>
      <xdr:spPr>
        <a:xfrm>
          <a:off x="4700827" y="59323833"/>
          <a:ext cx="0" cy="762000"/>
        </a:xfrm>
        <a:prstGeom prst="straightConnector1">
          <a:avLst/>
        </a:prstGeom>
        <a:noFill/>
        <a:ln w="9525" cap="flat" cmpd="sng" algn="ctr">
          <a:solidFill>
            <a:sysClr val="windowText" lastClr="000000"/>
          </a:solidFill>
          <a:prstDash val="dash"/>
          <a:tailEnd type="triangle"/>
        </a:ln>
        <a:effectLst/>
      </xdr:spPr>
    </xdr:cxnSp>
    <xdr:clientData/>
  </xdr:twoCellAnchor>
  <xdr:twoCellAnchor>
    <xdr:from>
      <xdr:col>21</xdr:col>
      <xdr:colOff>15373</xdr:colOff>
      <xdr:row>762</xdr:row>
      <xdr:rowOff>58033</xdr:rowOff>
    </xdr:from>
    <xdr:to>
      <xdr:col>35</xdr:col>
      <xdr:colOff>59502</xdr:colOff>
      <xdr:row>764</xdr:row>
      <xdr:rowOff>261399</xdr:rowOff>
    </xdr:to>
    <xdr:sp macro="" textlink="">
      <xdr:nvSpPr>
        <xdr:cNvPr id="63" name="Text Box 5"/>
        <xdr:cNvSpPr txBox="1">
          <a:spLocks noChangeArrowheads="1"/>
        </xdr:cNvSpPr>
      </xdr:nvSpPr>
      <xdr:spPr bwMode="auto">
        <a:xfrm>
          <a:off x="4340238" y="60567526"/>
          <a:ext cx="2927372" cy="1040022"/>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鉄道事業者（</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11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5,686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oneCellAnchor>
    <xdr:from>
      <xdr:col>20</xdr:col>
      <xdr:colOff>74362</xdr:colOff>
      <xdr:row>760</xdr:row>
      <xdr:rowOff>286081</xdr:rowOff>
    </xdr:from>
    <xdr:ext cx="1069550" cy="222035"/>
    <xdr:sp macro="" textlink="">
      <xdr:nvSpPr>
        <xdr:cNvPr id="64" name="Text Box 49"/>
        <xdr:cNvSpPr txBox="1">
          <a:spLocks noChangeArrowheads="1"/>
        </xdr:cNvSpPr>
      </xdr:nvSpPr>
      <xdr:spPr bwMode="auto">
        <a:xfrm>
          <a:off x="4193281" y="60190608"/>
          <a:ext cx="1069550" cy="222035"/>
        </a:xfrm>
        <a:prstGeom prst="rect">
          <a:avLst/>
        </a:prstGeom>
        <a:noFill/>
        <a:ln w="9525">
          <a:noFill/>
          <a:miter lim="800000"/>
          <a:headEnd/>
          <a:tailEnd/>
        </a:ln>
      </xdr:spPr>
      <xdr:txBody>
        <a:bodyPr vertOverflow="clip" wrap="none" lIns="27432" tIns="18288" rIns="27432"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出資金・補助</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oneCellAnchor>
  <xdr:oneCellAnchor>
    <xdr:from>
      <xdr:col>27</xdr:col>
      <xdr:colOff>198922</xdr:colOff>
      <xdr:row>760</xdr:row>
      <xdr:rowOff>286081</xdr:rowOff>
    </xdr:from>
    <xdr:ext cx="836794" cy="222035"/>
    <xdr:sp macro="" textlink="">
      <xdr:nvSpPr>
        <xdr:cNvPr id="65" name="Text Box 49"/>
        <xdr:cNvSpPr txBox="1">
          <a:spLocks noChangeArrowheads="1"/>
        </xdr:cNvSpPr>
      </xdr:nvSpPr>
      <xdr:spPr bwMode="auto">
        <a:xfrm>
          <a:off x="5759463" y="60190608"/>
          <a:ext cx="836794" cy="222035"/>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間接補助</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oneCellAnchor>
  <xdr:twoCellAnchor>
    <xdr:from>
      <xdr:col>20</xdr:col>
      <xdr:colOff>192744</xdr:colOff>
      <xdr:row>767</xdr:row>
      <xdr:rowOff>151996</xdr:rowOff>
    </xdr:from>
    <xdr:to>
      <xdr:col>36</xdr:col>
      <xdr:colOff>101055</xdr:colOff>
      <xdr:row>770</xdr:row>
      <xdr:rowOff>232029</xdr:rowOff>
    </xdr:to>
    <xdr:sp macro="" textlink="">
      <xdr:nvSpPr>
        <xdr:cNvPr id="66" name="大かっこ 65"/>
        <xdr:cNvSpPr/>
      </xdr:nvSpPr>
      <xdr:spPr>
        <a:xfrm>
          <a:off x="4311663" y="62424901"/>
          <a:ext cx="3203446" cy="100679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国等からの補助金等及び自己資金を財源に、鉄道事業者は地下高速鉄道整備事業を行う。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8" zoomScaleNormal="75" zoomScaleSheetLayoutView="100" zoomScalePageLayoutView="85" workbookViewId="0">
      <selection activeCell="J724" sqref="J724:K7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312</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393</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583</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観光立国、交通安全対策、高齢社会対策、国土強靱化施策、障害者施策、少子化社会対策、男女共同参画、地球温暖化対策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公共事業</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4066</v>
      </c>
      <c r="Q13" s="103"/>
      <c r="R13" s="103"/>
      <c r="S13" s="103"/>
      <c r="T13" s="103"/>
      <c r="U13" s="103"/>
      <c r="V13" s="104"/>
      <c r="W13" s="102">
        <v>4557</v>
      </c>
      <c r="X13" s="103"/>
      <c r="Y13" s="103"/>
      <c r="Z13" s="103"/>
      <c r="AA13" s="103"/>
      <c r="AB13" s="103"/>
      <c r="AC13" s="104"/>
      <c r="AD13" s="102">
        <v>6042</v>
      </c>
      <c r="AE13" s="103"/>
      <c r="AF13" s="103"/>
      <c r="AG13" s="103"/>
      <c r="AH13" s="103"/>
      <c r="AI13" s="103"/>
      <c r="AJ13" s="104"/>
      <c r="AK13" s="102">
        <v>6607</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v>910</v>
      </c>
      <c r="Q14" s="103"/>
      <c r="R14" s="103"/>
      <c r="S14" s="103"/>
      <c r="T14" s="103"/>
      <c r="U14" s="103"/>
      <c r="V14" s="104"/>
      <c r="W14" s="102">
        <v>878</v>
      </c>
      <c r="X14" s="103"/>
      <c r="Y14" s="103"/>
      <c r="Z14" s="103"/>
      <c r="AA14" s="103"/>
      <c r="AB14" s="103"/>
      <c r="AC14" s="104"/>
      <c r="AD14" s="102">
        <v>1108</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v>6969</v>
      </c>
      <c r="Q15" s="103"/>
      <c r="R15" s="103"/>
      <c r="S15" s="103"/>
      <c r="T15" s="103"/>
      <c r="U15" s="103"/>
      <c r="V15" s="104"/>
      <c r="W15" s="102">
        <v>3935</v>
      </c>
      <c r="X15" s="103"/>
      <c r="Y15" s="103"/>
      <c r="Z15" s="103"/>
      <c r="AA15" s="103"/>
      <c r="AB15" s="103"/>
      <c r="AC15" s="104"/>
      <c r="AD15" s="102">
        <v>3627</v>
      </c>
      <c r="AE15" s="103"/>
      <c r="AF15" s="103"/>
      <c r="AG15" s="103"/>
      <c r="AH15" s="103"/>
      <c r="AI15" s="103"/>
      <c r="AJ15" s="104"/>
      <c r="AK15" s="102">
        <v>5027</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v>-3935</v>
      </c>
      <c r="Q16" s="103"/>
      <c r="R16" s="103"/>
      <c r="S16" s="103"/>
      <c r="T16" s="103"/>
      <c r="U16" s="103"/>
      <c r="V16" s="104"/>
      <c r="W16" s="102">
        <v>-3627</v>
      </c>
      <c r="X16" s="103"/>
      <c r="Y16" s="103"/>
      <c r="Z16" s="103"/>
      <c r="AA16" s="103"/>
      <c r="AB16" s="103"/>
      <c r="AC16" s="104"/>
      <c r="AD16" s="102">
        <v>-5027</v>
      </c>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8010</v>
      </c>
      <c r="Q18" s="109"/>
      <c r="R18" s="109"/>
      <c r="S18" s="109"/>
      <c r="T18" s="109"/>
      <c r="U18" s="109"/>
      <c r="V18" s="110"/>
      <c r="W18" s="108">
        <f>SUM(W13:AC17)</f>
        <v>5743</v>
      </c>
      <c r="X18" s="109"/>
      <c r="Y18" s="109"/>
      <c r="Z18" s="109"/>
      <c r="AA18" s="109"/>
      <c r="AB18" s="109"/>
      <c r="AC18" s="110"/>
      <c r="AD18" s="108">
        <f>SUM(AD13:AJ17)</f>
        <v>5750</v>
      </c>
      <c r="AE18" s="109"/>
      <c r="AF18" s="109"/>
      <c r="AG18" s="109"/>
      <c r="AH18" s="109"/>
      <c r="AI18" s="109"/>
      <c r="AJ18" s="110"/>
      <c r="AK18" s="108">
        <f>SUM(AK13:AQ17)</f>
        <v>11634</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7079</v>
      </c>
      <c r="Q19" s="103"/>
      <c r="R19" s="103"/>
      <c r="S19" s="103"/>
      <c r="T19" s="103"/>
      <c r="U19" s="103"/>
      <c r="V19" s="104"/>
      <c r="W19" s="102">
        <v>5726</v>
      </c>
      <c r="X19" s="103"/>
      <c r="Y19" s="103"/>
      <c r="Z19" s="103"/>
      <c r="AA19" s="103"/>
      <c r="AB19" s="103"/>
      <c r="AC19" s="104"/>
      <c r="AD19" s="102">
        <v>5686</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0.88377028714107364</v>
      </c>
      <c r="Q20" s="526"/>
      <c r="R20" s="526"/>
      <c r="S20" s="526"/>
      <c r="T20" s="526"/>
      <c r="U20" s="526"/>
      <c r="V20" s="526"/>
      <c r="W20" s="526">
        <f t="shared" ref="W20" si="0">IF(W18=0, "-", SUM(W19)/W18)</f>
        <v>0.99703987462998434</v>
      </c>
      <c r="X20" s="526"/>
      <c r="Y20" s="526"/>
      <c r="Z20" s="526"/>
      <c r="AA20" s="526"/>
      <c r="AB20" s="526"/>
      <c r="AC20" s="526"/>
      <c r="AD20" s="526">
        <f t="shared" ref="AD20" si="1">IF(AD18=0, "-", SUM(AD19)/AD18)</f>
        <v>0.98886956521739133</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6" t="s">
        <v>278</v>
      </c>
      <c r="H21" s="917"/>
      <c r="I21" s="917"/>
      <c r="J21" s="917"/>
      <c r="K21" s="917"/>
      <c r="L21" s="917"/>
      <c r="M21" s="917"/>
      <c r="N21" s="917"/>
      <c r="O21" s="917"/>
      <c r="P21" s="526">
        <f>IF(P19=0, "-", SUM(P19)/SUM(P13,P14))</f>
        <v>1.422628617363344</v>
      </c>
      <c r="Q21" s="526"/>
      <c r="R21" s="526"/>
      <c r="S21" s="526"/>
      <c r="T21" s="526"/>
      <c r="U21" s="526"/>
      <c r="V21" s="526"/>
      <c r="W21" s="526">
        <f t="shared" ref="W21" si="2">IF(W19=0, "-", SUM(W19)/SUM(W13,W14))</f>
        <v>1.053541858325667</v>
      </c>
      <c r="X21" s="526"/>
      <c r="Y21" s="526"/>
      <c r="Z21" s="526"/>
      <c r="AA21" s="526"/>
      <c r="AB21" s="526"/>
      <c r="AC21" s="526"/>
      <c r="AD21" s="526">
        <f t="shared" ref="AD21" si="3">IF(AD19=0, "-", SUM(AD19)/SUM(AD13,AD14))</f>
        <v>0.79524475524475524</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489</v>
      </c>
      <c r="H23" s="177"/>
      <c r="I23" s="177"/>
      <c r="J23" s="177"/>
      <c r="K23" s="177"/>
      <c r="L23" s="177"/>
      <c r="M23" s="177"/>
      <c r="N23" s="177"/>
      <c r="O23" s="178"/>
      <c r="P23" s="99">
        <v>6607</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6607</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c r="AR31" s="126"/>
      <c r="AS31" s="127" t="s">
        <v>188</v>
      </c>
      <c r="AT31" s="162"/>
      <c r="AU31" s="261">
        <v>2</v>
      </c>
      <c r="AV31" s="261"/>
      <c r="AW31" s="369" t="s">
        <v>177</v>
      </c>
      <c r="AX31" s="370"/>
    </row>
    <row r="32" spans="1:50" ht="34.5" customHeight="1" x14ac:dyDescent="0.15">
      <c r="A32" s="502"/>
      <c r="B32" s="500"/>
      <c r="C32" s="500"/>
      <c r="D32" s="500"/>
      <c r="E32" s="500"/>
      <c r="F32" s="501"/>
      <c r="G32" s="527" t="s">
        <v>490</v>
      </c>
      <c r="H32" s="528"/>
      <c r="I32" s="528"/>
      <c r="J32" s="528"/>
      <c r="K32" s="528"/>
      <c r="L32" s="528"/>
      <c r="M32" s="528"/>
      <c r="N32" s="528"/>
      <c r="O32" s="529"/>
      <c r="P32" s="151" t="s">
        <v>491</v>
      </c>
      <c r="Q32" s="151"/>
      <c r="R32" s="151"/>
      <c r="S32" s="151"/>
      <c r="T32" s="151"/>
      <c r="U32" s="151"/>
      <c r="V32" s="151"/>
      <c r="W32" s="151"/>
      <c r="X32" s="222"/>
      <c r="Y32" s="328" t="s">
        <v>12</v>
      </c>
      <c r="Z32" s="536"/>
      <c r="AA32" s="537"/>
      <c r="AB32" s="538" t="s">
        <v>492</v>
      </c>
      <c r="AC32" s="538"/>
      <c r="AD32" s="538"/>
      <c r="AE32" s="354">
        <v>93.9</v>
      </c>
      <c r="AF32" s="355"/>
      <c r="AG32" s="355"/>
      <c r="AH32" s="355"/>
      <c r="AI32" s="354">
        <v>94.9</v>
      </c>
      <c r="AJ32" s="355"/>
      <c r="AK32" s="355"/>
      <c r="AL32" s="355"/>
      <c r="AM32" s="354"/>
      <c r="AN32" s="355"/>
      <c r="AO32" s="355"/>
      <c r="AP32" s="355"/>
      <c r="AQ32" s="105" t="s">
        <v>494</v>
      </c>
      <c r="AR32" s="106"/>
      <c r="AS32" s="106"/>
      <c r="AT32" s="107"/>
      <c r="AU32" s="355"/>
      <c r="AV32" s="355"/>
      <c r="AW32" s="355"/>
      <c r="AX32" s="357"/>
    </row>
    <row r="33" spans="1:50" ht="34.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492</v>
      </c>
      <c r="AC33" s="509"/>
      <c r="AD33" s="509"/>
      <c r="AE33" s="354" t="s">
        <v>494</v>
      </c>
      <c r="AF33" s="355"/>
      <c r="AG33" s="355"/>
      <c r="AH33" s="355"/>
      <c r="AI33" s="354" t="s">
        <v>496</v>
      </c>
      <c r="AJ33" s="355"/>
      <c r="AK33" s="355"/>
      <c r="AL33" s="355"/>
      <c r="AM33" s="354" t="s">
        <v>494</v>
      </c>
      <c r="AN33" s="355"/>
      <c r="AO33" s="355"/>
      <c r="AP33" s="355"/>
      <c r="AQ33" s="105" t="s">
        <v>494</v>
      </c>
      <c r="AR33" s="106"/>
      <c r="AS33" s="106"/>
      <c r="AT33" s="107"/>
      <c r="AU33" s="355">
        <v>100</v>
      </c>
      <c r="AV33" s="355"/>
      <c r="AW33" s="355"/>
      <c r="AX33" s="357"/>
    </row>
    <row r="34" spans="1:50" ht="34.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93</v>
      </c>
      <c r="AF34" s="355"/>
      <c r="AG34" s="355"/>
      <c r="AH34" s="355"/>
      <c r="AI34" s="354">
        <v>94.9</v>
      </c>
      <c r="AJ34" s="355"/>
      <c r="AK34" s="355"/>
      <c r="AL34" s="355"/>
      <c r="AM34" s="354"/>
      <c r="AN34" s="355"/>
      <c r="AO34" s="355"/>
      <c r="AP34" s="355"/>
      <c r="AQ34" s="105" t="s">
        <v>495</v>
      </c>
      <c r="AR34" s="106"/>
      <c r="AS34" s="106"/>
      <c r="AT34" s="107"/>
      <c r="AU34" s="355"/>
      <c r="AV34" s="355"/>
      <c r="AW34" s="355"/>
      <c r="AX34" s="357"/>
    </row>
    <row r="35" spans="1:50" ht="23.25" customHeight="1" x14ac:dyDescent="0.15">
      <c r="A35" s="887" t="s">
        <v>303</v>
      </c>
      <c r="B35" s="888"/>
      <c r="C35" s="888"/>
      <c r="D35" s="888"/>
      <c r="E35" s="888"/>
      <c r="F35" s="889"/>
      <c r="G35" s="893" t="s">
        <v>507</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v>2</v>
      </c>
      <c r="AV38" s="261"/>
      <c r="AW38" s="369" t="s">
        <v>177</v>
      </c>
      <c r="AX38" s="370"/>
    </row>
    <row r="39" spans="1:50" ht="52.5" customHeight="1" x14ac:dyDescent="0.15">
      <c r="A39" s="502"/>
      <c r="B39" s="500"/>
      <c r="C39" s="500"/>
      <c r="D39" s="500"/>
      <c r="E39" s="500"/>
      <c r="F39" s="501"/>
      <c r="G39" s="527" t="s">
        <v>497</v>
      </c>
      <c r="H39" s="528"/>
      <c r="I39" s="528"/>
      <c r="J39" s="528"/>
      <c r="K39" s="528"/>
      <c r="L39" s="528"/>
      <c r="M39" s="528"/>
      <c r="N39" s="528"/>
      <c r="O39" s="529"/>
      <c r="P39" s="151" t="s">
        <v>498</v>
      </c>
      <c r="Q39" s="151"/>
      <c r="R39" s="151"/>
      <c r="S39" s="151"/>
      <c r="T39" s="151"/>
      <c r="U39" s="151"/>
      <c r="V39" s="151"/>
      <c r="W39" s="151"/>
      <c r="X39" s="222"/>
      <c r="Y39" s="328" t="s">
        <v>12</v>
      </c>
      <c r="Z39" s="536"/>
      <c r="AA39" s="537"/>
      <c r="AB39" s="538" t="s">
        <v>499</v>
      </c>
      <c r="AC39" s="538"/>
      <c r="AD39" s="538"/>
      <c r="AE39" s="354">
        <v>163</v>
      </c>
      <c r="AF39" s="355"/>
      <c r="AG39" s="355"/>
      <c r="AH39" s="355"/>
      <c r="AI39" s="354">
        <v>163</v>
      </c>
      <c r="AJ39" s="355"/>
      <c r="AK39" s="355"/>
      <c r="AL39" s="355"/>
      <c r="AM39" s="354"/>
      <c r="AN39" s="355"/>
      <c r="AO39" s="355"/>
      <c r="AP39" s="355"/>
      <c r="AQ39" s="105" t="s">
        <v>494</v>
      </c>
      <c r="AR39" s="106"/>
      <c r="AS39" s="106"/>
      <c r="AT39" s="107"/>
      <c r="AU39" s="355"/>
      <c r="AV39" s="355"/>
      <c r="AW39" s="355"/>
      <c r="AX39" s="357"/>
    </row>
    <row r="40" spans="1:50" ht="52.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500</v>
      </c>
      <c r="AC40" s="509"/>
      <c r="AD40" s="509"/>
      <c r="AE40" s="354">
        <v>150</v>
      </c>
      <c r="AF40" s="355"/>
      <c r="AG40" s="355"/>
      <c r="AH40" s="355"/>
      <c r="AI40" s="354">
        <v>150</v>
      </c>
      <c r="AJ40" s="355"/>
      <c r="AK40" s="355"/>
      <c r="AL40" s="355"/>
      <c r="AM40" s="354"/>
      <c r="AN40" s="355"/>
      <c r="AO40" s="355"/>
      <c r="AP40" s="355"/>
      <c r="AQ40" s="105" t="s">
        <v>496</v>
      </c>
      <c r="AR40" s="106"/>
      <c r="AS40" s="106"/>
      <c r="AT40" s="107"/>
      <c r="AU40" s="355">
        <v>150</v>
      </c>
      <c r="AV40" s="355"/>
      <c r="AW40" s="355"/>
      <c r="AX40" s="357"/>
    </row>
    <row r="41" spans="1:50" ht="52.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v>74.5</v>
      </c>
      <c r="AF41" s="355"/>
      <c r="AG41" s="355"/>
      <c r="AH41" s="355"/>
      <c r="AI41" s="354">
        <v>74.5</v>
      </c>
      <c r="AJ41" s="355"/>
      <c r="AK41" s="355"/>
      <c r="AL41" s="355"/>
      <c r="AM41" s="354"/>
      <c r="AN41" s="355"/>
      <c r="AO41" s="355"/>
      <c r="AP41" s="355"/>
      <c r="AQ41" s="105" t="s">
        <v>506</v>
      </c>
      <c r="AR41" s="106"/>
      <c r="AS41" s="106"/>
      <c r="AT41" s="107"/>
      <c r="AU41" s="355"/>
      <c r="AV41" s="355"/>
      <c r="AW41" s="355"/>
      <c r="AX41" s="357"/>
    </row>
    <row r="42" spans="1:50" ht="23.25" customHeight="1" x14ac:dyDescent="0.15">
      <c r="A42" s="887" t="s">
        <v>303</v>
      </c>
      <c r="B42" s="888"/>
      <c r="C42" s="888"/>
      <c r="D42" s="888"/>
      <c r="E42" s="888"/>
      <c r="F42" s="889"/>
      <c r="G42" s="893" t="s">
        <v>501</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v>2</v>
      </c>
      <c r="AV45" s="261"/>
      <c r="AW45" s="369" t="s">
        <v>177</v>
      </c>
      <c r="AX45" s="370"/>
    </row>
    <row r="46" spans="1:50" ht="23.25" customHeight="1" x14ac:dyDescent="0.15">
      <c r="A46" s="502"/>
      <c r="B46" s="500"/>
      <c r="C46" s="500"/>
      <c r="D46" s="500"/>
      <c r="E46" s="500"/>
      <c r="F46" s="501"/>
      <c r="G46" s="527" t="s">
        <v>502</v>
      </c>
      <c r="H46" s="528"/>
      <c r="I46" s="528"/>
      <c r="J46" s="528"/>
      <c r="K46" s="528"/>
      <c r="L46" s="528"/>
      <c r="M46" s="528"/>
      <c r="N46" s="528"/>
      <c r="O46" s="529"/>
      <c r="P46" s="151" t="s">
        <v>503</v>
      </c>
      <c r="Q46" s="151"/>
      <c r="R46" s="151"/>
      <c r="S46" s="151"/>
      <c r="T46" s="151"/>
      <c r="U46" s="151"/>
      <c r="V46" s="151"/>
      <c r="W46" s="151"/>
      <c r="X46" s="222"/>
      <c r="Y46" s="328" t="s">
        <v>12</v>
      </c>
      <c r="Z46" s="536"/>
      <c r="AA46" s="537"/>
      <c r="AB46" s="538" t="s">
        <v>505</v>
      </c>
      <c r="AC46" s="538"/>
      <c r="AD46" s="538"/>
      <c r="AE46" s="354">
        <v>11</v>
      </c>
      <c r="AF46" s="355"/>
      <c r="AG46" s="355"/>
      <c r="AH46" s="355"/>
      <c r="AI46" s="354">
        <v>11</v>
      </c>
      <c r="AJ46" s="355"/>
      <c r="AK46" s="355"/>
      <c r="AL46" s="355"/>
      <c r="AM46" s="354"/>
      <c r="AN46" s="355"/>
      <c r="AO46" s="355"/>
      <c r="AP46" s="355"/>
      <c r="AQ46" s="105" t="s">
        <v>494</v>
      </c>
      <c r="AR46" s="106"/>
      <c r="AS46" s="106"/>
      <c r="AT46" s="107"/>
      <c r="AU46" s="355"/>
      <c r="AV46" s="355"/>
      <c r="AW46" s="355"/>
      <c r="AX46" s="357"/>
    </row>
    <row r="47" spans="1:50" ht="23.25"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t="s">
        <v>505</v>
      </c>
      <c r="AC47" s="509"/>
      <c r="AD47" s="509"/>
      <c r="AE47" s="354">
        <v>0</v>
      </c>
      <c r="AF47" s="355"/>
      <c r="AG47" s="355"/>
      <c r="AH47" s="355"/>
      <c r="AI47" s="354">
        <v>0</v>
      </c>
      <c r="AJ47" s="355"/>
      <c r="AK47" s="355"/>
      <c r="AL47" s="355"/>
      <c r="AM47" s="354"/>
      <c r="AN47" s="355"/>
      <c r="AO47" s="355"/>
      <c r="AP47" s="355"/>
      <c r="AQ47" s="105" t="s">
        <v>494</v>
      </c>
      <c r="AR47" s="106"/>
      <c r="AS47" s="106"/>
      <c r="AT47" s="107"/>
      <c r="AU47" s="355">
        <v>0</v>
      </c>
      <c r="AV47" s="355"/>
      <c r="AW47" s="355"/>
      <c r="AX47" s="357"/>
    </row>
    <row r="48" spans="1:50" ht="111.75"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v>52.2</v>
      </c>
      <c r="AF48" s="355"/>
      <c r="AG48" s="355"/>
      <c r="AH48" s="355"/>
      <c r="AI48" s="354">
        <v>52.2</v>
      </c>
      <c r="AJ48" s="355"/>
      <c r="AK48" s="355"/>
      <c r="AL48" s="355"/>
      <c r="AM48" s="354"/>
      <c r="AN48" s="355"/>
      <c r="AO48" s="355"/>
      <c r="AP48" s="355"/>
      <c r="AQ48" s="105" t="s">
        <v>494</v>
      </c>
      <c r="AR48" s="106"/>
      <c r="AS48" s="106"/>
      <c r="AT48" s="107"/>
      <c r="AU48" s="355"/>
      <c r="AV48" s="355"/>
      <c r="AW48" s="355"/>
      <c r="AX48" s="357"/>
    </row>
    <row r="49" spans="1:50" ht="23.25" customHeight="1" x14ac:dyDescent="0.15">
      <c r="A49" s="887" t="s">
        <v>303</v>
      </c>
      <c r="B49" s="888"/>
      <c r="C49" s="888"/>
      <c r="D49" s="888"/>
      <c r="E49" s="888"/>
      <c r="F49" s="889"/>
      <c r="G49" s="893" t="s">
        <v>504</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v>5</v>
      </c>
      <c r="AR52" s="126"/>
      <c r="AS52" s="127" t="s">
        <v>188</v>
      </c>
      <c r="AT52" s="162"/>
      <c r="AU52" s="261">
        <v>13</v>
      </c>
      <c r="AV52" s="261"/>
      <c r="AW52" s="369" t="s">
        <v>177</v>
      </c>
      <c r="AX52" s="370"/>
    </row>
    <row r="53" spans="1:50" ht="23.25" customHeight="1" x14ac:dyDescent="0.15">
      <c r="A53" s="502"/>
      <c r="B53" s="500"/>
      <c r="C53" s="500"/>
      <c r="D53" s="500"/>
      <c r="E53" s="500"/>
      <c r="F53" s="501"/>
      <c r="G53" s="527" t="s">
        <v>572</v>
      </c>
      <c r="H53" s="528"/>
      <c r="I53" s="528"/>
      <c r="J53" s="528"/>
      <c r="K53" s="528"/>
      <c r="L53" s="528"/>
      <c r="M53" s="528"/>
      <c r="N53" s="528"/>
      <c r="O53" s="529"/>
      <c r="P53" s="151" t="s">
        <v>508</v>
      </c>
      <c r="Q53" s="151"/>
      <c r="R53" s="151"/>
      <c r="S53" s="151"/>
      <c r="T53" s="151"/>
      <c r="U53" s="151"/>
      <c r="V53" s="151"/>
      <c r="W53" s="151"/>
      <c r="X53" s="222"/>
      <c r="Y53" s="328" t="s">
        <v>12</v>
      </c>
      <c r="Z53" s="536"/>
      <c r="AA53" s="537"/>
      <c r="AB53" s="538" t="s">
        <v>509</v>
      </c>
      <c r="AC53" s="538"/>
      <c r="AD53" s="538"/>
      <c r="AE53" s="354" t="s">
        <v>495</v>
      </c>
      <c r="AF53" s="355"/>
      <c r="AG53" s="355"/>
      <c r="AH53" s="355"/>
      <c r="AI53" s="354" t="s">
        <v>494</v>
      </c>
      <c r="AJ53" s="355"/>
      <c r="AK53" s="355"/>
      <c r="AL53" s="355"/>
      <c r="AM53" s="354"/>
      <c r="AN53" s="355"/>
      <c r="AO53" s="355"/>
      <c r="AP53" s="355"/>
      <c r="AQ53" s="105"/>
      <c r="AR53" s="106"/>
      <c r="AS53" s="106"/>
      <c r="AT53" s="107"/>
      <c r="AU53" s="355"/>
      <c r="AV53" s="355"/>
      <c r="AW53" s="355"/>
      <c r="AX53" s="357"/>
    </row>
    <row r="54" spans="1:50" ht="23.25"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t="s">
        <v>509</v>
      </c>
      <c r="AC54" s="509"/>
      <c r="AD54" s="509"/>
      <c r="AE54" s="354" t="s">
        <v>494</v>
      </c>
      <c r="AF54" s="355"/>
      <c r="AG54" s="355"/>
      <c r="AH54" s="355"/>
      <c r="AI54" s="354" t="s">
        <v>510</v>
      </c>
      <c r="AJ54" s="355"/>
      <c r="AK54" s="355"/>
      <c r="AL54" s="355"/>
      <c r="AM54" s="354">
        <v>87</v>
      </c>
      <c r="AN54" s="355"/>
      <c r="AO54" s="355"/>
      <c r="AP54" s="355"/>
      <c r="AQ54" s="105">
        <v>52</v>
      </c>
      <c r="AR54" s="106"/>
      <c r="AS54" s="106"/>
      <c r="AT54" s="107"/>
      <c r="AU54" s="355">
        <v>225</v>
      </c>
      <c r="AV54" s="355"/>
      <c r="AW54" s="355"/>
      <c r="AX54" s="357"/>
    </row>
    <row r="55" spans="1:50" ht="23.25"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t="s">
        <v>494</v>
      </c>
      <c r="AF55" s="355"/>
      <c r="AG55" s="355"/>
      <c r="AH55" s="355"/>
      <c r="AI55" s="354" t="s">
        <v>494</v>
      </c>
      <c r="AJ55" s="355"/>
      <c r="AK55" s="355"/>
      <c r="AL55" s="355"/>
      <c r="AM55" s="354"/>
      <c r="AN55" s="355"/>
      <c r="AO55" s="355"/>
      <c r="AP55" s="355"/>
      <c r="AQ55" s="105"/>
      <c r="AR55" s="106"/>
      <c r="AS55" s="106"/>
      <c r="AT55" s="107"/>
      <c r="AU55" s="355"/>
      <c r="AV55" s="355"/>
      <c r="AW55" s="355"/>
      <c r="AX55" s="357"/>
    </row>
    <row r="56" spans="1:50" ht="23.25" customHeight="1" x14ac:dyDescent="0.15">
      <c r="A56" s="887" t="s">
        <v>303</v>
      </c>
      <c r="B56" s="888"/>
      <c r="C56" s="888"/>
      <c r="D56" s="888"/>
      <c r="E56" s="888"/>
      <c r="F56" s="889"/>
      <c r="G56" s="893" t="s">
        <v>511</v>
      </c>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9" t="s">
        <v>133</v>
      </c>
      <c r="AV65" s="969"/>
      <c r="AW65" s="969"/>
      <c r="AX65" s="970"/>
    </row>
    <row r="66" spans="1:50" ht="18.75"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v>5</v>
      </c>
      <c r="AR66" s="261"/>
      <c r="AS66" s="855" t="s">
        <v>188</v>
      </c>
      <c r="AT66" s="856"/>
      <c r="AU66" s="261">
        <v>13</v>
      </c>
      <c r="AV66" s="261"/>
      <c r="AW66" s="855" t="s">
        <v>273</v>
      </c>
      <c r="AX66" s="971"/>
    </row>
    <row r="67" spans="1:50" ht="23.25" customHeight="1" x14ac:dyDescent="0.15">
      <c r="A67" s="841"/>
      <c r="B67" s="842"/>
      <c r="C67" s="842"/>
      <c r="D67" s="842"/>
      <c r="E67" s="842"/>
      <c r="F67" s="843"/>
      <c r="G67" s="972" t="s">
        <v>189</v>
      </c>
      <c r="H67" s="930" t="s">
        <v>512</v>
      </c>
      <c r="I67" s="931"/>
      <c r="J67" s="931"/>
      <c r="K67" s="931"/>
      <c r="L67" s="931"/>
      <c r="M67" s="931"/>
      <c r="N67" s="931"/>
      <c r="O67" s="932"/>
      <c r="P67" s="930" t="s">
        <v>513</v>
      </c>
      <c r="Q67" s="931"/>
      <c r="R67" s="931"/>
      <c r="S67" s="931"/>
      <c r="T67" s="931"/>
      <c r="U67" s="931"/>
      <c r="V67" s="932"/>
      <c r="W67" s="961"/>
      <c r="X67" s="962"/>
      <c r="Y67" s="948" t="s">
        <v>12</v>
      </c>
      <c r="Z67" s="948"/>
      <c r="AA67" s="949"/>
      <c r="AB67" s="950" t="s">
        <v>293</v>
      </c>
      <c r="AC67" s="950"/>
      <c r="AD67" s="950"/>
      <c r="AE67" s="354" t="s">
        <v>496</v>
      </c>
      <c r="AF67" s="355"/>
      <c r="AG67" s="355"/>
      <c r="AH67" s="355"/>
      <c r="AI67" s="354" t="s">
        <v>493</v>
      </c>
      <c r="AJ67" s="355"/>
      <c r="AK67" s="355"/>
      <c r="AL67" s="355"/>
      <c r="AM67" s="354" t="s">
        <v>493</v>
      </c>
      <c r="AN67" s="355"/>
      <c r="AO67" s="355"/>
      <c r="AP67" s="355"/>
      <c r="AQ67" s="354"/>
      <c r="AR67" s="355"/>
      <c r="AS67" s="355"/>
      <c r="AT67" s="356"/>
      <c r="AU67" s="355"/>
      <c r="AV67" s="355"/>
      <c r="AW67" s="355"/>
      <c r="AX67" s="357"/>
    </row>
    <row r="68" spans="1:50" ht="23.25" customHeight="1" x14ac:dyDescent="0.15">
      <c r="A68" s="841"/>
      <c r="B68" s="842"/>
      <c r="C68" s="842"/>
      <c r="D68" s="842"/>
      <c r="E68" s="842"/>
      <c r="F68" s="843"/>
      <c r="G68" s="929"/>
      <c r="H68" s="933"/>
      <c r="I68" s="934"/>
      <c r="J68" s="934"/>
      <c r="K68" s="934"/>
      <c r="L68" s="934"/>
      <c r="M68" s="934"/>
      <c r="N68" s="934"/>
      <c r="O68" s="935"/>
      <c r="P68" s="933"/>
      <c r="Q68" s="934"/>
      <c r="R68" s="934"/>
      <c r="S68" s="934"/>
      <c r="T68" s="934"/>
      <c r="U68" s="934"/>
      <c r="V68" s="935"/>
      <c r="W68" s="963"/>
      <c r="X68" s="964"/>
      <c r="Y68" s="174" t="s">
        <v>53</v>
      </c>
      <c r="Z68" s="174"/>
      <c r="AA68" s="175"/>
      <c r="AB68" s="967" t="s">
        <v>293</v>
      </c>
      <c r="AC68" s="967"/>
      <c r="AD68" s="967"/>
      <c r="AE68" s="354" t="s">
        <v>496</v>
      </c>
      <c r="AF68" s="355"/>
      <c r="AG68" s="355"/>
      <c r="AH68" s="355"/>
      <c r="AI68" s="354" t="s">
        <v>493</v>
      </c>
      <c r="AJ68" s="355"/>
      <c r="AK68" s="355"/>
      <c r="AL68" s="355"/>
      <c r="AM68" s="354" t="s">
        <v>493</v>
      </c>
      <c r="AN68" s="355"/>
      <c r="AO68" s="355"/>
      <c r="AP68" s="355"/>
      <c r="AQ68" s="354">
        <v>1841491</v>
      </c>
      <c r="AR68" s="355"/>
      <c r="AS68" s="355"/>
      <c r="AT68" s="356"/>
      <c r="AU68" s="355">
        <v>3833494</v>
      </c>
      <c r="AV68" s="355"/>
      <c r="AW68" s="355"/>
      <c r="AX68" s="357"/>
    </row>
    <row r="69" spans="1:50" ht="23.25" customHeight="1" x14ac:dyDescent="0.15">
      <c r="A69" s="841"/>
      <c r="B69" s="842"/>
      <c r="C69" s="842"/>
      <c r="D69" s="842"/>
      <c r="E69" s="842"/>
      <c r="F69" s="843"/>
      <c r="G69" s="973"/>
      <c r="H69" s="933"/>
      <c r="I69" s="934"/>
      <c r="J69" s="934"/>
      <c r="K69" s="934"/>
      <c r="L69" s="934"/>
      <c r="M69" s="934"/>
      <c r="N69" s="934"/>
      <c r="O69" s="935"/>
      <c r="P69" s="933"/>
      <c r="Q69" s="934"/>
      <c r="R69" s="934"/>
      <c r="S69" s="934"/>
      <c r="T69" s="934"/>
      <c r="U69" s="934"/>
      <c r="V69" s="935"/>
      <c r="W69" s="965"/>
      <c r="X69" s="966"/>
      <c r="Y69" s="174" t="s">
        <v>13</v>
      </c>
      <c r="Z69" s="174"/>
      <c r="AA69" s="175"/>
      <c r="AB69" s="968" t="s">
        <v>294</v>
      </c>
      <c r="AC69" s="968"/>
      <c r="AD69" s="968"/>
      <c r="AE69" s="804" t="s">
        <v>494</v>
      </c>
      <c r="AF69" s="805"/>
      <c r="AG69" s="805"/>
      <c r="AH69" s="805"/>
      <c r="AI69" s="804" t="s">
        <v>493</v>
      </c>
      <c r="AJ69" s="805"/>
      <c r="AK69" s="805"/>
      <c r="AL69" s="805"/>
      <c r="AM69" s="804" t="s">
        <v>493</v>
      </c>
      <c r="AN69" s="805"/>
      <c r="AO69" s="805"/>
      <c r="AP69" s="805"/>
      <c r="AQ69" s="354"/>
      <c r="AR69" s="355"/>
      <c r="AS69" s="355"/>
      <c r="AT69" s="356"/>
      <c r="AU69" s="355"/>
      <c r="AV69" s="355"/>
      <c r="AW69" s="355"/>
      <c r="AX69" s="357"/>
    </row>
    <row r="70" spans="1:50" ht="23.25" customHeight="1" x14ac:dyDescent="0.15">
      <c r="A70" s="841" t="s">
        <v>279</v>
      </c>
      <c r="B70" s="842"/>
      <c r="C70" s="842"/>
      <c r="D70" s="842"/>
      <c r="E70" s="842"/>
      <c r="F70" s="843"/>
      <c r="G70" s="929" t="s">
        <v>190</v>
      </c>
      <c r="H70" s="930" t="s">
        <v>514</v>
      </c>
      <c r="I70" s="931"/>
      <c r="J70" s="931"/>
      <c r="K70" s="931"/>
      <c r="L70" s="931"/>
      <c r="M70" s="931"/>
      <c r="N70" s="931"/>
      <c r="O70" s="932"/>
      <c r="P70" s="939" t="s">
        <v>515</v>
      </c>
      <c r="Q70" s="939"/>
      <c r="R70" s="939"/>
      <c r="S70" s="939"/>
      <c r="T70" s="939"/>
      <c r="U70" s="939"/>
      <c r="V70" s="939"/>
      <c r="W70" s="942" t="s">
        <v>292</v>
      </c>
      <c r="X70" s="943"/>
      <c r="Y70" s="948" t="s">
        <v>12</v>
      </c>
      <c r="Z70" s="948"/>
      <c r="AA70" s="949"/>
      <c r="AB70" s="950" t="s">
        <v>293</v>
      </c>
      <c r="AC70" s="950"/>
      <c r="AD70" s="950"/>
      <c r="AE70" s="354" t="s">
        <v>494</v>
      </c>
      <c r="AF70" s="355"/>
      <c r="AG70" s="355"/>
      <c r="AH70" s="355"/>
      <c r="AI70" s="354" t="s">
        <v>493</v>
      </c>
      <c r="AJ70" s="355"/>
      <c r="AK70" s="355"/>
      <c r="AL70" s="355"/>
      <c r="AM70" s="354" t="s">
        <v>493</v>
      </c>
      <c r="AN70" s="355"/>
      <c r="AO70" s="355"/>
      <c r="AP70" s="355"/>
      <c r="AQ70" s="354"/>
      <c r="AR70" s="355"/>
      <c r="AS70" s="355"/>
      <c r="AT70" s="356"/>
      <c r="AU70" s="355"/>
      <c r="AV70" s="355"/>
      <c r="AW70" s="355"/>
      <c r="AX70" s="357"/>
    </row>
    <row r="71" spans="1:50" ht="23.25" customHeight="1" x14ac:dyDescent="0.15">
      <c r="A71" s="841"/>
      <c r="B71" s="842"/>
      <c r="C71" s="842"/>
      <c r="D71" s="842"/>
      <c r="E71" s="842"/>
      <c r="F71" s="843"/>
      <c r="G71" s="929"/>
      <c r="H71" s="933"/>
      <c r="I71" s="934"/>
      <c r="J71" s="934"/>
      <c r="K71" s="934"/>
      <c r="L71" s="934"/>
      <c r="M71" s="934"/>
      <c r="N71" s="934"/>
      <c r="O71" s="935"/>
      <c r="P71" s="940"/>
      <c r="Q71" s="940"/>
      <c r="R71" s="940"/>
      <c r="S71" s="940"/>
      <c r="T71" s="940"/>
      <c r="U71" s="940"/>
      <c r="V71" s="940"/>
      <c r="W71" s="944"/>
      <c r="X71" s="945"/>
      <c r="Y71" s="174" t="s">
        <v>53</v>
      </c>
      <c r="Z71" s="174"/>
      <c r="AA71" s="175"/>
      <c r="AB71" s="967" t="s">
        <v>293</v>
      </c>
      <c r="AC71" s="967"/>
      <c r="AD71" s="967"/>
      <c r="AE71" s="354" t="s">
        <v>494</v>
      </c>
      <c r="AF71" s="355"/>
      <c r="AG71" s="355"/>
      <c r="AH71" s="355"/>
      <c r="AI71" s="354" t="s">
        <v>493</v>
      </c>
      <c r="AJ71" s="355"/>
      <c r="AK71" s="355"/>
      <c r="AL71" s="355"/>
      <c r="AM71" s="354" t="s">
        <v>493</v>
      </c>
      <c r="AN71" s="355"/>
      <c r="AO71" s="355"/>
      <c r="AP71" s="355"/>
      <c r="AQ71" s="354">
        <v>1841491</v>
      </c>
      <c r="AR71" s="355"/>
      <c r="AS71" s="355"/>
      <c r="AT71" s="356"/>
      <c r="AU71" s="355">
        <v>3833494</v>
      </c>
      <c r="AV71" s="355"/>
      <c r="AW71" s="355"/>
      <c r="AX71" s="357"/>
    </row>
    <row r="72" spans="1:50" ht="23.25" customHeight="1" thickBot="1" x14ac:dyDescent="0.2">
      <c r="A72" s="844"/>
      <c r="B72" s="845"/>
      <c r="C72" s="845"/>
      <c r="D72" s="845"/>
      <c r="E72" s="845"/>
      <c r="F72" s="846"/>
      <c r="G72" s="929"/>
      <c r="H72" s="936"/>
      <c r="I72" s="937"/>
      <c r="J72" s="937"/>
      <c r="K72" s="937"/>
      <c r="L72" s="937"/>
      <c r="M72" s="937"/>
      <c r="N72" s="937"/>
      <c r="O72" s="938"/>
      <c r="P72" s="941"/>
      <c r="Q72" s="941"/>
      <c r="R72" s="941"/>
      <c r="S72" s="941"/>
      <c r="T72" s="941"/>
      <c r="U72" s="941"/>
      <c r="V72" s="941"/>
      <c r="W72" s="946"/>
      <c r="X72" s="947"/>
      <c r="Y72" s="174" t="s">
        <v>13</v>
      </c>
      <c r="Z72" s="174"/>
      <c r="AA72" s="175"/>
      <c r="AB72" s="968" t="s">
        <v>294</v>
      </c>
      <c r="AC72" s="968"/>
      <c r="AD72" s="968"/>
      <c r="AE72" s="354" t="s">
        <v>496</v>
      </c>
      <c r="AF72" s="355"/>
      <c r="AG72" s="355"/>
      <c r="AH72" s="355"/>
      <c r="AI72" s="354" t="s">
        <v>493</v>
      </c>
      <c r="AJ72" s="355"/>
      <c r="AK72" s="355"/>
      <c r="AL72" s="355"/>
      <c r="AM72" s="354" t="s">
        <v>493</v>
      </c>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1" t="s">
        <v>306</v>
      </c>
      <c r="B78" s="902"/>
      <c r="C78" s="902"/>
      <c r="D78" s="902"/>
      <c r="E78" s="899" t="s">
        <v>253</v>
      </c>
      <c r="F78" s="900"/>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8" t="s">
        <v>355</v>
      </c>
      <c r="AR100" s="919"/>
      <c r="AS100" s="919"/>
      <c r="AT100" s="920"/>
      <c r="AU100" s="918" t="s">
        <v>356</v>
      </c>
      <c r="AV100" s="919"/>
      <c r="AW100" s="919"/>
      <c r="AX100" s="921"/>
    </row>
    <row r="101" spans="1:60" ht="23.25" customHeight="1" x14ac:dyDescent="0.15">
      <c r="A101" s="478"/>
      <c r="B101" s="479"/>
      <c r="C101" s="479"/>
      <c r="D101" s="479"/>
      <c r="E101" s="479"/>
      <c r="F101" s="480"/>
      <c r="G101" s="151" t="s">
        <v>516</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517</v>
      </c>
      <c r="AC101" s="538"/>
      <c r="AD101" s="538"/>
      <c r="AE101" s="354">
        <v>1.4</v>
      </c>
      <c r="AF101" s="355"/>
      <c r="AG101" s="355"/>
      <c r="AH101" s="356"/>
      <c r="AI101" s="354">
        <v>1.4</v>
      </c>
      <c r="AJ101" s="355"/>
      <c r="AK101" s="355"/>
      <c r="AL101" s="356"/>
      <c r="AM101" s="354">
        <v>8.6</v>
      </c>
      <c r="AN101" s="355"/>
      <c r="AO101" s="355"/>
      <c r="AP101" s="356"/>
      <c r="AQ101" s="354">
        <v>8.6</v>
      </c>
      <c r="AR101" s="355"/>
      <c r="AS101" s="355"/>
      <c r="AT101" s="356"/>
      <c r="AU101" s="354">
        <v>8.6</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518</v>
      </c>
      <c r="AC102" s="538"/>
      <c r="AD102" s="538"/>
      <c r="AE102" s="348">
        <v>1.4</v>
      </c>
      <c r="AF102" s="348"/>
      <c r="AG102" s="348"/>
      <c r="AH102" s="348"/>
      <c r="AI102" s="348">
        <v>1.4</v>
      </c>
      <c r="AJ102" s="348"/>
      <c r="AK102" s="348"/>
      <c r="AL102" s="348"/>
      <c r="AM102" s="348">
        <v>8.6</v>
      </c>
      <c r="AN102" s="348"/>
      <c r="AO102" s="348"/>
      <c r="AP102" s="348"/>
      <c r="AQ102" s="804">
        <v>8.6</v>
      </c>
      <c r="AR102" s="805"/>
      <c r="AS102" s="805"/>
      <c r="AT102" s="806"/>
      <c r="AU102" s="804">
        <v>8.6</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520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519</v>
      </c>
      <c r="AC116" s="291"/>
      <c r="AD116" s="292"/>
      <c r="AE116" s="348">
        <v>393</v>
      </c>
      <c r="AF116" s="348"/>
      <c r="AG116" s="348"/>
      <c r="AH116" s="348"/>
      <c r="AI116" s="348">
        <v>301</v>
      </c>
      <c r="AJ116" s="348"/>
      <c r="AK116" s="348"/>
      <c r="AL116" s="348"/>
      <c r="AM116" s="348">
        <v>283</v>
      </c>
      <c r="AN116" s="348"/>
      <c r="AO116" s="348"/>
      <c r="AP116" s="348"/>
      <c r="AQ116" s="354"/>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573</v>
      </c>
      <c r="AC117" s="332"/>
      <c r="AD117" s="333"/>
      <c r="AE117" s="296" t="s">
        <v>521</v>
      </c>
      <c r="AF117" s="296"/>
      <c r="AG117" s="296"/>
      <c r="AH117" s="296"/>
      <c r="AI117" s="296" t="s">
        <v>522</v>
      </c>
      <c r="AJ117" s="296"/>
      <c r="AK117" s="296"/>
      <c r="AL117" s="296"/>
      <c r="AM117" s="296" t="s">
        <v>523</v>
      </c>
      <c r="AN117" s="296"/>
      <c r="AO117" s="296"/>
      <c r="AP117" s="296"/>
      <c r="AQ117" s="296"/>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6" t="s">
        <v>330</v>
      </c>
      <c r="B130" s="984"/>
      <c r="C130" s="983" t="s">
        <v>191</v>
      </c>
      <c r="D130" s="984"/>
      <c r="E130" s="298" t="s">
        <v>220</v>
      </c>
      <c r="F130" s="299"/>
      <c r="G130" s="300" t="s">
        <v>524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7"/>
      <c r="B131" s="242"/>
      <c r="C131" s="241"/>
      <c r="D131" s="242"/>
      <c r="E131" s="228" t="s">
        <v>219</v>
      </c>
      <c r="F131" s="229"/>
      <c r="G131" s="226" t="s">
        <v>525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2</v>
      </c>
      <c r="AV133" s="126"/>
      <c r="AW133" s="127" t="s">
        <v>177</v>
      </c>
      <c r="AX133" s="128"/>
    </row>
    <row r="134" spans="1:50" ht="39.75" customHeight="1" x14ac:dyDescent="0.15">
      <c r="A134" s="987"/>
      <c r="B134" s="242"/>
      <c r="C134" s="241"/>
      <c r="D134" s="242"/>
      <c r="E134" s="241"/>
      <c r="F134" s="304"/>
      <c r="G134" s="221" t="s">
        <v>526</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492</v>
      </c>
      <c r="AC134" s="214"/>
      <c r="AD134" s="214"/>
      <c r="AE134" s="256">
        <v>95</v>
      </c>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customHeight="1" x14ac:dyDescent="0.15">
      <c r="A135" s="98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499</v>
      </c>
      <c r="AC135" s="123"/>
      <c r="AD135" s="123"/>
      <c r="AE135" s="256" t="s">
        <v>496</v>
      </c>
      <c r="AF135" s="106"/>
      <c r="AG135" s="106"/>
      <c r="AH135" s="106"/>
      <c r="AI135" s="256" t="s">
        <v>496</v>
      </c>
      <c r="AJ135" s="106"/>
      <c r="AK135" s="106"/>
      <c r="AL135" s="106"/>
      <c r="AM135" s="256" t="s">
        <v>494</v>
      </c>
      <c r="AN135" s="106"/>
      <c r="AO135" s="106"/>
      <c r="AP135" s="106"/>
      <c r="AQ135" s="256" t="s">
        <v>494</v>
      </c>
      <c r="AR135" s="106"/>
      <c r="AS135" s="106"/>
      <c r="AT135" s="106"/>
      <c r="AU135" s="256">
        <v>100</v>
      </c>
      <c r="AV135" s="106"/>
      <c r="AW135" s="106"/>
      <c r="AX135" s="205"/>
    </row>
    <row r="136" spans="1:50" ht="18.75" customHeight="1" x14ac:dyDescent="0.15">
      <c r="A136" s="98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customHeight="1" x14ac:dyDescent="0.15">
      <c r="A137" s="98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v>2</v>
      </c>
      <c r="AV137" s="126"/>
      <c r="AW137" s="127" t="s">
        <v>177</v>
      </c>
      <c r="AX137" s="128"/>
    </row>
    <row r="138" spans="1:50" ht="39.75" customHeight="1" x14ac:dyDescent="0.15">
      <c r="A138" s="987"/>
      <c r="B138" s="242"/>
      <c r="C138" s="241"/>
      <c r="D138" s="242"/>
      <c r="E138" s="241"/>
      <c r="F138" s="304"/>
      <c r="G138" s="221" t="s">
        <v>527</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528</v>
      </c>
      <c r="AC138" s="214"/>
      <c r="AD138" s="214"/>
      <c r="AE138" s="256">
        <v>163</v>
      </c>
      <c r="AF138" s="106"/>
      <c r="AG138" s="106"/>
      <c r="AH138" s="106"/>
      <c r="AI138" s="256">
        <v>163</v>
      </c>
      <c r="AJ138" s="106"/>
      <c r="AK138" s="106"/>
      <c r="AL138" s="106"/>
      <c r="AM138" s="256"/>
      <c r="AN138" s="106"/>
      <c r="AO138" s="106"/>
      <c r="AP138" s="106"/>
      <c r="AQ138" s="256" t="s">
        <v>494</v>
      </c>
      <c r="AR138" s="106"/>
      <c r="AS138" s="106"/>
      <c r="AT138" s="106"/>
      <c r="AU138" s="256"/>
      <c r="AV138" s="106"/>
      <c r="AW138" s="106"/>
      <c r="AX138" s="205"/>
    </row>
    <row r="139" spans="1:50" ht="39.75" customHeight="1" x14ac:dyDescent="0.15">
      <c r="A139" s="98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529</v>
      </c>
      <c r="AC139" s="123"/>
      <c r="AD139" s="123"/>
      <c r="AE139" s="256" t="s">
        <v>530</v>
      </c>
      <c r="AF139" s="106"/>
      <c r="AG139" s="106"/>
      <c r="AH139" s="106"/>
      <c r="AI139" s="256" t="s">
        <v>496</v>
      </c>
      <c r="AJ139" s="106"/>
      <c r="AK139" s="106"/>
      <c r="AL139" s="106"/>
      <c r="AM139" s="256" t="s">
        <v>494</v>
      </c>
      <c r="AN139" s="106"/>
      <c r="AO139" s="106"/>
      <c r="AP139" s="106"/>
      <c r="AQ139" s="256" t="s">
        <v>494</v>
      </c>
      <c r="AR139" s="106"/>
      <c r="AS139" s="106"/>
      <c r="AT139" s="106"/>
      <c r="AU139" s="256">
        <v>150</v>
      </c>
      <c r="AV139" s="106"/>
      <c r="AW139" s="106"/>
      <c r="AX139" s="205"/>
    </row>
    <row r="140" spans="1:50" ht="18.75" customHeight="1" x14ac:dyDescent="0.15">
      <c r="A140" s="98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customHeight="1" x14ac:dyDescent="0.15">
      <c r="A141" s="98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v>2</v>
      </c>
      <c r="AV141" s="126"/>
      <c r="AW141" s="127" t="s">
        <v>177</v>
      </c>
      <c r="AX141" s="128"/>
    </row>
    <row r="142" spans="1:50" ht="39.75" customHeight="1" x14ac:dyDescent="0.15">
      <c r="A142" s="987"/>
      <c r="B142" s="242"/>
      <c r="C142" s="241"/>
      <c r="D142" s="242"/>
      <c r="E142" s="241"/>
      <c r="F142" s="304"/>
      <c r="G142" s="221" t="s">
        <v>531</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t="s">
        <v>505</v>
      </c>
      <c r="AC142" s="214"/>
      <c r="AD142" s="214"/>
      <c r="AE142" s="256">
        <v>11</v>
      </c>
      <c r="AF142" s="106"/>
      <c r="AG142" s="106"/>
      <c r="AH142" s="106"/>
      <c r="AI142" s="256">
        <v>11</v>
      </c>
      <c r="AJ142" s="106"/>
      <c r="AK142" s="106"/>
      <c r="AL142" s="106"/>
      <c r="AM142" s="256"/>
      <c r="AN142" s="106"/>
      <c r="AO142" s="106"/>
      <c r="AP142" s="106"/>
      <c r="AQ142" s="256" t="s">
        <v>494</v>
      </c>
      <c r="AR142" s="106"/>
      <c r="AS142" s="106"/>
      <c r="AT142" s="106"/>
      <c r="AU142" s="256"/>
      <c r="AV142" s="106"/>
      <c r="AW142" s="106"/>
      <c r="AX142" s="205"/>
    </row>
    <row r="143" spans="1:50" ht="39.75" customHeight="1" x14ac:dyDescent="0.15">
      <c r="A143" s="98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t="s">
        <v>505</v>
      </c>
      <c r="AC143" s="123"/>
      <c r="AD143" s="123"/>
      <c r="AE143" s="256" t="s">
        <v>494</v>
      </c>
      <c r="AF143" s="106"/>
      <c r="AG143" s="106"/>
      <c r="AH143" s="106"/>
      <c r="AI143" s="256" t="s">
        <v>494</v>
      </c>
      <c r="AJ143" s="106"/>
      <c r="AK143" s="106"/>
      <c r="AL143" s="106"/>
      <c r="AM143" s="256"/>
      <c r="AN143" s="106"/>
      <c r="AO143" s="106"/>
      <c r="AP143" s="106"/>
      <c r="AQ143" s="256" t="s">
        <v>494</v>
      </c>
      <c r="AR143" s="106"/>
      <c r="AS143" s="106"/>
      <c r="AT143" s="106"/>
      <c r="AU143" s="256">
        <v>0</v>
      </c>
      <c r="AV143" s="106"/>
      <c r="AW143" s="106"/>
      <c r="AX143" s="205"/>
    </row>
    <row r="144" spans="1:50" ht="18.75" hidden="1" customHeight="1" x14ac:dyDescent="0.15">
      <c r="A144" s="98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7"/>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7"/>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3"/>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7"/>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7"/>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4"/>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7"/>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4"/>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7"/>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7"/>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7"/>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4"/>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7"/>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7"/>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7"/>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7"/>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4"/>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7"/>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7"/>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7"/>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7"/>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4"/>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7"/>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7"/>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7"/>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7"/>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4"/>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7"/>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7"/>
      <c r="B188" s="242"/>
      <c r="C188" s="241"/>
      <c r="D188" s="242"/>
      <c r="E188" s="150" t="s">
        <v>532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7"/>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7"/>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7"/>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7"/>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7"/>
      <c r="B214" s="242"/>
      <c r="C214" s="241"/>
      <c r="D214" s="242"/>
      <c r="E214" s="241"/>
      <c r="F214" s="304"/>
      <c r="G214" s="221"/>
      <c r="H214" s="151"/>
      <c r="I214" s="151"/>
      <c r="J214" s="151"/>
      <c r="K214" s="151"/>
      <c r="L214" s="151"/>
      <c r="M214" s="151"/>
      <c r="N214" s="151"/>
      <c r="O214" s="151"/>
      <c r="P214" s="222"/>
      <c r="Q214" s="974"/>
      <c r="R214" s="975"/>
      <c r="S214" s="975"/>
      <c r="T214" s="975"/>
      <c r="U214" s="975"/>
      <c r="V214" s="975"/>
      <c r="W214" s="975"/>
      <c r="X214" s="975"/>
      <c r="Y214" s="975"/>
      <c r="Z214" s="975"/>
      <c r="AA214" s="97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7"/>
      <c r="B215" s="242"/>
      <c r="C215" s="241"/>
      <c r="D215" s="242"/>
      <c r="E215" s="241"/>
      <c r="F215" s="304"/>
      <c r="G215" s="223"/>
      <c r="H215" s="224"/>
      <c r="I215" s="224"/>
      <c r="J215" s="224"/>
      <c r="K215" s="224"/>
      <c r="L215" s="224"/>
      <c r="M215" s="224"/>
      <c r="N215" s="224"/>
      <c r="O215" s="224"/>
      <c r="P215" s="225"/>
      <c r="Q215" s="977"/>
      <c r="R215" s="978"/>
      <c r="S215" s="978"/>
      <c r="T215" s="978"/>
      <c r="U215" s="978"/>
      <c r="V215" s="978"/>
      <c r="W215" s="978"/>
      <c r="X215" s="978"/>
      <c r="Y215" s="978"/>
      <c r="Z215" s="978"/>
      <c r="AA215" s="97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7"/>
      <c r="B216" s="242"/>
      <c r="C216" s="241"/>
      <c r="D216" s="242"/>
      <c r="E216" s="241"/>
      <c r="F216" s="304"/>
      <c r="G216" s="223"/>
      <c r="H216" s="224"/>
      <c r="I216" s="224"/>
      <c r="J216" s="224"/>
      <c r="K216" s="224"/>
      <c r="L216" s="224"/>
      <c r="M216" s="224"/>
      <c r="N216" s="224"/>
      <c r="O216" s="224"/>
      <c r="P216" s="225"/>
      <c r="Q216" s="977"/>
      <c r="R216" s="978"/>
      <c r="S216" s="978"/>
      <c r="T216" s="978"/>
      <c r="U216" s="978"/>
      <c r="V216" s="978"/>
      <c r="W216" s="978"/>
      <c r="X216" s="978"/>
      <c r="Y216" s="978"/>
      <c r="Z216" s="978"/>
      <c r="AA216" s="97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7"/>
      <c r="B217" s="242"/>
      <c r="C217" s="241"/>
      <c r="D217" s="242"/>
      <c r="E217" s="241"/>
      <c r="F217" s="304"/>
      <c r="G217" s="223"/>
      <c r="H217" s="224"/>
      <c r="I217" s="224"/>
      <c r="J217" s="224"/>
      <c r="K217" s="224"/>
      <c r="L217" s="224"/>
      <c r="M217" s="224"/>
      <c r="N217" s="224"/>
      <c r="O217" s="224"/>
      <c r="P217" s="225"/>
      <c r="Q217" s="977"/>
      <c r="R217" s="978"/>
      <c r="S217" s="978"/>
      <c r="T217" s="978"/>
      <c r="U217" s="978"/>
      <c r="V217" s="978"/>
      <c r="W217" s="978"/>
      <c r="X217" s="978"/>
      <c r="Y217" s="978"/>
      <c r="Z217" s="978"/>
      <c r="AA217" s="97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7"/>
      <c r="B218" s="242"/>
      <c r="C218" s="241"/>
      <c r="D218" s="242"/>
      <c r="E218" s="241"/>
      <c r="F218" s="304"/>
      <c r="G218" s="226"/>
      <c r="H218" s="154"/>
      <c r="I218" s="154"/>
      <c r="J218" s="154"/>
      <c r="K218" s="154"/>
      <c r="L218" s="154"/>
      <c r="M218" s="154"/>
      <c r="N218" s="154"/>
      <c r="O218" s="154"/>
      <c r="P218" s="227"/>
      <c r="Q218" s="980"/>
      <c r="R218" s="981"/>
      <c r="S218" s="981"/>
      <c r="T218" s="981"/>
      <c r="U218" s="981"/>
      <c r="V218" s="981"/>
      <c r="W218" s="981"/>
      <c r="X218" s="981"/>
      <c r="Y218" s="981"/>
      <c r="Z218" s="981"/>
      <c r="AA218" s="98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7"/>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7"/>
      <c r="B221" s="242"/>
      <c r="C221" s="241"/>
      <c r="D221" s="242"/>
      <c r="E221" s="241"/>
      <c r="F221" s="304"/>
      <c r="G221" s="221"/>
      <c r="H221" s="151"/>
      <c r="I221" s="151"/>
      <c r="J221" s="151"/>
      <c r="K221" s="151"/>
      <c r="L221" s="151"/>
      <c r="M221" s="151"/>
      <c r="N221" s="151"/>
      <c r="O221" s="151"/>
      <c r="P221" s="222"/>
      <c r="Q221" s="974"/>
      <c r="R221" s="975"/>
      <c r="S221" s="975"/>
      <c r="T221" s="975"/>
      <c r="U221" s="975"/>
      <c r="V221" s="975"/>
      <c r="W221" s="975"/>
      <c r="X221" s="975"/>
      <c r="Y221" s="975"/>
      <c r="Z221" s="975"/>
      <c r="AA221" s="97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7"/>
      <c r="B222" s="242"/>
      <c r="C222" s="241"/>
      <c r="D222" s="242"/>
      <c r="E222" s="241"/>
      <c r="F222" s="304"/>
      <c r="G222" s="223"/>
      <c r="H222" s="224"/>
      <c r="I222" s="224"/>
      <c r="J222" s="224"/>
      <c r="K222" s="224"/>
      <c r="L222" s="224"/>
      <c r="M222" s="224"/>
      <c r="N222" s="224"/>
      <c r="O222" s="224"/>
      <c r="P222" s="225"/>
      <c r="Q222" s="977"/>
      <c r="R222" s="978"/>
      <c r="S222" s="978"/>
      <c r="T222" s="978"/>
      <c r="U222" s="978"/>
      <c r="V222" s="978"/>
      <c r="W222" s="978"/>
      <c r="X222" s="978"/>
      <c r="Y222" s="978"/>
      <c r="Z222" s="978"/>
      <c r="AA222" s="97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7"/>
      <c r="B223" s="242"/>
      <c r="C223" s="241"/>
      <c r="D223" s="242"/>
      <c r="E223" s="241"/>
      <c r="F223" s="304"/>
      <c r="G223" s="223"/>
      <c r="H223" s="224"/>
      <c r="I223" s="224"/>
      <c r="J223" s="224"/>
      <c r="K223" s="224"/>
      <c r="L223" s="224"/>
      <c r="M223" s="224"/>
      <c r="N223" s="224"/>
      <c r="O223" s="224"/>
      <c r="P223" s="225"/>
      <c r="Q223" s="977"/>
      <c r="R223" s="978"/>
      <c r="S223" s="978"/>
      <c r="T223" s="978"/>
      <c r="U223" s="978"/>
      <c r="V223" s="978"/>
      <c r="W223" s="978"/>
      <c r="X223" s="978"/>
      <c r="Y223" s="978"/>
      <c r="Z223" s="978"/>
      <c r="AA223" s="97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7"/>
      <c r="B224" s="242"/>
      <c r="C224" s="241"/>
      <c r="D224" s="242"/>
      <c r="E224" s="241"/>
      <c r="F224" s="304"/>
      <c r="G224" s="223"/>
      <c r="H224" s="224"/>
      <c r="I224" s="224"/>
      <c r="J224" s="224"/>
      <c r="K224" s="224"/>
      <c r="L224" s="224"/>
      <c r="M224" s="224"/>
      <c r="N224" s="224"/>
      <c r="O224" s="224"/>
      <c r="P224" s="225"/>
      <c r="Q224" s="977"/>
      <c r="R224" s="978"/>
      <c r="S224" s="978"/>
      <c r="T224" s="978"/>
      <c r="U224" s="978"/>
      <c r="V224" s="978"/>
      <c r="W224" s="978"/>
      <c r="X224" s="978"/>
      <c r="Y224" s="978"/>
      <c r="Z224" s="978"/>
      <c r="AA224" s="97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7"/>
      <c r="B225" s="242"/>
      <c r="C225" s="241"/>
      <c r="D225" s="242"/>
      <c r="E225" s="241"/>
      <c r="F225" s="304"/>
      <c r="G225" s="226"/>
      <c r="H225" s="154"/>
      <c r="I225" s="154"/>
      <c r="J225" s="154"/>
      <c r="K225" s="154"/>
      <c r="L225" s="154"/>
      <c r="M225" s="154"/>
      <c r="N225" s="154"/>
      <c r="O225" s="154"/>
      <c r="P225" s="227"/>
      <c r="Q225" s="980"/>
      <c r="R225" s="981"/>
      <c r="S225" s="981"/>
      <c r="T225" s="981"/>
      <c r="U225" s="981"/>
      <c r="V225" s="981"/>
      <c r="W225" s="981"/>
      <c r="X225" s="981"/>
      <c r="Y225" s="981"/>
      <c r="Z225" s="981"/>
      <c r="AA225" s="98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7"/>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7"/>
      <c r="B228" s="242"/>
      <c r="C228" s="241"/>
      <c r="D228" s="242"/>
      <c r="E228" s="241"/>
      <c r="F228" s="304"/>
      <c r="G228" s="221"/>
      <c r="H228" s="151"/>
      <c r="I228" s="151"/>
      <c r="J228" s="151"/>
      <c r="K228" s="151"/>
      <c r="L228" s="151"/>
      <c r="M228" s="151"/>
      <c r="N228" s="151"/>
      <c r="O228" s="151"/>
      <c r="P228" s="222"/>
      <c r="Q228" s="974"/>
      <c r="R228" s="975"/>
      <c r="S228" s="975"/>
      <c r="T228" s="975"/>
      <c r="U228" s="975"/>
      <c r="V228" s="975"/>
      <c r="W228" s="975"/>
      <c r="X228" s="975"/>
      <c r="Y228" s="975"/>
      <c r="Z228" s="975"/>
      <c r="AA228" s="97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7"/>
      <c r="B229" s="242"/>
      <c r="C229" s="241"/>
      <c r="D229" s="242"/>
      <c r="E229" s="241"/>
      <c r="F229" s="304"/>
      <c r="G229" s="223"/>
      <c r="H229" s="224"/>
      <c r="I229" s="224"/>
      <c r="J229" s="224"/>
      <c r="K229" s="224"/>
      <c r="L229" s="224"/>
      <c r="M229" s="224"/>
      <c r="N229" s="224"/>
      <c r="O229" s="224"/>
      <c r="P229" s="225"/>
      <c r="Q229" s="977"/>
      <c r="R229" s="978"/>
      <c r="S229" s="978"/>
      <c r="T229" s="978"/>
      <c r="U229" s="978"/>
      <c r="V229" s="978"/>
      <c r="W229" s="978"/>
      <c r="X229" s="978"/>
      <c r="Y229" s="978"/>
      <c r="Z229" s="978"/>
      <c r="AA229" s="97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7"/>
      <c r="B230" s="242"/>
      <c r="C230" s="241"/>
      <c r="D230" s="242"/>
      <c r="E230" s="241"/>
      <c r="F230" s="304"/>
      <c r="G230" s="223"/>
      <c r="H230" s="224"/>
      <c r="I230" s="224"/>
      <c r="J230" s="224"/>
      <c r="K230" s="224"/>
      <c r="L230" s="224"/>
      <c r="M230" s="224"/>
      <c r="N230" s="224"/>
      <c r="O230" s="224"/>
      <c r="P230" s="225"/>
      <c r="Q230" s="977"/>
      <c r="R230" s="978"/>
      <c r="S230" s="978"/>
      <c r="T230" s="978"/>
      <c r="U230" s="978"/>
      <c r="V230" s="978"/>
      <c r="W230" s="978"/>
      <c r="X230" s="978"/>
      <c r="Y230" s="978"/>
      <c r="Z230" s="978"/>
      <c r="AA230" s="97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7"/>
      <c r="B231" s="242"/>
      <c r="C231" s="241"/>
      <c r="D231" s="242"/>
      <c r="E231" s="241"/>
      <c r="F231" s="304"/>
      <c r="G231" s="223"/>
      <c r="H231" s="224"/>
      <c r="I231" s="224"/>
      <c r="J231" s="224"/>
      <c r="K231" s="224"/>
      <c r="L231" s="224"/>
      <c r="M231" s="224"/>
      <c r="N231" s="224"/>
      <c r="O231" s="224"/>
      <c r="P231" s="225"/>
      <c r="Q231" s="977"/>
      <c r="R231" s="978"/>
      <c r="S231" s="978"/>
      <c r="T231" s="978"/>
      <c r="U231" s="978"/>
      <c r="V231" s="978"/>
      <c r="W231" s="978"/>
      <c r="X231" s="978"/>
      <c r="Y231" s="978"/>
      <c r="Z231" s="978"/>
      <c r="AA231" s="97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7"/>
      <c r="B232" s="242"/>
      <c r="C232" s="241"/>
      <c r="D232" s="242"/>
      <c r="E232" s="241"/>
      <c r="F232" s="304"/>
      <c r="G232" s="226"/>
      <c r="H232" s="154"/>
      <c r="I232" s="154"/>
      <c r="J232" s="154"/>
      <c r="K232" s="154"/>
      <c r="L232" s="154"/>
      <c r="M232" s="154"/>
      <c r="N232" s="154"/>
      <c r="O232" s="154"/>
      <c r="P232" s="227"/>
      <c r="Q232" s="980"/>
      <c r="R232" s="981"/>
      <c r="S232" s="981"/>
      <c r="T232" s="981"/>
      <c r="U232" s="981"/>
      <c r="V232" s="981"/>
      <c r="W232" s="981"/>
      <c r="X232" s="981"/>
      <c r="Y232" s="981"/>
      <c r="Z232" s="981"/>
      <c r="AA232" s="98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7"/>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7"/>
      <c r="B235" s="242"/>
      <c r="C235" s="241"/>
      <c r="D235" s="242"/>
      <c r="E235" s="241"/>
      <c r="F235" s="304"/>
      <c r="G235" s="221"/>
      <c r="H235" s="151"/>
      <c r="I235" s="151"/>
      <c r="J235" s="151"/>
      <c r="K235" s="151"/>
      <c r="L235" s="151"/>
      <c r="M235" s="151"/>
      <c r="N235" s="151"/>
      <c r="O235" s="151"/>
      <c r="P235" s="222"/>
      <c r="Q235" s="974"/>
      <c r="R235" s="975"/>
      <c r="S235" s="975"/>
      <c r="T235" s="975"/>
      <c r="U235" s="975"/>
      <c r="V235" s="975"/>
      <c r="W235" s="975"/>
      <c r="X235" s="975"/>
      <c r="Y235" s="975"/>
      <c r="Z235" s="975"/>
      <c r="AA235" s="97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7"/>
      <c r="B236" s="242"/>
      <c r="C236" s="241"/>
      <c r="D236" s="242"/>
      <c r="E236" s="241"/>
      <c r="F236" s="304"/>
      <c r="G236" s="223"/>
      <c r="H236" s="224"/>
      <c r="I236" s="224"/>
      <c r="J236" s="224"/>
      <c r="K236" s="224"/>
      <c r="L236" s="224"/>
      <c r="M236" s="224"/>
      <c r="N236" s="224"/>
      <c r="O236" s="224"/>
      <c r="P236" s="225"/>
      <c r="Q236" s="977"/>
      <c r="R236" s="978"/>
      <c r="S236" s="978"/>
      <c r="T236" s="978"/>
      <c r="U236" s="978"/>
      <c r="V236" s="978"/>
      <c r="W236" s="978"/>
      <c r="X236" s="978"/>
      <c r="Y236" s="978"/>
      <c r="Z236" s="978"/>
      <c r="AA236" s="97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7"/>
      <c r="B237" s="242"/>
      <c r="C237" s="241"/>
      <c r="D237" s="242"/>
      <c r="E237" s="241"/>
      <c r="F237" s="304"/>
      <c r="G237" s="223"/>
      <c r="H237" s="224"/>
      <c r="I237" s="224"/>
      <c r="J237" s="224"/>
      <c r="K237" s="224"/>
      <c r="L237" s="224"/>
      <c r="M237" s="224"/>
      <c r="N237" s="224"/>
      <c r="O237" s="224"/>
      <c r="P237" s="225"/>
      <c r="Q237" s="977"/>
      <c r="R237" s="978"/>
      <c r="S237" s="978"/>
      <c r="T237" s="978"/>
      <c r="U237" s="978"/>
      <c r="V237" s="978"/>
      <c r="W237" s="978"/>
      <c r="X237" s="978"/>
      <c r="Y237" s="978"/>
      <c r="Z237" s="978"/>
      <c r="AA237" s="97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7"/>
      <c r="B238" s="242"/>
      <c r="C238" s="241"/>
      <c r="D238" s="242"/>
      <c r="E238" s="241"/>
      <c r="F238" s="304"/>
      <c r="G238" s="223"/>
      <c r="H238" s="224"/>
      <c r="I238" s="224"/>
      <c r="J238" s="224"/>
      <c r="K238" s="224"/>
      <c r="L238" s="224"/>
      <c r="M238" s="224"/>
      <c r="N238" s="224"/>
      <c r="O238" s="224"/>
      <c r="P238" s="225"/>
      <c r="Q238" s="977"/>
      <c r="R238" s="978"/>
      <c r="S238" s="978"/>
      <c r="T238" s="978"/>
      <c r="U238" s="978"/>
      <c r="V238" s="978"/>
      <c r="W238" s="978"/>
      <c r="X238" s="978"/>
      <c r="Y238" s="978"/>
      <c r="Z238" s="978"/>
      <c r="AA238" s="97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7"/>
      <c r="B239" s="242"/>
      <c r="C239" s="241"/>
      <c r="D239" s="242"/>
      <c r="E239" s="241"/>
      <c r="F239" s="304"/>
      <c r="G239" s="226"/>
      <c r="H239" s="154"/>
      <c r="I239" s="154"/>
      <c r="J239" s="154"/>
      <c r="K239" s="154"/>
      <c r="L239" s="154"/>
      <c r="M239" s="154"/>
      <c r="N239" s="154"/>
      <c r="O239" s="154"/>
      <c r="P239" s="227"/>
      <c r="Q239" s="980"/>
      <c r="R239" s="981"/>
      <c r="S239" s="981"/>
      <c r="T239" s="981"/>
      <c r="U239" s="981"/>
      <c r="V239" s="981"/>
      <c r="W239" s="981"/>
      <c r="X239" s="981"/>
      <c r="Y239" s="981"/>
      <c r="Z239" s="981"/>
      <c r="AA239" s="98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7"/>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7"/>
      <c r="B242" s="242"/>
      <c r="C242" s="241"/>
      <c r="D242" s="242"/>
      <c r="E242" s="241"/>
      <c r="F242" s="304"/>
      <c r="G242" s="221"/>
      <c r="H242" s="151"/>
      <c r="I242" s="151"/>
      <c r="J242" s="151"/>
      <c r="K242" s="151"/>
      <c r="L242" s="151"/>
      <c r="M242" s="151"/>
      <c r="N242" s="151"/>
      <c r="O242" s="151"/>
      <c r="P242" s="222"/>
      <c r="Q242" s="974"/>
      <c r="R242" s="975"/>
      <c r="S242" s="975"/>
      <c r="T242" s="975"/>
      <c r="U242" s="975"/>
      <c r="V242" s="975"/>
      <c r="W242" s="975"/>
      <c r="X242" s="975"/>
      <c r="Y242" s="975"/>
      <c r="Z242" s="975"/>
      <c r="AA242" s="97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7"/>
      <c r="B243" s="242"/>
      <c r="C243" s="241"/>
      <c r="D243" s="242"/>
      <c r="E243" s="241"/>
      <c r="F243" s="304"/>
      <c r="G243" s="223"/>
      <c r="H243" s="224"/>
      <c r="I243" s="224"/>
      <c r="J243" s="224"/>
      <c r="K243" s="224"/>
      <c r="L243" s="224"/>
      <c r="M243" s="224"/>
      <c r="N243" s="224"/>
      <c r="O243" s="224"/>
      <c r="P243" s="225"/>
      <c r="Q243" s="977"/>
      <c r="R243" s="978"/>
      <c r="S243" s="978"/>
      <c r="T243" s="978"/>
      <c r="U243" s="978"/>
      <c r="V243" s="978"/>
      <c r="W243" s="978"/>
      <c r="X243" s="978"/>
      <c r="Y243" s="978"/>
      <c r="Z243" s="978"/>
      <c r="AA243" s="97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7"/>
      <c r="B244" s="242"/>
      <c r="C244" s="241"/>
      <c r="D244" s="242"/>
      <c r="E244" s="241"/>
      <c r="F244" s="304"/>
      <c r="G244" s="223"/>
      <c r="H244" s="224"/>
      <c r="I244" s="224"/>
      <c r="J244" s="224"/>
      <c r="K244" s="224"/>
      <c r="L244" s="224"/>
      <c r="M244" s="224"/>
      <c r="N244" s="224"/>
      <c r="O244" s="224"/>
      <c r="P244" s="225"/>
      <c r="Q244" s="977"/>
      <c r="R244" s="978"/>
      <c r="S244" s="978"/>
      <c r="T244" s="978"/>
      <c r="U244" s="978"/>
      <c r="V244" s="978"/>
      <c r="W244" s="978"/>
      <c r="X244" s="978"/>
      <c r="Y244" s="978"/>
      <c r="Z244" s="978"/>
      <c r="AA244" s="97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7"/>
      <c r="B245" s="242"/>
      <c r="C245" s="241"/>
      <c r="D245" s="242"/>
      <c r="E245" s="241"/>
      <c r="F245" s="304"/>
      <c r="G245" s="223"/>
      <c r="H245" s="224"/>
      <c r="I245" s="224"/>
      <c r="J245" s="224"/>
      <c r="K245" s="224"/>
      <c r="L245" s="224"/>
      <c r="M245" s="224"/>
      <c r="N245" s="224"/>
      <c r="O245" s="224"/>
      <c r="P245" s="225"/>
      <c r="Q245" s="977"/>
      <c r="R245" s="978"/>
      <c r="S245" s="978"/>
      <c r="T245" s="978"/>
      <c r="U245" s="978"/>
      <c r="V245" s="978"/>
      <c r="W245" s="978"/>
      <c r="X245" s="978"/>
      <c r="Y245" s="978"/>
      <c r="Z245" s="978"/>
      <c r="AA245" s="97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7"/>
      <c r="B246" s="242"/>
      <c r="C246" s="241"/>
      <c r="D246" s="242"/>
      <c r="E246" s="305"/>
      <c r="F246" s="306"/>
      <c r="G246" s="226"/>
      <c r="H246" s="154"/>
      <c r="I246" s="154"/>
      <c r="J246" s="154"/>
      <c r="K246" s="154"/>
      <c r="L246" s="154"/>
      <c r="M246" s="154"/>
      <c r="N246" s="154"/>
      <c r="O246" s="154"/>
      <c r="P246" s="227"/>
      <c r="Q246" s="980"/>
      <c r="R246" s="981"/>
      <c r="S246" s="981"/>
      <c r="T246" s="981"/>
      <c r="U246" s="981"/>
      <c r="V246" s="981"/>
      <c r="W246" s="981"/>
      <c r="X246" s="981"/>
      <c r="Y246" s="981"/>
      <c r="Z246" s="981"/>
      <c r="AA246" s="98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15">
      <c r="A247" s="98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15">
      <c r="A248" s="987"/>
      <c r="B248" s="242"/>
      <c r="C248" s="241"/>
      <c r="D248" s="242"/>
      <c r="E248" s="150" t="s">
        <v>532</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x14ac:dyDescent="0.15">
      <c r="A249" s="987"/>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7"/>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7"/>
      <c r="B274" s="242"/>
      <c r="C274" s="241"/>
      <c r="D274" s="242"/>
      <c r="E274" s="241"/>
      <c r="F274" s="304"/>
      <c r="G274" s="221"/>
      <c r="H274" s="151"/>
      <c r="I274" s="151"/>
      <c r="J274" s="151"/>
      <c r="K274" s="151"/>
      <c r="L274" s="151"/>
      <c r="M274" s="151"/>
      <c r="N274" s="151"/>
      <c r="O274" s="151"/>
      <c r="P274" s="222"/>
      <c r="Q274" s="974"/>
      <c r="R274" s="975"/>
      <c r="S274" s="975"/>
      <c r="T274" s="975"/>
      <c r="U274" s="975"/>
      <c r="V274" s="975"/>
      <c r="W274" s="975"/>
      <c r="X274" s="975"/>
      <c r="Y274" s="975"/>
      <c r="Z274" s="975"/>
      <c r="AA274" s="97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7"/>
      <c r="B275" s="242"/>
      <c r="C275" s="241"/>
      <c r="D275" s="242"/>
      <c r="E275" s="241"/>
      <c r="F275" s="304"/>
      <c r="G275" s="223"/>
      <c r="H275" s="224"/>
      <c r="I275" s="224"/>
      <c r="J275" s="224"/>
      <c r="K275" s="224"/>
      <c r="L275" s="224"/>
      <c r="M275" s="224"/>
      <c r="N275" s="224"/>
      <c r="O275" s="224"/>
      <c r="P275" s="225"/>
      <c r="Q275" s="977"/>
      <c r="R275" s="978"/>
      <c r="S275" s="978"/>
      <c r="T275" s="978"/>
      <c r="U275" s="978"/>
      <c r="V275" s="978"/>
      <c r="W275" s="978"/>
      <c r="X275" s="978"/>
      <c r="Y275" s="978"/>
      <c r="Z275" s="978"/>
      <c r="AA275" s="97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7"/>
      <c r="B276" s="242"/>
      <c r="C276" s="241"/>
      <c r="D276" s="242"/>
      <c r="E276" s="241"/>
      <c r="F276" s="304"/>
      <c r="G276" s="223"/>
      <c r="H276" s="224"/>
      <c r="I276" s="224"/>
      <c r="J276" s="224"/>
      <c r="K276" s="224"/>
      <c r="L276" s="224"/>
      <c r="M276" s="224"/>
      <c r="N276" s="224"/>
      <c r="O276" s="224"/>
      <c r="P276" s="225"/>
      <c r="Q276" s="977"/>
      <c r="R276" s="978"/>
      <c r="S276" s="978"/>
      <c r="T276" s="978"/>
      <c r="U276" s="978"/>
      <c r="V276" s="978"/>
      <c r="W276" s="978"/>
      <c r="X276" s="978"/>
      <c r="Y276" s="978"/>
      <c r="Z276" s="978"/>
      <c r="AA276" s="97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7"/>
      <c r="B277" s="242"/>
      <c r="C277" s="241"/>
      <c r="D277" s="242"/>
      <c r="E277" s="241"/>
      <c r="F277" s="304"/>
      <c r="G277" s="223"/>
      <c r="H277" s="224"/>
      <c r="I277" s="224"/>
      <c r="J277" s="224"/>
      <c r="K277" s="224"/>
      <c r="L277" s="224"/>
      <c r="M277" s="224"/>
      <c r="N277" s="224"/>
      <c r="O277" s="224"/>
      <c r="P277" s="225"/>
      <c r="Q277" s="977"/>
      <c r="R277" s="978"/>
      <c r="S277" s="978"/>
      <c r="T277" s="978"/>
      <c r="U277" s="978"/>
      <c r="V277" s="978"/>
      <c r="W277" s="978"/>
      <c r="X277" s="978"/>
      <c r="Y277" s="978"/>
      <c r="Z277" s="978"/>
      <c r="AA277" s="97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7"/>
      <c r="B278" s="242"/>
      <c r="C278" s="241"/>
      <c r="D278" s="242"/>
      <c r="E278" s="241"/>
      <c r="F278" s="304"/>
      <c r="G278" s="226"/>
      <c r="H278" s="154"/>
      <c r="I278" s="154"/>
      <c r="J278" s="154"/>
      <c r="K278" s="154"/>
      <c r="L278" s="154"/>
      <c r="M278" s="154"/>
      <c r="N278" s="154"/>
      <c r="O278" s="154"/>
      <c r="P278" s="227"/>
      <c r="Q278" s="980"/>
      <c r="R278" s="981"/>
      <c r="S278" s="981"/>
      <c r="T278" s="981"/>
      <c r="U278" s="981"/>
      <c r="V278" s="981"/>
      <c r="W278" s="981"/>
      <c r="X278" s="981"/>
      <c r="Y278" s="981"/>
      <c r="Z278" s="981"/>
      <c r="AA278" s="98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7"/>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7"/>
      <c r="B281" s="242"/>
      <c r="C281" s="241"/>
      <c r="D281" s="242"/>
      <c r="E281" s="241"/>
      <c r="F281" s="304"/>
      <c r="G281" s="221"/>
      <c r="H281" s="151"/>
      <c r="I281" s="151"/>
      <c r="J281" s="151"/>
      <c r="K281" s="151"/>
      <c r="L281" s="151"/>
      <c r="M281" s="151"/>
      <c r="N281" s="151"/>
      <c r="O281" s="151"/>
      <c r="P281" s="222"/>
      <c r="Q281" s="974"/>
      <c r="R281" s="975"/>
      <c r="S281" s="975"/>
      <c r="T281" s="975"/>
      <c r="U281" s="975"/>
      <c r="V281" s="975"/>
      <c r="W281" s="975"/>
      <c r="X281" s="975"/>
      <c r="Y281" s="975"/>
      <c r="Z281" s="975"/>
      <c r="AA281" s="97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7"/>
      <c r="B282" s="242"/>
      <c r="C282" s="241"/>
      <c r="D282" s="242"/>
      <c r="E282" s="241"/>
      <c r="F282" s="304"/>
      <c r="G282" s="223"/>
      <c r="H282" s="224"/>
      <c r="I282" s="224"/>
      <c r="J282" s="224"/>
      <c r="K282" s="224"/>
      <c r="L282" s="224"/>
      <c r="M282" s="224"/>
      <c r="N282" s="224"/>
      <c r="O282" s="224"/>
      <c r="P282" s="225"/>
      <c r="Q282" s="977"/>
      <c r="R282" s="978"/>
      <c r="S282" s="978"/>
      <c r="T282" s="978"/>
      <c r="U282" s="978"/>
      <c r="V282" s="978"/>
      <c r="W282" s="978"/>
      <c r="X282" s="978"/>
      <c r="Y282" s="978"/>
      <c r="Z282" s="978"/>
      <c r="AA282" s="97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7"/>
      <c r="B283" s="242"/>
      <c r="C283" s="241"/>
      <c r="D283" s="242"/>
      <c r="E283" s="241"/>
      <c r="F283" s="304"/>
      <c r="G283" s="223"/>
      <c r="H283" s="224"/>
      <c r="I283" s="224"/>
      <c r="J283" s="224"/>
      <c r="K283" s="224"/>
      <c r="L283" s="224"/>
      <c r="M283" s="224"/>
      <c r="N283" s="224"/>
      <c r="O283" s="224"/>
      <c r="P283" s="225"/>
      <c r="Q283" s="977"/>
      <c r="R283" s="978"/>
      <c r="S283" s="978"/>
      <c r="T283" s="978"/>
      <c r="U283" s="978"/>
      <c r="V283" s="978"/>
      <c r="W283" s="978"/>
      <c r="X283" s="978"/>
      <c r="Y283" s="978"/>
      <c r="Z283" s="978"/>
      <c r="AA283" s="97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7"/>
      <c r="B284" s="242"/>
      <c r="C284" s="241"/>
      <c r="D284" s="242"/>
      <c r="E284" s="241"/>
      <c r="F284" s="304"/>
      <c r="G284" s="223"/>
      <c r="H284" s="224"/>
      <c r="I284" s="224"/>
      <c r="J284" s="224"/>
      <c r="K284" s="224"/>
      <c r="L284" s="224"/>
      <c r="M284" s="224"/>
      <c r="N284" s="224"/>
      <c r="O284" s="224"/>
      <c r="P284" s="225"/>
      <c r="Q284" s="977"/>
      <c r="R284" s="978"/>
      <c r="S284" s="978"/>
      <c r="T284" s="978"/>
      <c r="U284" s="978"/>
      <c r="V284" s="978"/>
      <c r="W284" s="978"/>
      <c r="X284" s="978"/>
      <c r="Y284" s="978"/>
      <c r="Z284" s="978"/>
      <c r="AA284" s="97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7"/>
      <c r="B285" s="242"/>
      <c r="C285" s="241"/>
      <c r="D285" s="242"/>
      <c r="E285" s="241"/>
      <c r="F285" s="304"/>
      <c r="G285" s="226"/>
      <c r="H285" s="154"/>
      <c r="I285" s="154"/>
      <c r="J285" s="154"/>
      <c r="K285" s="154"/>
      <c r="L285" s="154"/>
      <c r="M285" s="154"/>
      <c r="N285" s="154"/>
      <c r="O285" s="154"/>
      <c r="P285" s="227"/>
      <c r="Q285" s="980"/>
      <c r="R285" s="981"/>
      <c r="S285" s="981"/>
      <c r="T285" s="981"/>
      <c r="U285" s="981"/>
      <c r="V285" s="981"/>
      <c r="W285" s="981"/>
      <c r="X285" s="981"/>
      <c r="Y285" s="981"/>
      <c r="Z285" s="981"/>
      <c r="AA285" s="98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7"/>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7"/>
      <c r="B288" s="242"/>
      <c r="C288" s="241"/>
      <c r="D288" s="242"/>
      <c r="E288" s="241"/>
      <c r="F288" s="304"/>
      <c r="G288" s="221"/>
      <c r="H288" s="151"/>
      <c r="I288" s="151"/>
      <c r="J288" s="151"/>
      <c r="K288" s="151"/>
      <c r="L288" s="151"/>
      <c r="M288" s="151"/>
      <c r="N288" s="151"/>
      <c r="O288" s="151"/>
      <c r="P288" s="222"/>
      <c r="Q288" s="974"/>
      <c r="R288" s="975"/>
      <c r="S288" s="975"/>
      <c r="T288" s="975"/>
      <c r="U288" s="975"/>
      <c r="V288" s="975"/>
      <c r="W288" s="975"/>
      <c r="X288" s="975"/>
      <c r="Y288" s="975"/>
      <c r="Z288" s="975"/>
      <c r="AA288" s="97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7"/>
      <c r="B289" s="242"/>
      <c r="C289" s="241"/>
      <c r="D289" s="242"/>
      <c r="E289" s="241"/>
      <c r="F289" s="304"/>
      <c r="G289" s="223"/>
      <c r="H289" s="224"/>
      <c r="I289" s="224"/>
      <c r="J289" s="224"/>
      <c r="K289" s="224"/>
      <c r="L289" s="224"/>
      <c r="M289" s="224"/>
      <c r="N289" s="224"/>
      <c r="O289" s="224"/>
      <c r="P289" s="225"/>
      <c r="Q289" s="977"/>
      <c r="R289" s="978"/>
      <c r="S289" s="978"/>
      <c r="T289" s="978"/>
      <c r="U289" s="978"/>
      <c r="V289" s="978"/>
      <c r="W289" s="978"/>
      <c r="X289" s="978"/>
      <c r="Y289" s="978"/>
      <c r="Z289" s="978"/>
      <c r="AA289" s="97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7"/>
      <c r="B290" s="242"/>
      <c r="C290" s="241"/>
      <c r="D290" s="242"/>
      <c r="E290" s="241"/>
      <c r="F290" s="304"/>
      <c r="G290" s="223"/>
      <c r="H290" s="224"/>
      <c r="I290" s="224"/>
      <c r="J290" s="224"/>
      <c r="K290" s="224"/>
      <c r="L290" s="224"/>
      <c r="M290" s="224"/>
      <c r="N290" s="224"/>
      <c r="O290" s="224"/>
      <c r="P290" s="225"/>
      <c r="Q290" s="977"/>
      <c r="R290" s="978"/>
      <c r="S290" s="978"/>
      <c r="T290" s="978"/>
      <c r="U290" s="978"/>
      <c r="V290" s="978"/>
      <c r="W290" s="978"/>
      <c r="X290" s="978"/>
      <c r="Y290" s="978"/>
      <c r="Z290" s="978"/>
      <c r="AA290" s="97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7"/>
      <c r="B291" s="242"/>
      <c r="C291" s="241"/>
      <c r="D291" s="242"/>
      <c r="E291" s="241"/>
      <c r="F291" s="304"/>
      <c r="G291" s="223"/>
      <c r="H291" s="224"/>
      <c r="I291" s="224"/>
      <c r="J291" s="224"/>
      <c r="K291" s="224"/>
      <c r="L291" s="224"/>
      <c r="M291" s="224"/>
      <c r="N291" s="224"/>
      <c r="O291" s="224"/>
      <c r="P291" s="225"/>
      <c r="Q291" s="977"/>
      <c r="R291" s="978"/>
      <c r="S291" s="978"/>
      <c r="T291" s="978"/>
      <c r="U291" s="978"/>
      <c r="V291" s="978"/>
      <c r="W291" s="978"/>
      <c r="X291" s="978"/>
      <c r="Y291" s="978"/>
      <c r="Z291" s="978"/>
      <c r="AA291" s="97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7"/>
      <c r="B292" s="242"/>
      <c r="C292" s="241"/>
      <c r="D292" s="242"/>
      <c r="E292" s="241"/>
      <c r="F292" s="304"/>
      <c r="G292" s="226"/>
      <c r="H292" s="154"/>
      <c r="I292" s="154"/>
      <c r="J292" s="154"/>
      <c r="K292" s="154"/>
      <c r="L292" s="154"/>
      <c r="M292" s="154"/>
      <c r="N292" s="154"/>
      <c r="O292" s="154"/>
      <c r="P292" s="227"/>
      <c r="Q292" s="980"/>
      <c r="R292" s="981"/>
      <c r="S292" s="981"/>
      <c r="T292" s="981"/>
      <c r="U292" s="981"/>
      <c r="V292" s="981"/>
      <c r="W292" s="981"/>
      <c r="X292" s="981"/>
      <c r="Y292" s="981"/>
      <c r="Z292" s="981"/>
      <c r="AA292" s="98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7"/>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7"/>
      <c r="B295" s="242"/>
      <c r="C295" s="241"/>
      <c r="D295" s="242"/>
      <c r="E295" s="241"/>
      <c r="F295" s="304"/>
      <c r="G295" s="221"/>
      <c r="H295" s="151"/>
      <c r="I295" s="151"/>
      <c r="J295" s="151"/>
      <c r="K295" s="151"/>
      <c r="L295" s="151"/>
      <c r="M295" s="151"/>
      <c r="N295" s="151"/>
      <c r="O295" s="151"/>
      <c r="P295" s="222"/>
      <c r="Q295" s="974"/>
      <c r="R295" s="975"/>
      <c r="S295" s="975"/>
      <c r="T295" s="975"/>
      <c r="U295" s="975"/>
      <c r="V295" s="975"/>
      <c r="W295" s="975"/>
      <c r="X295" s="975"/>
      <c r="Y295" s="975"/>
      <c r="Z295" s="975"/>
      <c r="AA295" s="97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7"/>
      <c r="B296" s="242"/>
      <c r="C296" s="241"/>
      <c r="D296" s="242"/>
      <c r="E296" s="241"/>
      <c r="F296" s="304"/>
      <c r="G296" s="223"/>
      <c r="H296" s="224"/>
      <c r="I296" s="224"/>
      <c r="J296" s="224"/>
      <c r="K296" s="224"/>
      <c r="L296" s="224"/>
      <c r="M296" s="224"/>
      <c r="N296" s="224"/>
      <c r="O296" s="224"/>
      <c r="P296" s="225"/>
      <c r="Q296" s="977"/>
      <c r="R296" s="978"/>
      <c r="S296" s="978"/>
      <c r="T296" s="978"/>
      <c r="U296" s="978"/>
      <c r="V296" s="978"/>
      <c r="W296" s="978"/>
      <c r="X296" s="978"/>
      <c r="Y296" s="978"/>
      <c r="Z296" s="978"/>
      <c r="AA296" s="97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7"/>
      <c r="B297" s="242"/>
      <c r="C297" s="241"/>
      <c r="D297" s="242"/>
      <c r="E297" s="241"/>
      <c r="F297" s="304"/>
      <c r="G297" s="223"/>
      <c r="H297" s="224"/>
      <c r="I297" s="224"/>
      <c r="J297" s="224"/>
      <c r="K297" s="224"/>
      <c r="L297" s="224"/>
      <c r="M297" s="224"/>
      <c r="N297" s="224"/>
      <c r="O297" s="224"/>
      <c r="P297" s="225"/>
      <c r="Q297" s="977"/>
      <c r="R297" s="978"/>
      <c r="S297" s="978"/>
      <c r="T297" s="978"/>
      <c r="U297" s="978"/>
      <c r="V297" s="978"/>
      <c r="W297" s="978"/>
      <c r="X297" s="978"/>
      <c r="Y297" s="978"/>
      <c r="Z297" s="978"/>
      <c r="AA297" s="97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7"/>
      <c r="B298" s="242"/>
      <c r="C298" s="241"/>
      <c r="D298" s="242"/>
      <c r="E298" s="241"/>
      <c r="F298" s="304"/>
      <c r="G298" s="223"/>
      <c r="H298" s="224"/>
      <c r="I298" s="224"/>
      <c r="J298" s="224"/>
      <c r="K298" s="224"/>
      <c r="L298" s="224"/>
      <c r="M298" s="224"/>
      <c r="N298" s="224"/>
      <c r="O298" s="224"/>
      <c r="P298" s="225"/>
      <c r="Q298" s="977"/>
      <c r="R298" s="978"/>
      <c r="S298" s="978"/>
      <c r="T298" s="978"/>
      <c r="U298" s="978"/>
      <c r="V298" s="978"/>
      <c r="W298" s="978"/>
      <c r="X298" s="978"/>
      <c r="Y298" s="978"/>
      <c r="Z298" s="978"/>
      <c r="AA298" s="97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7"/>
      <c r="B299" s="242"/>
      <c r="C299" s="241"/>
      <c r="D299" s="242"/>
      <c r="E299" s="241"/>
      <c r="F299" s="304"/>
      <c r="G299" s="226"/>
      <c r="H299" s="154"/>
      <c r="I299" s="154"/>
      <c r="J299" s="154"/>
      <c r="K299" s="154"/>
      <c r="L299" s="154"/>
      <c r="M299" s="154"/>
      <c r="N299" s="154"/>
      <c r="O299" s="154"/>
      <c r="P299" s="227"/>
      <c r="Q299" s="980"/>
      <c r="R299" s="981"/>
      <c r="S299" s="981"/>
      <c r="T299" s="981"/>
      <c r="U299" s="981"/>
      <c r="V299" s="981"/>
      <c r="W299" s="981"/>
      <c r="X299" s="981"/>
      <c r="Y299" s="981"/>
      <c r="Z299" s="981"/>
      <c r="AA299" s="98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7"/>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7"/>
      <c r="B302" s="242"/>
      <c r="C302" s="241"/>
      <c r="D302" s="242"/>
      <c r="E302" s="241"/>
      <c r="F302" s="304"/>
      <c r="G302" s="221"/>
      <c r="H302" s="151"/>
      <c r="I302" s="151"/>
      <c r="J302" s="151"/>
      <c r="K302" s="151"/>
      <c r="L302" s="151"/>
      <c r="M302" s="151"/>
      <c r="N302" s="151"/>
      <c r="O302" s="151"/>
      <c r="P302" s="222"/>
      <c r="Q302" s="974"/>
      <c r="R302" s="975"/>
      <c r="S302" s="975"/>
      <c r="T302" s="975"/>
      <c r="U302" s="975"/>
      <c r="V302" s="975"/>
      <c r="W302" s="975"/>
      <c r="X302" s="975"/>
      <c r="Y302" s="975"/>
      <c r="Z302" s="975"/>
      <c r="AA302" s="97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7"/>
      <c r="B303" s="242"/>
      <c r="C303" s="241"/>
      <c r="D303" s="242"/>
      <c r="E303" s="241"/>
      <c r="F303" s="304"/>
      <c r="G303" s="223"/>
      <c r="H303" s="224"/>
      <c r="I303" s="224"/>
      <c r="J303" s="224"/>
      <c r="K303" s="224"/>
      <c r="L303" s="224"/>
      <c r="M303" s="224"/>
      <c r="N303" s="224"/>
      <c r="O303" s="224"/>
      <c r="P303" s="225"/>
      <c r="Q303" s="977"/>
      <c r="R303" s="978"/>
      <c r="S303" s="978"/>
      <c r="T303" s="978"/>
      <c r="U303" s="978"/>
      <c r="V303" s="978"/>
      <c r="W303" s="978"/>
      <c r="X303" s="978"/>
      <c r="Y303" s="978"/>
      <c r="Z303" s="978"/>
      <c r="AA303" s="97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7"/>
      <c r="B304" s="242"/>
      <c r="C304" s="241"/>
      <c r="D304" s="242"/>
      <c r="E304" s="241"/>
      <c r="F304" s="304"/>
      <c r="G304" s="223"/>
      <c r="H304" s="224"/>
      <c r="I304" s="224"/>
      <c r="J304" s="224"/>
      <c r="K304" s="224"/>
      <c r="L304" s="224"/>
      <c r="M304" s="224"/>
      <c r="N304" s="224"/>
      <c r="O304" s="224"/>
      <c r="P304" s="225"/>
      <c r="Q304" s="977"/>
      <c r="R304" s="978"/>
      <c r="S304" s="978"/>
      <c r="T304" s="978"/>
      <c r="U304" s="978"/>
      <c r="V304" s="978"/>
      <c r="W304" s="978"/>
      <c r="X304" s="978"/>
      <c r="Y304" s="978"/>
      <c r="Z304" s="978"/>
      <c r="AA304" s="97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7"/>
      <c r="B305" s="242"/>
      <c r="C305" s="241"/>
      <c r="D305" s="242"/>
      <c r="E305" s="241"/>
      <c r="F305" s="304"/>
      <c r="G305" s="223"/>
      <c r="H305" s="224"/>
      <c r="I305" s="224"/>
      <c r="J305" s="224"/>
      <c r="K305" s="224"/>
      <c r="L305" s="224"/>
      <c r="M305" s="224"/>
      <c r="N305" s="224"/>
      <c r="O305" s="224"/>
      <c r="P305" s="225"/>
      <c r="Q305" s="977"/>
      <c r="R305" s="978"/>
      <c r="S305" s="978"/>
      <c r="T305" s="978"/>
      <c r="U305" s="978"/>
      <c r="V305" s="978"/>
      <c r="W305" s="978"/>
      <c r="X305" s="978"/>
      <c r="Y305" s="978"/>
      <c r="Z305" s="978"/>
      <c r="AA305" s="97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7"/>
      <c r="B306" s="242"/>
      <c r="C306" s="241"/>
      <c r="D306" s="242"/>
      <c r="E306" s="305"/>
      <c r="F306" s="306"/>
      <c r="G306" s="226"/>
      <c r="H306" s="154"/>
      <c r="I306" s="154"/>
      <c r="J306" s="154"/>
      <c r="K306" s="154"/>
      <c r="L306" s="154"/>
      <c r="M306" s="154"/>
      <c r="N306" s="154"/>
      <c r="O306" s="154"/>
      <c r="P306" s="227"/>
      <c r="Q306" s="980"/>
      <c r="R306" s="981"/>
      <c r="S306" s="981"/>
      <c r="T306" s="981"/>
      <c r="U306" s="981"/>
      <c r="V306" s="981"/>
      <c r="W306" s="981"/>
      <c r="X306" s="981"/>
      <c r="Y306" s="981"/>
      <c r="Z306" s="981"/>
      <c r="AA306" s="98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7"/>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7"/>
      <c r="B334" s="242"/>
      <c r="C334" s="241"/>
      <c r="D334" s="242"/>
      <c r="E334" s="241"/>
      <c r="F334" s="304"/>
      <c r="G334" s="221"/>
      <c r="H334" s="151"/>
      <c r="I334" s="151"/>
      <c r="J334" s="151"/>
      <c r="K334" s="151"/>
      <c r="L334" s="151"/>
      <c r="M334" s="151"/>
      <c r="N334" s="151"/>
      <c r="O334" s="151"/>
      <c r="P334" s="222"/>
      <c r="Q334" s="974"/>
      <c r="R334" s="975"/>
      <c r="S334" s="975"/>
      <c r="T334" s="975"/>
      <c r="U334" s="975"/>
      <c r="V334" s="975"/>
      <c r="W334" s="975"/>
      <c r="X334" s="975"/>
      <c r="Y334" s="975"/>
      <c r="Z334" s="975"/>
      <c r="AA334" s="97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7"/>
      <c r="B335" s="242"/>
      <c r="C335" s="241"/>
      <c r="D335" s="242"/>
      <c r="E335" s="241"/>
      <c r="F335" s="304"/>
      <c r="G335" s="223"/>
      <c r="H335" s="224"/>
      <c r="I335" s="224"/>
      <c r="J335" s="224"/>
      <c r="K335" s="224"/>
      <c r="L335" s="224"/>
      <c r="M335" s="224"/>
      <c r="N335" s="224"/>
      <c r="O335" s="224"/>
      <c r="P335" s="225"/>
      <c r="Q335" s="977"/>
      <c r="R335" s="978"/>
      <c r="S335" s="978"/>
      <c r="T335" s="978"/>
      <c r="U335" s="978"/>
      <c r="V335" s="978"/>
      <c r="W335" s="978"/>
      <c r="X335" s="978"/>
      <c r="Y335" s="978"/>
      <c r="Z335" s="978"/>
      <c r="AA335" s="97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7"/>
      <c r="B336" s="242"/>
      <c r="C336" s="241"/>
      <c r="D336" s="242"/>
      <c r="E336" s="241"/>
      <c r="F336" s="304"/>
      <c r="G336" s="223"/>
      <c r="H336" s="224"/>
      <c r="I336" s="224"/>
      <c r="J336" s="224"/>
      <c r="K336" s="224"/>
      <c r="L336" s="224"/>
      <c r="M336" s="224"/>
      <c r="N336" s="224"/>
      <c r="O336" s="224"/>
      <c r="P336" s="225"/>
      <c r="Q336" s="977"/>
      <c r="R336" s="978"/>
      <c r="S336" s="978"/>
      <c r="T336" s="978"/>
      <c r="U336" s="978"/>
      <c r="V336" s="978"/>
      <c r="W336" s="978"/>
      <c r="X336" s="978"/>
      <c r="Y336" s="978"/>
      <c r="Z336" s="978"/>
      <c r="AA336" s="97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7"/>
      <c r="B337" s="242"/>
      <c r="C337" s="241"/>
      <c r="D337" s="242"/>
      <c r="E337" s="241"/>
      <c r="F337" s="304"/>
      <c r="G337" s="223"/>
      <c r="H337" s="224"/>
      <c r="I337" s="224"/>
      <c r="J337" s="224"/>
      <c r="K337" s="224"/>
      <c r="L337" s="224"/>
      <c r="M337" s="224"/>
      <c r="N337" s="224"/>
      <c r="O337" s="224"/>
      <c r="P337" s="225"/>
      <c r="Q337" s="977"/>
      <c r="R337" s="978"/>
      <c r="S337" s="978"/>
      <c r="T337" s="978"/>
      <c r="U337" s="978"/>
      <c r="V337" s="978"/>
      <c r="W337" s="978"/>
      <c r="X337" s="978"/>
      <c r="Y337" s="978"/>
      <c r="Z337" s="978"/>
      <c r="AA337" s="97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7"/>
      <c r="B338" s="242"/>
      <c r="C338" s="241"/>
      <c r="D338" s="242"/>
      <c r="E338" s="241"/>
      <c r="F338" s="304"/>
      <c r="G338" s="226"/>
      <c r="H338" s="154"/>
      <c r="I338" s="154"/>
      <c r="J338" s="154"/>
      <c r="K338" s="154"/>
      <c r="L338" s="154"/>
      <c r="M338" s="154"/>
      <c r="N338" s="154"/>
      <c r="O338" s="154"/>
      <c r="P338" s="227"/>
      <c r="Q338" s="980"/>
      <c r="R338" s="981"/>
      <c r="S338" s="981"/>
      <c r="T338" s="981"/>
      <c r="U338" s="981"/>
      <c r="V338" s="981"/>
      <c r="W338" s="981"/>
      <c r="X338" s="981"/>
      <c r="Y338" s="981"/>
      <c r="Z338" s="981"/>
      <c r="AA338" s="98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7"/>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7"/>
      <c r="B341" s="242"/>
      <c r="C341" s="241"/>
      <c r="D341" s="242"/>
      <c r="E341" s="241"/>
      <c r="F341" s="304"/>
      <c r="G341" s="221"/>
      <c r="H341" s="151"/>
      <c r="I341" s="151"/>
      <c r="J341" s="151"/>
      <c r="K341" s="151"/>
      <c r="L341" s="151"/>
      <c r="M341" s="151"/>
      <c r="N341" s="151"/>
      <c r="O341" s="151"/>
      <c r="P341" s="222"/>
      <c r="Q341" s="974"/>
      <c r="R341" s="975"/>
      <c r="S341" s="975"/>
      <c r="T341" s="975"/>
      <c r="U341" s="975"/>
      <c r="V341" s="975"/>
      <c r="W341" s="975"/>
      <c r="X341" s="975"/>
      <c r="Y341" s="975"/>
      <c r="Z341" s="975"/>
      <c r="AA341" s="97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7"/>
      <c r="B342" s="242"/>
      <c r="C342" s="241"/>
      <c r="D342" s="242"/>
      <c r="E342" s="241"/>
      <c r="F342" s="304"/>
      <c r="G342" s="223"/>
      <c r="H342" s="224"/>
      <c r="I342" s="224"/>
      <c r="J342" s="224"/>
      <c r="K342" s="224"/>
      <c r="L342" s="224"/>
      <c r="M342" s="224"/>
      <c r="N342" s="224"/>
      <c r="O342" s="224"/>
      <c r="P342" s="225"/>
      <c r="Q342" s="977"/>
      <c r="R342" s="978"/>
      <c r="S342" s="978"/>
      <c r="T342" s="978"/>
      <c r="U342" s="978"/>
      <c r="V342" s="978"/>
      <c r="W342" s="978"/>
      <c r="X342" s="978"/>
      <c r="Y342" s="978"/>
      <c r="Z342" s="978"/>
      <c r="AA342" s="97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7"/>
      <c r="B343" s="242"/>
      <c r="C343" s="241"/>
      <c r="D343" s="242"/>
      <c r="E343" s="241"/>
      <c r="F343" s="304"/>
      <c r="G343" s="223"/>
      <c r="H343" s="224"/>
      <c r="I343" s="224"/>
      <c r="J343" s="224"/>
      <c r="K343" s="224"/>
      <c r="L343" s="224"/>
      <c r="M343" s="224"/>
      <c r="N343" s="224"/>
      <c r="O343" s="224"/>
      <c r="P343" s="225"/>
      <c r="Q343" s="977"/>
      <c r="R343" s="978"/>
      <c r="S343" s="978"/>
      <c r="T343" s="978"/>
      <c r="U343" s="978"/>
      <c r="V343" s="978"/>
      <c r="W343" s="978"/>
      <c r="X343" s="978"/>
      <c r="Y343" s="978"/>
      <c r="Z343" s="978"/>
      <c r="AA343" s="97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7"/>
      <c r="B344" s="242"/>
      <c r="C344" s="241"/>
      <c r="D344" s="242"/>
      <c r="E344" s="241"/>
      <c r="F344" s="304"/>
      <c r="G344" s="223"/>
      <c r="H344" s="224"/>
      <c r="I344" s="224"/>
      <c r="J344" s="224"/>
      <c r="K344" s="224"/>
      <c r="L344" s="224"/>
      <c r="M344" s="224"/>
      <c r="N344" s="224"/>
      <c r="O344" s="224"/>
      <c r="P344" s="225"/>
      <c r="Q344" s="977"/>
      <c r="R344" s="978"/>
      <c r="S344" s="978"/>
      <c r="T344" s="978"/>
      <c r="U344" s="978"/>
      <c r="V344" s="978"/>
      <c r="W344" s="978"/>
      <c r="X344" s="978"/>
      <c r="Y344" s="978"/>
      <c r="Z344" s="978"/>
      <c r="AA344" s="97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7"/>
      <c r="B345" s="242"/>
      <c r="C345" s="241"/>
      <c r="D345" s="242"/>
      <c r="E345" s="241"/>
      <c r="F345" s="304"/>
      <c r="G345" s="226"/>
      <c r="H345" s="154"/>
      <c r="I345" s="154"/>
      <c r="J345" s="154"/>
      <c r="K345" s="154"/>
      <c r="L345" s="154"/>
      <c r="M345" s="154"/>
      <c r="N345" s="154"/>
      <c r="O345" s="154"/>
      <c r="P345" s="227"/>
      <c r="Q345" s="980"/>
      <c r="R345" s="981"/>
      <c r="S345" s="981"/>
      <c r="T345" s="981"/>
      <c r="U345" s="981"/>
      <c r="V345" s="981"/>
      <c r="W345" s="981"/>
      <c r="X345" s="981"/>
      <c r="Y345" s="981"/>
      <c r="Z345" s="981"/>
      <c r="AA345" s="98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7"/>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7"/>
      <c r="B348" s="242"/>
      <c r="C348" s="241"/>
      <c r="D348" s="242"/>
      <c r="E348" s="241"/>
      <c r="F348" s="304"/>
      <c r="G348" s="221"/>
      <c r="H348" s="151"/>
      <c r="I348" s="151"/>
      <c r="J348" s="151"/>
      <c r="K348" s="151"/>
      <c r="L348" s="151"/>
      <c r="M348" s="151"/>
      <c r="N348" s="151"/>
      <c r="O348" s="151"/>
      <c r="P348" s="222"/>
      <c r="Q348" s="974"/>
      <c r="R348" s="975"/>
      <c r="S348" s="975"/>
      <c r="T348" s="975"/>
      <c r="U348" s="975"/>
      <c r="V348" s="975"/>
      <c r="W348" s="975"/>
      <c r="X348" s="975"/>
      <c r="Y348" s="975"/>
      <c r="Z348" s="975"/>
      <c r="AA348" s="97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7"/>
      <c r="B349" s="242"/>
      <c r="C349" s="241"/>
      <c r="D349" s="242"/>
      <c r="E349" s="241"/>
      <c r="F349" s="304"/>
      <c r="G349" s="223"/>
      <c r="H349" s="224"/>
      <c r="I349" s="224"/>
      <c r="J349" s="224"/>
      <c r="K349" s="224"/>
      <c r="L349" s="224"/>
      <c r="M349" s="224"/>
      <c r="N349" s="224"/>
      <c r="O349" s="224"/>
      <c r="P349" s="225"/>
      <c r="Q349" s="977"/>
      <c r="R349" s="978"/>
      <c r="S349" s="978"/>
      <c r="T349" s="978"/>
      <c r="U349" s="978"/>
      <c r="V349" s="978"/>
      <c r="W349" s="978"/>
      <c r="X349" s="978"/>
      <c r="Y349" s="978"/>
      <c r="Z349" s="978"/>
      <c r="AA349" s="97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7"/>
      <c r="B350" s="242"/>
      <c r="C350" s="241"/>
      <c r="D350" s="242"/>
      <c r="E350" s="241"/>
      <c r="F350" s="304"/>
      <c r="G350" s="223"/>
      <c r="H350" s="224"/>
      <c r="I350" s="224"/>
      <c r="J350" s="224"/>
      <c r="K350" s="224"/>
      <c r="L350" s="224"/>
      <c r="M350" s="224"/>
      <c r="N350" s="224"/>
      <c r="O350" s="224"/>
      <c r="P350" s="225"/>
      <c r="Q350" s="977"/>
      <c r="R350" s="978"/>
      <c r="S350" s="978"/>
      <c r="T350" s="978"/>
      <c r="U350" s="978"/>
      <c r="V350" s="978"/>
      <c r="W350" s="978"/>
      <c r="X350" s="978"/>
      <c r="Y350" s="978"/>
      <c r="Z350" s="978"/>
      <c r="AA350" s="97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7"/>
      <c r="B351" s="242"/>
      <c r="C351" s="241"/>
      <c r="D351" s="242"/>
      <c r="E351" s="241"/>
      <c r="F351" s="304"/>
      <c r="G351" s="223"/>
      <c r="H351" s="224"/>
      <c r="I351" s="224"/>
      <c r="J351" s="224"/>
      <c r="K351" s="224"/>
      <c r="L351" s="224"/>
      <c r="M351" s="224"/>
      <c r="N351" s="224"/>
      <c r="O351" s="224"/>
      <c r="P351" s="225"/>
      <c r="Q351" s="977"/>
      <c r="R351" s="978"/>
      <c r="S351" s="978"/>
      <c r="T351" s="978"/>
      <c r="U351" s="978"/>
      <c r="V351" s="978"/>
      <c r="W351" s="978"/>
      <c r="X351" s="978"/>
      <c r="Y351" s="978"/>
      <c r="Z351" s="978"/>
      <c r="AA351" s="97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7"/>
      <c r="B352" s="242"/>
      <c r="C352" s="241"/>
      <c r="D352" s="242"/>
      <c r="E352" s="241"/>
      <c r="F352" s="304"/>
      <c r="G352" s="226"/>
      <c r="H352" s="154"/>
      <c r="I352" s="154"/>
      <c r="J352" s="154"/>
      <c r="K352" s="154"/>
      <c r="L352" s="154"/>
      <c r="M352" s="154"/>
      <c r="N352" s="154"/>
      <c r="O352" s="154"/>
      <c r="P352" s="227"/>
      <c r="Q352" s="980"/>
      <c r="R352" s="981"/>
      <c r="S352" s="981"/>
      <c r="T352" s="981"/>
      <c r="U352" s="981"/>
      <c r="V352" s="981"/>
      <c r="W352" s="981"/>
      <c r="X352" s="981"/>
      <c r="Y352" s="981"/>
      <c r="Z352" s="981"/>
      <c r="AA352" s="98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7"/>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7"/>
      <c r="B355" s="242"/>
      <c r="C355" s="241"/>
      <c r="D355" s="242"/>
      <c r="E355" s="241"/>
      <c r="F355" s="304"/>
      <c r="G355" s="221"/>
      <c r="H355" s="151"/>
      <c r="I355" s="151"/>
      <c r="J355" s="151"/>
      <c r="K355" s="151"/>
      <c r="L355" s="151"/>
      <c r="M355" s="151"/>
      <c r="N355" s="151"/>
      <c r="O355" s="151"/>
      <c r="P355" s="222"/>
      <c r="Q355" s="974"/>
      <c r="R355" s="975"/>
      <c r="S355" s="975"/>
      <c r="T355" s="975"/>
      <c r="U355" s="975"/>
      <c r="V355" s="975"/>
      <c r="W355" s="975"/>
      <c r="X355" s="975"/>
      <c r="Y355" s="975"/>
      <c r="Z355" s="975"/>
      <c r="AA355" s="97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7"/>
      <c r="B356" s="242"/>
      <c r="C356" s="241"/>
      <c r="D356" s="242"/>
      <c r="E356" s="241"/>
      <c r="F356" s="304"/>
      <c r="G356" s="223"/>
      <c r="H356" s="224"/>
      <c r="I356" s="224"/>
      <c r="J356" s="224"/>
      <c r="K356" s="224"/>
      <c r="L356" s="224"/>
      <c r="M356" s="224"/>
      <c r="N356" s="224"/>
      <c r="O356" s="224"/>
      <c r="P356" s="225"/>
      <c r="Q356" s="977"/>
      <c r="R356" s="978"/>
      <c r="S356" s="978"/>
      <c r="T356" s="978"/>
      <c r="U356" s="978"/>
      <c r="V356" s="978"/>
      <c r="W356" s="978"/>
      <c r="X356" s="978"/>
      <c r="Y356" s="978"/>
      <c r="Z356" s="978"/>
      <c r="AA356" s="97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7"/>
      <c r="B357" s="242"/>
      <c r="C357" s="241"/>
      <c r="D357" s="242"/>
      <c r="E357" s="241"/>
      <c r="F357" s="304"/>
      <c r="G357" s="223"/>
      <c r="H357" s="224"/>
      <c r="I357" s="224"/>
      <c r="J357" s="224"/>
      <c r="K357" s="224"/>
      <c r="L357" s="224"/>
      <c r="M357" s="224"/>
      <c r="N357" s="224"/>
      <c r="O357" s="224"/>
      <c r="P357" s="225"/>
      <c r="Q357" s="977"/>
      <c r="R357" s="978"/>
      <c r="S357" s="978"/>
      <c r="T357" s="978"/>
      <c r="U357" s="978"/>
      <c r="V357" s="978"/>
      <c r="W357" s="978"/>
      <c r="X357" s="978"/>
      <c r="Y357" s="978"/>
      <c r="Z357" s="978"/>
      <c r="AA357" s="97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7"/>
      <c r="B358" s="242"/>
      <c r="C358" s="241"/>
      <c r="D358" s="242"/>
      <c r="E358" s="241"/>
      <c r="F358" s="304"/>
      <c r="G358" s="223"/>
      <c r="H358" s="224"/>
      <c r="I358" s="224"/>
      <c r="J358" s="224"/>
      <c r="K358" s="224"/>
      <c r="L358" s="224"/>
      <c r="M358" s="224"/>
      <c r="N358" s="224"/>
      <c r="O358" s="224"/>
      <c r="P358" s="225"/>
      <c r="Q358" s="977"/>
      <c r="R358" s="978"/>
      <c r="S358" s="978"/>
      <c r="T358" s="978"/>
      <c r="U358" s="978"/>
      <c r="V358" s="978"/>
      <c r="W358" s="978"/>
      <c r="X358" s="978"/>
      <c r="Y358" s="978"/>
      <c r="Z358" s="978"/>
      <c r="AA358" s="97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7"/>
      <c r="B359" s="242"/>
      <c r="C359" s="241"/>
      <c r="D359" s="242"/>
      <c r="E359" s="241"/>
      <c r="F359" s="304"/>
      <c r="G359" s="226"/>
      <c r="H359" s="154"/>
      <c r="I359" s="154"/>
      <c r="J359" s="154"/>
      <c r="K359" s="154"/>
      <c r="L359" s="154"/>
      <c r="M359" s="154"/>
      <c r="N359" s="154"/>
      <c r="O359" s="154"/>
      <c r="P359" s="227"/>
      <c r="Q359" s="980"/>
      <c r="R359" s="981"/>
      <c r="S359" s="981"/>
      <c r="T359" s="981"/>
      <c r="U359" s="981"/>
      <c r="V359" s="981"/>
      <c r="W359" s="981"/>
      <c r="X359" s="981"/>
      <c r="Y359" s="981"/>
      <c r="Z359" s="981"/>
      <c r="AA359" s="98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7"/>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7"/>
      <c r="B362" s="242"/>
      <c r="C362" s="241"/>
      <c r="D362" s="242"/>
      <c r="E362" s="241"/>
      <c r="F362" s="304"/>
      <c r="G362" s="221"/>
      <c r="H362" s="151"/>
      <c r="I362" s="151"/>
      <c r="J362" s="151"/>
      <c r="K362" s="151"/>
      <c r="L362" s="151"/>
      <c r="M362" s="151"/>
      <c r="N362" s="151"/>
      <c r="O362" s="151"/>
      <c r="P362" s="222"/>
      <c r="Q362" s="974"/>
      <c r="R362" s="975"/>
      <c r="S362" s="975"/>
      <c r="T362" s="975"/>
      <c r="U362" s="975"/>
      <c r="V362" s="975"/>
      <c r="W362" s="975"/>
      <c r="X362" s="975"/>
      <c r="Y362" s="975"/>
      <c r="Z362" s="975"/>
      <c r="AA362" s="97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7"/>
      <c r="B363" s="242"/>
      <c r="C363" s="241"/>
      <c r="D363" s="242"/>
      <c r="E363" s="241"/>
      <c r="F363" s="304"/>
      <c r="G363" s="223"/>
      <c r="H363" s="224"/>
      <c r="I363" s="224"/>
      <c r="J363" s="224"/>
      <c r="K363" s="224"/>
      <c r="L363" s="224"/>
      <c r="M363" s="224"/>
      <c r="N363" s="224"/>
      <c r="O363" s="224"/>
      <c r="P363" s="225"/>
      <c r="Q363" s="977"/>
      <c r="R363" s="978"/>
      <c r="S363" s="978"/>
      <c r="T363" s="978"/>
      <c r="U363" s="978"/>
      <c r="V363" s="978"/>
      <c r="W363" s="978"/>
      <c r="X363" s="978"/>
      <c r="Y363" s="978"/>
      <c r="Z363" s="978"/>
      <c r="AA363" s="97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7"/>
      <c r="B364" s="242"/>
      <c r="C364" s="241"/>
      <c r="D364" s="242"/>
      <c r="E364" s="241"/>
      <c r="F364" s="304"/>
      <c r="G364" s="223"/>
      <c r="H364" s="224"/>
      <c r="I364" s="224"/>
      <c r="J364" s="224"/>
      <c r="K364" s="224"/>
      <c r="L364" s="224"/>
      <c r="M364" s="224"/>
      <c r="N364" s="224"/>
      <c r="O364" s="224"/>
      <c r="P364" s="225"/>
      <c r="Q364" s="977"/>
      <c r="R364" s="978"/>
      <c r="S364" s="978"/>
      <c r="T364" s="978"/>
      <c r="U364" s="978"/>
      <c r="V364" s="978"/>
      <c r="W364" s="978"/>
      <c r="X364" s="978"/>
      <c r="Y364" s="978"/>
      <c r="Z364" s="978"/>
      <c r="AA364" s="97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7"/>
      <c r="B365" s="242"/>
      <c r="C365" s="241"/>
      <c r="D365" s="242"/>
      <c r="E365" s="241"/>
      <c r="F365" s="304"/>
      <c r="G365" s="223"/>
      <c r="H365" s="224"/>
      <c r="I365" s="224"/>
      <c r="J365" s="224"/>
      <c r="K365" s="224"/>
      <c r="L365" s="224"/>
      <c r="M365" s="224"/>
      <c r="N365" s="224"/>
      <c r="O365" s="224"/>
      <c r="P365" s="225"/>
      <c r="Q365" s="977"/>
      <c r="R365" s="978"/>
      <c r="S365" s="978"/>
      <c r="T365" s="978"/>
      <c r="U365" s="978"/>
      <c r="V365" s="978"/>
      <c r="W365" s="978"/>
      <c r="X365" s="978"/>
      <c r="Y365" s="978"/>
      <c r="Z365" s="978"/>
      <c r="AA365" s="97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7"/>
      <c r="B366" s="242"/>
      <c r="C366" s="241"/>
      <c r="D366" s="242"/>
      <c r="E366" s="305"/>
      <c r="F366" s="306"/>
      <c r="G366" s="226"/>
      <c r="H366" s="154"/>
      <c r="I366" s="154"/>
      <c r="J366" s="154"/>
      <c r="K366" s="154"/>
      <c r="L366" s="154"/>
      <c r="M366" s="154"/>
      <c r="N366" s="154"/>
      <c r="O366" s="154"/>
      <c r="P366" s="227"/>
      <c r="Q366" s="980"/>
      <c r="R366" s="981"/>
      <c r="S366" s="981"/>
      <c r="T366" s="981"/>
      <c r="U366" s="981"/>
      <c r="V366" s="981"/>
      <c r="W366" s="981"/>
      <c r="X366" s="981"/>
      <c r="Y366" s="981"/>
      <c r="Z366" s="981"/>
      <c r="AA366" s="98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7"/>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7"/>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7"/>
      <c r="B394" s="242"/>
      <c r="C394" s="241"/>
      <c r="D394" s="242"/>
      <c r="E394" s="241"/>
      <c r="F394" s="304"/>
      <c r="G394" s="221"/>
      <c r="H394" s="151"/>
      <c r="I394" s="151"/>
      <c r="J394" s="151"/>
      <c r="K394" s="151"/>
      <c r="L394" s="151"/>
      <c r="M394" s="151"/>
      <c r="N394" s="151"/>
      <c r="O394" s="151"/>
      <c r="P394" s="222"/>
      <c r="Q394" s="974"/>
      <c r="R394" s="975"/>
      <c r="S394" s="975"/>
      <c r="T394" s="975"/>
      <c r="U394" s="975"/>
      <c r="V394" s="975"/>
      <c r="W394" s="975"/>
      <c r="X394" s="975"/>
      <c r="Y394" s="975"/>
      <c r="Z394" s="975"/>
      <c r="AA394" s="97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7"/>
      <c r="B395" s="242"/>
      <c r="C395" s="241"/>
      <c r="D395" s="242"/>
      <c r="E395" s="241"/>
      <c r="F395" s="304"/>
      <c r="G395" s="223"/>
      <c r="H395" s="224"/>
      <c r="I395" s="224"/>
      <c r="J395" s="224"/>
      <c r="K395" s="224"/>
      <c r="L395" s="224"/>
      <c r="M395" s="224"/>
      <c r="N395" s="224"/>
      <c r="O395" s="224"/>
      <c r="P395" s="225"/>
      <c r="Q395" s="977"/>
      <c r="R395" s="978"/>
      <c r="S395" s="978"/>
      <c r="T395" s="978"/>
      <c r="U395" s="978"/>
      <c r="V395" s="978"/>
      <c r="W395" s="978"/>
      <c r="X395" s="978"/>
      <c r="Y395" s="978"/>
      <c r="Z395" s="978"/>
      <c r="AA395" s="97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7"/>
      <c r="B396" s="242"/>
      <c r="C396" s="241"/>
      <c r="D396" s="242"/>
      <c r="E396" s="241"/>
      <c r="F396" s="304"/>
      <c r="G396" s="223"/>
      <c r="H396" s="224"/>
      <c r="I396" s="224"/>
      <c r="J396" s="224"/>
      <c r="K396" s="224"/>
      <c r="L396" s="224"/>
      <c r="M396" s="224"/>
      <c r="N396" s="224"/>
      <c r="O396" s="224"/>
      <c r="P396" s="225"/>
      <c r="Q396" s="977"/>
      <c r="R396" s="978"/>
      <c r="S396" s="978"/>
      <c r="T396" s="978"/>
      <c r="U396" s="978"/>
      <c r="V396" s="978"/>
      <c r="W396" s="978"/>
      <c r="X396" s="978"/>
      <c r="Y396" s="978"/>
      <c r="Z396" s="978"/>
      <c r="AA396" s="97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7"/>
      <c r="B397" s="242"/>
      <c r="C397" s="241"/>
      <c r="D397" s="242"/>
      <c r="E397" s="241"/>
      <c r="F397" s="304"/>
      <c r="G397" s="223"/>
      <c r="H397" s="224"/>
      <c r="I397" s="224"/>
      <c r="J397" s="224"/>
      <c r="K397" s="224"/>
      <c r="L397" s="224"/>
      <c r="M397" s="224"/>
      <c r="N397" s="224"/>
      <c r="O397" s="224"/>
      <c r="P397" s="225"/>
      <c r="Q397" s="977"/>
      <c r="R397" s="978"/>
      <c r="S397" s="978"/>
      <c r="T397" s="978"/>
      <c r="U397" s="978"/>
      <c r="V397" s="978"/>
      <c r="W397" s="978"/>
      <c r="X397" s="978"/>
      <c r="Y397" s="978"/>
      <c r="Z397" s="978"/>
      <c r="AA397" s="97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7"/>
      <c r="B398" s="242"/>
      <c r="C398" s="241"/>
      <c r="D398" s="242"/>
      <c r="E398" s="241"/>
      <c r="F398" s="304"/>
      <c r="G398" s="226"/>
      <c r="H398" s="154"/>
      <c r="I398" s="154"/>
      <c r="J398" s="154"/>
      <c r="K398" s="154"/>
      <c r="L398" s="154"/>
      <c r="M398" s="154"/>
      <c r="N398" s="154"/>
      <c r="O398" s="154"/>
      <c r="P398" s="227"/>
      <c r="Q398" s="980"/>
      <c r="R398" s="981"/>
      <c r="S398" s="981"/>
      <c r="T398" s="981"/>
      <c r="U398" s="981"/>
      <c r="V398" s="981"/>
      <c r="W398" s="981"/>
      <c r="X398" s="981"/>
      <c r="Y398" s="981"/>
      <c r="Z398" s="981"/>
      <c r="AA398" s="98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7"/>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7"/>
      <c r="B401" s="242"/>
      <c r="C401" s="241"/>
      <c r="D401" s="242"/>
      <c r="E401" s="241"/>
      <c r="F401" s="304"/>
      <c r="G401" s="221"/>
      <c r="H401" s="151"/>
      <c r="I401" s="151"/>
      <c r="J401" s="151"/>
      <c r="K401" s="151"/>
      <c r="L401" s="151"/>
      <c r="M401" s="151"/>
      <c r="N401" s="151"/>
      <c r="O401" s="151"/>
      <c r="P401" s="222"/>
      <c r="Q401" s="974"/>
      <c r="R401" s="975"/>
      <c r="S401" s="975"/>
      <c r="T401" s="975"/>
      <c r="U401" s="975"/>
      <c r="V401" s="975"/>
      <c r="W401" s="975"/>
      <c r="X401" s="975"/>
      <c r="Y401" s="975"/>
      <c r="Z401" s="975"/>
      <c r="AA401" s="97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7"/>
      <c r="B402" s="242"/>
      <c r="C402" s="241"/>
      <c r="D402" s="242"/>
      <c r="E402" s="241"/>
      <c r="F402" s="304"/>
      <c r="G402" s="223"/>
      <c r="H402" s="224"/>
      <c r="I402" s="224"/>
      <c r="J402" s="224"/>
      <c r="K402" s="224"/>
      <c r="L402" s="224"/>
      <c r="M402" s="224"/>
      <c r="N402" s="224"/>
      <c r="O402" s="224"/>
      <c r="P402" s="225"/>
      <c r="Q402" s="977"/>
      <c r="R402" s="978"/>
      <c r="S402" s="978"/>
      <c r="T402" s="978"/>
      <c r="U402" s="978"/>
      <c r="V402" s="978"/>
      <c r="W402" s="978"/>
      <c r="X402" s="978"/>
      <c r="Y402" s="978"/>
      <c r="Z402" s="978"/>
      <c r="AA402" s="97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7"/>
      <c r="B403" s="242"/>
      <c r="C403" s="241"/>
      <c r="D403" s="242"/>
      <c r="E403" s="241"/>
      <c r="F403" s="304"/>
      <c r="G403" s="223"/>
      <c r="H403" s="224"/>
      <c r="I403" s="224"/>
      <c r="J403" s="224"/>
      <c r="K403" s="224"/>
      <c r="L403" s="224"/>
      <c r="M403" s="224"/>
      <c r="N403" s="224"/>
      <c r="O403" s="224"/>
      <c r="P403" s="225"/>
      <c r="Q403" s="977"/>
      <c r="R403" s="978"/>
      <c r="S403" s="978"/>
      <c r="T403" s="978"/>
      <c r="U403" s="978"/>
      <c r="V403" s="978"/>
      <c r="W403" s="978"/>
      <c r="X403" s="978"/>
      <c r="Y403" s="978"/>
      <c r="Z403" s="978"/>
      <c r="AA403" s="97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7"/>
      <c r="B404" s="242"/>
      <c r="C404" s="241"/>
      <c r="D404" s="242"/>
      <c r="E404" s="241"/>
      <c r="F404" s="304"/>
      <c r="G404" s="223"/>
      <c r="H404" s="224"/>
      <c r="I404" s="224"/>
      <c r="J404" s="224"/>
      <c r="K404" s="224"/>
      <c r="L404" s="224"/>
      <c r="M404" s="224"/>
      <c r="N404" s="224"/>
      <c r="O404" s="224"/>
      <c r="P404" s="225"/>
      <c r="Q404" s="977"/>
      <c r="R404" s="978"/>
      <c r="S404" s="978"/>
      <c r="T404" s="978"/>
      <c r="U404" s="978"/>
      <c r="V404" s="978"/>
      <c r="W404" s="978"/>
      <c r="X404" s="978"/>
      <c r="Y404" s="978"/>
      <c r="Z404" s="978"/>
      <c r="AA404" s="97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7"/>
      <c r="B405" s="242"/>
      <c r="C405" s="241"/>
      <c r="D405" s="242"/>
      <c r="E405" s="241"/>
      <c r="F405" s="304"/>
      <c r="G405" s="226"/>
      <c r="H405" s="154"/>
      <c r="I405" s="154"/>
      <c r="J405" s="154"/>
      <c r="K405" s="154"/>
      <c r="L405" s="154"/>
      <c r="M405" s="154"/>
      <c r="N405" s="154"/>
      <c r="O405" s="154"/>
      <c r="P405" s="227"/>
      <c r="Q405" s="980"/>
      <c r="R405" s="981"/>
      <c r="S405" s="981"/>
      <c r="T405" s="981"/>
      <c r="U405" s="981"/>
      <c r="V405" s="981"/>
      <c r="W405" s="981"/>
      <c r="X405" s="981"/>
      <c r="Y405" s="981"/>
      <c r="Z405" s="981"/>
      <c r="AA405" s="98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7"/>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7"/>
      <c r="B408" s="242"/>
      <c r="C408" s="241"/>
      <c r="D408" s="242"/>
      <c r="E408" s="241"/>
      <c r="F408" s="304"/>
      <c r="G408" s="221"/>
      <c r="H408" s="151"/>
      <c r="I408" s="151"/>
      <c r="J408" s="151"/>
      <c r="K408" s="151"/>
      <c r="L408" s="151"/>
      <c r="M408" s="151"/>
      <c r="N408" s="151"/>
      <c r="O408" s="151"/>
      <c r="P408" s="222"/>
      <c r="Q408" s="974"/>
      <c r="R408" s="975"/>
      <c r="S408" s="975"/>
      <c r="T408" s="975"/>
      <c r="U408" s="975"/>
      <c r="V408" s="975"/>
      <c r="W408" s="975"/>
      <c r="X408" s="975"/>
      <c r="Y408" s="975"/>
      <c r="Z408" s="975"/>
      <c r="AA408" s="97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7"/>
      <c r="B409" s="242"/>
      <c r="C409" s="241"/>
      <c r="D409" s="242"/>
      <c r="E409" s="241"/>
      <c r="F409" s="304"/>
      <c r="G409" s="223"/>
      <c r="H409" s="224"/>
      <c r="I409" s="224"/>
      <c r="J409" s="224"/>
      <c r="K409" s="224"/>
      <c r="L409" s="224"/>
      <c r="M409" s="224"/>
      <c r="N409" s="224"/>
      <c r="O409" s="224"/>
      <c r="P409" s="225"/>
      <c r="Q409" s="977"/>
      <c r="R409" s="978"/>
      <c r="S409" s="978"/>
      <c r="T409" s="978"/>
      <c r="U409" s="978"/>
      <c r="V409" s="978"/>
      <c r="W409" s="978"/>
      <c r="X409" s="978"/>
      <c r="Y409" s="978"/>
      <c r="Z409" s="978"/>
      <c r="AA409" s="97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7"/>
      <c r="B410" s="242"/>
      <c r="C410" s="241"/>
      <c r="D410" s="242"/>
      <c r="E410" s="241"/>
      <c r="F410" s="304"/>
      <c r="G410" s="223"/>
      <c r="H410" s="224"/>
      <c r="I410" s="224"/>
      <c r="J410" s="224"/>
      <c r="K410" s="224"/>
      <c r="L410" s="224"/>
      <c r="M410" s="224"/>
      <c r="N410" s="224"/>
      <c r="O410" s="224"/>
      <c r="P410" s="225"/>
      <c r="Q410" s="977"/>
      <c r="R410" s="978"/>
      <c r="S410" s="978"/>
      <c r="T410" s="978"/>
      <c r="U410" s="978"/>
      <c r="V410" s="978"/>
      <c r="W410" s="978"/>
      <c r="X410" s="978"/>
      <c r="Y410" s="978"/>
      <c r="Z410" s="978"/>
      <c r="AA410" s="97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7"/>
      <c r="B411" s="242"/>
      <c r="C411" s="241"/>
      <c r="D411" s="242"/>
      <c r="E411" s="241"/>
      <c r="F411" s="304"/>
      <c r="G411" s="223"/>
      <c r="H411" s="224"/>
      <c r="I411" s="224"/>
      <c r="J411" s="224"/>
      <c r="K411" s="224"/>
      <c r="L411" s="224"/>
      <c r="M411" s="224"/>
      <c r="N411" s="224"/>
      <c r="O411" s="224"/>
      <c r="P411" s="225"/>
      <c r="Q411" s="977"/>
      <c r="R411" s="978"/>
      <c r="S411" s="978"/>
      <c r="T411" s="978"/>
      <c r="U411" s="978"/>
      <c r="V411" s="978"/>
      <c r="W411" s="978"/>
      <c r="X411" s="978"/>
      <c r="Y411" s="978"/>
      <c r="Z411" s="978"/>
      <c r="AA411" s="97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7"/>
      <c r="B412" s="242"/>
      <c r="C412" s="241"/>
      <c r="D412" s="242"/>
      <c r="E412" s="241"/>
      <c r="F412" s="304"/>
      <c r="G412" s="226"/>
      <c r="H412" s="154"/>
      <c r="I412" s="154"/>
      <c r="J412" s="154"/>
      <c r="K412" s="154"/>
      <c r="L412" s="154"/>
      <c r="M412" s="154"/>
      <c r="N412" s="154"/>
      <c r="O412" s="154"/>
      <c r="P412" s="227"/>
      <c r="Q412" s="980"/>
      <c r="R412" s="981"/>
      <c r="S412" s="981"/>
      <c r="T412" s="981"/>
      <c r="U412" s="981"/>
      <c r="V412" s="981"/>
      <c r="W412" s="981"/>
      <c r="X412" s="981"/>
      <c r="Y412" s="981"/>
      <c r="Z412" s="981"/>
      <c r="AA412" s="98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7"/>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7"/>
      <c r="B415" s="242"/>
      <c r="C415" s="241"/>
      <c r="D415" s="242"/>
      <c r="E415" s="241"/>
      <c r="F415" s="304"/>
      <c r="G415" s="221"/>
      <c r="H415" s="151"/>
      <c r="I415" s="151"/>
      <c r="J415" s="151"/>
      <c r="K415" s="151"/>
      <c r="L415" s="151"/>
      <c r="M415" s="151"/>
      <c r="N415" s="151"/>
      <c r="O415" s="151"/>
      <c r="P415" s="222"/>
      <c r="Q415" s="974"/>
      <c r="R415" s="975"/>
      <c r="S415" s="975"/>
      <c r="T415" s="975"/>
      <c r="U415" s="975"/>
      <c r="V415" s="975"/>
      <c r="W415" s="975"/>
      <c r="X415" s="975"/>
      <c r="Y415" s="975"/>
      <c r="Z415" s="975"/>
      <c r="AA415" s="97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7"/>
      <c r="B416" s="242"/>
      <c r="C416" s="241"/>
      <c r="D416" s="242"/>
      <c r="E416" s="241"/>
      <c r="F416" s="304"/>
      <c r="G416" s="223"/>
      <c r="H416" s="224"/>
      <c r="I416" s="224"/>
      <c r="J416" s="224"/>
      <c r="K416" s="224"/>
      <c r="L416" s="224"/>
      <c r="M416" s="224"/>
      <c r="N416" s="224"/>
      <c r="O416" s="224"/>
      <c r="P416" s="225"/>
      <c r="Q416" s="977"/>
      <c r="R416" s="978"/>
      <c r="S416" s="978"/>
      <c r="T416" s="978"/>
      <c r="U416" s="978"/>
      <c r="V416" s="978"/>
      <c r="W416" s="978"/>
      <c r="X416" s="978"/>
      <c r="Y416" s="978"/>
      <c r="Z416" s="978"/>
      <c r="AA416" s="97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7"/>
      <c r="B417" s="242"/>
      <c r="C417" s="241"/>
      <c r="D417" s="242"/>
      <c r="E417" s="241"/>
      <c r="F417" s="304"/>
      <c r="G417" s="223"/>
      <c r="H417" s="224"/>
      <c r="I417" s="224"/>
      <c r="J417" s="224"/>
      <c r="K417" s="224"/>
      <c r="L417" s="224"/>
      <c r="M417" s="224"/>
      <c r="N417" s="224"/>
      <c r="O417" s="224"/>
      <c r="P417" s="225"/>
      <c r="Q417" s="977"/>
      <c r="R417" s="978"/>
      <c r="S417" s="978"/>
      <c r="T417" s="978"/>
      <c r="U417" s="978"/>
      <c r="V417" s="978"/>
      <c r="W417" s="978"/>
      <c r="X417" s="978"/>
      <c r="Y417" s="978"/>
      <c r="Z417" s="978"/>
      <c r="AA417" s="97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7"/>
      <c r="B418" s="242"/>
      <c r="C418" s="241"/>
      <c r="D418" s="242"/>
      <c r="E418" s="241"/>
      <c r="F418" s="304"/>
      <c r="G418" s="223"/>
      <c r="H418" s="224"/>
      <c r="I418" s="224"/>
      <c r="J418" s="224"/>
      <c r="K418" s="224"/>
      <c r="L418" s="224"/>
      <c r="M418" s="224"/>
      <c r="N418" s="224"/>
      <c r="O418" s="224"/>
      <c r="P418" s="225"/>
      <c r="Q418" s="977"/>
      <c r="R418" s="978"/>
      <c r="S418" s="978"/>
      <c r="T418" s="978"/>
      <c r="U418" s="978"/>
      <c r="V418" s="978"/>
      <c r="W418" s="978"/>
      <c r="X418" s="978"/>
      <c r="Y418" s="978"/>
      <c r="Z418" s="978"/>
      <c r="AA418" s="97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7"/>
      <c r="B419" s="242"/>
      <c r="C419" s="241"/>
      <c r="D419" s="242"/>
      <c r="E419" s="241"/>
      <c r="F419" s="304"/>
      <c r="G419" s="226"/>
      <c r="H419" s="154"/>
      <c r="I419" s="154"/>
      <c r="J419" s="154"/>
      <c r="K419" s="154"/>
      <c r="L419" s="154"/>
      <c r="M419" s="154"/>
      <c r="N419" s="154"/>
      <c r="O419" s="154"/>
      <c r="P419" s="227"/>
      <c r="Q419" s="980"/>
      <c r="R419" s="981"/>
      <c r="S419" s="981"/>
      <c r="T419" s="981"/>
      <c r="U419" s="981"/>
      <c r="V419" s="981"/>
      <c r="W419" s="981"/>
      <c r="X419" s="981"/>
      <c r="Y419" s="981"/>
      <c r="Z419" s="981"/>
      <c r="AA419" s="98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7"/>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7"/>
      <c r="B422" s="242"/>
      <c r="C422" s="241"/>
      <c r="D422" s="242"/>
      <c r="E422" s="241"/>
      <c r="F422" s="304"/>
      <c r="G422" s="221"/>
      <c r="H422" s="151"/>
      <c r="I422" s="151"/>
      <c r="J422" s="151"/>
      <c r="K422" s="151"/>
      <c r="L422" s="151"/>
      <c r="M422" s="151"/>
      <c r="N422" s="151"/>
      <c r="O422" s="151"/>
      <c r="P422" s="222"/>
      <c r="Q422" s="974"/>
      <c r="R422" s="975"/>
      <c r="S422" s="975"/>
      <c r="T422" s="975"/>
      <c r="U422" s="975"/>
      <c r="V422" s="975"/>
      <c r="W422" s="975"/>
      <c r="X422" s="975"/>
      <c r="Y422" s="975"/>
      <c r="Z422" s="975"/>
      <c r="AA422" s="97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7"/>
      <c r="B423" s="242"/>
      <c r="C423" s="241"/>
      <c r="D423" s="242"/>
      <c r="E423" s="241"/>
      <c r="F423" s="304"/>
      <c r="G423" s="223"/>
      <c r="H423" s="224"/>
      <c r="I423" s="224"/>
      <c r="J423" s="224"/>
      <c r="K423" s="224"/>
      <c r="L423" s="224"/>
      <c r="M423" s="224"/>
      <c r="N423" s="224"/>
      <c r="O423" s="224"/>
      <c r="P423" s="225"/>
      <c r="Q423" s="977"/>
      <c r="R423" s="978"/>
      <c r="S423" s="978"/>
      <c r="T423" s="978"/>
      <c r="U423" s="978"/>
      <c r="V423" s="978"/>
      <c r="W423" s="978"/>
      <c r="X423" s="978"/>
      <c r="Y423" s="978"/>
      <c r="Z423" s="978"/>
      <c r="AA423" s="97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7"/>
      <c r="B424" s="242"/>
      <c r="C424" s="241"/>
      <c r="D424" s="242"/>
      <c r="E424" s="241"/>
      <c r="F424" s="304"/>
      <c r="G424" s="223"/>
      <c r="H424" s="224"/>
      <c r="I424" s="224"/>
      <c r="J424" s="224"/>
      <c r="K424" s="224"/>
      <c r="L424" s="224"/>
      <c r="M424" s="224"/>
      <c r="N424" s="224"/>
      <c r="O424" s="224"/>
      <c r="P424" s="225"/>
      <c r="Q424" s="977"/>
      <c r="R424" s="978"/>
      <c r="S424" s="978"/>
      <c r="T424" s="978"/>
      <c r="U424" s="978"/>
      <c r="V424" s="978"/>
      <c r="W424" s="978"/>
      <c r="X424" s="978"/>
      <c r="Y424" s="978"/>
      <c r="Z424" s="978"/>
      <c r="AA424" s="97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7"/>
      <c r="B425" s="242"/>
      <c r="C425" s="241"/>
      <c r="D425" s="242"/>
      <c r="E425" s="241"/>
      <c r="F425" s="304"/>
      <c r="G425" s="223"/>
      <c r="H425" s="224"/>
      <c r="I425" s="224"/>
      <c r="J425" s="224"/>
      <c r="K425" s="224"/>
      <c r="L425" s="224"/>
      <c r="M425" s="224"/>
      <c r="N425" s="224"/>
      <c r="O425" s="224"/>
      <c r="P425" s="225"/>
      <c r="Q425" s="977"/>
      <c r="R425" s="978"/>
      <c r="S425" s="978"/>
      <c r="T425" s="978"/>
      <c r="U425" s="978"/>
      <c r="V425" s="978"/>
      <c r="W425" s="978"/>
      <c r="X425" s="978"/>
      <c r="Y425" s="978"/>
      <c r="Z425" s="978"/>
      <c r="AA425" s="97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7"/>
      <c r="B426" s="242"/>
      <c r="C426" s="241"/>
      <c r="D426" s="242"/>
      <c r="E426" s="305"/>
      <c r="F426" s="306"/>
      <c r="G426" s="226"/>
      <c r="H426" s="154"/>
      <c r="I426" s="154"/>
      <c r="J426" s="154"/>
      <c r="K426" s="154"/>
      <c r="L426" s="154"/>
      <c r="M426" s="154"/>
      <c r="N426" s="154"/>
      <c r="O426" s="154"/>
      <c r="P426" s="227"/>
      <c r="Q426" s="980"/>
      <c r="R426" s="981"/>
      <c r="S426" s="981"/>
      <c r="T426" s="981"/>
      <c r="U426" s="981"/>
      <c r="V426" s="981"/>
      <c r="W426" s="981"/>
      <c r="X426" s="981"/>
      <c r="Y426" s="981"/>
      <c r="Z426" s="981"/>
      <c r="AA426" s="98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7"/>
      <c r="B429" s="242"/>
      <c r="C429" s="305"/>
      <c r="D429" s="98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7"/>
      <c r="B430" s="242"/>
      <c r="C430" s="239" t="s">
        <v>345</v>
      </c>
      <c r="D430" s="240"/>
      <c r="E430" s="228" t="s">
        <v>323</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87"/>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8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8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7"/>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7"/>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7"/>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7"/>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customHeight="1" x14ac:dyDescent="0.15">
      <c r="A510" s="98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customHeight="1" x14ac:dyDescent="0.15">
      <c r="A511" s="98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customHeight="1" x14ac:dyDescent="0.15">
      <c r="A512" s="98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customHeight="1" x14ac:dyDescent="0.15">
      <c r="A513" s="98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customHeight="1" thickBot="1" x14ac:dyDescent="0.2">
      <c r="A514" s="98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7"/>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7"/>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7"/>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7"/>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7"/>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7"/>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7"/>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534</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535</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536</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533</v>
      </c>
      <c r="AE705" s="723"/>
      <c r="AF705" s="723"/>
      <c r="AG705" s="150" t="s">
        <v>537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39"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484</v>
      </c>
      <c r="AE708" s="658"/>
      <c r="AF708" s="658"/>
      <c r="AG708" s="513" t="s">
        <v>538</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5"/>
      <c r="AG709" s="654" t="s">
        <v>539</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533</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540</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533</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484</v>
      </c>
      <c r="AE713" s="145"/>
      <c r="AF713" s="146"/>
      <c r="AG713" s="654" t="s">
        <v>574</v>
      </c>
      <c r="AH713" s="655"/>
      <c r="AI713" s="655"/>
      <c r="AJ713" s="655"/>
      <c r="AK713" s="655"/>
      <c r="AL713" s="655"/>
      <c r="AM713" s="655"/>
      <c r="AN713" s="655"/>
      <c r="AO713" s="655"/>
      <c r="AP713" s="655"/>
      <c r="AQ713" s="655"/>
      <c r="AR713" s="655"/>
      <c r="AS713" s="655"/>
      <c r="AT713" s="655"/>
      <c r="AU713" s="655"/>
      <c r="AV713" s="655"/>
      <c r="AW713" s="655"/>
      <c r="AX713" s="656"/>
    </row>
    <row r="714" spans="1:50" ht="39.7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484</v>
      </c>
      <c r="AE714" s="579"/>
      <c r="AF714" s="580"/>
      <c r="AG714" s="679" t="s">
        <v>541</v>
      </c>
      <c r="AH714" s="680"/>
      <c r="AI714" s="680"/>
      <c r="AJ714" s="680"/>
      <c r="AK714" s="680"/>
      <c r="AL714" s="680"/>
      <c r="AM714" s="680"/>
      <c r="AN714" s="680"/>
      <c r="AO714" s="680"/>
      <c r="AP714" s="680"/>
      <c r="AQ714" s="680"/>
      <c r="AR714" s="680"/>
      <c r="AS714" s="680"/>
      <c r="AT714" s="680"/>
      <c r="AU714" s="680"/>
      <c r="AV714" s="680"/>
      <c r="AW714" s="680"/>
      <c r="AX714" s="681"/>
    </row>
    <row r="715" spans="1:50" ht="39"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484</v>
      </c>
      <c r="AE715" s="658"/>
      <c r="AF715" s="767"/>
      <c r="AG715" s="513" t="s">
        <v>542</v>
      </c>
      <c r="AH715" s="514"/>
      <c r="AI715" s="514"/>
      <c r="AJ715" s="514"/>
      <c r="AK715" s="514"/>
      <c r="AL715" s="514"/>
      <c r="AM715" s="514"/>
      <c r="AN715" s="514"/>
      <c r="AO715" s="514"/>
      <c r="AP715" s="514"/>
      <c r="AQ715" s="514"/>
      <c r="AR715" s="514"/>
      <c r="AS715" s="514"/>
      <c r="AT715" s="514"/>
      <c r="AU715" s="514"/>
      <c r="AV715" s="514"/>
      <c r="AW715" s="514"/>
      <c r="AX715" s="515"/>
    </row>
    <row r="716" spans="1:50" ht="51"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484</v>
      </c>
      <c r="AE716" s="749"/>
      <c r="AF716" s="749"/>
      <c r="AG716" s="654" t="s">
        <v>543</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484</v>
      </c>
      <c r="AE718" s="145"/>
      <c r="AF718" s="145"/>
      <c r="AG718" s="153" t="s">
        <v>544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484</v>
      </c>
      <c r="AE719" s="658"/>
      <c r="AF719" s="658"/>
      <c r="AG719" s="150" t="s">
        <v>547</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5" t="s">
        <v>264</v>
      </c>
      <c r="D720" s="923"/>
      <c r="E720" s="923"/>
      <c r="F720" s="926"/>
      <c r="G720" s="922" t="s">
        <v>265</v>
      </c>
      <c r="H720" s="923"/>
      <c r="I720" s="923"/>
      <c r="J720" s="923"/>
      <c r="K720" s="923"/>
      <c r="L720" s="923"/>
      <c r="M720" s="923"/>
      <c r="N720" s="922" t="s">
        <v>268</v>
      </c>
      <c r="O720" s="923"/>
      <c r="P720" s="923"/>
      <c r="Q720" s="923"/>
      <c r="R720" s="923"/>
      <c r="S720" s="923"/>
      <c r="T720" s="923"/>
      <c r="U720" s="923"/>
      <c r="V720" s="923"/>
      <c r="W720" s="923"/>
      <c r="X720" s="923"/>
      <c r="Y720" s="923"/>
      <c r="Z720" s="923"/>
      <c r="AA720" s="923"/>
      <c r="AB720" s="923"/>
      <c r="AC720" s="923"/>
      <c r="AD720" s="923"/>
      <c r="AE720" s="923"/>
      <c r="AF720" s="924"/>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7" t="s">
        <v>480</v>
      </c>
      <c r="D721" s="908"/>
      <c r="E721" s="908"/>
      <c r="F721" s="909"/>
      <c r="G721" s="927"/>
      <c r="H721" s="928"/>
      <c r="I721" s="68" t="str">
        <f>IF(OR(G721="　", G721=""), "", "-")</f>
        <v/>
      </c>
      <c r="J721" s="906">
        <v>319</v>
      </c>
      <c r="K721" s="906"/>
      <c r="L721" s="68" t="str">
        <f>IF(M721="","","-")</f>
        <v/>
      </c>
      <c r="M721" s="69"/>
      <c r="N721" s="903" t="s">
        <v>545</v>
      </c>
      <c r="O721" s="904"/>
      <c r="P721" s="904"/>
      <c r="Q721" s="904"/>
      <c r="R721" s="904"/>
      <c r="S721" s="904"/>
      <c r="T721" s="904"/>
      <c r="U721" s="904"/>
      <c r="V721" s="904"/>
      <c r="W721" s="904"/>
      <c r="X721" s="904"/>
      <c r="Y721" s="904"/>
      <c r="Z721" s="904"/>
      <c r="AA721" s="904"/>
      <c r="AB721" s="904"/>
      <c r="AC721" s="904"/>
      <c r="AD721" s="904"/>
      <c r="AE721" s="904"/>
      <c r="AF721" s="905"/>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7" t="s">
        <v>480</v>
      </c>
      <c r="D722" s="908"/>
      <c r="E722" s="908"/>
      <c r="F722" s="909"/>
      <c r="G722" s="927"/>
      <c r="H722" s="928"/>
      <c r="I722" s="68" t="str">
        <f t="shared" ref="I722:I725" si="4">IF(OR(G722="　", G722=""), "", "-")</f>
        <v/>
      </c>
      <c r="J722" s="906">
        <v>240</v>
      </c>
      <c r="K722" s="906"/>
      <c r="L722" s="68" t="str">
        <f t="shared" ref="L722:L725" si="5">IF(M722="","","-")</f>
        <v/>
      </c>
      <c r="M722" s="69"/>
      <c r="N722" s="903" t="s">
        <v>546</v>
      </c>
      <c r="O722" s="904"/>
      <c r="P722" s="904"/>
      <c r="Q722" s="904"/>
      <c r="R722" s="904"/>
      <c r="S722" s="904"/>
      <c r="T722" s="904"/>
      <c r="U722" s="904"/>
      <c r="V722" s="904"/>
      <c r="W722" s="904"/>
      <c r="X722" s="904"/>
      <c r="Y722" s="904"/>
      <c r="Z722" s="904"/>
      <c r="AA722" s="904"/>
      <c r="AB722" s="904"/>
      <c r="AC722" s="904"/>
      <c r="AD722" s="904"/>
      <c r="AE722" s="904"/>
      <c r="AF722" s="905"/>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7" t="s">
        <v>480</v>
      </c>
      <c r="D723" s="908"/>
      <c r="E723" s="908"/>
      <c r="F723" s="909"/>
      <c r="G723" s="927"/>
      <c r="H723" s="928"/>
      <c r="I723" s="68" t="str">
        <f t="shared" si="4"/>
        <v/>
      </c>
      <c r="J723" s="906">
        <v>257</v>
      </c>
      <c r="K723" s="906"/>
      <c r="L723" s="68" t="str">
        <f t="shared" si="5"/>
        <v/>
      </c>
      <c r="M723" s="69"/>
      <c r="N723" s="903" t="s">
        <v>548</v>
      </c>
      <c r="O723" s="904"/>
      <c r="P723" s="904"/>
      <c r="Q723" s="904"/>
      <c r="R723" s="904"/>
      <c r="S723" s="904"/>
      <c r="T723" s="904"/>
      <c r="U723" s="904"/>
      <c r="V723" s="904"/>
      <c r="W723" s="904"/>
      <c r="X723" s="904"/>
      <c r="Y723" s="904"/>
      <c r="Z723" s="904"/>
      <c r="AA723" s="904"/>
      <c r="AB723" s="904"/>
      <c r="AC723" s="904"/>
      <c r="AD723" s="904"/>
      <c r="AE723" s="904"/>
      <c r="AF723" s="905"/>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7"/>
      <c r="D724" s="908"/>
      <c r="E724" s="908"/>
      <c r="F724" s="909"/>
      <c r="G724" s="927"/>
      <c r="H724" s="928"/>
      <c r="I724" s="68" t="str">
        <f t="shared" si="4"/>
        <v/>
      </c>
      <c r="J724" s="906"/>
      <c r="K724" s="906"/>
      <c r="L724" s="68" t="str">
        <f t="shared" si="5"/>
        <v/>
      </c>
      <c r="M724" s="69"/>
      <c r="N724" s="903"/>
      <c r="O724" s="904"/>
      <c r="P724" s="904"/>
      <c r="Q724" s="904"/>
      <c r="R724" s="904"/>
      <c r="S724" s="904"/>
      <c r="T724" s="904"/>
      <c r="U724" s="904"/>
      <c r="V724" s="904"/>
      <c r="W724" s="904"/>
      <c r="X724" s="904"/>
      <c r="Y724" s="904"/>
      <c r="Z724" s="904"/>
      <c r="AA724" s="904"/>
      <c r="AB724" s="904"/>
      <c r="AC724" s="904"/>
      <c r="AD724" s="904"/>
      <c r="AE724" s="904"/>
      <c r="AF724" s="905"/>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0"/>
      <c r="D725" s="911"/>
      <c r="E725" s="911"/>
      <c r="F725" s="912"/>
      <c r="G725" s="958"/>
      <c r="H725" s="959"/>
      <c r="I725" s="70" t="str">
        <f t="shared" si="4"/>
        <v/>
      </c>
      <c r="J725" s="960"/>
      <c r="K725" s="960"/>
      <c r="L725" s="70" t="str">
        <f t="shared" si="5"/>
        <v/>
      </c>
      <c r="M725" s="71"/>
      <c r="N725" s="951"/>
      <c r="O725" s="952"/>
      <c r="P725" s="952"/>
      <c r="Q725" s="952"/>
      <c r="R725" s="952"/>
      <c r="S725" s="952"/>
      <c r="T725" s="952"/>
      <c r="U725" s="952"/>
      <c r="V725" s="952"/>
      <c r="W725" s="952"/>
      <c r="X725" s="952"/>
      <c r="Y725" s="952"/>
      <c r="Z725" s="952"/>
      <c r="AA725" s="952"/>
      <c r="AB725" s="952"/>
      <c r="AC725" s="952"/>
      <c r="AD725" s="952"/>
      <c r="AE725" s="952"/>
      <c r="AF725" s="953"/>
      <c r="AG725" s="153"/>
      <c r="AH725" s="154"/>
      <c r="AI725" s="154"/>
      <c r="AJ725" s="154"/>
      <c r="AK725" s="154"/>
      <c r="AL725" s="154"/>
      <c r="AM725" s="154"/>
      <c r="AN725" s="154"/>
      <c r="AO725" s="154"/>
      <c r="AP725" s="154"/>
      <c r="AQ725" s="154"/>
      <c r="AR725" s="154"/>
      <c r="AS725" s="154"/>
      <c r="AT725" s="154"/>
      <c r="AU725" s="154"/>
      <c r="AV725" s="154"/>
      <c r="AW725" s="154"/>
      <c r="AX725" s="155"/>
    </row>
    <row r="726" spans="1:50" ht="86.25" customHeight="1" x14ac:dyDescent="0.15">
      <c r="A726" s="608" t="s">
        <v>47</v>
      </c>
      <c r="B726" s="609"/>
      <c r="C726" s="433" t="s">
        <v>52</v>
      </c>
      <c r="D726" s="568"/>
      <c r="E726" s="568"/>
      <c r="F726" s="569"/>
      <c r="G726" s="787" t="s">
        <v>549</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550</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c r="F737" s="89"/>
      <c r="G737" s="89"/>
      <c r="H737" s="89"/>
      <c r="I737" s="89"/>
      <c r="J737" s="89"/>
      <c r="K737" s="89"/>
      <c r="L737" s="89"/>
      <c r="M737" s="89"/>
      <c r="N737" s="95" t="s">
        <v>321</v>
      </c>
      <c r="O737" s="95"/>
      <c r="P737" s="95"/>
      <c r="Q737" s="95"/>
      <c r="R737" s="89"/>
      <c r="S737" s="89"/>
      <c r="T737" s="89"/>
      <c r="U737" s="89"/>
      <c r="V737" s="89"/>
      <c r="W737" s="89"/>
      <c r="X737" s="89"/>
      <c r="Y737" s="89"/>
      <c r="Z737" s="89"/>
      <c r="AA737" s="95" t="s">
        <v>320</v>
      </c>
      <c r="AB737" s="95"/>
      <c r="AC737" s="95"/>
      <c r="AD737" s="95"/>
      <c r="AE737" s="89"/>
      <c r="AF737" s="89"/>
      <c r="AG737" s="89"/>
      <c r="AH737" s="89"/>
      <c r="AI737" s="89"/>
      <c r="AJ737" s="89"/>
      <c r="AK737" s="89"/>
      <c r="AL737" s="89"/>
      <c r="AM737" s="89"/>
      <c r="AN737" s="95" t="s">
        <v>319</v>
      </c>
      <c r="AO737" s="95"/>
      <c r="AP737" s="95"/>
      <c r="AQ737" s="95"/>
      <c r="AR737" s="96" t="s">
        <v>551</v>
      </c>
      <c r="AS737" s="97"/>
      <c r="AT737" s="97"/>
      <c r="AU737" s="97"/>
      <c r="AV737" s="97"/>
      <c r="AW737" s="97"/>
      <c r="AX737" s="98"/>
      <c r="AY737" s="74"/>
      <c r="AZ737" s="74"/>
    </row>
    <row r="738" spans="1:52" ht="24.75" customHeight="1" x14ac:dyDescent="0.15">
      <c r="A738" s="86" t="s">
        <v>318</v>
      </c>
      <c r="B738" s="87"/>
      <c r="C738" s="87"/>
      <c r="D738" s="88"/>
      <c r="E738" s="89" t="s">
        <v>552</v>
      </c>
      <c r="F738" s="89"/>
      <c r="G738" s="89"/>
      <c r="H738" s="89"/>
      <c r="I738" s="89"/>
      <c r="J738" s="89"/>
      <c r="K738" s="89"/>
      <c r="L738" s="89"/>
      <c r="M738" s="89"/>
      <c r="N738" s="95" t="s">
        <v>317</v>
      </c>
      <c r="O738" s="95"/>
      <c r="P738" s="95"/>
      <c r="Q738" s="95"/>
      <c r="R738" s="89" t="s">
        <v>553</v>
      </c>
      <c r="S738" s="89"/>
      <c r="T738" s="89"/>
      <c r="U738" s="89"/>
      <c r="V738" s="89"/>
      <c r="W738" s="89"/>
      <c r="X738" s="89"/>
      <c r="Y738" s="89"/>
      <c r="Z738" s="89"/>
      <c r="AA738" s="95" t="s">
        <v>316</v>
      </c>
      <c r="AB738" s="95"/>
      <c r="AC738" s="95"/>
      <c r="AD738" s="95"/>
      <c r="AE738" s="89" t="s">
        <v>554</v>
      </c>
      <c r="AF738" s="89"/>
      <c r="AG738" s="89"/>
      <c r="AH738" s="89"/>
      <c r="AI738" s="89"/>
      <c r="AJ738" s="89"/>
      <c r="AK738" s="89"/>
      <c r="AL738" s="89"/>
      <c r="AM738" s="89"/>
      <c r="AN738" s="95" t="s">
        <v>315</v>
      </c>
      <c r="AO738" s="95"/>
      <c r="AP738" s="95"/>
      <c r="AQ738" s="95"/>
      <c r="AR738" s="96" t="s">
        <v>555</v>
      </c>
      <c r="AS738" s="97"/>
      <c r="AT738" s="97"/>
      <c r="AU738" s="97"/>
      <c r="AV738" s="97"/>
      <c r="AW738" s="97"/>
      <c r="AX738" s="98"/>
    </row>
    <row r="739" spans="1:52" ht="24.75" customHeight="1" x14ac:dyDescent="0.15">
      <c r="A739" s="86" t="s">
        <v>314</v>
      </c>
      <c r="B739" s="87"/>
      <c r="C739" s="87"/>
      <c r="D739" s="88"/>
      <c r="E739" s="89" t="s">
        <v>556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285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thickBo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557</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558</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566</v>
      </c>
      <c r="H782" s="440"/>
      <c r="I782" s="440"/>
      <c r="J782" s="440"/>
      <c r="K782" s="441"/>
      <c r="L782" s="442"/>
      <c r="M782" s="443"/>
      <c r="N782" s="443"/>
      <c r="O782" s="443"/>
      <c r="P782" s="443"/>
      <c r="Q782" s="443"/>
      <c r="R782" s="443"/>
      <c r="S782" s="443"/>
      <c r="T782" s="443"/>
      <c r="U782" s="443"/>
      <c r="V782" s="443"/>
      <c r="W782" s="443"/>
      <c r="X782" s="444"/>
      <c r="Y782" s="445">
        <f>3037+677</f>
        <v>3714</v>
      </c>
      <c r="Z782" s="446"/>
      <c r="AA782" s="446"/>
      <c r="AB782" s="544"/>
      <c r="AC782" s="439" t="s">
        <v>566</v>
      </c>
      <c r="AD782" s="440"/>
      <c r="AE782" s="440"/>
      <c r="AF782" s="440"/>
      <c r="AG782" s="441"/>
      <c r="AH782" s="442"/>
      <c r="AI782" s="443"/>
      <c r="AJ782" s="443"/>
      <c r="AK782" s="443"/>
      <c r="AL782" s="443"/>
      <c r="AM782" s="443"/>
      <c r="AN782" s="443"/>
      <c r="AO782" s="443"/>
      <c r="AP782" s="443"/>
      <c r="AQ782" s="443"/>
      <c r="AR782" s="443"/>
      <c r="AS782" s="443"/>
      <c r="AT782" s="444"/>
      <c r="AU782" s="445">
        <f>1281+275</f>
        <v>1556</v>
      </c>
      <c r="AV782" s="446"/>
      <c r="AW782" s="446"/>
      <c r="AX782" s="447"/>
    </row>
    <row r="783" spans="1:50" ht="24.75" customHeight="1" x14ac:dyDescent="0.15">
      <c r="A783" s="543"/>
      <c r="B783" s="753"/>
      <c r="C783" s="753"/>
      <c r="D783" s="753"/>
      <c r="E783" s="753"/>
      <c r="F783" s="754"/>
      <c r="G783" s="338" t="s">
        <v>567</v>
      </c>
      <c r="H783" s="339"/>
      <c r="I783" s="339"/>
      <c r="J783" s="339"/>
      <c r="K783" s="340"/>
      <c r="L783" s="391"/>
      <c r="M783" s="392"/>
      <c r="N783" s="392"/>
      <c r="O783" s="392"/>
      <c r="P783" s="392"/>
      <c r="Q783" s="392"/>
      <c r="R783" s="392"/>
      <c r="S783" s="392"/>
      <c r="T783" s="392"/>
      <c r="U783" s="392"/>
      <c r="V783" s="392"/>
      <c r="W783" s="392"/>
      <c r="X783" s="393"/>
      <c r="Y783" s="388">
        <f>541+1332</f>
        <v>1873</v>
      </c>
      <c r="Z783" s="389"/>
      <c r="AA783" s="389"/>
      <c r="AB783" s="395"/>
      <c r="AC783" s="338" t="s">
        <v>567</v>
      </c>
      <c r="AD783" s="339"/>
      <c r="AE783" s="339"/>
      <c r="AF783" s="339"/>
      <c r="AG783" s="340"/>
      <c r="AH783" s="391"/>
      <c r="AI783" s="392"/>
      <c r="AJ783" s="392"/>
      <c r="AK783" s="392"/>
      <c r="AL783" s="392"/>
      <c r="AM783" s="392"/>
      <c r="AN783" s="392"/>
      <c r="AO783" s="392"/>
      <c r="AP783" s="392"/>
      <c r="AQ783" s="392"/>
      <c r="AR783" s="392"/>
      <c r="AS783" s="392"/>
      <c r="AT783" s="393"/>
      <c r="AU783" s="388">
        <f>ROUND(0.2+11,0)</f>
        <v>11</v>
      </c>
      <c r="AV783" s="389"/>
      <c r="AW783" s="389"/>
      <c r="AX783" s="390"/>
    </row>
    <row r="784" spans="1:50" ht="24.75" customHeight="1" x14ac:dyDescent="0.15">
      <c r="A784" s="543"/>
      <c r="B784" s="753"/>
      <c r="C784" s="753"/>
      <c r="D784" s="753"/>
      <c r="E784" s="753"/>
      <c r="F784" s="754"/>
      <c r="G784" s="338" t="s">
        <v>568</v>
      </c>
      <c r="H784" s="339"/>
      <c r="I784" s="339"/>
      <c r="J784" s="339"/>
      <c r="K784" s="340"/>
      <c r="L784" s="391"/>
      <c r="M784" s="392"/>
      <c r="N784" s="392"/>
      <c r="O784" s="392"/>
      <c r="P784" s="392"/>
      <c r="Q784" s="392"/>
      <c r="R784" s="392"/>
      <c r="S784" s="392"/>
      <c r="T784" s="392"/>
      <c r="U784" s="392"/>
      <c r="V784" s="392"/>
      <c r="W784" s="392"/>
      <c r="X784" s="393"/>
      <c r="Y784" s="388">
        <f>70+213</f>
        <v>283</v>
      </c>
      <c r="Z784" s="389"/>
      <c r="AA784" s="389"/>
      <c r="AB784" s="395"/>
      <c r="AC784" s="338" t="s">
        <v>568</v>
      </c>
      <c r="AD784" s="339"/>
      <c r="AE784" s="339"/>
      <c r="AF784" s="339"/>
      <c r="AG784" s="340"/>
      <c r="AH784" s="391"/>
      <c r="AI784" s="392"/>
      <c r="AJ784" s="392"/>
      <c r="AK784" s="392"/>
      <c r="AL784" s="392"/>
      <c r="AM784" s="392"/>
      <c r="AN784" s="392"/>
      <c r="AO784" s="392"/>
      <c r="AP784" s="392"/>
      <c r="AQ784" s="392"/>
      <c r="AR784" s="392"/>
      <c r="AS784" s="392"/>
      <c r="AT784" s="393"/>
      <c r="AU784" s="388">
        <f>14+10</f>
        <v>24</v>
      </c>
      <c r="AV784" s="389"/>
      <c r="AW784" s="389"/>
      <c r="AX784" s="390"/>
    </row>
    <row r="785" spans="1:50" ht="24.75" customHeight="1" x14ac:dyDescent="0.15">
      <c r="A785" s="543"/>
      <c r="B785" s="753"/>
      <c r="C785" s="753"/>
      <c r="D785" s="753"/>
      <c r="E785" s="753"/>
      <c r="F785" s="754"/>
      <c r="G785" s="338" t="s">
        <v>569</v>
      </c>
      <c r="H785" s="339"/>
      <c r="I785" s="339"/>
      <c r="J785" s="339"/>
      <c r="K785" s="340"/>
      <c r="L785" s="391"/>
      <c r="M785" s="392"/>
      <c r="N785" s="392"/>
      <c r="O785" s="392"/>
      <c r="P785" s="392"/>
      <c r="Q785" s="392"/>
      <c r="R785" s="392"/>
      <c r="S785" s="392"/>
      <c r="T785" s="392"/>
      <c r="U785" s="392"/>
      <c r="V785" s="392"/>
      <c r="W785" s="392"/>
      <c r="X785" s="393"/>
      <c r="Y785" s="388">
        <f>-37-147</f>
        <v>-184</v>
      </c>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5686</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1591</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4" t="s">
        <v>269</v>
      </c>
      <c r="AM832" s="955"/>
      <c r="AN832" s="95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559</v>
      </c>
      <c r="D838" s="408"/>
      <c r="E838" s="408"/>
      <c r="F838" s="408"/>
      <c r="G838" s="408"/>
      <c r="H838" s="408"/>
      <c r="I838" s="408"/>
      <c r="J838" s="409">
        <v>4020005004767</v>
      </c>
      <c r="K838" s="410"/>
      <c r="L838" s="410"/>
      <c r="M838" s="410"/>
      <c r="N838" s="410"/>
      <c r="O838" s="410"/>
      <c r="P838" s="415" t="s">
        <v>564</v>
      </c>
      <c r="Q838" s="307"/>
      <c r="R838" s="307"/>
      <c r="S838" s="307"/>
      <c r="T838" s="307"/>
      <c r="U838" s="307"/>
      <c r="V838" s="307"/>
      <c r="W838" s="307"/>
      <c r="X838" s="307"/>
      <c r="Y838" s="308">
        <v>5686</v>
      </c>
      <c r="Z838" s="309"/>
      <c r="AA838" s="309"/>
      <c r="AB838" s="310"/>
      <c r="AC838" s="318" t="s">
        <v>563</v>
      </c>
      <c r="AD838" s="413"/>
      <c r="AE838" s="413"/>
      <c r="AF838" s="413"/>
      <c r="AG838" s="413"/>
      <c r="AH838" s="411" t="s">
        <v>493</v>
      </c>
      <c r="AI838" s="412"/>
      <c r="AJ838" s="412"/>
      <c r="AK838" s="412"/>
      <c r="AL838" s="315" t="s">
        <v>493</v>
      </c>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575</v>
      </c>
      <c r="D871" s="408"/>
      <c r="E871" s="408"/>
      <c r="F871" s="408"/>
      <c r="G871" s="408"/>
      <c r="H871" s="408"/>
      <c r="I871" s="408"/>
      <c r="J871" s="409">
        <v>3000020401307</v>
      </c>
      <c r="K871" s="410"/>
      <c r="L871" s="410"/>
      <c r="M871" s="410"/>
      <c r="N871" s="410"/>
      <c r="O871" s="410"/>
      <c r="P871" s="415" t="s">
        <v>570</v>
      </c>
      <c r="Q871" s="307"/>
      <c r="R871" s="307"/>
      <c r="S871" s="307"/>
      <c r="T871" s="307"/>
      <c r="U871" s="307"/>
      <c r="V871" s="307"/>
      <c r="W871" s="307"/>
      <c r="X871" s="307"/>
      <c r="Y871" s="308">
        <v>1591</v>
      </c>
      <c r="Z871" s="309"/>
      <c r="AA871" s="309"/>
      <c r="AB871" s="310"/>
      <c r="AC871" s="318" t="s">
        <v>563</v>
      </c>
      <c r="AD871" s="413"/>
      <c r="AE871" s="413"/>
      <c r="AF871" s="413"/>
      <c r="AG871" s="413"/>
      <c r="AH871" s="411" t="s">
        <v>582</v>
      </c>
      <c r="AI871" s="412"/>
      <c r="AJ871" s="412"/>
      <c r="AK871" s="412"/>
      <c r="AL871" s="315" t="s">
        <v>582</v>
      </c>
      <c r="AM871" s="316"/>
      <c r="AN871" s="316"/>
      <c r="AO871" s="317"/>
      <c r="AP871" s="311"/>
      <c r="AQ871" s="311"/>
      <c r="AR871" s="311"/>
      <c r="AS871" s="311"/>
      <c r="AT871" s="311"/>
      <c r="AU871" s="311"/>
      <c r="AV871" s="311"/>
      <c r="AW871" s="311"/>
      <c r="AX871" s="311"/>
    </row>
    <row r="872" spans="1:50" ht="30" customHeight="1" x14ac:dyDescent="0.15">
      <c r="A872" s="394">
        <v>2</v>
      </c>
      <c r="B872" s="394">
        <v>1</v>
      </c>
      <c r="C872" s="414" t="s">
        <v>576</v>
      </c>
      <c r="D872" s="408"/>
      <c r="E872" s="408"/>
      <c r="F872" s="408"/>
      <c r="G872" s="408"/>
      <c r="H872" s="408"/>
      <c r="I872" s="408"/>
      <c r="J872" s="409">
        <v>8000020130001</v>
      </c>
      <c r="K872" s="410"/>
      <c r="L872" s="410"/>
      <c r="M872" s="410"/>
      <c r="N872" s="410"/>
      <c r="O872" s="410"/>
      <c r="P872" s="415" t="s">
        <v>571</v>
      </c>
      <c r="Q872" s="307"/>
      <c r="R872" s="307"/>
      <c r="S872" s="307"/>
      <c r="T872" s="307"/>
      <c r="U872" s="307"/>
      <c r="V872" s="307"/>
      <c r="W872" s="307"/>
      <c r="X872" s="307"/>
      <c r="Y872" s="308">
        <v>1222</v>
      </c>
      <c r="Z872" s="309"/>
      <c r="AA872" s="309"/>
      <c r="AB872" s="310"/>
      <c r="AC872" s="318" t="s">
        <v>563</v>
      </c>
      <c r="AD872" s="318"/>
      <c r="AE872" s="318"/>
      <c r="AF872" s="318"/>
      <c r="AG872" s="318"/>
      <c r="AH872" s="411" t="s">
        <v>493</v>
      </c>
      <c r="AI872" s="412"/>
      <c r="AJ872" s="412"/>
      <c r="AK872" s="412"/>
      <c r="AL872" s="315" t="s">
        <v>493</v>
      </c>
      <c r="AM872" s="316"/>
      <c r="AN872" s="316"/>
      <c r="AO872" s="317"/>
      <c r="AP872" s="311"/>
      <c r="AQ872" s="311"/>
      <c r="AR872" s="311"/>
      <c r="AS872" s="311"/>
      <c r="AT872" s="311"/>
      <c r="AU872" s="311"/>
      <c r="AV872" s="311"/>
      <c r="AW872" s="311"/>
      <c r="AX872" s="311"/>
    </row>
    <row r="873" spans="1:50" ht="30" customHeight="1" x14ac:dyDescent="0.15">
      <c r="A873" s="394">
        <v>3</v>
      </c>
      <c r="B873" s="394">
        <v>1</v>
      </c>
      <c r="C873" s="414" t="s">
        <v>560</v>
      </c>
      <c r="D873" s="408"/>
      <c r="E873" s="408"/>
      <c r="F873" s="408"/>
      <c r="G873" s="408"/>
      <c r="H873" s="408"/>
      <c r="I873" s="408"/>
      <c r="J873" s="409">
        <v>4010501022810</v>
      </c>
      <c r="K873" s="410"/>
      <c r="L873" s="410"/>
      <c r="M873" s="410"/>
      <c r="N873" s="410"/>
      <c r="O873" s="410"/>
      <c r="P873" s="415" t="s">
        <v>571</v>
      </c>
      <c r="Q873" s="307"/>
      <c r="R873" s="307"/>
      <c r="S873" s="307"/>
      <c r="T873" s="307"/>
      <c r="U873" s="307"/>
      <c r="V873" s="307"/>
      <c r="W873" s="307"/>
      <c r="X873" s="307"/>
      <c r="Y873" s="308">
        <v>989</v>
      </c>
      <c r="Z873" s="309"/>
      <c r="AA873" s="309"/>
      <c r="AB873" s="310"/>
      <c r="AC873" s="318" t="s">
        <v>563</v>
      </c>
      <c r="AD873" s="318"/>
      <c r="AE873" s="318"/>
      <c r="AF873" s="318"/>
      <c r="AG873" s="318"/>
      <c r="AH873" s="313" t="s">
        <v>493</v>
      </c>
      <c r="AI873" s="314"/>
      <c r="AJ873" s="314"/>
      <c r="AK873" s="314"/>
      <c r="AL873" s="315" t="s">
        <v>493</v>
      </c>
      <c r="AM873" s="316"/>
      <c r="AN873" s="316"/>
      <c r="AO873" s="317"/>
      <c r="AP873" s="311"/>
      <c r="AQ873" s="311"/>
      <c r="AR873" s="311"/>
      <c r="AS873" s="311"/>
      <c r="AT873" s="311"/>
      <c r="AU873" s="311"/>
      <c r="AV873" s="311"/>
      <c r="AW873" s="311"/>
      <c r="AX873" s="311"/>
    </row>
    <row r="874" spans="1:50" ht="30" customHeight="1" x14ac:dyDescent="0.15">
      <c r="A874" s="394">
        <v>4</v>
      </c>
      <c r="B874" s="394">
        <v>1</v>
      </c>
      <c r="C874" s="414" t="s">
        <v>577</v>
      </c>
      <c r="D874" s="408"/>
      <c r="E874" s="408"/>
      <c r="F874" s="408"/>
      <c r="G874" s="408"/>
      <c r="H874" s="408"/>
      <c r="I874" s="408"/>
      <c r="J874" s="409">
        <v>3000020231002</v>
      </c>
      <c r="K874" s="410"/>
      <c r="L874" s="410"/>
      <c r="M874" s="410"/>
      <c r="N874" s="410"/>
      <c r="O874" s="410"/>
      <c r="P874" s="415" t="s">
        <v>571</v>
      </c>
      <c r="Q874" s="307"/>
      <c r="R874" s="307"/>
      <c r="S874" s="307"/>
      <c r="T874" s="307"/>
      <c r="U874" s="307"/>
      <c r="V874" s="307"/>
      <c r="W874" s="307"/>
      <c r="X874" s="307"/>
      <c r="Y874" s="308">
        <v>531</v>
      </c>
      <c r="Z874" s="309"/>
      <c r="AA874" s="309"/>
      <c r="AB874" s="310"/>
      <c r="AC874" s="318" t="s">
        <v>563</v>
      </c>
      <c r="AD874" s="318"/>
      <c r="AE874" s="318"/>
      <c r="AF874" s="318"/>
      <c r="AG874" s="318"/>
      <c r="AH874" s="313" t="s">
        <v>493</v>
      </c>
      <c r="AI874" s="314"/>
      <c r="AJ874" s="314"/>
      <c r="AK874" s="314"/>
      <c r="AL874" s="315" t="s">
        <v>493</v>
      </c>
      <c r="AM874" s="316"/>
      <c r="AN874" s="316"/>
      <c r="AO874" s="317"/>
      <c r="AP874" s="311"/>
      <c r="AQ874" s="311"/>
      <c r="AR874" s="311"/>
      <c r="AS874" s="311"/>
      <c r="AT874" s="311"/>
      <c r="AU874" s="311"/>
      <c r="AV874" s="311"/>
      <c r="AW874" s="311"/>
      <c r="AX874" s="311"/>
    </row>
    <row r="875" spans="1:50" ht="30" customHeight="1" x14ac:dyDescent="0.15">
      <c r="A875" s="394">
        <v>5</v>
      </c>
      <c r="B875" s="394">
        <v>1</v>
      </c>
      <c r="C875" s="414" t="s">
        <v>578</v>
      </c>
      <c r="D875" s="408"/>
      <c r="E875" s="408"/>
      <c r="F875" s="408"/>
      <c r="G875" s="408"/>
      <c r="H875" s="408"/>
      <c r="I875" s="408"/>
      <c r="J875" s="409">
        <v>3000020141003</v>
      </c>
      <c r="K875" s="410"/>
      <c r="L875" s="410"/>
      <c r="M875" s="410"/>
      <c r="N875" s="410"/>
      <c r="O875" s="410"/>
      <c r="P875" s="415" t="s">
        <v>571</v>
      </c>
      <c r="Q875" s="307"/>
      <c r="R875" s="307"/>
      <c r="S875" s="307"/>
      <c r="T875" s="307"/>
      <c r="U875" s="307"/>
      <c r="V875" s="307"/>
      <c r="W875" s="307"/>
      <c r="X875" s="307"/>
      <c r="Y875" s="308">
        <v>493</v>
      </c>
      <c r="Z875" s="309"/>
      <c r="AA875" s="309"/>
      <c r="AB875" s="310"/>
      <c r="AC875" s="312" t="s">
        <v>563</v>
      </c>
      <c r="AD875" s="312"/>
      <c r="AE875" s="312"/>
      <c r="AF875" s="312"/>
      <c r="AG875" s="312"/>
      <c r="AH875" s="313" t="s">
        <v>493</v>
      </c>
      <c r="AI875" s="314"/>
      <c r="AJ875" s="314"/>
      <c r="AK875" s="314"/>
      <c r="AL875" s="315" t="s">
        <v>493</v>
      </c>
      <c r="AM875" s="316"/>
      <c r="AN875" s="316"/>
      <c r="AO875" s="317"/>
      <c r="AP875" s="311"/>
      <c r="AQ875" s="311"/>
      <c r="AR875" s="311"/>
      <c r="AS875" s="311"/>
      <c r="AT875" s="311"/>
      <c r="AU875" s="311"/>
      <c r="AV875" s="311"/>
      <c r="AW875" s="311"/>
      <c r="AX875" s="311"/>
    </row>
    <row r="876" spans="1:50" ht="30" customHeight="1" x14ac:dyDescent="0.15">
      <c r="A876" s="394">
        <v>6</v>
      </c>
      <c r="B876" s="394">
        <v>1</v>
      </c>
      <c r="C876" s="414" t="s">
        <v>562</v>
      </c>
      <c r="D876" s="408"/>
      <c r="E876" s="408"/>
      <c r="F876" s="408"/>
      <c r="G876" s="408"/>
      <c r="H876" s="408"/>
      <c r="I876" s="408"/>
      <c r="J876" s="409">
        <v>6120001206256</v>
      </c>
      <c r="K876" s="410"/>
      <c r="L876" s="410"/>
      <c r="M876" s="410"/>
      <c r="N876" s="410"/>
      <c r="O876" s="410"/>
      <c r="P876" s="415" t="s">
        <v>571</v>
      </c>
      <c r="Q876" s="307"/>
      <c r="R876" s="307"/>
      <c r="S876" s="307"/>
      <c r="T876" s="307"/>
      <c r="U876" s="307"/>
      <c r="V876" s="307"/>
      <c r="W876" s="307"/>
      <c r="X876" s="307"/>
      <c r="Y876" s="308">
        <v>316</v>
      </c>
      <c r="Z876" s="309"/>
      <c r="AA876" s="309"/>
      <c r="AB876" s="310"/>
      <c r="AC876" s="312" t="s">
        <v>563</v>
      </c>
      <c r="AD876" s="312"/>
      <c r="AE876" s="312"/>
      <c r="AF876" s="312"/>
      <c r="AG876" s="312"/>
      <c r="AH876" s="313" t="s">
        <v>493</v>
      </c>
      <c r="AI876" s="314"/>
      <c r="AJ876" s="314"/>
      <c r="AK876" s="314"/>
      <c r="AL876" s="315" t="s">
        <v>493</v>
      </c>
      <c r="AM876" s="316"/>
      <c r="AN876" s="316"/>
      <c r="AO876" s="317"/>
      <c r="AP876" s="311"/>
      <c r="AQ876" s="311"/>
      <c r="AR876" s="311"/>
      <c r="AS876" s="311"/>
      <c r="AT876" s="311"/>
      <c r="AU876" s="311"/>
      <c r="AV876" s="311"/>
      <c r="AW876" s="311"/>
      <c r="AX876" s="311"/>
    </row>
    <row r="877" spans="1:50" ht="30" customHeight="1" x14ac:dyDescent="0.15">
      <c r="A877" s="394">
        <v>7</v>
      </c>
      <c r="B877" s="394">
        <v>1</v>
      </c>
      <c r="C877" s="414" t="s">
        <v>579</v>
      </c>
      <c r="D877" s="408"/>
      <c r="E877" s="408"/>
      <c r="F877" s="408"/>
      <c r="G877" s="408"/>
      <c r="H877" s="408"/>
      <c r="I877" s="408"/>
      <c r="J877" s="409">
        <v>9000020011002</v>
      </c>
      <c r="K877" s="410"/>
      <c r="L877" s="410"/>
      <c r="M877" s="410"/>
      <c r="N877" s="410"/>
      <c r="O877" s="410"/>
      <c r="P877" s="415" t="s">
        <v>565</v>
      </c>
      <c r="Q877" s="307"/>
      <c r="R877" s="307"/>
      <c r="S877" s="307"/>
      <c r="T877" s="307"/>
      <c r="U877" s="307"/>
      <c r="V877" s="307"/>
      <c r="W877" s="307"/>
      <c r="X877" s="307"/>
      <c r="Y877" s="308">
        <v>252</v>
      </c>
      <c r="Z877" s="309"/>
      <c r="AA877" s="309"/>
      <c r="AB877" s="310"/>
      <c r="AC877" s="312" t="s">
        <v>563</v>
      </c>
      <c r="AD877" s="312"/>
      <c r="AE877" s="312"/>
      <c r="AF877" s="312"/>
      <c r="AG877" s="312"/>
      <c r="AH877" s="313" t="s">
        <v>493</v>
      </c>
      <c r="AI877" s="314"/>
      <c r="AJ877" s="314"/>
      <c r="AK877" s="314"/>
      <c r="AL877" s="315" t="s">
        <v>493</v>
      </c>
      <c r="AM877" s="316"/>
      <c r="AN877" s="316"/>
      <c r="AO877" s="317"/>
      <c r="AP877" s="311"/>
      <c r="AQ877" s="311"/>
      <c r="AR877" s="311"/>
      <c r="AS877" s="311"/>
      <c r="AT877" s="311"/>
      <c r="AU877" s="311"/>
      <c r="AV877" s="311"/>
      <c r="AW877" s="311"/>
      <c r="AX877" s="311"/>
    </row>
    <row r="878" spans="1:50" ht="30" customHeight="1" x14ac:dyDescent="0.15">
      <c r="A878" s="394">
        <v>8</v>
      </c>
      <c r="B878" s="394">
        <v>1</v>
      </c>
      <c r="C878" s="414" t="s">
        <v>561</v>
      </c>
      <c r="D878" s="408"/>
      <c r="E878" s="408"/>
      <c r="F878" s="408"/>
      <c r="G878" s="408"/>
      <c r="H878" s="408"/>
      <c r="I878" s="408"/>
      <c r="J878" s="409">
        <v>6120001062550</v>
      </c>
      <c r="K878" s="410"/>
      <c r="L878" s="410"/>
      <c r="M878" s="410"/>
      <c r="N878" s="410"/>
      <c r="O878" s="410"/>
      <c r="P878" s="415" t="s">
        <v>570</v>
      </c>
      <c r="Q878" s="307"/>
      <c r="R878" s="307"/>
      <c r="S878" s="307"/>
      <c r="T878" s="307"/>
      <c r="U878" s="307"/>
      <c r="V878" s="307"/>
      <c r="W878" s="307"/>
      <c r="X878" s="307"/>
      <c r="Y878" s="308">
        <v>204</v>
      </c>
      <c r="Z878" s="309"/>
      <c r="AA878" s="309"/>
      <c r="AB878" s="310"/>
      <c r="AC878" s="312" t="s">
        <v>563</v>
      </c>
      <c r="AD878" s="312"/>
      <c r="AE878" s="312"/>
      <c r="AF878" s="312"/>
      <c r="AG878" s="312"/>
      <c r="AH878" s="313" t="s">
        <v>493</v>
      </c>
      <c r="AI878" s="314"/>
      <c r="AJ878" s="314"/>
      <c r="AK878" s="314"/>
      <c r="AL878" s="315" t="s">
        <v>493</v>
      </c>
      <c r="AM878" s="316"/>
      <c r="AN878" s="316"/>
      <c r="AO878" s="317"/>
      <c r="AP878" s="311"/>
      <c r="AQ878" s="311"/>
      <c r="AR878" s="311"/>
      <c r="AS878" s="311"/>
      <c r="AT878" s="311"/>
      <c r="AU878" s="311"/>
      <c r="AV878" s="311"/>
      <c r="AW878" s="311"/>
      <c r="AX878" s="311"/>
    </row>
    <row r="879" spans="1:50" ht="30" customHeight="1" x14ac:dyDescent="0.15">
      <c r="A879" s="394">
        <v>9</v>
      </c>
      <c r="B879" s="394">
        <v>1</v>
      </c>
      <c r="C879" s="414" t="s">
        <v>580</v>
      </c>
      <c r="D879" s="408"/>
      <c r="E879" s="408"/>
      <c r="F879" s="408"/>
      <c r="G879" s="408"/>
      <c r="H879" s="408"/>
      <c r="I879" s="408"/>
      <c r="J879" s="409">
        <v>2000020261009</v>
      </c>
      <c r="K879" s="410"/>
      <c r="L879" s="410"/>
      <c r="M879" s="410"/>
      <c r="N879" s="410"/>
      <c r="O879" s="410"/>
      <c r="P879" s="415" t="s">
        <v>571</v>
      </c>
      <c r="Q879" s="307"/>
      <c r="R879" s="307"/>
      <c r="S879" s="307"/>
      <c r="T879" s="307"/>
      <c r="U879" s="307"/>
      <c r="V879" s="307"/>
      <c r="W879" s="307"/>
      <c r="X879" s="307"/>
      <c r="Y879" s="308">
        <v>12</v>
      </c>
      <c r="Z879" s="309"/>
      <c r="AA879" s="309"/>
      <c r="AB879" s="310"/>
      <c r="AC879" s="312" t="s">
        <v>563</v>
      </c>
      <c r="AD879" s="312"/>
      <c r="AE879" s="312"/>
      <c r="AF879" s="312"/>
      <c r="AG879" s="312"/>
      <c r="AH879" s="313" t="s">
        <v>493</v>
      </c>
      <c r="AI879" s="314"/>
      <c r="AJ879" s="314"/>
      <c r="AK879" s="314"/>
      <c r="AL879" s="315" t="s">
        <v>493</v>
      </c>
      <c r="AM879" s="316"/>
      <c r="AN879" s="316"/>
      <c r="AO879" s="317"/>
      <c r="AP879" s="311"/>
      <c r="AQ879" s="311"/>
      <c r="AR879" s="311"/>
      <c r="AS879" s="311"/>
      <c r="AT879" s="311"/>
      <c r="AU879" s="311"/>
      <c r="AV879" s="311"/>
      <c r="AW879" s="311"/>
      <c r="AX879" s="311"/>
    </row>
    <row r="880" spans="1:50" ht="30" customHeight="1" x14ac:dyDescent="0.15">
      <c r="A880" s="394">
        <v>10</v>
      </c>
      <c r="B880" s="394">
        <v>1</v>
      </c>
      <c r="C880" s="414" t="s">
        <v>581</v>
      </c>
      <c r="D880" s="408"/>
      <c r="E880" s="408"/>
      <c r="F880" s="408"/>
      <c r="G880" s="408"/>
      <c r="H880" s="408"/>
      <c r="I880" s="408"/>
      <c r="J880" s="409">
        <v>9000020281000</v>
      </c>
      <c r="K880" s="410"/>
      <c r="L880" s="410"/>
      <c r="M880" s="410"/>
      <c r="N880" s="410"/>
      <c r="O880" s="410"/>
      <c r="P880" s="415" t="s">
        <v>571</v>
      </c>
      <c r="Q880" s="307"/>
      <c r="R880" s="307"/>
      <c r="S880" s="307"/>
      <c r="T880" s="307"/>
      <c r="U880" s="307"/>
      <c r="V880" s="307"/>
      <c r="W880" s="307"/>
      <c r="X880" s="307"/>
      <c r="Y880" s="308">
        <v>4</v>
      </c>
      <c r="Z880" s="309"/>
      <c r="AA880" s="309"/>
      <c r="AB880" s="310"/>
      <c r="AC880" s="312" t="s">
        <v>563</v>
      </c>
      <c r="AD880" s="312"/>
      <c r="AE880" s="312"/>
      <c r="AF880" s="312"/>
      <c r="AG880" s="312"/>
      <c r="AH880" s="313" t="s">
        <v>493</v>
      </c>
      <c r="AI880" s="314"/>
      <c r="AJ880" s="314"/>
      <c r="AK880" s="314"/>
      <c r="AL880" s="315" t="s">
        <v>493</v>
      </c>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56" t="s">
        <v>269</v>
      </c>
      <c r="AM1099" s="957"/>
      <c r="AN1099" s="95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72" max="49" man="1"/>
    <brk id="99" max="49" man="1"/>
    <brk id="699" max="49" man="1"/>
    <brk id="734"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484</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484</v>
      </c>
      <c r="M6" s="13" t="str">
        <f t="shared" si="2"/>
        <v>公共事業</v>
      </c>
      <c r="N6" s="13" t="str">
        <f t="shared" si="6"/>
        <v>公共事業</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t="s">
        <v>484</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t="s">
        <v>484</v>
      </c>
      <c r="C8" s="13" t="str">
        <f t="shared" si="0"/>
        <v>交通安全対策</v>
      </c>
      <c r="D8" s="13" t="str">
        <f t="shared" si="8"/>
        <v>観光立国、交通安全対策</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t="s">
        <v>484</v>
      </c>
      <c r="C9" s="13" t="str">
        <f t="shared" si="0"/>
        <v>高齢社会対策</v>
      </c>
      <c r="D9" s="13" t="str">
        <f t="shared" si="8"/>
        <v>観光立国、交通安全対策、高齢社会対策</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484</v>
      </c>
      <c r="C10" s="13" t="str">
        <f t="shared" si="0"/>
        <v>国土強靱化施策</v>
      </c>
      <c r="D10" s="13" t="str">
        <f t="shared" si="8"/>
        <v>観光立国、交通安全対策、高齢社会対策、国土強靱化施策</v>
      </c>
      <c r="F10" s="18" t="s">
        <v>116</v>
      </c>
      <c r="G10" s="17"/>
      <c r="H10" s="13" t="str">
        <f t="shared" si="1"/>
        <v/>
      </c>
      <c r="I10" s="13" t="str">
        <f t="shared" si="5"/>
        <v>一般会計</v>
      </c>
      <c r="K10" s="14" t="s">
        <v>256</v>
      </c>
      <c r="L10" s="15"/>
      <c r="M10" s="13" t="str">
        <f t="shared" si="2"/>
        <v/>
      </c>
      <c r="N10" s="13" t="str">
        <f t="shared" si="6"/>
        <v>公共事業</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観光立国、交通安全対策、高齢社会対策、国土強靱化施策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t="s">
        <v>484</v>
      </c>
      <c r="C12" s="13" t="str">
        <f t="shared" ref="C12:C24" si="9">IF(B12="","",A12)</f>
        <v>障害者施策</v>
      </c>
      <c r="D12" s="13" t="str">
        <f t="shared" si="8"/>
        <v>観光立国、交通安全対策、高齢社会対策、国土強靱化施策、障害者施策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t="s">
        <v>484</v>
      </c>
      <c r="C13" s="13" t="str">
        <f t="shared" si="9"/>
        <v>少子化社会対策</v>
      </c>
      <c r="D13" s="13" t="str">
        <f t="shared" si="8"/>
        <v>観光立国、交通安全対策、高齢社会対策、国土強靱化施策、障害者施策、少子化社会対策</v>
      </c>
      <c r="F13" s="18" t="s">
        <v>119</v>
      </c>
      <c r="G13" s="17"/>
      <c r="H13" s="13" t="str">
        <f t="shared" si="1"/>
        <v/>
      </c>
      <c r="I13" s="13" t="str">
        <f t="shared" si="5"/>
        <v>一般会計</v>
      </c>
      <c r="K13" s="13" t="str">
        <f>N11</f>
        <v>公共事業</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観光立国、交通安全対策、高齢社会対策、国土強靱化施策、障害者施策、少子化社会対策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t="s">
        <v>484</v>
      </c>
      <c r="C15" s="13" t="str">
        <f t="shared" si="9"/>
        <v>男女共同参画</v>
      </c>
      <c r="D15" s="13" t="str">
        <f t="shared" si="8"/>
        <v>観光立国、交通安全対策、高齢社会対策、国土強靱化施策、障害者施策、少子化社会対策、男女共同参画</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t="s">
        <v>484</v>
      </c>
      <c r="C16" s="13" t="str">
        <f t="shared" si="9"/>
        <v>地球温暖化対策</v>
      </c>
      <c r="D16" s="13" t="str">
        <f t="shared" si="8"/>
        <v>観光立国、交通安全対策、高齢社会対策、国土強靱化施策、障害者施策、少子化社会対策、男女共同参画、地球温暖化対策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観光立国、交通安全対策、高齢社会対策、国土強靱化施策、障害者施策、少子化社会対策、男女共同参画、地球温暖化対策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観光立国、交通安全対策、高齢社会対策、国土強靱化施策、障害者施策、少子化社会対策、男女共同参画、地球温暖化対策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観光立国、交通安全対策、高齢社会対策、国土強靱化施策、障害者施策、少子化社会対策、男女共同参画、地球温暖化対策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観光立国、交通安全対策、高齢社会対策、国土強靱化施策、障害者施策、少子化社会対策、男女共同参画、地球温暖化対策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観光立国、交通安全対策、高齢社会対策、国土強靱化施策、障害者施策、少子化社会対策、男女共同参画、地球温暖化対策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観光立国、交通安全対策、高齢社会対策、国土強靱化施策、障害者施策、少子化社会対策、男女共同参画、地球温暖化対策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観光立国、交通安全対策、高齢社会対策、国土強靱化施策、障害者施策、少子化社会対策、男女共同参画、地球温暖化対策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観光立国、交通安全対策、高齢社会対策、国土強靱化施策、障害者施策、少子化社会対策、男女共同参画、地球温暖化対策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観光立国、交通安全対策、高齢社会対策、国土強靱化施策、障害者施策、少子化社会対策、男女共同参画、地球温暖化対策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2020-06-26T02:59:13Z</cp:lastPrinted>
  <dcterms:created xsi:type="dcterms:W3CDTF">2012-03-13T00:50:25Z</dcterms:created>
  <dcterms:modified xsi:type="dcterms:W3CDTF">2020-07-17T01:06:24Z</dcterms:modified>
</cp:coreProperties>
</file>