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4" i="3" l="1"/>
  <c r="AU783" i="3"/>
  <c r="AU782" i="3"/>
  <c r="Y785" i="3" l="1"/>
  <c r="Y784" i="3"/>
  <c r="Y783" i="3"/>
  <c r="Y78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<sst xmlns="http://schemas.openxmlformats.org/spreadsheetml/2006/main" count="2205" uniqueCount="584">
  <si>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</si>
  <si>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</si>
  <si>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</si>
  <si>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</si>
  <si>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</si>
  <si>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</si>
  <si>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</si>
  <si>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</si>
  <si>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</si>
  <si>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</si>
  <si>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</si>
  <si>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</si>
  <si>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</si>
  <si>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</si>
  <si>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</si>
  <si>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</si>
  <si>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</si>
  <si>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</si>
  <si>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</si>
  <si>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</si>
  <si>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</si>
  <si>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</si>
  <si>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</si>
  <si>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</si>
  <si>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</si>
  <si>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</si>
  <si>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</si>
  <si>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</si>
  <si>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</si>
  <si>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</si>
  <si>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</si>
  <si>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</si>
  <si>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</si>
  <si>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</si>
  <si>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</si>
  <si>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</si>
  <si>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</si>
  <si>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</si>
  <si>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</si>
  <si>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</si>
  <si>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</si>
  <si>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</si>
  <si>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</si>
  <si>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</si>
  <si>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</si>
  <si>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</si>
  <si>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</si>
  <si>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</si>
  <si>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</si>
  <si>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</si>
  <si>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</si>
  <si>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</si>
  <si>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</si>
  <si>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</si>
  <si>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</si>
  <si>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</si>
  <si>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</si>
  <si>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</si>
  <si>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</si>
  <si>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</si>
  <si>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</si>
  <si>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</si>
  <si>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</si>
  <si>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</si>
  <si>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</si>
  <si>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</si>
  <si>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</si>
  <si>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</si>
  <si>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</si>
  <si>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</si>
  <si>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</si>
  <si>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</si>
  <si>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</si>
  <si>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</si>
  <si>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</si>
  <si>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</si>
  <si>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</si>
  <si>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</si>
  <si>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</si>
  <si>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</si>
  <si>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</si>
  <si>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</si>
  <si>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</si>
  <si>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</si>
  <si>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</si>
  <si>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</si>
  <si>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</si>
  <si>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</si>
  <si>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</si>
  <si>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</si>
  <si>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</si>
  <si>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</si>
  <si>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</si>
  <si>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</si>
  <si>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</si>
  <si>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</si>
  <si>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</si>
  <si>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</si>
  <si>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</si>
  <si>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</si>
  <si>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</si>
  <si>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</si>
  <si>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</si>
  <si>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</si>
  <si>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</si>
  <si>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</si>
  <si>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</si>
  <si>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</si>
  <si>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</si>
  <si>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</si>
  <si>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</si>
  <si>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</si>
  <si>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</si>
  <si>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</si>
  <si>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</si>
  <si>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</si>
  <si>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</si>
  <si>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</si>
  <si>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</si>
  <si>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</si>
  <si>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</si>
  <si>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</si>
  <si>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</si>
  <si>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</si>
  <si>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</si>
  <si>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</si>
  <si>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</si>
  <si>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</si>
  <si>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</si>
  <si>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</si>
  <si>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</si>
  <si>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</si>
  <si>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</si>
  <si>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</si>
  <si>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</si>
  <si>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</si>
  <si>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</si>
  <si>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</si>
  <si>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</si>
  <si>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</si>
  <si>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</si>
  <si>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</si>
  <si>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</si>
  <si>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</si>
  <si>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</si>
  <si>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</si>
  <si>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</si>
  <si>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</si>
  <si>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</si>
  <si>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</si>
  <si>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</si>
  <si>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</si>
  <si>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</si>
  <si>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</si>
  <si>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</si>
  <si>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</si>
  <si>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</si>
  <si>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</si>
  <si>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</si>
  <si>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</si>
  <si>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</si>
  <si>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</si>
  <si>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</si>
  <si>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</si>
  <si>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</si>
  <si>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</si>
  <si>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</si>
  <si>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</si>
  <si>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</si>
  <si>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</si>
  <si>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</si>
  <si>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</si>
  <si>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</si>
  <si>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</si>
  <si>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</si>
  <si>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</si>
  <si>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</si>
  <si>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</si>
  <si>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</si>
  <si>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</si>
  <si>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</si>
  <si>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</si>
  <si>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</si>
  <si>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</si>
  <si>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</si>
  <si>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</si>
  <si>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</si>
  <si>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</si>
  <si>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</si>
  <si>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</si>
  <si>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</si>
  <si>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</si>
  <si>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</si>
  <si>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</si>
  <si>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</si>
  <si>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</si>
  <si>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</si>
  <si>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</si>
  <si>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</si>
  <si>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</si>
  <si>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</si>
  <si>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</si>
  <si>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</si>
  <si>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</si>
  <si>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</si>
  <si>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</si>
  <si>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</si>
  <si>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</si>
  <si>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</si>
  <si>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</si>
  <si>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</si>
  <si>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</si>
  <si>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</si>
  <si>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</si>
  <si>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</si>
  <si>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</si>
  <si>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</si>
  <si>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</si>
  <si>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</si>
  <si>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</si>
  <si>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</si>
  <si>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</si>
  <si>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</si>
  <si>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</si>
  <si>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</si>
  <si>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</si>
  <si>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</si>
  <si>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</si>
  <si>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</si>
  <si>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</si>
  <si>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</si>
  <si>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</si>
  <si>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</si>
  <si>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</si>
  <si>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</si>
  <si>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</si>
  <si>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</si>
  <si>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</si>
  <si>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</si>
  <si>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</si>
  <si>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</si>
  <si>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</si>
  <si>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</si>
  <si>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</si>
  <si>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</si>
  <si>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</si>
  <si>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</si>
  <si>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</si>
  <si>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</si>
  <si>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</si>
  <si>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</si>
  <si>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</si>
  <si>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</si>
  <si>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</si>
  <si>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</si>
  <si>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</si>
  <si>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</si>
  <si>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</si>
  <si>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</si>
  <si>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</si>
  <si>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</si>
  <si>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</si>
  <si>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</si>
  <si>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</si>
  <si>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</si>
  <si>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</si>
  <si>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</si>
  <si>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</si>
  <si>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</si>
  <si>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</si>
  <si>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</si>
  <si>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</si>
  <si>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</si>
  <si>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</si>
  <si>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</si>
  <si>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</si>
  <si>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</si>
  <si>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</si>
  <si>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</si>
  <si>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</si>
  <si>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</si>
  <si>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</si>
  <si>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</si>
  <si>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</si>
  <si>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</si>
  <si>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</si>
  <si>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</si>
  <si>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</si>
  <si>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</si>
  <si>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</si>
  <si>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</si>
  <si>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</si>
  <si>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</si>
  <si>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</si>
  <si>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</si>
  <si>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</si>
  <si>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</si>
  <si>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</si>
  <si>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</si>
  <si>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</si>
  <si>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</si>
  <si>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</si>
  <si>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</si>
  <si>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</si>
  <si>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</si>
  <si>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</si>
  <si>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</si>
  <si>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</si>
  <si>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</si>
  <si>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</si>
  <si>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</si>
  <si>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</si>
  <si>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</si>
  <si>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</si>
  <si>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</si>
  <si>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</si>
  <si>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</si>
  <si>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</si>
  <si>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</si>
  <si>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</si>
  <si>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</si>
  <si>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</si>
  <si>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</si>
  <si>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</si>
  <si>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</si>
  <si>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</si>
  <si>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</si>
  <si>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</si>
  <si>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</si>
  <si>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</si>
  <si>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</si>
  <si>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</si>
  <si>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</si>
  <si>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</si>
  <si>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</si>
  <si>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</si>
  <si>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</si>
  <si>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</si>
  <si>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</si>
  <si>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</si>
  <si>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</si>
  <si>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</si>
  <si>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</si>
  <si>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</si>
  <si>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</si>
  <si>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</si>
  <si>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</si>
  <si>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</si>
  <si>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</si>
  <si>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</si>
  <si>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</si>
  <si>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</si>
  <si>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</si>
  <si>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</si>
  <si>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</si>
  <si>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</si>
  <si>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</si>
  <si>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</si>
  <si>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</si>
  <si>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</si>
  <si>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</si>
  <si>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</si>
  <si>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</si>
  <si>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</si>
  <si>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</si>
  <si>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</si>
  <si>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</si>
  <si>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</si>
  <si>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</si>
  <si>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</si>
  <si>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</si>
  <si>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</si>
  <si>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</si>
  <si>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</si>
  <si>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</si>
  <si>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</si>
  <si>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</si>
  <si>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</si>
  <si>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</si>
  <si>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</si>
  <si>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</si>
  <si>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</si>
  <si>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</si>
  <si>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</si>
  <si>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</si>
  <si>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</si>
  <si>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</si>
  <si>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</si>
  <si>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</si>
  <si>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</si>
  <si>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</si>
  <si>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</si>
  <si>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</si>
  <si>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</si>
  <si>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</si>
  <si>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</si>
  <si>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</si>
  <si>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</si>
  <si>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</si>
  <si>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</si>
  <si>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</si>
  <si>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</si>
  <si>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</si>
  <si>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</si>
  <si>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</si>
  <si>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</si>
  <si>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</si>
  <si>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</si>
  <si>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</si>
  <si>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</si>
  <si>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</si>
  <si>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</si>
  <si>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</si>
  <si>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</si>
  <si>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</si>
  <si>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</si>
  <si>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</si>
  <si>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</si>
  <si>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</si>
  <si>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</si>
  <si>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</si>
  <si>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</si>
  <si>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</si>
  <si>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</si>
  <si>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</si>
  <si>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</si>
  <si>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</si>
  <si>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</si>
  <si>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</si>
  <si>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</si>
  <si>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</si>
  <si>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</si>
  <si>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</si>
  <si>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</si>
  <si>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</si>
  <si>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</si>
  <si>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</si>
  <si>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</si>
  <si>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</si>
  <si>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</si>
  <si>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</si>
  <si>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</si>
  <si>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</si>
  <si>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</si>
  <si>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</si>
  <si>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</si>
  <si>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</si>
  <si>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</si>
  <si>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</si>
  <si>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</si>
  <si>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</si>
  <si>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</si>
  <si>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</si>
  <si>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</si>
  <si>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</si>
  <si>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</si>
  <si>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</si>
  <si>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</si>
  <si>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</si>
  <si>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</si>
  <si>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</si>
  <si>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</si>
  <si>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</si>
  <si>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</si>
  <si>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</si>
  <si>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</si>
  <si>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</si>
  <si>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</si>
  <si>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</si>
  <si>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</si>
  <si>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</si>
  <si>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</si>
  <si>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</si>
  <si>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</si>
  <si>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</si>
  <si>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</si>
  <si>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</si>
  <si>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</si>
  <si>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</si>
  <si>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</si>
  <si>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</si>
  <si>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都市鉄道整備事業</t>
    <rPh sb="0" eb="4">
      <t>トシテツドウ</t>
    </rPh>
    <rPh sb="4" eb="6">
      <t>セイビ</t>
    </rPh>
    <rPh sb="6" eb="8">
      <t>ジギョウ</t>
    </rPh>
    <phoneticPr fontId="5"/>
  </si>
  <si>
    <t>鉄道局</t>
    <rPh sb="0" eb="3">
      <t>テツドウキョク</t>
    </rPh>
    <phoneticPr fontId="5"/>
  </si>
  <si>
    <t>都市鉄道政策課</t>
    <rPh sb="0" eb="4">
      <t>トシテツドウ</t>
    </rPh>
    <rPh sb="4" eb="7">
      <t>セイサクカ</t>
    </rPh>
    <phoneticPr fontId="5"/>
  </si>
  <si>
    <t>○</t>
  </si>
  <si>
    <t>－</t>
    <phoneticPr fontId="5"/>
  </si>
  <si>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</si>
  <si>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</si>
  <si>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phoneticPr fontId="5"/>
  </si>
  <si>
    <t>都市鉄道整備事業費補助</t>
    <rPh sb="0" eb="4">
      <t>トシテツドウ</t>
    </rPh>
    <rPh sb="4" eb="6">
      <t>セイビ</t>
    </rPh>
    <rPh sb="6" eb="9">
      <t>ジギョウヒ</t>
    </rPh>
    <rPh sb="9" eb="11">
      <t>ホジョ</t>
    </rPh>
    <phoneticPr fontId="5"/>
  </si>
  <si>
    <t>一日あたりの平均利用者数が3千人以上の地下鉄駅の段差解消率（規準に適合している設備により段差を解消している割合）を100％にする</t>
    <rPh sb="24" eb="26">
      <t>ダンサ</t>
    </rPh>
    <rPh sb="26" eb="28">
      <t>カイショウ</t>
    </rPh>
    <rPh sb="28" eb="29">
      <t>リツ</t>
    </rPh>
    <rPh sb="30" eb="32">
      <t>キジュン</t>
    </rPh>
    <rPh sb="33" eb="35">
      <t>テキゴウ</t>
    </rPh>
    <rPh sb="39" eb="41">
      <t>セツビ</t>
    </rPh>
    <rPh sb="47" eb="49">
      <t>カイショウ</t>
    </rPh>
    <rPh sb="53" eb="55">
      <t>ワリアイ</t>
    </rPh>
    <phoneticPr fontId="5"/>
  </si>
  <si>
    <t>一日あたりの平均利用者数が３千人以上の地下鉄駅の段差解消率
(基準適合施設により段差解消が図られている駅/一日あたり平均利用者数が3千人以上の地下鉄駅）</t>
    <rPh sb="24" eb="26">
      <t>ダンサ</t>
    </rPh>
    <rPh sb="26" eb="28">
      <t>カイショウ</t>
    </rPh>
    <rPh sb="28" eb="29">
      <t>リツ</t>
    </rPh>
    <rPh sb="53" eb="55">
      <t>イチニチ</t>
    </rPh>
    <rPh sb="58" eb="60">
      <t>ヘイキン</t>
    </rPh>
    <rPh sb="60" eb="63">
      <t>リヨウシャ</t>
    </rPh>
    <rPh sb="63" eb="64">
      <t>スウ</t>
    </rPh>
    <rPh sb="66" eb="68">
      <t>ゼンニン</t>
    </rPh>
    <rPh sb="68" eb="70">
      <t>イジョウ</t>
    </rPh>
    <rPh sb="71" eb="74">
      <t>チカテツ</t>
    </rPh>
    <rPh sb="74" eb="75">
      <t>エキ</t>
    </rPh>
    <phoneticPr fontId="5"/>
  </si>
  <si>
    <t>％</t>
    <phoneticPr fontId="5"/>
  </si>
  <si>
    <t>-</t>
  </si>
  <si>
    <t>-</t>
    <phoneticPr fontId="5"/>
  </si>
  <si>
    <t>-</t>
    <phoneticPr fontId="5"/>
  </si>
  <si>
    <t>-</t>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</si>
  <si>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rPh sb="32" eb="34">
      <t>ヘイセイ</t>
    </rPh>
    <rPh sb="36" eb="38">
      <t>ネンド</t>
    </rPh>
    <rPh sb="48" eb="50">
      <t>サンコウ</t>
    </rPh>
    <rPh sb="54" eb="56">
      <t>セイキ</t>
    </rPh>
    <rPh sb="57" eb="58">
      <t>ム</t>
    </rPh>
    <rPh sb="61" eb="64">
      <t>チュウチョウキ</t>
    </rPh>
    <rPh sb="65" eb="67">
      <t>テツドウ</t>
    </rPh>
    <rPh sb="67" eb="69">
      <t>セイビ</t>
    </rPh>
    <rPh sb="70" eb="71">
      <t>カン</t>
    </rPh>
    <rPh sb="73" eb="76">
      <t>キホンテキ</t>
    </rPh>
    <rPh sb="76" eb="77">
      <t>カンガ</t>
    </rPh>
    <rPh sb="78" eb="79">
      <t>カタ</t>
    </rPh>
    <rPh sb="85" eb="87">
      <t>トウシン</t>
    </rPh>
    <rPh sb="87" eb="88">
      <t>ダイ</t>
    </rPh>
    <rPh sb="90" eb="91">
      <t>ゴウ</t>
    </rPh>
    <rPh sb="93" eb="95">
      <t>ハッピョウ</t>
    </rPh>
    <rPh sb="98" eb="100">
      <t>ヘイセイ</t>
    </rPh>
    <rPh sb="101" eb="103">
      <t>ネンド</t>
    </rPh>
    <rPh sb="104" eb="107">
      <t>コンザツリツ</t>
    </rPh>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</si>
  <si>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</si>
  <si>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t>
    <phoneticPr fontId="5"/>
  </si>
  <si>
    <t>％</t>
    <phoneticPr fontId="5"/>
  </si>
  <si>
    <t>東京圏における主要区間の混雑率（鉄道局ホームページ）(各年度）
http://www.mlit.go.jp/tetudo/tetudo_tk4_000002.html</t>
    <phoneticPr fontId="5"/>
  </si>
  <si>
    <t>東京圏鉄道における混雑率
②180％の混雑率となっている区間数を平成32年度に0とする
（参考：「東京圏における高速鉄道を中心とする交通網の整備に関する基本計画について」（答申第18号）において基準となっている平成10年度に180%を超えていた区間：23区間）</t>
    <rPh sb="45" eb="47">
      <t>サンコウ</t>
    </rPh>
    <rPh sb="49" eb="52">
      <t>トウキョウケン</t>
    </rPh>
    <rPh sb="56" eb="58">
      <t>コウソク</t>
    </rPh>
    <rPh sb="58" eb="60">
      <t>テツドウ</t>
    </rPh>
    <rPh sb="61" eb="63">
      <t>チュウシン</t>
    </rPh>
    <rPh sb="66" eb="69">
      <t>コウツウモウ</t>
    </rPh>
    <rPh sb="70" eb="72">
      <t>セイビ</t>
    </rPh>
    <rPh sb="73" eb="74">
      <t>カン</t>
    </rPh>
    <rPh sb="76" eb="78">
      <t>キホン</t>
    </rPh>
    <rPh sb="78" eb="80">
      <t>ケイカク</t>
    </rPh>
    <rPh sb="86" eb="88">
      <t>トウシン</t>
    </rPh>
    <rPh sb="88" eb="89">
      <t>ダイ</t>
    </rPh>
    <rPh sb="91" eb="92">
      <t>ゴウ</t>
    </rPh>
    <rPh sb="97" eb="99">
      <t>キジュン</t>
    </rPh>
    <rPh sb="105" eb="107">
      <t>ヘイセイ</t>
    </rPh>
    <rPh sb="109" eb="111">
      <t>ネンド</t>
    </rPh>
    <rPh sb="117" eb="118">
      <t>コ</t>
    </rPh>
    <rPh sb="122" eb="124">
      <t>クカン</t>
    </rPh>
    <rPh sb="127" eb="129">
      <t>クカン</t>
    </rPh>
    <phoneticPr fontId="5"/>
  </si>
  <si>
    <t>180％超の混雑率となっている区間数</t>
    <rPh sb="4" eb="5">
      <t>チョウ</t>
    </rPh>
    <rPh sb="6" eb="9">
      <t>コンザツリツ</t>
    </rPh>
    <rPh sb="15" eb="17">
      <t>クカン</t>
    </rPh>
    <rPh sb="17" eb="18">
      <t>スウ</t>
    </rPh>
    <phoneticPr fontId="5"/>
  </si>
  <si>
    <t>混雑率データ（国土交通省ホームページ　統計情報）(各年度）
http://www.mlit.go.jp/statistics/details/tetsudo_list.html</t>
    <phoneticPr fontId="5"/>
  </si>
  <si>
    <t>区間</t>
    <rPh sb="0" eb="2">
      <t>クカン</t>
    </rPh>
    <phoneticPr fontId="5"/>
  </si>
  <si>
    <t>-</t>
    <phoneticPr fontId="5"/>
  </si>
  <si>
    <t>鉄軌道駅における段差解消への対応状況について（鉄道局ホームページ）(各年度）
http://www.mlit.go.jp/tetudo/tetudo_fr7_000003.html</t>
    <rPh sb="23" eb="25">
      <t>テツドウ</t>
    </rPh>
    <rPh sb="25" eb="26">
      <t>キョク</t>
    </rPh>
    <rPh sb="34" eb="37">
      <t>カクネンド</t>
    </rPh>
    <phoneticPr fontId="5"/>
  </si>
  <si>
    <t>都市鉄道路線整備区間（新線建設区間）の1日当たりの平均輸送人員</t>
    <rPh sb="8" eb="10">
      <t>クカン</t>
    </rPh>
    <rPh sb="11" eb="13">
      <t>シンセン</t>
    </rPh>
    <rPh sb="13" eb="15">
      <t>ケンセツ</t>
    </rPh>
    <rPh sb="15" eb="17">
      <t>クカン</t>
    </rPh>
    <phoneticPr fontId="5"/>
  </si>
  <si>
    <t>千人</t>
    <rPh sb="0" eb="2">
      <t>センニン</t>
    </rPh>
    <phoneticPr fontId="5"/>
  </si>
  <si>
    <t>-</t>
    <phoneticPr fontId="5"/>
  </si>
  <si>
    <t>鉄道関係公共事業の評価結果（鉄道局ホームページ）
http://www.mlit.go.jp/tetudo/tetudo_fr1_000003.html</t>
    <phoneticPr fontId="5"/>
  </si>
  <si>
    <t>新線建設によりＣＯ２排出量を年間1,525t削減させる</t>
  </si>
  <si>
    <t>1t-CO2当たりの削減コスト</t>
  </si>
  <si>
    <t>需要推計に基づく</t>
  </si>
  <si>
    <t>事業完了までにかかる国費見込額/CO2削減量(30年)</t>
  </si>
  <si>
    <t>新線建設の整備箇所に係る路線延長（建設キロ）</t>
  </si>
  <si>
    <t>km</t>
    <phoneticPr fontId="5"/>
  </si>
  <si>
    <t>km</t>
    <phoneticPr fontId="5"/>
  </si>
  <si>
    <t>百万</t>
    <rPh sb="0" eb="2">
      <t>ヒャクマン</t>
    </rPh>
    <phoneticPr fontId="5"/>
  </si>
  <si>
    <t>執行額／補助メニュー毎の延べ事業者数　　　　　　　　　　　　　　</t>
    <rPh sb="0" eb="2">
      <t>シッコウ</t>
    </rPh>
    <rPh sb="2" eb="3">
      <t>ガク</t>
    </rPh>
    <rPh sb="4" eb="6">
      <t>ホジョ</t>
    </rPh>
    <rPh sb="10" eb="11">
      <t>ゴト</t>
    </rPh>
    <rPh sb="12" eb="13">
      <t>ノ</t>
    </rPh>
    <rPh sb="14" eb="17">
      <t>ジギョウシャ</t>
    </rPh>
    <rPh sb="17" eb="18">
      <t>スウ</t>
    </rPh>
    <phoneticPr fontId="5"/>
  </si>
  <si>
    <t>7,079/18</t>
    <phoneticPr fontId="5"/>
  </si>
  <si>
    <t>5,726/19</t>
    <phoneticPr fontId="5"/>
  </si>
  <si>
    <t>5,094/18</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</si>
  <si>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</si>
  <si>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２６ 鉄道網を充実・活性化させる</t>
    <rPh sb="3" eb="5">
      <t>テツドウ</t>
    </rPh>
    <rPh sb="5" eb="6">
      <t>アミ</t>
    </rPh>
    <rPh sb="7" eb="9">
      <t>ジュウジツ</t>
    </rPh>
    <rPh sb="10" eb="13">
      <t>カッセイカ</t>
    </rPh>
    <phoneticPr fontId="5"/>
  </si>
  <si>
    <t>公共施設等のバリアフリー化率</t>
    <rPh sb="0" eb="2">
      <t>コウキョウ</t>
    </rPh>
    <rPh sb="2" eb="4">
      <t>シセツ</t>
    </rPh>
    <rPh sb="4" eb="5">
      <t>トウ</t>
    </rPh>
    <rPh sb="12" eb="13">
      <t>カ</t>
    </rPh>
    <rPh sb="13" eb="14">
      <t>リツ</t>
    </rPh>
    <phoneticPr fontId="5"/>
  </si>
  <si>
    <t>東京圏鉄道における混雑率
①主要３１区間のピーク時の平均混雑率</t>
  </si>
  <si>
    <t>％</t>
    <phoneticPr fontId="5"/>
  </si>
  <si>
    <t>％</t>
    <phoneticPr fontId="5"/>
  </si>
  <si>
    <t>-</t>
    <phoneticPr fontId="5"/>
  </si>
  <si>
    <t>東京圏鉄道における混雑率
②180%超の混雑率となっている区間数</t>
  </si>
  <si>
    <t>地下高速鉄道の整備を促進することにより、新線整備による広域的な地域間の交流・連携の強化、列車運行円滑化による混雑の緩和、バリアフリー化の促進を図る。</t>
    <rPh sb="0" eb="2">
      <t>チカ</t>
    </rPh>
    <rPh sb="20" eb="22">
      <t>シンセン</t>
    </rPh>
    <rPh sb="22" eb="24">
      <t>セイビ</t>
    </rPh>
    <rPh sb="27" eb="30">
      <t>コウイキテキ</t>
    </rPh>
    <rPh sb="31" eb="34">
      <t>チイキカン</t>
    </rPh>
    <rPh sb="35" eb="37">
      <t>コウリュウ</t>
    </rPh>
    <rPh sb="38" eb="40">
      <t>レンケイ</t>
    </rPh>
    <rPh sb="41" eb="43">
      <t>キョウカ</t>
    </rPh>
    <rPh sb="44" eb="46">
      <t>レッシャ</t>
    </rPh>
    <rPh sb="46" eb="48">
      <t>ウンコウ</t>
    </rPh>
    <rPh sb="48" eb="51">
      <t>エンカツカ</t>
    </rPh>
    <rPh sb="54" eb="56">
      <t>コンザツ</t>
    </rPh>
    <rPh sb="57" eb="59">
      <t>カンワ</t>
    </rPh>
    <rPh sb="68" eb="70">
      <t>ソクシン</t>
    </rPh>
    <rPh sb="71" eb="72">
      <t>ハカ</t>
    </rPh>
    <phoneticPr fontId="5"/>
  </si>
  <si>
    <t>‐</t>
  </si>
  <si>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</si>
  <si>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</si>
  <si>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</si>
  <si>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本事業は地下鉄事業者に対して補助金を交付する補助事業のため。</t>
    <rPh sb="0" eb="1">
      <t>ホン</t>
    </rPh>
    <rPh sb="1" eb="3">
      <t>ジギョウ</t>
    </rPh>
    <rPh sb="4" eb="7">
      <t>チカテツ</t>
    </rPh>
    <rPh sb="7" eb="10">
      <t>ジギョウシャ</t>
    </rPh>
    <rPh sb="11" eb="12">
      <t>タイ</t>
    </rPh>
    <rPh sb="14" eb="17">
      <t>ホジョキン</t>
    </rPh>
    <rPh sb="18" eb="20">
      <t>コウフ</t>
    </rPh>
    <rPh sb="22" eb="24">
      <t>ホジョ</t>
    </rPh>
    <rPh sb="24" eb="26">
      <t>ジギョウ</t>
    </rPh>
    <phoneticPr fontId="5"/>
  </si>
  <si>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</si>
  <si>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</si>
  <si>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</si>
  <si>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</si>
  <si>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事業による施設整備によって、鉄道による輸送人員の創出や、公共施設等のバリアフリー化率の向上に寄与しており、成果目標に見合ったものとなっている。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</si>
  <si>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</si>
  <si>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整備された地下鉄施設は供用され、十分に活用されている。</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</si>
  <si>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</si>
  <si>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訪日外国人旅行者受入環境整備事業</t>
    <rPh sb="0" eb="2">
      <t>ホウニチ</t>
    </rPh>
    <rPh sb="2" eb="5">
      <t>ガイコクジン</t>
    </rPh>
    <rPh sb="5" eb="8">
      <t>リョコウシャ</t>
    </rPh>
    <rPh sb="8" eb="10">
      <t>ウケイレ</t>
    </rPh>
    <rPh sb="10" eb="12">
      <t>カンキョウ</t>
    </rPh>
    <rPh sb="12" eb="14">
      <t>セイビ</t>
    </rPh>
    <rPh sb="14" eb="16">
      <t>ジギョウ</t>
    </rPh>
    <phoneticPr fontId="5"/>
  </si>
  <si>
    <t>本事業では地下鉄事業者が行う鉄道施設のバリアフリー化工事を補助対象としているが、地域公共交通確保維持改善事業、訪日外国人旅行者受入環境整備緊急対策事業及び公共交通利用環境の革新等においては、地下鉄事業者以外の民鉄、ＪＲの鉄道施設のバリアフリー化工事を補助対象としており、役割分担を行っている。</t>
    <rPh sb="75" eb="76">
      <t>オヨ</t>
    </rPh>
    <rPh sb="77" eb="79">
      <t>コウキョウ</t>
    </rPh>
    <rPh sb="79" eb="81">
      <t>コウツウ</t>
    </rPh>
    <rPh sb="81" eb="83">
      <t>リヨウ</t>
    </rPh>
    <rPh sb="83" eb="85">
      <t>カンキョウ</t>
    </rPh>
    <rPh sb="86" eb="88">
      <t>カクシン</t>
    </rPh>
    <rPh sb="88" eb="89">
      <t>トウ</t>
    </rPh>
    <phoneticPr fontId="5"/>
  </si>
  <si>
    <t>公共交通利用環境の革新等（国際観光旅客税財源）</t>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</si>
  <si>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</si>
  <si>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</si>
  <si>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282</t>
    <phoneticPr fontId="5"/>
  </si>
  <si>
    <t>273</t>
    <phoneticPr fontId="5"/>
  </si>
  <si>
    <t>279</t>
    <phoneticPr fontId="5"/>
  </si>
  <si>
    <t>288</t>
    <phoneticPr fontId="5"/>
  </si>
  <si>
    <t>278</t>
    <phoneticPr fontId="5"/>
  </si>
  <si>
    <t>285</t>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</si>
  <si>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</si>
  <si>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B.福岡市</t>
    <rPh sb="2" eb="5">
      <t>フクオカシ</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</si>
  <si>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</si>
  <si>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東京地下鉄(株)</t>
    <rPh sb="0" eb="2">
      <t>トウキョウ</t>
    </rPh>
    <rPh sb="2" eb="5">
      <t>チカテツ</t>
    </rPh>
    <rPh sb="5" eb="8">
      <t>カブ</t>
    </rPh>
    <phoneticPr fontId="5"/>
  </si>
  <si>
    <t>関西高速鉄道(株)</t>
    <rPh sb="0" eb="2">
      <t>カンサイ</t>
    </rPh>
    <rPh sb="2" eb="4">
      <t>コウソク</t>
    </rPh>
    <rPh sb="4" eb="6">
      <t>テツドウ</t>
    </rPh>
    <rPh sb="6" eb="9">
      <t>カブ</t>
    </rPh>
    <phoneticPr fontId="5"/>
  </si>
  <si>
    <t>大阪市高速電気道(株)</t>
    <rPh sb="0" eb="3">
      <t>オオサカシ</t>
    </rPh>
    <rPh sb="3" eb="5">
      <t>コウソク</t>
    </rPh>
    <rPh sb="5" eb="7">
      <t>デンキ</t>
    </rPh>
    <rPh sb="7" eb="8">
      <t>ドウ</t>
    </rPh>
    <rPh sb="8" eb="11">
      <t>カブ</t>
    </rPh>
    <phoneticPr fontId="5"/>
  </si>
  <si>
    <t>補助金等交付</t>
  </si>
  <si>
    <t>鉄道整備助成事業</t>
    <rPh sb="0" eb="2">
      <t>テツドウ</t>
    </rPh>
    <rPh sb="2" eb="4">
      <t>セイビ</t>
    </rPh>
    <rPh sb="4" eb="6">
      <t>ジョセイ</t>
    </rPh>
    <rPh sb="6" eb="8">
      <t>ジギョウ</t>
    </rPh>
    <phoneticPr fontId="5"/>
  </si>
  <si>
    <t>耐震補強</t>
    <rPh sb="0" eb="2">
      <t>タイシン</t>
    </rPh>
    <rPh sb="2" eb="4">
      <t>ホキョウ</t>
    </rPh>
    <phoneticPr fontId="5"/>
  </si>
  <si>
    <t>路盤</t>
    <rPh sb="0" eb="2">
      <t>ロバン</t>
    </rPh>
    <phoneticPr fontId="5"/>
  </si>
  <si>
    <t>開業設備</t>
    <rPh sb="0" eb="2">
      <t>カイギョウ</t>
    </rPh>
    <rPh sb="2" eb="4">
      <t>セツビ</t>
    </rPh>
    <phoneticPr fontId="5"/>
  </si>
  <si>
    <t>その他</t>
    <rPh sb="2" eb="3">
      <t>タ</t>
    </rPh>
    <phoneticPr fontId="5"/>
  </si>
  <si>
    <t>用地</t>
    <rPh sb="0" eb="2">
      <t>ヨウチ</t>
    </rPh>
    <phoneticPr fontId="5"/>
  </si>
  <si>
    <t>新線建設</t>
    <rPh sb="0" eb="2">
      <t>シンセン</t>
    </rPh>
    <rPh sb="2" eb="4">
      <t>ケンセツ</t>
    </rPh>
    <phoneticPr fontId="5"/>
  </si>
  <si>
    <t>大規模改良工事等</t>
    <rPh sb="0" eb="3">
      <t>ダイキボ</t>
    </rPh>
    <rPh sb="3" eb="5">
      <t>カイリョウ</t>
    </rPh>
    <rPh sb="5" eb="7">
      <t>コウジ</t>
    </rPh>
    <rPh sb="7" eb="8">
      <t>トウ</t>
    </rPh>
    <phoneticPr fontId="5"/>
  </si>
  <si>
    <t>都市鉄道路線整備区間の利用者数を令和13年度に225千人とする</t>
    <rPh sb="0" eb="2">
      <t>トシ</t>
    </rPh>
    <rPh sb="2" eb="4">
      <t>テツドウ</t>
    </rPh>
    <rPh sb="4" eb="6">
      <t>ロセン</t>
    </rPh>
    <rPh sb="6" eb="8">
      <t>セイビ</t>
    </rPh>
    <rPh sb="8" eb="10">
      <t>クカン</t>
    </rPh>
    <rPh sb="11" eb="13">
      <t>リヨウ</t>
    </rPh>
    <rPh sb="13" eb="14">
      <t>シャ</t>
    </rPh>
    <rPh sb="14" eb="15">
      <t>スウ</t>
    </rPh>
    <rPh sb="16" eb="18">
      <t>レイワ</t>
    </rPh>
    <rPh sb="20" eb="22">
      <t>ネンド</t>
    </rPh>
    <rPh sb="26" eb="28">
      <t>センニン</t>
    </rPh>
    <phoneticPr fontId="5"/>
  </si>
  <si>
    <t>執行額/補助メニュー毎の延べ事業者数</t>
    <rPh sb="0" eb="2">
      <t>シッコウ</t>
    </rPh>
    <rPh sb="2" eb="3">
      <t>ガク</t>
    </rPh>
    <rPh sb="4" eb="6">
      <t>ホジョ</t>
    </rPh>
    <rPh sb="10" eb="11">
      <t>ゴト</t>
    </rPh>
    <rPh sb="12" eb="13">
      <t>ノ</t>
    </rPh>
    <rPh sb="14" eb="17">
      <t>ジギョウシャ</t>
    </rPh>
    <rPh sb="17" eb="18">
      <t>スウ</t>
    </rPh>
    <phoneticPr fontId="5"/>
  </si>
  <si>
    <t>繰越額については、関係者協議の遅れや工法の変更に伴う対応のため発生したものである。</t>
    <rPh sb="0" eb="3">
      <t>クリコシガク</t>
    </rPh>
    <rPh sb="9" eb="12">
      <t>カンケイシャ</t>
    </rPh>
    <rPh sb="12" eb="14">
      <t>キョウギ</t>
    </rPh>
    <rPh sb="15" eb="16">
      <t>オク</t>
    </rPh>
    <rPh sb="18" eb="20">
      <t>コウホウ</t>
    </rPh>
    <rPh sb="21" eb="23">
      <t>ヘンコウ</t>
    </rPh>
    <rPh sb="24" eb="25">
      <t>トモナ</t>
    </rPh>
    <rPh sb="26" eb="28">
      <t>タイオウ</t>
    </rPh>
    <rPh sb="31" eb="33">
      <t>ハッセイ</t>
    </rPh>
    <phoneticPr fontId="5"/>
  </si>
  <si>
    <t>福岡市交通局</t>
    <rPh sb="0" eb="3">
      <t>フクオカシ</t>
    </rPh>
    <rPh sb="3" eb="6">
      <t>コウツウキョク</t>
    </rPh>
    <phoneticPr fontId="5"/>
  </si>
  <si>
    <t>東京都交通局</t>
    <rPh sb="0" eb="3">
      <t>トウキョウト</t>
    </rPh>
    <rPh sb="3" eb="6">
      <t>コウツウキョク</t>
    </rPh>
    <phoneticPr fontId="5"/>
  </si>
  <si>
    <t>名古屋市交通局</t>
    <rPh sb="0" eb="4">
      <t>ナゴヤシ</t>
    </rPh>
    <rPh sb="4" eb="7">
      <t>コウツウキョク</t>
    </rPh>
    <phoneticPr fontId="5"/>
  </si>
  <si>
    <t>横浜市交通局</t>
    <rPh sb="0" eb="3">
      <t>ヨコハマシ</t>
    </rPh>
    <rPh sb="3" eb="6">
      <t>コウツウキョク</t>
    </rPh>
    <phoneticPr fontId="5"/>
  </si>
  <si>
    <t>札幌市交通局</t>
    <rPh sb="0" eb="3">
      <t>サッポロシ</t>
    </rPh>
    <rPh sb="3" eb="6">
      <t>コウツウキョク</t>
    </rPh>
    <phoneticPr fontId="5"/>
  </si>
  <si>
    <t>京都市交通局</t>
    <rPh sb="0" eb="3">
      <t>キョウトシ</t>
    </rPh>
    <rPh sb="3" eb="6">
      <t>コウツウキョク</t>
    </rPh>
    <phoneticPr fontId="5"/>
  </si>
  <si>
    <t>神戸市交通局</t>
    <rPh sb="0" eb="3">
      <t>コウベシ</t>
    </rPh>
    <rPh sb="3" eb="5">
      <t>コウツウ</t>
    </rPh>
    <rPh sb="5" eb="6">
      <t>キョク</t>
    </rPh>
    <phoneticPr fontId="5"/>
  </si>
  <si>
    <t>-</t>
    <phoneticPr fontId="5"/>
  </si>
  <si>
    <t>課長　金指　和彦</t>
    <rPh sb="0" eb="2">
      <t>カチョウ</t>
    </rPh>
    <rPh sb="3" eb="5">
      <t>カナザシ</t>
    </rPh>
    <rPh sb="6" eb="8">
      <t>カズヒコ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</si>
</sst>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171855</xdr:colOff>
      <xdr:row>742</xdr:row>
      <xdr:rowOff>0</xdr:rowOff>
    </xdr:from>
    <xdr:to>
      <xdr:col>34</xdr:col>
      <xdr:colOff>174431</xdr:colOff>
      <xdr:row>744</xdr:row>
      <xdr:rowOff>270641</xdr:rowOff>
    </xdr:to>
    <xdr:sp macro="" textlink="">
      <xdr:nvSpPr>
        <xdr:cNvPr id="54" name="Text Box 2"/>
        <xdr:cNvSpPr txBox="1">
          <a:spLocks noChangeArrowheads="1"/>
        </xdr:cNvSpPr>
      </xdr:nvSpPr>
      <xdr:spPr bwMode="auto">
        <a:xfrm>
          <a:off x="4496720" y="52683547"/>
          <a:ext cx="2679873" cy="96570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en-US" altLang="ja-JP" sz="1200" b="0" i="0" u="none" strike="noStrike" kern="0" cap="none" spc="0" normalizeH="0" baseline="0" noProof="0">
              <a:ln>
                <a:noFill/>
              </a:ln>
              <a:solidFill>
                <a:sysClr val="windowText" lastClr="000000"/>
              </a:solidFill>
              <a:effectLst/>
              <a:uLnTx/>
              <a:uFillTx/>
            </a:rPr>
            <a:t>5,686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173694</xdr:colOff>
      <xdr:row>745</xdr:row>
      <xdr:rowOff>18755</xdr:rowOff>
    </xdr:from>
    <xdr:to>
      <xdr:col>36</xdr:col>
      <xdr:colOff>146678</xdr:colOff>
      <xdr:row>748</xdr:row>
      <xdr:rowOff>216907</xdr:rowOff>
    </xdr:to>
    <xdr:sp macro="" textlink="">
      <xdr:nvSpPr>
        <xdr:cNvPr id="55" name="大かっこ 54"/>
        <xdr:cNvSpPr/>
      </xdr:nvSpPr>
      <xdr:spPr>
        <a:xfrm>
          <a:off x="4292613" y="53744904"/>
          <a:ext cx="3268119" cy="124075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地下高速鉄道整備事業に要する経費の一部を国が助成することで、大都市圏における交通混雑の緩和・時間短縮による円滑な旅客流動の確保、バリアフリー化の推進等を図る。</a:t>
          </a:r>
        </a:p>
      </xdr:txBody>
    </xdr:sp>
    <xdr:clientData/>
  </xdr:twoCellAnchor>
  <xdr:twoCellAnchor>
    <xdr:from>
      <xdr:col>28</xdr:col>
      <xdr:colOff>158984</xdr:colOff>
      <xdr:row>748</xdr:row>
      <xdr:rowOff>218487</xdr:rowOff>
    </xdr:from>
    <xdr:to>
      <xdr:col>28</xdr:col>
      <xdr:colOff>158985</xdr:colOff>
      <xdr:row>751</xdr:row>
      <xdr:rowOff>100765</xdr:rowOff>
    </xdr:to>
    <xdr:cxnSp macro="">
      <xdr:nvCxnSpPr>
        <xdr:cNvPr id="56" name="直線矢印コネクタ 55"/>
        <xdr:cNvCxnSpPr/>
      </xdr:nvCxnSpPr>
      <xdr:spPr>
        <a:xfrm>
          <a:off x="5925470" y="54987237"/>
          <a:ext cx="1" cy="924879"/>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25</xdr:col>
      <xdr:colOff>183549</xdr:colOff>
      <xdr:row>751</xdr:row>
      <xdr:rowOff>122943</xdr:rowOff>
    </xdr:from>
    <xdr:to>
      <xdr:col>31</xdr:col>
      <xdr:colOff>127307</xdr:colOff>
      <xdr:row>752</xdr:row>
      <xdr:rowOff>93878</xdr:rowOff>
    </xdr:to>
    <xdr:sp macro="" textlink="">
      <xdr:nvSpPr>
        <xdr:cNvPr id="57" name="正方形/長方形 56"/>
        <xdr:cNvSpPr/>
      </xdr:nvSpPr>
      <xdr:spPr>
        <a:xfrm>
          <a:off x="5332198" y="55934294"/>
          <a:ext cx="1179433" cy="318469"/>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23059</xdr:colOff>
      <xdr:row>752</xdr:row>
      <xdr:rowOff>62519</xdr:rowOff>
    </xdr:from>
    <xdr:to>
      <xdr:col>36</xdr:col>
      <xdr:colOff>37591</xdr:colOff>
      <xdr:row>754</xdr:row>
      <xdr:rowOff>302283</xdr:rowOff>
    </xdr:to>
    <xdr:sp macro="" textlink="">
      <xdr:nvSpPr>
        <xdr:cNvPr id="58" name="Text Box 3"/>
        <xdr:cNvSpPr txBox="1">
          <a:spLocks noChangeArrowheads="1"/>
        </xdr:cNvSpPr>
      </xdr:nvSpPr>
      <xdr:spPr bwMode="auto">
        <a:xfrm>
          <a:off x="4553870" y="56221404"/>
          <a:ext cx="2897775" cy="93483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（独）鉄道建設・運輸施設整備支援機構</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5,686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150562</xdr:colOff>
      <xdr:row>755</xdr:row>
      <xdr:rowOff>70390</xdr:rowOff>
    </xdr:from>
    <xdr:to>
      <xdr:col>38</xdr:col>
      <xdr:colOff>4445</xdr:colOff>
      <xdr:row>758</xdr:row>
      <xdr:rowOff>72379</xdr:rowOff>
    </xdr:to>
    <xdr:sp macro="" textlink="">
      <xdr:nvSpPr>
        <xdr:cNvPr id="59" name="大かっこ 58"/>
        <xdr:cNvSpPr/>
      </xdr:nvSpPr>
      <xdr:spPr>
        <a:xfrm>
          <a:off x="4269481" y="57271876"/>
          <a:ext cx="3560910" cy="13663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地下高速鉄道整備事業を行うにあたり、「独立行政法人鉄道建設・運輸施設整備支援機構法」に基づき、現場調査・書類審査を実施し、国からの補助金を財源に、間接補助を行う。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0</xdr:colOff>
      <xdr:row>758</xdr:row>
      <xdr:rowOff>291230</xdr:rowOff>
    </xdr:from>
    <xdr:to>
      <xdr:col>26</xdr:col>
      <xdr:colOff>65236</xdr:colOff>
      <xdr:row>759</xdr:row>
      <xdr:rowOff>60959</xdr:rowOff>
    </xdr:to>
    <xdr:sp macro="" textlink="">
      <xdr:nvSpPr>
        <xdr:cNvPr id="60" name="正方形/長方形 59"/>
        <xdr:cNvSpPr/>
      </xdr:nvSpPr>
      <xdr:spPr>
        <a:xfrm>
          <a:off x="3912973" y="58857108"/>
          <a:ext cx="1506858" cy="439054"/>
        </a:xfrm>
        <a:prstGeom prst="rect">
          <a:avLst/>
        </a:prstGeom>
        <a:noFill/>
        <a:ln w="9525" cap="flat" cmpd="sng" algn="ctr">
          <a:solidFill>
            <a:sysClr val="windowText" lastClr="000000"/>
          </a:solidFill>
          <a:prstDash val="dash"/>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関係地方公共団体</a:t>
          </a:r>
        </a:p>
      </xdr:txBody>
    </xdr:sp>
    <xdr:clientData/>
  </xdr:twoCellAnchor>
  <xdr:twoCellAnchor>
    <xdr:from>
      <xdr:col>29</xdr:col>
      <xdr:colOff>134013</xdr:colOff>
      <xdr:row>758</xdr:row>
      <xdr:rowOff>100730</xdr:rowOff>
    </xdr:from>
    <xdr:to>
      <xdr:col>29</xdr:col>
      <xdr:colOff>134013</xdr:colOff>
      <xdr:row>760</xdr:row>
      <xdr:rowOff>216278</xdr:rowOff>
    </xdr:to>
    <xdr:cxnSp macro="">
      <xdr:nvCxnSpPr>
        <xdr:cNvPr id="61" name="直線矢印コネクタ 60"/>
        <xdr:cNvCxnSpPr/>
      </xdr:nvCxnSpPr>
      <xdr:spPr>
        <a:xfrm>
          <a:off x="6106445" y="58666608"/>
          <a:ext cx="0" cy="145419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22</xdr:col>
      <xdr:colOff>170016</xdr:colOff>
      <xdr:row>759</xdr:row>
      <xdr:rowOff>88630</xdr:rowOff>
    </xdr:from>
    <xdr:to>
      <xdr:col>22</xdr:col>
      <xdr:colOff>170016</xdr:colOff>
      <xdr:row>760</xdr:row>
      <xdr:rowOff>181306</xdr:rowOff>
    </xdr:to>
    <xdr:cxnSp macro="">
      <xdr:nvCxnSpPr>
        <xdr:cNvPr id="62" name="直線矢印コネクタ 61"/>
        <xdr:cNvCxnSpPr/>
      </xdr:nvCxnSpPr>
      <xdr:spPr>
        <a:xfrm>
          <a:off x="4700827" y="59323833"/>
          <a:ext cx="0" cy="762000"/>
        </a:xfrm>
        <a:prstGeom prst="straightConnector1">
          <a:avLst/>
        </a:prstGeom>
        <a:noFill/>
        <a:ln w="9525" cap="flat" cmpd="sng" algn="ctr">
          <a:solidFill>
            <a:sysClr val="windowText" lastClr="000000"/>
          </a:solidFill>
          <a:prstDash val="dash"/>
          <a:tailEnd type="triangle"/>
        </a:ln>
        <a:effectLst/>
      </xdr:spPr>
    </xdr:cxnSp>
    <xdr:clientData/>
  </xdr:twoCellAnchor>
  <xdr:twoCellAnchor>
    <xdr:from>
      <xdr:col>21</xdr:col>
      <xdr:colOff>15373</xdr:colOff>
      <xdr:row>762</xdr:row>
      <xdr:rowOff>58033</xdr:rowOff>
    </xdr:from>
    <xdr:to>
      <xdr:col>35</xdr:col>
      <xdr:colOff>59502</xdr:colOff>
      <xdr:row>764</xdr:row>
      <xdr:rowOff>261399</xdr:rowOff>
    </xdr:to>
    <xdr:sp macro="" textlink="">
      <xdr:nvSpPr>
        <xdr:cNvPr id="63" name="Text Box 5"/>
        <xdr:cNvSpPr txBox="1">
          <a:spLocks noChangeArrowheads="1"/>
        </xdr:cNvSpPr>
      </xdr:nvSpPr>
      <xdr:spPr bwMode="auto">
        <a:xfrm>
          <a:off x="4340238" y="60567526"/>
          <a:ext cx="2927372" cy="104002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鉄道事業者（</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11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5,686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oneCellAnchor>
    <xdr:from>
      <xdr:col>20</xdr:col>
      <xdr:colOff>74362</xdr:colOff>
      <xdr:row>760</xdr:row>
      <xdr:rowOff>286081</xdr:rowOff>
    </xdr:from>
    <xdr:ext cx="1069550" cy="222035"/>
    <xdr:sp macro="" textlink="">
      <xdr:nvSpPr>
        <xdr:cNvPr id="64" name="Text Box 49"/>
        <xdr:cNvSpPr txBox="1">
          <a:spLocks noChangeArrowheads="1"/>
        </xdr:cNvSpPr>
      </xdr:nvSpPr>
      <xdr:spPr bwMode="auto">
        <a:xfrm>
          <a:off x="4193281" y="60190608"/>
          <a:ext cx="1069550" cy="222035"/>
        </a:xfrm>
        <a:prstGeom prst="rect">
          <a:avLst/>
        </a:prstGeom>
        <a:noFill/>
        <a:ln w="9525">
          <a:noFill/>
          <a:miter lim="800000"/>
          <a:headEnd/>
          <a:tailEnd/>
        </a:ln>
      </xdr:spPr>
      <xdr:txBody>
        <a:bodyPr vertOverflow="clip" wrap="none" lIns="27432" tIns="18288" rIns="27432"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出資金・補助</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oneCellAnchor>
  <xdr:oneCellAnchor>
    <xdr:from>
      <xdr:col>27</xdr:col>
      <xdr:colOff>198922</xdr:colOff>
      <xdr:row>760</xdr:row>
      <xdr:rowOff>286081</xdr:rowOff>
    </xdr:from>
    <xdr:ext cx="836794" cy="222035"/>
    <xdr:sp macro="" textlink="">
      <xdr:nvSpPr>
        <xdr:cNvPr id="65" name="Text Box 49"/>
        <xdr:cNvSpPr txBox="1">
          <a:spLocks noChangeArrowheads="1"/>
        </xdr:cNvSpPr>
      </xdr:nvSpPr>
      <xdr:spPr bwMode="auto">
        <a:xfrm>
          <a:off x="5759463" y="60190608"/>
          <a:ext cx="836794"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間接補助</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oneCellAnchor>
  <xdr:twoCellAnchor>
    <xdr:from>
      <xdr:col>20</xdr:col>
      <xdr:colOff>192744</xdr:colOff>
      <xdr:row>767</xdr:row>
      <xdr:rowOff>151996</xdr:rowOff>
    </xdr:from>
    <xdr:to>
      <xdr:col>36</xdr:col>
      <xdr:colOff>101055</xdr:colOff>
      <xdr:row>770</xdr:row>
      <xdr:rowOff>232029</xdr:rowOff>
    </xdr:to>
    <xdr:sp macro="" textlink="">
      <xdr:nvSpPr>
        <xdr:cNvPr id="66" name="大かっこ 65"/>
        <xdr:cNvSpPr/>
      </xdr:nvSpPr>
      <xdr:spPr>
        <a:xfrm>
          <a:off x="4311663" y="62424901"/>
          <a:ext cx="3203446" cy="100679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国等からの補助金等及び自己資金を財源に、鉄道事業者は地下高速鉄道整備事業を行う。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Normal="75" zoomScaleSheetLayoutView="100" zoomScalePageLayoutView="85" workbookViewId="0">
      <selection activeCell="J724" sqref="J724:K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312</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393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583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観光立国、交通安全対策、高齢社会対策、国土強靱化施策、障害者施策、少子化社会対策、男女共同参画、地球温暖化対策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4066</v>
      </c>
      <c r="Q13" s="103"/>
      <c r="R13" s="103"/>
      <c r="S13" s="103"/>
      <c r="T13" s="103"/>
      <c r="U13" s="103"/>
      <c r="V13" s="104"/>
      <c r="W13" s="102">
        <v>4557</v>
      </c>
      <c r="X13" s="103"/>
      <c r="Y13" s="103"/>
      <c r="Z13" s="103"/>
      <c r="AA13" s="103"/>
      <c r="AB13" s="103"/>
      <c r="AC13" s="104"/>
      <c r="AD13" s="102">
        <v>6042</v>
      </c>
      <c r="AE13" s="103"/>
      <c r="AF13" s="103"/>
      <c r="AG13" s="103"/>
      <c r="AH13" s="103"/>
      <c r="AI13" s="103"/>
      <c r="AJ13" s="104"/>
      <c r="AK13" s="102">
        <v>6607</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910</v>
      </c>
      <c r="Q14" s="103"/>
      <c r="R14" s="103"/>
      <c r="S14" s="103"/>
      <c r="T14" s="103"/>
      <c r="U14" s="103"/>
      <c r="V14" s="104"/>
      <c r="W14" s="102">
        <v>878</v>
      </c>
      <c r="X14" s="103"/>
      <c r="Y14" s="103"/>
      <c r="Z14" s="103"/>
      <c r="AA14" s="103"/>
      <c r="AB14" s="103"/>
      <c r="AC14" s="104"/>
      <c r="AD14" s="102">
        <v>1108</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6969</v>
      </c>
      <c r="Q15" s="103"/>
      <c r="R15" s="103"/>
      <c r="S15" s="103"/>
      <c r="T15" s="103"/>
      <c r="U15" s="103"/>
      <c r="V15" s="104"/>
      <c r="W15" s="102">
        <v>3935</v>
      </c>
      <c r="X15" s="103"/>
      <c r="Y15" s="103"/>
      <c r="Z15" s="103"/>
      <c r="AA15" s="103"/>
      <c r="AB15" s="103"/>
      <c r="AC15" s="104"/>
      <c r="AD15" s="102">
        <v>3627</v>
      </c>
      <c r="AE15" s="103"/>
      <c r="AF15" s="103"/>
      <c r="AG15" s="103"/>
      <c r="AH15" s="103"/>
      <c r="AI15" s="103"/>
      <c r="AJ15" s="104"/>
      <c r="AK15" s="102">
        <v>5027</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-3935</v>
      </c>
      <c r="Q16" s="103"/>
      <c r="R16" s="103"/>
      <c r="S16" s="103"/>
      <c r="T16" s="103"/>
      <c r="U16" s="103"/>
      <c r="V16" s="104"/>
      <c r="W16" s="102">
        <v>-3627</v>
      </c>
      <c r="X16" s="103"/>
      <c r="Y16" s="103"/>
      <c r="Z16" s="103"/>
      <c r="AA16" s="103"/>
      <c r="AB16" s="103"/>
      <c r="AC16" s="104"/>
      <c r="AD16" s="102">
        <v>-5027</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8010</v>
      </c>
      <c r="Q18" s="109"/>
      <c r="R18" s="109"/>
      <c r="S18" s="109"/>
      <c r="T18" s="109"/>
      <c r="U18" s="109"/>
      <c r="V18" s="110"/>
      <c r="W18" s="108">
        <f>SUM(W13:AC17)</f>
        <v>5743</v>
      </c>
      <c r="X18" s="109"/>
      <c r="Y18" s="109"/>
      <c r="Z18" s="109"/>
      <c r="AA18" s="109"/>
      <c r="AB18" s="109"/>
      <c r="AC18" s="110"/>
      <c r="AD18" s="108">
        <f>SUM(AD13:AJ17)</f>
        <v>5750</v>
      </c>
      <c r="AE18" s="109"/>
      <c r="AF18" s="109"/>
      <c r="AG18" s="109"/>
      <c r="AH18" s="109"/>
      <c r="AI18" s="109"/>
      <c r="AJ18" s="110"/>
      <c r="AK18" s="108">
        <f>SUM(AK13:AQ17)</f>
        <v>11634</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7079</v>
      </c>
      <c r="Q19" s="103"/>
      <c r="R19" s="103"/>
      <c r="S19" s="103"/>
      <c r="T19" s="103"/>
      <c r="U19" s="103"/>
      <c r="V19" s="104"/>
      <c r="W19" s="102">
        <v>5726</v>
      </c>
      <c r="X19" s="103"/>
      <c r="Y19" s="103"/>
      <c r="Z19" s="103"/>
      <c r="AA19" s="103"/>
      <c r="AB19" s="103"/>
      <c r="AC19" s="104"/>
      <c r="AD19" s="102">
        <v>5686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0.88377028714107364</v>
      </c>
      <c r="Q20" s="526"/>
      <c r="R20" s="526"/>
      <c r="S20" s="526"/>
      <c r="T20" s="526"/>
      <c r="U20" s="526"/>
      <c r="V20" s="526"/>
      <c r="W20" s="526">
        <f t="shared" ref="W20" si="0">IF(W18=0, "-", SUM(W19)/W18)</f>
        <v>0.99703987462998434</v>
      </c>
      <c r="X20" s="526"/>
      <c r="Y20" s="526"/>
      <c r="Z20" s="526"/>
      <c r="AA20" s="526"/>
      <c r="AB20" s="526"/>
      <c r="AC20" s="526"/>
      <c r="AD20" s="526">
        <f t="shared" ref="AD20" si="1">IF(AD18=0, "-", SUM(AD19)/AD18)</f>
        <v>0.98886956521739133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f>IF(P19=0, "-", SUM(P19)/SUM(P13,P14))</f>
        <v>1.422628617363344</v>
      </c>
      <c r="Q21" s="526"/>
      <c r="R21" s="526"/>
      <c r="S21" s="526"/>
      <c r="T21" s="526"/>
      <c r="U21" s="526"/>
      <c r="V21" s="526"/>
      <c r="W21" s="526">
        <f t="shared" ref="W21" si="2">IF(W19=0, "-", SUM(W19)/SUM(W13,W14))</f>
        <v>1.053541858325667</v>
      </c>
      <c r="X21" s="526"/>
      <c r="Y21" s="526"/>
      <c r="Z21" s="526"/>
      <c r="AA21" s="526"/>
      <c r="AB21" s="526"/>
      <c r="AC21" s="526"/>
      <c r="AD21" s="526">
        <f t="shared" ref="AD21" si="3">IF(AD19=0, "-", SUM(AD19)/SUM(AD13,AD14))</f>
        <v>0.79524475524475524</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6607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6607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2</v>
      </c>
      <c r="AV31" s="261"/>
      <c r="AW31" s="369" t="s">
        <v>177</v>
      </c>
      <c r="AX31" s="370"/>
    </row>
    <row r="32" spans="1:50" ht="34.5" customHeight="1" x14ac:dyDescent="0.15">
      <c r="A32" s="502"/>
      <c r="B32" s="500"/>
      <c r="C32" s="500"/>
      <c r="D32" s="500"/>
      <c r="E32" s="500"/>
      <c r="F32" s="501"/>
      <c r="G32" s="527" t="s">
        <v>490</v>
      </c>
      <c r="H32" s="528"/>
      <c r="I32" s="528"/>
      <c r="J32" s="528"/>
      <c r="K32" s="528"/>
      <c r="L32" s="528"/>
      <c r="M32" s="528"/>
      <c r="N32" s="528"/>
      <c r="O32" s="529"/>
      <c r="P32" s="151" t="s">
        <v>491</v>
      </c>
      <c r="Q32" s="151"/>
      <c r="R32" s="151"/>
      <c r="S32" s="151"/>
      <c r="T32" s="151"/>
      <c r="U32" s="151"/>
      <c r="V32" s="151"/>
      <c r="W32" s="151"/>
      <c r="X32" s="222"/>
      <c r="Y32" s="328" t="s">
        <v>12</v>
      </c>
      <c r="Z32" s="536"/>
      <c r="AA32" s="537"/>
      <c r="AB32" s="538" t="s">
        <v>492</v>
      </c>
      <c r="AC32" s="538"/>
      <c r="AD32" s="538"/>
      <c r="AE32" s="354">
        <v>93.9</v>
      </c>
      <c r="AF32" s="355"/>
      <c r="AG32" s="355"/>
      <c r="AH32" s="355"/>
      <c r="AI32" s="354">
        <v>94.9</v>
      </c>
      <c r="AJ32" s="355"/>
      <c r="AK32" s="355"/>
      <c r="AL32" s="355"/>
      <c r="AM32" s="354"/>
      <c r="AN32" s="355"/>
      <c r="AO32" s="355"/>
      <c r="AP32" s="355"/>
      <c r="AQ32" s="105" t="s">
        <v>494</v>
      </c>
      <c r="AR32" s="106"/>
      <c r="AS32" s="106"/>
      <c r="AT32" s="107"/>
      <c r="AU32" s="355"/>
      <c r="AV32" s="355"/>
      <c r="AW32" s="355"/>
      <c r="AX32" s="357"/>
    </row>
    <row r="33" spans="1:50" ht="34.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t="s">
        <v>494</v>
      </c>
      <c r="AF33" s="355"/>
      <c r="AG33" s="355"/>
      <c r="AH33" s="355"/>
      <c r="AI33" s="354" t="s">
        <v>496</v>
      </c>
      <c r="AJ33" s="355"/>
      <c r="AK33" s="355"/>
      <c r="AL33" s="355"/>
      <c r="AM33" s="354" t="s">
        <v>494</v>
      </c>
      <c r="AN33" s="355"/>
      <c r="AO33" s="355"/>
      <c r="AP33" s="355"/>
      <c r="AQ33" s="105" t="s">
        <v>494</v>
      </c>
      <c r="AR33" s="106"/>
      <c r="AS33" s="106"/>
      <c r="AT33" s="107"/>
      <c r="AU33" s="355">
        <v>100</v>
      </c>
      <c r="AV33" s="355"/>
      <c r="AW33" s="355"/>
      <c r="AX33" s="357"/>
    </row>
    <row r="34" spans="1:50" ht="34.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93</v>
      </c>
      <c r="AF34" s="355"/>
      <c r="AG34" s="355"/>
      <c r="AH34" s="355"/>
      <c r="AI34" s="354">
        <v>94.9</v>
      </c>
      <c r="AJ34" s="355"/>
      <c r="AK34" s="355"/>
      <c r="AL34" s="355"/>
      <c r="AM34" s="354"/>
      <c r="AN34" s="355"/>
      <c r="AO34" s="355"/>
      <c r="AP34" s="355"/>
      <c r="AQ34" s="105" t="s">
        <v>495</v>
      </c>
      <c r="AR34" s="106"/>
      <c r="AS34" s="106"/>
      <c r="AT34" s="107"/>
      <c r="AU34" s="355"/>
      <c r="AV34" s="355"/>
      <c r="AW34" s="355"/>
      <c r="AX34" s="357"/>
    </row>
    <row r="35" spans="1:50" ht="23.25" customHeight="1" x14ac:dyDescent="0.15">
      <c r="A35" s="887" t="s">
        <v>303</v>
      </c>
      <c r="B35" s="888"/>
      <c r="C35" s="888"/>
      <c r="D35" s="888"/>
      <c r="E35" s="888"/>
      <c r="F35" s="889"/>
      <c r="G35" s="893" t="s">
        <v>507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v>2</v>
      </c>
      <c r="AV38" s="261"/>
      <c r="AW38" s="369" t="s">
        <v>177</v>
      </c>
      <c r="AX38" s="370"/>
    </row>
    <row r="39" spans="1:50" ht="52.5" customHeight="1" x14ac:dyDescent="0.15">
      <c r="A39" s="502"/>
      <c r="B39" s="500"/>
      <c r="C39" s="500"/>
      <c r="D39" s="500"/>
      <c r="E39" s="500"/>
      <c r="F39" s="501"/>
      <c r="G39" s="527" t="s">
        <v>497</v>
      </c>
      <c r="H39" s="528"/>
      <c r="I39" s="528"/>
      <c r="J39" s="528"/>
      <c r="K39" s="528"/>
      <c r="L39" s="528"/>
      <c r="M39" s="528"/>
      <c r="N39" s="528"/>
      <c r="O39" s="529"/>
      <c r="P39" s="151" t="s">
        <v>498</v>
      </c>
      <c r="Q39" s="151"/>
      <c r="R39" s="151"/>
      <c r="S39" s="151"/>
      <c r="T39" s="151"/>
      <c r="U39" s="151"/>
      <c r="V39" s="151"/>
      <c r="W39" s="151"/>
      <c r="X39" s="222"/>
      <c r="Y39" s="328" t="s">
        <v>12</v>
      </c>
      <c r="Z39" s="536"/>
      <c r="AA39" s="537"/>
      <c r="AB39" s="538" t="s">
        <v>499</v>
      </c>
      <c r="AC39" s="538"/>
      <c r="AD39" s="538"/>
      <c r="AE39" s="354">
        <v>163</v>
      </c>
      <c r="AF39" s="355"/>
      <c r="AG39" s="355"/>
      <c r="AH39" s="355"/>
      <c r="AI39" s="354">
        <v>163</v>
      </c>
      <c r="AJ39" s="355"/>
      <c r="AK39" s="355"/>
      <c r="AL39" s="355"/>
      <c r="AM39" s="354"/>
      <c r="AN39" s="355"/>
      <c r="AO39" s="355"/>
      <c r="AP39" s="355"/>
      <c r="AQ39" s="105" t="s">
        <v>494</v>
      </c>
      <c r="AR39" s="106"/>
      <c r="AS39" s="106"/>
      <c r="AT39" s="107"/>
      <c r="AU39" s="355"/>
      <c r="AV39" s="355"/>
      <c r="AW39" s="355"/>
      <c r="AX39" s="357"/>
    </row>
    <row r="40" spans="1:50" ht="5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500</v>
      </c>
      <c r="AC40" s="509"/>
      <c r="AD40" s="509"/>
      <c r="AE40" s="354">
        <v>150</v>
      </c>
      <c r="AF40" s="355"/>
      <c r="AG40" s="355"/>
      <c r="AH40" s="355"/>
      <c r="AI40" s="354">
        <v>150</v>
      </c>
      <c r="AJ40" s="355"/>
      <c r="AK40" s="355"/>
      <c r="AL40" s="355"/>
      <c r="AM40" s="354"/>
      <c r="AN40" s="355"/>
      <c r="AO40" s="355"/>
      <c r="AP40" s="355"/>
      <c r="AQ40" s="105" t="s">
        <v>496</v>
      </c>
      <c r="AR40" s="106"/>
      <c r="AS40" s="106"/>
      <c r="AT40" s="107"/>
      <c r="AU40" s="355">
        <v>150</v>
      </c>
      <c r="AV40" s="355"/>
      <c r="AW40" s="355"/>
      <c r="AX40" s="357"/>
    </row>
    <row r="41" spans="1:50" ht="5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74.5</v>
      </c>
      <c r="AF41" s="355"/>
      <c r="AG41" s="355"/>
      <c r="AH41" s="355"/>
      <c r="AI41" s="354">
        <v>74.5</v>
      </c>
      <c r="AJ41" s="355"/>
      <c r="AK41" s="355"/>
      <c r="AL41" s="355"/>
      <c r="AM41" s="354"/>
      <c r="AN41" s="355"/>
      <c r="AO41" s="355"/>
      <c r="AP41" s="355"/>
      <c r="AQ41" s="105" t="s">
        <v>506</v>
      </c>
      <c r="AR41" s="106"/>
      <c r="AS41" s="106"/>
      <c r="AT41" s="107"/>
      <c r="AU41" s="355"/>
      <c r="AV41" s="355"/>
      <c r="AW41" s="355"/>
      <c r="AX41" s="357"/>
    </row>
    <row r="42" spans="1:50" ht="23.25" customHeight="1" x14ac:dyDescent="0.15">
      <c r="A42" s="887" t="s">
        <v>303</v>
      </c>
      <c r="B42" s="888"/>
      <c r="C42" s="888"/>
      <c r="D42" s="888"/>
      <c r="E42" s="888"/>
      <c r="F42" s="889"/>
      <c r="G42" s="893" t="s">
        <v>501</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v>2</v>
      </c>
      <c r="AV45" s="261"/>
      <c r="AW45" s="369" t="s">
        <v>177</v>
      </c>
      <c r="AX45" s="370"/>
    </row>
    <row r="46" spans="1:50" ht="23.25" customHeight="1" x14ac:dyDescent="0.15">
      <c r="A46" s="502"/>
      <c r="B46" s="500"/>
      <c r="C46" s="500"/>
      <c r="D46" s="500"/>
      <c r="E46" s="500"/>
      <c r="F46" s="501"/>
      <c r="G46" s="527" t="s">
        <v>502</v>
      </c>
      <c r="H46" s="528"/>
      <c r="I46" s="528"/>
      <c r="J46" s="528"/>
      <c r="K46" s="528"/>
      <c r="L46" s="528"/>
      <c r="M46" s="528"/>
      <c r="N46" s="528"/>
      <c r="O46" s="529"/>
      <c r="P46" s="151" t="s">
        <v>503</v>
      </c>
      <c r="Q46" s="151"/>
      <c r="R46" s="151"/>
      <c r="S46" s="151"/>
      <c r="T46" s="151"/>
      <c r="U46" s="151"/>
      <c r="V46" s="151"/>
      <c r="W46" s="151"/>
      <c r="X46" s="222"/>
      <c r="Y46" s="328" t="s">
        <v>12</v>
      </c>
      <c r="Z46" s="536"/>
      <c r="AA46" s="537"/>
      <c r="AB46" s="538" t="s">
        <v>505</v>
      </c>
      <c r="AC46" s="538"/>
      <c r="AD46" s="538"/>
      <c r="AE46" s="354">
        <v>11</v>
      </c>
      <c r="AF46" s="355"/>
      <c r="AG46" s="355"/>
      <c r="AH46" s="355"/>
      <c r="AI46" s="354">
        <v>11</v>
      </c>
      <c r="AJ46" s="355"/>
      <c r="AK46" s="355"/>
      <c r="AL46" s="355"/>
      <c r="AM46" s="354"/>
      <c r="AN46" s="355"/>
      <c r="AO46" s="355"/>
      <c r="AP46" s="355"/>
      <c r="AQ46" s="105" t="s">
        <v>494</v>
      </c>
      <c r="AR46" s="106"/>
      <c r="AS46" s="106"/>
      <c r="AT46" s="107"/>
      <c r="AU46" s="355"/>
      <c r="AV46" s="355"/>
      <c r="AW46" s="355"/>
      <c r="AX46" s="357"/>
    </row>
    <row r="47" spans="1:50" ht="23.25"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505</v>
      </c>
      <c r="AC47" s="509"/>
      <c r="AD47" s="509"/>
      <c r="AE47" s="354">
        <v>0</v>
      </c>
      <c r="AF47" s="355"/>
      <c r="AG47" s="355"/>
      <c r="AH47" s="355"/>
      <c r="AI47" s="354">
        <v>0</v>
      </c>
      <c r="AJ47" s="355"/>
      <c r="AK47" s="355"/>
      <c r="AL47" s="355"/>
      <c r="AM47" s="354"/>
      <c r="AN47" s="355"/>
      <c r="AO47" s="355"/>
      <c r="AP47" s="355"/>
      <c r="AQ47" s="105" t="s">
        <v>494</v>
      </c>
      <c r="AR47" s="106"/>
      <c r="AS47" s="106"/>
      <c r="AT47" s="107"/>
      <c r="AU47" s="355">
        <v>0</v>
      </c>
      <c r="AV47" s="355"/>
      <c r="AW47" s="355"/>
      <c r="AX47" s="357"/>
    </row>
    <row r="48" spans="1:50" ht="111.75"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v>52.2</v>
      </c>
      <c r="AF48" s="355"/>
      <c r="AG48" s="355"/>
      <c r="AH48" s="355"/>
      <c r="AI48" s="354">
        <v>52.2</v>
      </c>
      <c r="AJ48" s="355"/>
      <c r="AK48" s="355"/>
      <c r="AL48" s="355"/>
      <c r="AM48" s="354"/>
      <c r="AN48" s="355"/>
      <c r="AO48" s="355"/>
      <c r="AP48" s="355"/>
      <c r="AQ48" s="105" t="s">
        <v>494</v>
      </c>
      <c r="AR48" s="106"/>
      <c r="AS48" s="106"/>
      <c r="AT48" s="107"/>
      <c r="AU48" s="355"/>
      <c r="AV48" s="355"/>
      <c r="AW48" s="355"/>
      <c r="AX48" s="357"/>
    </row>
    <row r="49" spans="1:50" ht="23.25" customHeight="1" x14ac:dyDescent="0.15">
      <c r="A49" s="887" t="s">
        <v>303</v>
      </c>
      <c r="B49" s="888"/>
      <c r="C49" s="888"/>
      <c r="D49" s="888"/>
      <c r="E49" s="888"/>
      <c r="F49" s="889"/>
      <c r="G49" s="893" t="s">
        <v>504</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v>5</v>
      </c>
      <c r="AR52" s="126"/>
      <c r="AS52" s="127" t="s">
        <v>188</v>
      </c>
      <c r="AT52" s="162"/>
      <c r="AU52" s="261">
        <v>13</v>
      </c>
      <c r="AV52" s="261"/>
      <c r="AW52" s="369" t="s">
        <v>177</v>
      </c>
      <c r="AX52" s="370"/>
    </row>
    <row r="53" spans="1:50" ht="23.25" customHeight="1" x14ac:dyDescent="0.15">
      <c r="A53" s="502"/>
      <c r="B53" s="500"/>
      <c r="C53" s="500"/>
      <c r="D53" s="500"/>
      <c r="E53" s="500"/>
      <c r="F53" s="501"/>
      <c r="G53" s="527" t="s">
        <v>572</v>
      </c>
      <c r="H53" s="528"/>
      <c r="I53" s="528"/>
      <c r="J53" s="528"/>
      <c r="K53" s="528"/>
      <c r="L53" s="528"/>
      <c r="M53" s="528"/>
      <c r="N53" s="528"/>
      <c r="O53" s="529"/>
      <c r="P53" s="151" t="s">
        <v>508</v>
      </c>
      <c r="Q53" s="151"/>
      <c r="R53" s="151"/>
      <c r="S53" s="151"/>
      <c r="T53" s="151"/>
      <c r="U53" s="151"/>
      <c r="V53" s="151"/>
      <c r="W53" s="151"/>
      <c r="X53" s="222"/>
      <c r="Y53" s="328" t="s">
        <v>12</v>
      </c>
      <c r="Z53" s="536"/>
      <c r="AA53" s="537"/>
      <c r="AB53" s="538" t="s">
        <v>509</v>
      </c>
      <c r="AC53" s="538"/>
      <c r="AD53" s="538"/>
      <c r="AE53" s="354" t="s">
        <v>495</v>
      </c>
      <c r="AF53" s="355"/>
      <c r="AG53" s="355"/>
      <c r="AH53" s="355"/>
      <c r="AI53" s="354" t="s">
        <v>494</v>
      </c>
      <c r="AJ53" s="355"/>
      <c r="AK53" s="355"/>
      <c r="AL53" s="355"/>
      <c r="AM53" s="354"/>
      <c r="AN53" s="355"/>
      <c r="AO53" s="355"/>
      <c r="AP53" s="355"/>
      <c r="AQ53" s="105"/>
      <c r="AR53" s="106"/>
      <c r="AS53" s="106"/>
      <c r="AT53" s="107"/>
      <c r="AU53" s="355"/>
      <c r="AV53" s="355"/>
      <c r="AW53" s="355"/>
      <c r="AX53" s="357"/>
    </row>
    <row r="54" spans="1:50" ht="23.25"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t="s">
        <v>509</v>
      </c>
      <c r="AC54" s="509"/>
      <c r="AD54" s="509"/>
      <c r="AE54" s="354" t="s">
        <v>494</v>
      </c>
      <c r="AF54" s="355"/>
      <c r="AG54" s="355"/>
      <c r="AH54" s="355"/>
      <c r="AI54" s="354" t="s">
        <v>510</v>
      </c>
      <c r="AJ54" s="355"/>
      <c r="AK54" s="355"/>
      <c r="AL54" s="355"/>
      <c r="AM54" s="354">
        <v>87</v>
      </c>
      <c r="AN54" s="355"/>
      <c r="AO54" s="355"/>
      <c r="AP54" s="355"/>
      <c r="AQ54" s="105">
        <v>52</v>
      </c>
      <c r="AR54" s="106"/>
      <c r="AS54" s="106"/>
      <c r="AT54" s="107"/>
      <c r="AU54" s="355">
        <v>225</v>
      </c>
      <c r="AV54" s="355"/>
      <c r="AW54" s="355"/>
      <c r="AX54" s="357"/>
    </row>
    <row r="55" spans="1:50" ht="23.25"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t="s">
        <v>494</v>
      </c>
      <c r="AF55" s="355"/>
      <c r="AG55" s="355"/>
      <c r="AH55" s="355"/>
      <c r="AI55" s="354" t="s">
        <v>494</v>
      </c>
      <c r="AJ55" s="355"/>
      <c r="AK55" s="355"/>
      <c r="AL55" s="355"/>
      <c r="AM55" s="354"/>
      <c r="AN55" s="355"/>
      <c r="AO55" s="355"/>
      <c r="AP55" s="355"/>
      <c r="AQ55" s="105"/>
      <c r="AR55" s="106"/>
      <c r="AS55" s="106"/>
      <c r="AT55" s="107"/>
      <c r="AU55" s="355"/>
      <c r="AV55" s="355"/>
      <c r="AW55" s="355"/>
      <c r="AX55" s="357"/>
    </row>
    <row r="56" spans="1:50" ht="23.25" customHeight="1" x14ac:dyDescent="0.15">
      <c r="A56" s="887" t="s">
        <v>303</v>
      </c>
      <c r="B56" s="888"/>
      <c r="C56" s="888"/>
      <c r="D56" s="888"/>
      <c r="E56" s="888"/>
      <c r="F56" s="889"/>
      <c r="G56" s="893" t="s">
        <v>511</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9" t="s">
        <v>133</v>
      </c>
      <c r="AV65" s="969"/>
      <c r="AW65" s="969"/>
      <c r="AX65" s="970"/>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5</v>
      </c>
      <c r="AR66" s="261"/>
      <c r="AS66" s="855" t="s">
        <v>188</v>
      </c>
      <c r="AT66" s="856"/>
      <c r="AU66" s="261">
        <v>13</v>
      </c>
      <c r="AV66" s="261"/>
      <c r="AW66" s="855" t="s">
        <v>273</v>
      </c>
      <c r="AX66" s="971"/>
    </row>
    <row r="67" spans="1:50" ht="23.25" customHeight="1" x14ac:dyDescent="0.15">
      <c r="A67" s="841"/>
      <c r="B67" s="842"/>
      <c r="C67" s="842"/>
      <c r="D67" s="842"/>
      <c r="E67" s="842"/>
      <c r="F67" s="843"/>
      <c r="G67" s="972" t="s">
        <v>189</v>
      </c>
      <c r="H67" s="930" t="s">
        <v>512</v>
      </c>
      <c r="I67" s="931"/>
      <c r="J67" s="931"/>
      <c r="K67" s="931"/>
      <c r="L67" s="931"/>
      <c r="M67" s="931"/>
      <c r="N67" s="931"/>
      <c r="O67" s="932"/>
      <c r="P67" s="930" t="s">
        <v>513</v>
      </c>
      <c r="Q67" s="931"/>
      <c r="R67" s="931"/>
      <c r="S67" s="931"/>
      <c r="T67" s="931"/>
      <c r="U67" s="931"/>
      <c r="V67" s="932"/>
      <c r="W67" s="961"/>
      <c r="X67" s="962"/>
      <c r="Y67" s="948" t="s">
        <v>12</v>
      </c>
      <c r="Z67" s="948"/>
      <c r="AA67" s="949"/>
      <c r="AB67" s="950" t="s">
        <v>293</v>
      </c>
      <c r="AC67" s="950"/>
      <c r="AD67" s="950"/>
      <c r="AE67" s="354" t="s">
        <v>496</v>
      </c>
      <c r="AF67" s="355"/>
      <c r="AG67" s="355"/>
      <c r="AH67" s="355"/>
      <c r="AI67" s="354" t="s">
        <v>493</v>
      </c>
      <c r="AJ67" s="355"/>
      <c r="AK67" s="355"/>
      <c r="AL67" s="355"/>
      <c r="AM67" s="354" t="s">
        <v>493</v>
      </c>
      <c r="AN67" s="355"/>
      <c r="AO67" s="355"/>
      <c r="AP67" s="355"/>
      <c r="AQ67" s="354"/>
      <c r="AR67" s="355"/>
      <c r="AS67" s="355"/>
      <c r="AT67" s="356"/>
      <c r="AU67" s="355"/>
      <c r="AV67" s="355"/>
      <c r="AW67" s="355"/>
      <c r="AX67" s="357"/>
    </row>
    <row r="68" spans="1:50" ht="23.25" customHeight="1" x14ac:dyDescent="0.15">
      <c r="A68" s="841"/>
      <c r="B68" s="842"/>
      <c r="C68" s="842"/>
      <c r="D68" s="842"/>
      <c r="E68" s="842"/>
      <c r="F68" s="843"/>
      <c r="G68" s="929"/>
      <c r="H68" s="933"/>
      <c r="I68" s="934"/>
      <c r="J68" s="934"/>
      <c r="K68" s="934"/>
      <c r="L68" s="934"/>
      <c r="M68" s="934"/>
      <c r="N68" s="934"/>
      <c r="O68" s="935"/>
      <c r="P68" s="933"/>
      <c r="Q68" s="934"/>
      <c r="R68" s="934"/>
      <c r="S68" s="934"/>
      <c r="T68" s="934"/>
      <c r="U68" s="934"/>
      <c r="V68" s="935"/>
      <c r="W68" s="963"/>
      <c r="X68" s="964"/>
      <c r="Y68" s="174" t="s">
        <v>53</v>
      </c>
      <c r="Z68" s="174"/>
      <c r="AA68" s="175"/>
      <c r="AB68" s="967" t="s">
        <v>293</v>
      </c>
      <c r="AC68" s="967"/>
      <c r="AD68" s="967"/>
      <c r="AE68" s="354" t="s">
        <v>496</v>
      </c>
      <c r="AF68" s="355"/>
      <c r="AG68" s="355"/>
      <c r="AH68" s="355"/>
      <c r="AI68" s="354" t="s">
        <v>493</v>
      </c>
      <c r="AJ68" s="355"/>
      <c r="AK68" s="355"/>
      <c r="AL68" s="355"/>
      <c r="AM68" s="354" t="s">
        <v>493</v>
      </c>
      <c r="AN68" s="355"/>
      <c r="AO68" s="355"/>
      <c r="AP68" s="355"/>
      <c r="AQ68" s="354">
        <v>1841491</v>
      </c>
      <c r="AR68" s="355"/>
      <c r="AS68" s="355"/>
      <c r="AT68" s="356"/>
      <c r="AU68" s="355">
        <v>3833494</v>
      </c>
      <c r="AV68" s="355"/>
      <c r="AW68" s="355"/>
      <c r="AX68" s="357"/>
    </row>
    <row r="69" spans="1:50" ht="23.25" customHeight="1" x14ac:dyDescent="0.15">
      <c r="A69" s="841"/>
      <c r="B69" s="842"/>
      <c r="C69" s="842"/>
      <c r="D69" s="842"/>
      <c r="E69" s="842"/>
      <c r="F69" s="843"/>
      <c r="G69" s="973"/>
      <c r="H69" s="933"/>
      <c r="I69" s="934"/>
      <c r="J69" s="934"/>
      <c r="K69" s="934"/>
      <c r="L69" s="934"/>
      <c r="M69" s="934"/>
      <c r="N69" s="934"/>
      <c r="O69" s="935"/>
      <c r="P69" s="933"/>
      <c r="Q69" s="934"/>
      <c r="R69" s="934"/>
      <c r="S69" s="934"/>
      <c r="T69" s="934"/>
      <c r="U69" s="934"/>
      <c r="V69" s="935"/>
      <c r="W69" s="965"/>
      <c r="X69" s="966"/>
      <c r="Y69" s="174" t="s">
        <v>13</v>
      </c>
      <c r="Z69" s="174"/>
      <c r="AA69" s="175"/>
      <c r="AB69" s="968" t="s">
        <v>294</v>
      </c>
      <c r="AC69" s="968"/>
      <c r="AD69" s="968"/>
      <c r="AE69" s="804" t="s">
        <v>494</v>
      </c>
      <c r="AF69" s="805"/>
      <c r="AG69" s="805"/>
      <c r="AH69" s="805"/>
      <c r="AI69" s="804" t="s">
        <v>493</v>
      </c>
      <c r="AJ69" s="805"/>
      <c r="AK69" s="805"/>
      <c r="AL69" s="805"/>
      <c r="AM69" s="804" t="s">
        <v>493</v>
      </c>
      <c r="AN69" s="805"/>
      <c r="AO69" s="805"/>
      <c r="AP69" s="805"/>
      <c r="AQ69" s="354"/>
      <c r="AR69" s="355"/>
      <c r="AS69" s="355"/>
      <c r="AT69" s="356"/>
      <c r="AU69" s="355"/>
      <c r="AV69" s="355"/>
      <c r="AW69" s="355"/>
      <c r="AX69" s="357"/>
    </row>
    <row r="70" spans="1:50" ht="23.25" customHeight="1" x14ac:dyDescent="0.15">
      <c r="A70" s="841" t="s">
        <v>279</v>
      </c>
      <c r="B70" s="842"/>
      <c r="C70" s="842"/>
      <c r="D70" s="842"/>
      <c r="E70" s="842"/>
      <c r="F70" s="843"/>
      <c r="G70" s="929" t="s">
        <v>190</v>
      </c>
      <c r="H70" s="930" t="s">
        <v>514</v>
      </c>
      <c r="I70" s="931"/>
      <c r="J70" s="931"/>
      <c r="K70" s="931"/>
      <c r="L70" s="931"/>
      <c r="M70" s="931"/>
      <c r="N70" s="931"/>
      <c r="O70" s="932"/>
      <c r="P70" s="939" t="s">
        <v>515</v>
      </c>
      <c r="Q70" s="939"/>
      <c r="R70" s="939"/>
      <c r="S70" s="939"/>
      <c r="T70" s="939"/>
      <c r="U70" s="939"/>
      <c r="V70" s="939"/>
      <c r="W70" s="942" t="s">
        <v>292</v>
      </c>
      <c r="X70" s="943"/>
      <c r="Y70" s="948" t="s">
        <v>12</v>
      </c>
      <c r="Z70" s="948"/>
      <c r="AA70" s="949"/>
      <c r="AB70" s="950" t="s">
        <v>293</v>
      </c>
      <c r="AC70" s="950"/>
      <c r="AD70" s="950"/>
      <c r="AE70" s="354" t="s">
        <v>494</v>
      </c>
      <c r="AF70" s="355"/>
      <c r="AG70" s="355"/>
      <c r="AH70" s="355"/>
      <c r="AI70" s="354" t="s">
        <v>493</v>
      </c>
      <c r="AJ70" s="355"/>
      <c r="AK70" s="355"/>
      <c r="AL70" s="355"/>
      <c r="AM70" s="354" t="s">
        <v>493</v>
      </c>
      <c r="AN70" s="355"/>
      <c r="AO70" s="355"/>
      <c r="AP70" s="355"/>
      <c r="AQ70" s="354"/>
      <c r="AR70" s="355"/>
      <c r="AS70" s="355"/>
      <c r="AT70" s="356"/>
      <c r="AU70" s="355"/>
      <c r="AV70" s="355"/>
      <c r="AW70" s="355"/>
      <c r="AX70" s="357"/>
    </row>
    <row r="71" spans="1:50" ht="23.25" customHeight="1" x14ac:dyDescent="0.15">
      <c r="A71" s="841"/>
      <c r="B71" s="842"/>
      <c r="C71" s="842"/>
      <c r="D71" s="842"/>
      <c r="E71" s="842"/>
      <c r="F71" s="843"/>
      <c r="G71" s="929"/>
      <c r="H71" s="933"/>
      <c r="I71" s="934"/>
      <c r="J71" s="934"/>
      <c r="K71" s="934"/>
      <c r="L71" s="934"/>
      <c r="M71" s="934"/>
      <c r="N71" s="934"/>
      <c r="O71" s="935"/>
      <c r="P71" s="940"/>
      <c r="Q71" s="940"/>
      <c r="R71" s="940"/>
      <c r="S71" s="940"/>
      <c r="T71" s="940"/>
      <c r="U71" s="940"/>
      <c r="V71" s="940"/>
      <c r="W71" s="944"/>
      <c r="X71" s="945"/>
      <c r="Y71" s="174" t="s">
        <v>53</v>
      </c>
      <c r="Z71" s="174"/>
      <c r="AA71" s="175"/>
      <c r="AB71" s="967" t="s">
        <v>293</v>
      </c>
      <c r="AC71" s="967"/>
      <c r="AD71" s="967"/>
      <c r="AE71" s="354" t="s">
        <v>494</v>
      </c>
      <c r="AF71" s="355"/>
      <c r="AG71" s="355"/>
      <c r="AH71" s="355"/>
      <c r="AI71" s="354" t="s">
        <v>493</v>
      </c>
      <c r="AJ71" s="355"/>
      <c r="AK71" s="355"/>
      <c r="AL71" s="355"/>
      <c r="AM71" s="354" t="s">
        <v>493</v>
      </c>
      <c r="AN71" s="355"/>
      <c r="AO71" s="355"/>
      <c r="AP71" s="355"/>
      <c r="AQ71" s="354">
        <v>1841491</v>
      </c>
      <c r="AR71" s="355"/>
      <c r="AS71" s="355"/>
      <c r="AT71" s="356"/>
      <c r="AU71" s="355">
        <v>3833494</v>
      </c>
      <c r="AV71" s="355"/>
      <c r="AW71" s="355"/>
      <c r="AX71" s="357"/>
    </row>
    <row r="72" spans="1:50" ht="23.25" customHeight="1" thickBot="1" x14ac:dyDescent="0.2">
      <c r="A72" s="844"/>
      <c r="B72" s="845"/>
      <c r="C72" s="845"/>
      <c r="D72" s="845"/>
      <c r="E72" s="845"/>
      <c r="F72" s="846"/>
      <c r="G72" s="929"/>
      <c r="H72" s="936"/>
      <c r="I72" s="937"/>
      <c r="J72" s="937"/>
      <c r="K72" s="937"/>
      <c r="L72" s="937"/>
      <c r="M72" s="937"/>
      <c r="N72" s="937"/>
      <c r="O72" s="938"/>
      <c r="P72" s="941"/>
      <c r="Q72" s="941"/>
      <c r="R72" s="941"/>
      <c r="S72" s="941"/>
      <c r="T72" s="941"/>
      <c r="U72" s="941"/>
      <c r="V72" s="941"/>
      <c r="W72" s="946"/>
      <c r="X72" s="947"/>
      <c r="Y72" s="174" t="s">
        <v>13</v>
      </c>
      <c r="Z72" s="174"/>
      <c r="AA72" s="175"/>
      <c r="AB72" s="968" t="s">
        <v>294</v>
      </c>
      <c r="AC72" s="968"/>
      <c r="AD72" s="968"/>
      <c r="AE72" s="354" t="s">
        <v>496</v>
      </c>
      <c r="AF72" s="355"/>
      <c r="AG72" s="355"/>
      <c r="AH72" s="355"/>
      <c r="AI72" s="354" t="s">
        <v>493</v>
      </c>
      <c r="AJ72" s="355"/>
      <c r="AK72" s="355"/>
      <c r="AL72" s="355"/>
      <c r="AM72" s="354" t="s">
        <v>493</v>
      </c>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306</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8" t="s">
        <v>355</v>
      </c>
      <c r="AR100" s="919"/>
      <c r="AS100" s="919"/>
      <c r="AT100" s="920"/>
      <c r="AU100" s="918" t="s">
        <v>356</v>
      </c>
      <c r="AV100" s="919"/>
      <c r="AW100" s="919"/>
      <c r="AX100" s="921"/>
    </row>
    <row r="101" spans="1:60" ht="23.25" customHeight="1" x14ac:dyDescent="0.15">
      <c r="A101" s="478"/>
      <c r="B101" s="479"/>
      <c r="C101" s="479"/>
      <c r="D101" s="479"/>
      <c r="E101" s="479"/>
      <c r="F101" s="480"/>
      <c r="G101" s="151" t="s">
        <v>516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517</v>
      </c>
      <c r="AC101" s="538"/>
      <c r="AD101" s="538"/>
      <c r="AE101" s="354">
        <v>1.4</v>
      </c>
      <c r="AF101" s="355"/>
      <c r="AG101" s="355"/>
      <c r="AH101" s="356"/>
      <c r="AI101" s="354">
        <v>1.4</v>
      </c>
      <c r="AJ101" s="355"/>
      <c r="AK101" s="355"/>
      <c r="AL101" s="356"/>
      <c r="AM101" s="354">
        <v>8.6</v>
      </c>
      <c r="AN101" s="355"/>
      <c r="AO101" s="355"/>
      <c r="AP101" s="356"/>
      <c r="AQ101" s="354">
        <v>8.6</v>
      </c>
      <c r="AR101" s="355"/>
      <c r="AS101" s="355"/>
      <c r="AT101" s="356"/>
      <c r="AU101" s="354">
        <v>8.6</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518</v>
      </c>
      <c r="AC102" s="538"/>
      <c r="AD102" s="538"/>
      <c r="AE102" s="348">
        <v>1.4</v>
      </c>
      <c r="AF102" s="348"/>
      <c r="AG102" s="348"/>
      <c r="AH102" s="348"/>
      <c r="AI102" s="348">
        <v>1.4</v>
      </c>
      <c r="AJ102" s="348"/>
      <c r="AK102" s="348"/>
      <c r="AL102" s="348"/>
      <c r="AM102" s="348">
        <v>8.6</v>
      </c>
      <c r="AN102" s="348"/>
      <c r="AO102" s="348"/>
      <c r="AP102" s="348"/>
      <c r="AQ102" s="804">
        <v>8.6</v>
      </c>
      <c r="AR102" s="805"/>
      <c r="AS102" s="805"/>
      <c r="AT102" s="806"/>
      <c r="AU102" s="804">
        <v>8.6</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520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519</v>
      </c>
      <c r="AC116" s="291"/>
      <c r="AD116" s="292"/>
      <c r="AE116" s="348">
        <v>393</v>
      </c>
      <c r="AF116" s="348"/>
      <c r="AG116" s="348"/>
      <c r="AH116" s="348"/>
      <c r="AI116" s="348">
        <v>301</v>
      </c>
      <c r="AJ116" s="348"/>
      <c r="AK116" s="348"/>
      <c r="AL116" s="348"/>
      <c r="AM116" s="348">
        <v>283</v>
      </c>
      <c r="AN116" s="348"/>
      <c r="AO116" s="348"/>
      <c r="AP116" s="348"/>
      <c r="AQ116" s="354"/>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573</v>
      </c>
      <c r="AC117" s="332"/>
      <c r="AD117" s="333"/>
      <c r="AE117" s="296" t="s">
        <v>521</v>
      </c>
      <c r="AF117" s="296"/>
      <c r="AG117" s="296"/>
      <c r="AH117" s="296"/>
      <c r="AI117" s="296" t="s">
        <v>522</v>
      </c>
      <c r="AJ117" s="296"/>
      <c r="AK117" s="296"/>
      <c r="AL117" s="296"/>
      <c r="AM117" s="296" t="s">
        <v>523</v>
      </c>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330</v>
      </c>
      <c r="B130" s="984"/>
      <c r="C130" s="983" t="s">
        <v>191</v>
      </c>
      <c r="D130" s="984"/>
      <c r="E130" s="298" t="s">
        <v>220</v>
      </c>
      <c r="F130" s="299"/>
      <c r="G130" s="300" t="s">
        <v>524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525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7"/>
      <c r="B134" s="242"/>
      <c r="C134" s="241"/>
      <c r="D134" s="242"/>
      <c r="E134" s="241"/>
      <c r="F134" s="304"/>
      <c r="G134" s="221" t="s">
        <v>526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v>95</v>
      </c>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499</v>
      </c>
      <c r="AC135" s="123"/>
      <c r="AD135" s="123"/>
      <c r="AE135" s="256" t="s">
        <v>496</v>
      </c>
      <c r="AF135" s="106"/>
      <c r="AG135" s="106"/>
      <c r="AH135" s="106"/>
      <c r="AI135" s="256" t="s">
        <v>496</v>
      </c>
      <c r="AJ135" s="106"/>
      <c r="AK135" s="106"/>
      <c r="AL135" s="106"/>
      <c r="AM135" s="256" t="s">
        <v>494</v>
      </c>
      <c r="AN135" s="106"/>
      <c r="AO135" s="106"/>
      <c r="AP135" s="106"/>
      <c r="AQ135" s="256" t="s">
        <v>494</v>
      </c>
      <c r="AR135" s="106"/>
      <c r="AS135" s="106"/>
      <c r="AT135" s="106"/>
      <c r="AU135" s="256">
        <v>100</v>
      </c>
      <c r="AV135" s="106"/>
      <c r="AW135" s="106"/>
      <c r="AX135" s="205"/>
    </row>
    <row r="136" spans="1:50" ht="18.75"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v>2</v>
      </c>
      <c r="AV137" s="126"/>
      <c r="AW137" s="127" t="s">
        <v>177</v>
      </c>
      <c r="AX137" s="128"/>
    </row>
    <row r="138" spans="1:50" ht="39.75" customHeight="1" x14ac:dyDescent="0.15">
      <c r="A138" s="987"/>
      <c r="B138" s="242"/>
      <c r="C138" s="241"/>
      <c r="D138" s="242"/>
      <c r="E138" s="241"/>
      <c r="F138" s="304"/>
      <c r="G138" s="221" t="s">
        <v>527</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528</v>
      </c>
      <c r="AC138" s="214"/>
      <c r="AD138" s="214"/>
      <c r="AE138" s="256">
        <v>163</v>
      </c>
      <c r="AF138" s="106"/>
      <c r="AG138" s="106"/>
      <c r="AH138" s="106"/>
      <c r="AI138" s="256">
        <v>163</v>
      </c>
      <c r="AJ138" s="106"/>
      <c r="AK138" s="106"/>
      <c r="AL138" s="106"/>
      <c r="AM138" s="256"/>
      <c r="AN138" s="106"/>
      <c r="AO138" s="106"/>
      <c r="AP138" s="106"/>
      <c r="AQ138" s="256" t="s">
        <v>494</v>
      </c>
      <c r="AR138" s="106"/>
      <c r="AS138" s="106"/>
      <c r="AT138" s="106"/>
      <c r="AU138" s="256"/>
      <c r="AV138" s="106"/>
      <c r="AW138" s="106"/>
      <c r="AX138" s="205"/>
    </row>
    <row r="139" spans="1:50" ht="39.75"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529</v>
      </c>
      <c r="AC139" s="123"/>
      <c r="AD139" s="123"/>
      <c r="AE139" s="256" t="s">
        <v>530</v>
      </c>
      <c r="AF139" s="106"/>
      <c r="AG139" s="106"/>
      <c r="AH139" s="106"/>
      <c r="AI139" s="256" t="s">
        <v>496</v>
      </c>
      <c r="AJ139" s="106"/>
      <c r="AK139" s="106"/>
      <c r="AL139" s="106"/>
      <c r="AM139" s="256" t="s">
        <v>494</v>
      </c>
      <c r="AN139" s="106"/>
      <c r="AO139" s="106"/>
      <c r="AP139" s="106"/>
      <c r="AQ139" s="256" t="s">
        <v>494</v>
      </c>
      <c r="AR139" s="106"/>
      <c r="AS139" s="106"/>
      <c r="AT139" s="106"/>
      <c r="AU139" s="256">
        <v>150</v>
      </c>
      <c r="AV139" s="106"/>
      <c r="AW139" s="106"/>
      <c r="AX139" s="205"/>
    </row>
    <row r="140" spans="1:50" ht="18.75"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v>2</v>
      </c>
      <c r="AV141" s="126"/>
      <c r="AW141" s="127" t="s">
        <v>177</v>
      </c>
      <c r="AX141" s="128"/>
    </row>
    <row r="142" spans="1:50" ht="39.75" customHeight="1" x14ac:dyDescent="0.15">
      <c r="A142" s="987"/>
      <c r="B142" s="242"/>
      <c r="C142" s="241"/>
      <c r="D142" s="242"/>
      <c r="E142" s="241"/>
      <c r="F142" s="304"/>
      <c r="G142" s="221" t="s">
        <v>531</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505</v>
      </c>
      <c r="AC142" s="214"/>
      <c r="AD142" s="214"/>
      <c r="AE142" s="256">
        <v>11</v>
      </c>
      <c r="AF142" s="106"/>
      <c r="AG142" s="106"/>
      <c r="AH142" s="106"/>
      <c r="AI142" s="256">
        <v>11</v>
      </c>
      <c r="AJ142" s="106"/>
      <c r="AK142" s="106"/>
      <c r="AL142" s="106"/>
      <c r="AM142" s="256"/>
      <c r="AN142" s="106"/>
      <c r="AO142" s="106"/>
      <c r="AP142" s="106"/>
      <c r="AQ142" s="256" t="s">
        <v>494</v>
      </c>
      <c r="AR142" s="106"/>
      <c r="AS142" s="106"/>
      <c r="AT142" s="106"/>
      <c r="AU142" s="256"/>
      <c r="AV142" s="106"/>
      <c r="AW142" s="106"/>
      <c r="AX142" s="205"/>
    </row>
    <row r="143" spans="1:50" ht="39.75"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505</v>
      </c>
      <c r="AC143" s="123"/>
      <c r="AD143" s="123"/>
      <c r="AE143" s="256" t="s">
        <v>494</v>
      </c>
      <c r="AF143" s="106"/>
      <c r="AG143" s="106"/>
      <c r="AH143" s="106"/>
      <c r="AI143" s="256" t="s">
        <v>494</v>
      </c>
      <c r="AJ143" s="106"/>
      <c r="AK143" s="106"/>
      <c r="AL143" s="106"/>
      <c r="AM143" s="256"/>
      <c r="AN143" s="106"/>
      <c r="AO143" s="106"/>
      <c r="AP143" s="106"/>
      <c r="AQ143" s="256" t="s">
        <v>494</v>
      </c>
      <c r="AR143" s="106"/>
      <c r="AS143" s="106"/>
      <c r="AT143" s="106"/>
      <c r="AU143" s="256">
        <v>0</v>
      </c>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7"/>
      <c r="B188" s="242"/>
      <c r="C188" s="241"/>
      <c r="D188" s="242"/>
      <c r="E188" s="150" t="s">
        <v>532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7"/>
      <c r="B248" s="242"/>
      <c r="C248" s="241"/>
      <c r="D248" s="242"/>
      <c r="E248" s="150" t="s">
        <v>532</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7"/>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7"/>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7"/>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customHeight="1" thickBot="1" x14ac:dyDescent="0.2">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534</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535</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536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533</v>
      </c>
      <c r="AE705" s="723"/>
      <c r="AF705" s="723"/>
      <c r="AG705" s="150" t="s">
        <v>537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9"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484</v>
      </c>
      <c r="AE708" s="658"/>
      <c r="AF708" s="658"/>
      <c r="AG708" s="513" t="s">
        <v>538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539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533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540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533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54" t="s">
        <v>574</v>
      </c>
      <c r="AH713" s="655"/>
      <c r="AI713" s="655"/>
      <c r="AJ713" s="655"/>
      <c r="AK713" s="655"/>
      <c r="AL713" s="655"/>
      <c r="AM713" s="655"/>
      <c r="AN713" s="655"/>
      <c r="AO713" s="655"/>
      <c r="AP713" s="655"/>
      <c r="AQ713" s="655"/>
      <c r="AR713" s="655"/>
      <c r="AS713" s="655"/>
      <c r="AT713" s="655"/>
      <c r="AU713" s="655"/>
      <c r="AV713" s="655"/>
      <c r="AW713" s="655"/>
      <c r="AX713" s="656"/>
    </row>
    <row r="714" spans="1:50" ht="39.7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541</v>
      </c>
      <c r="AH714" s="680"/>
      <c r="AI714" s="680"/>
      <c r="AJ714" s="680"/>
      <c r="AK714" s="680"/>
      <c r="AL714" s="680"/>
      <c r="AM714" s="680"/>
      <c r="AN714" s="680"/>
      <c r="AO714" s="680"/>
      <c r="AP714" s="680"/>
      <c r="AQ714" s="680"/>
      <c r="AR714" s="680"/>
      <c r="AS714" s="680"/>
      <c r="AT714" s="680"/>
      <c r="AU714" s="680"/>
      <c r="AV714" s="680"/>
      <c r="AW714" s="680"/>
      <c r="AX714" s="681"/>
    </row>
    <row r="715" spans="1:50" ht="39"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542</v>
      </c>
      <c r="AH715" s="514"/>
      <c r="AI715" s="514"/>
      <c r="AJ715" s="514"/>
      <c r="AK715" s="514"/>
      <c r="AL715" s="514"/>
      <c r="AM715" s="514"/>
      <c r="AN715" s="514"/>
      <c r="AO715" s="514"/>
      <c r="AP715" s="514"/>
      <c r="AQ715" s="514"/>
      <c r="AR715" s="514"/>
      <c r="AS715" s="514"/>
      <c r="AT715" s="514"/>
      <c r="AU715" s="514"/>
      <c r="AV715" s="514"/>
      <c r="AW715" s="514"/>
      <c r="AX715" s="515"/>
    </row>
    <row r="716" spans="1:50" ht="51"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543</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544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484</v>
      </c>
      <c r="AE719" s="658"/>
      <c r="AF719" s="658"/>
      <c r="AG719" s="150" t="s">
        <v>547</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t="s">
        <v>480</v>
      </c>
      <c r="D721" s="908"/>
      <c r="E721" s="908"/>
      <c r="F721" s="909"/>
      <c r="G721" s="927"/>
      <c r="H721" s="928"/>
      <c r="I721" s="68" t="str">
        <f>IF(OR(G721="　", G721=""), "", "-")</f>
        <v/>
      </c>
      <c r="J721" s="906">
        <v>319</v>
      </c>
      <c r="K721" s="906"/>
      <c r="L721" s="68" t="str">
        <f>IF(M721="","","-")</f>
        <v/>
      </c>
      <c r="M721" s="69"/>
      <c r="N721" s="903" t="s">
        <v>545</v>
      </c>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t="s">
        <v>480</v>
      </c>
      <c r="D722" s="908"/>
      <c r="E722" s="908"/>
      <c r="F722" s="909"/>
      <c r="G722" s="927"/>
      <c r="H722" s="928"/>
      <c r="I722" s="68" t="str">
        <f t="shared" ref="I722:I725" si="4">IF(OR(G722="　", G722=""), "", "-")</f>
        <v/>
      </c>
      <c r="J722" s="906">
        <v>240</v>
      </c>
      <c r="K722" s="906"/>
      <c r="L722" s="68" t="str">
        <f t="shared" ref="L722:L725" si="5">IF(M722="","","-")</f>
        <v/>
      </c>
      <c r="M722" s="69"/>
      <c r="N722" s="903" t="s">
        <v>546</v>
      </c>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t="s">
        <v>480</v>
      </c>
      <c r="D723" s="908"/>
      <c r="E723" s="908"/>
      <c r="F723" s="909"/>
      <c r="G723" s="927"/>
      <c r="H723" s="928"/>
      <c r="I723" s="68" t="str">
        <f t="shared" si="4"/>
        <v/>
      </c>
      <c r="J723" s="906">
        <v>257</v>
      </c>
      <c r="K723" s="906"/>
      <c r="L723" s="68" t="str">
        <f t="shared" si="5"/>
        <v/>
      </c>
      <c r="M723" s="69"/>
      <c r="N723" s="903" t="s">
        <v>548</v>
      </c>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58"/>
      <c r="H725" s="959"/>
      <c r="I725" s="70" t="str">
        <f t="shared" si="4"/>
        <v/>
      </c>
      <c r="J725" s="960"/>
      <c r="K725" s="960"/>
      <c r="L725" s="70" t="str">
        <f t="shared" si="5"/>
        <v/>
      </c>
      <c r="M725" s="71"/>
      <c r="N725" s="951"/>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86.25" customHeight="1" x14ac:dyDescent="0.15">
      <c r="A726" s="608" t="s">
        <v>47</v>
      </c>
      <c r="B726" s="609"/>
      <c r="C726" s="433" t="s">
        <v>52</v>
      </c>
      <c r="D726" s="568"/>
      <c r="E726" s="568"/>
      <c r="F726" s="569"/>
      <c r="G726" s="787" t="s">
        <v>549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550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t="s">
        <v>551</v>
      </c>
      <c r="AS737" s="97"/>
      <c r="AT737" s="97"/>
      <c r="AU737" s="97"/>
      <c r="AV737" s="97"/>
      <c r="AW737" s="97"/>
      <c r="AX737" s="98"/>
      <c r="AY737" s="74"/>
      <c r="AZ737" s="74"/>
    </row>
    <row r="738" spans="1:52" ht="24.75" customHeight="1" x14ac:dyDescent="0.15">
      <c r="A738" s="86" t="s">
        <v>318</v>
      </c>
      <c r="B738" s="87"/>
      <c r="C738" s="87"/>
      <c r="D738" s="88"/>
      <c r="E738" s="89" t="s">
        <v>552</v>
      </c>
      <c r="F738" s="89"/>
      <c r="G738" s="89"/>
      <c r="H738" s="89"/>
      <c r="I738" s="89"/>
      <c r="J738" s="89"/>
      <c r="K738" s="89"/>
      <c r="L738" s="89"/>
      <c r="M738" s="89"/>
      <c r="N738" s="95" t="s">
        <v>317</v>
      </c>
      <c r="O738" s="95"/>
      <c r="P738" s="95"/>
      <c r="Q738" s="95"/>
      <c r="R738" s="89" t="s">
        <v>553</v>
      </c>
      <c r="S738" s="89"/>
      <c r="T738" s="89"/>
      <c r="U738" s="89"/>
      <c r="V738" s="89"/>
      <c r="W738" s="89"/>
      <c r="X738" s="89"/>
      <c r="Y738" s="89"/>
      <c r="Z738" s="89"/>
      <c r="AA738" s="95" t="s">
        <v>316</v>
      </c>
      <c r="AB738" s="95"/>
      <c r="AC738" s="95"/>
      <c r="AD738" s="95"/>
      <c r="AE738" s="89" t="s">
        <v>554</v>
      </c>
      <c r="AF738" s="89"/>
      <c r="AG738" s="89"/>
      <c r="AH738" s="89"/>
      <c r="AI738" s="89"/>
      <c r="AJ738" s="89"/>
      <c r="AK738" s="89"/>
      <c r="AL738" s="89"/>
      <c r="AM738" s="89"/>
      <c r="AN738" s="95" t="s">
        <v>315</v>
      </c>
      <c r="AO738" s="95"/>
      <c r="AP738" s="95"/>
      <c r="AQ738" s="95"/>
      <c r="AR738" s="96" t="s">
        <v>555</v>
      </c>
      <c r="AS738" s="97"/>
      <c r="AT738" s="97"/>
      <c r="AU738" s="97"/>
      <c r="AV738" s="97"/>
      <c r="AW738" s="97"/>
      <c r="AX738" s="98"/>
    </row>
    <row r="739" spans="1:52" ht="24.75" customHeight="1" x14ac:dyDescent="0.15">
      <c r="A739" s="86" t="s">
        <v>314</v>
      </c>
      <c r="B739" s="87"/>
      <c r="C739" s="87"/>
      <c r="D739" s="88"/>
      <c r="E739" s="89" t="s">
        <v>556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285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thickBo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557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566</v>
      </c>
      <c r="H782" s="440"/>
      <c r="I782" s="440"/>
      <c r="J782" s="440"/>
      <c r="K782" s="441"/>
      <c r="L782" s="442"/>
      <c r="M782" s="443"/>
      <c r="N782" s="443"/>
      <c r="O782" s="443"/>
      <c r="P782" s="443"/>
      <c r="Q782" s="443"/>
      <c r="R782" s="443"/>
      <c r="S782" s="443"/>
      <c r="T782" s="443"/>
      <c r="U782" s="443"/>
      <c r="V782" s="443"/>
      <c r="W782" s="443"/>
      <c r="X782" s="444"/>
      <c r="Y782" s="445">
        <f>3037+677</f>
        <v>3714</v>
      </c>
      <c r="Z782" s="446"/>
      <c r="AA782" s="446"/>
      <c r="AB782" s="544"/>
      <c r="AC782" s="439" t="s">
        <v>566</v>
      </c>
      <c r="AD782" s="440"/>
      <c r="AE782" s="440"/>
      <c r="AF782" s="440"/>
      <c r="AG782" s="441"/>
      <c r="AH782" s="442"/>
      <c r="AI782" s="443"/>
      <c r="AJ782" s="443"/>
      <c r="AK782" s="443"/>
      <c r="AL782" s="443"/>
      <c r="AM782" s="443"/>
      <c r="AN782" s="443"/>
      <c r="AO782" s="443"/>
      <c r="AP782" s="443"/>
      <c r="AQ782" s="443"/>
      <c r="AR782" s="443"/>
      <c r="AS782" s="443"/>
      <c r="AT782" s="444"/>
      <c r="AU782" s="445">
        <f>1281+275</f>
        <v>1556</v>
      </c>
      <c r="AV782" s="446"/>
      <c r="AW782" s="446"/>
      <c r="AX782" s="447"/>
    </row>
    <row r="783" spans="1:50" ht="24.75" customHeight="1" x14ac:dyDescent="0.15">
      <c r="A783" s="543"/>
      <c r="B783" s="753"/>
      <c r="C783" s="753"/>
      <c r="D783" s="753"/>
      <c r="E783" s="753"/>
      <c r="F783" s="754"/>
      <c r="G783" s="338" t="s">
        <v>567</v>
      </c>
      <c r="H783" s="339"/>
      <c r="I783" s="339"/>
      <c r="J783" s="339"/>
      <c r="K783" s="340"/>
      <c r="L783" s="391"/>
      <c r="M783" s="392"/>
      <c r="N783" s="392"/>
      <c r="O783" s="392"/>
      <c r="P783" s="392"/>
      <c r="Q783" s="392"/>
      <c r="R783" s="392"/>
      <c r="S783" s="392"/>
      <c r="T783" s="392"/>
      <c r="U783" s="392"/>
      <c r="V783" s="392"/>
      <c r="W783" s="392"/>
      <c r="X783" s="393"/>
      <c r="Y783" s="388">
        <f>541+1332</f>
        <v>1873</v>
      </c>
      <c r="Z783" s="389"/>
      <c r="AA783" s="389"/>
      <c r="AB783" s="395"/>
      <c r="AC783" s="338" t="s">
        <v>567</v>
      </c>
      <c r="AD783" s="339"/>
      <c r="AE783" s="339"/>
      <c r="AF783" s="339"/>
      <c r="AG783" s="340"/>
      <c r="AH783" s="391"/>
      <c r="AI783" s="392"/>
      <c r="AJ783" s="392"/>
      <c r="AK783" s="392"/>
      <c r="AL783" s="392"/>
      <c r="AM783" s="392"/>
      <c r="AN783" s="392"/>
      <c r="AO783" s="392"/>
      <c r="AP783" s="392"/>
      <c r="AQ783" s="392"/>
      <c r="AR783" s="392"/>
      <c r="AS783" s="392"/>
      <c r="AT783" s="393"/>
      <c r="AU783" s="388">
        <f>ROUND(0.2+11,0)</f>
        <v>11</v>
      </c>
      <c r="AV783" s="389"/>
      <c r="AW783" s="389"/>
      <c r="AX783" s="390"/>
    </row>
    <row r="784" spans="1:50" ht="24.75" customHeight="1" x14ac:dyDescent="0.15">
      <c r="A784" s="543"/>
      <c r="B784" s="753"/>
      <c r="C784" s="753"/>
      <c r="D784" s="753"/>
      <c r="E784" s="753"/>
      <c r="F784" s="754"/>
      <c r="G784" s="338" t="s">
        <v>568</v>
      </c>
      <c r="H784" s="339"/>
      <c r="I784" s="339"/>
      <c r="J784" s="339"/>
      <c r="K784" s="340"/>
      <c r="L784" s="391"/>
      <c r="M784" s="392"/>
      <c r="N784" s="392"/>
      <c r="O784" s="392"/>
      <c r="P784" s="392"/>
      <c r="Q784" s="392"/>
      <c r="R784" s="392"/>
      <c r="S784" s="392"/>
      <c r="T784" s="392"/>
      <c r="U784" s="392"/>
      <c r="V784" s="392"/>
      <c r="W784" s="392"/>
      <c r="X784" s="393"/>
      <c r="Y784" s="388">
        <f>70+213</f>
        <v>283</v>
      </c>
      <c r="Z784" s="389"/>
      <c r="AA784" s="389"/>
      <c r="AB784" s="395"/>
      <c r="AC784" s="338" t="s">
        <v>568</v>
      </c>
      <c r="AD784" s="339"/>
      <c r="AE784" s="339"/>
      <c r="AF784" s="339"/>
      <c r="AG784" s="340"/>
      <c r="AH784" s="391"/>
      <c r="AI784" s="392"/>
      <c r="AJ784" s="392"/>
      <c r="AK784" s="392"/>
      <c r="AL784" s="392"/>
      <c r="AM784" s="392"/>
      <c r="AN784" s="392"/>
      <c r="AO784" s="392"/>
      <c r="AP784" s="392"/>
      <c r="AQ784" s="392"/>
      <c r="AR784" s="392"/>
      <c r="AS784" s="392"/>
      <c r="AT784" s="393"/>
      <c r="AU784" s="388">
        <f>14+10</f>
        <v>24</v>
      </c>
      <c r="AV784" s="389"/>
      <c r="AW784" s="389"/>
      <c r="AX784" s="390"/>
    </row>
    <row r="785" spans="1:50" ht="24.75" customHeight="1" x14ac:dyDescent="0.15">
      <c r="A785" s="543"/>
      <c r="B785" s="753"/>
      <c r="C785" s="753"/>
      <c r="D785" s="753"/>
      <c r="E785" s="753"/>
      <c r="F785" s="754"/>
      <c r="G785" s="338" t="s">
        <v>569</v>
      </c>
      <c r="H785" s="339"/>
      <c r="I785" s="339"/>
      <c r="J785" s="339"/>
      <c r="K785" s="340"/>
      <c r="L785" s="391"/>
      <c r="M785" s="392"/>
      <c r="N785" s="392"/>
      <c r="O785" s="392"/>
      <c r="P785" s="392"/>
      <c r="Q785" s="392"/>
      <c r="R785" s="392"/>
      <c r="S785" s="392"/>
      <c r="T785" s="392"/>
      <c r="U785" s="392"/>
      <c r="V785" s="392"/>
      <c r="W785" s="392"/>
      <c r="X785" s="393"/>
      <c r="Y785" s="388">
        <f>-37-147</f>
        <v>-184</v>
      </c>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5686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1591</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4" t="s">
        <v>269</v>
      </c>
      <c r="AM832" s="955"/>
      <c r="AN832" s="95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559</v>
      </c>
      <c r="D838" s="408"/>
      <c r="E838" s="408"/>
      <c r="F838" s="408"/>
      <c r="G838" s="408"/>
      <c r="H838" s="408"/>
      <c r="I838" s="408"/>
      <c r="J838" s="409">
        <v>4020005004767</v>
      </c>
      <c r="K838" s="410"/>
      <c r="L838" s="410"/>
      <c r="M838" s="410"/>
      <c r="N838" s="410"/>
      <c r="O838" s="410"/>
      <c r="P838" s="415" t="s">
        <v>564</v>
      </c>
      <c r="Q838" s="307"/>
      <c r="R838" s="307"/>
      <c r="S838" s="307"/>
      <c r="T838" s="307"/>
      <c r="U838" s="307"/>
      <c r="V838" s="307"/>
      <c r="W838" s="307"/>
      <c r="X838" s="307"/>
      <c r="Y838" s="308">
        <v>5686</v>
      </c>
      <c r="Z838" s="309"/>
      <c r="AA838" s="309"/>
      <c r="AB838" s="310"/>
      <c r="AC838" s="318" t="s">
        <v>563</v>
      </c>
      <c r="AD838" s="413"/>
      <c r="AE838" s="413"/>
      <c r="AF838" s="413"/>
      <c r="AG838" s="413"/>
      <c r="AH838" s="411" t="s">
        <v>493</v>
      </c>
      <c r="AI838" s="412"/>
      <c r="AJ838" s="412"/>
      <c r="AK838" s="412"/>
      <c r="AL838" s="315" t="s">
        <v>493</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575</v>
      </c>
      <c r="D871" s="408"/>
      <c r="E871" s="408"/>
      <c r="F871" s="408"/>
      <c r="G871" s="408"/>
      <c r="H871" s="408"/>
      <c r="I871" s="408"/>
      <c r="J871" s="409">
        <v>3000020401307</v>
      </c>
      <c r="K871" s="410"/>
      <c r="L871" s="410"/>
      <c r="M871" s="410"/>
      <c r="N871" s="410"/>
      <c r="O871" s="410"/>
      <c r="P871" s="415" t="s">
        <v>570</v>
      </c>
      <c r="Q871" s="307"/>
      <c r="R871" s="307"/>
      <c r="S871" s="307"/>
      <c r="T871" s="307"/>
      <c r="U871" s="307"/>
      <c r="V871" s="307"/>
      <c r="W871" s="307"/>
      <c r="X871" s="307"/>
      <c r="Y871" s="308">
        <v>1591</v>
      </c>
      <c r="Z871" s="309"/>
      <c r="AA871" s="309"/>
      <c r="AB871" s="310"/>
      <c r="AC871" s="318" t="s">
        <v>563</v>
      </c>
      <c r="AD871" s="413"/>
      <c r="AE871" s="413"/>
      <c r="AF871" s="413"/>
      <c r="AG871" s="413"/>
      <c r="AH871" s="411" t="s">
        <v>582</v>
      </c>
      <c r="AI871" s="412"/>
      <c r="AJ871" s="412"/>
      <c r="AK871" s="412"/>
      <c r="AL871" s="315" t="s">
        <v>582</v>
      </c>
      <c r="AM871" s="316"/>
      <c r="AN871" s="316"/>
      <c r="AO871" s="317"/>
      <c r="AP871" s="311"/>
      <c r="AQ871" s="311"/>
      <c r="AR871" s="311"/>
      <c r="AS871" s="311"/>
      <c r="AT871" s="311"/>
      <c r="AU871" s="311"/>
      <c r="AV871" s="311"/>
      <c r="AW871" s="311"/>
      <c r="AX871" s="311"/>
    </row>
    <row r="872" spans="1:50" ht="30" customHeight="1" x14ac:dyDescent="0.15">
      <c r="A872" s="394">
        <v>2</v>
      </c>
      <c r="B872" s="394">
        <v>1</v>
      </c>
      <c r="C872" s="414" t="s">
        <v>576</v>
      </c>
      <c r="D872" s="408"/>
      <c r="E872" s="408"/>
      <c r="F872" s="408"/>
      <c r="G872" s="408"/>
      <c r="H872" s="408"/>
      <c r="I872" s="408"/>
      <c r="J872" s="409">
        <v>8000020130001</v>
      </c>
      <c r="K872" s="410"/>
      <c r="L872" s="410"/>
      <c r="M872" s="410"/>
      <c r="N872" s="410"/>
      <c r="O872" s="410"/>
      <c r="P872" s="415" t="s">
        <v>571</v>
      </c>
      <c r="Q872" s="307"/>
      <c r="R872" s="307"/>
      <c r="S872" s="307"/>
      <c r="T872" s="307"/>
      <c r="U872" s="307"/>
      <c r="V872" s="307"/>
      <c r="W872" s="307"/>
      <c r="X872" s="307"/>
      <c r="Y872" s="308">
        <v>1222</v>
      </c>
      <c r="Z872" s="309"/>
      <c r="AA872" s="309"/>
      <c r="AB872" s="310"/>
      <c r="AC872" s="318" t="s">
        <v>563</v>
      </c>
      <c r="AD872" s="318"/>
      <c r="AE872" s="318"/>
      <c r="AF872" s="318"/>
      <c r="AG872" s="318"/>
      <c r="AH872" s="411" t="s">
        <v>493</v>
      </c>
      <c r="AI872" s="412"/>
      <c r="AJ872" s="412"/>
      <c r="AK872" s="412"/>
      <c r="AL872" s="315" t="s">
        <v>493</v>
      </c>
      <c r="AM872" s="316"/>
      <c r="AN872" s="316"/>
      <c r="AO872" s="317"/>
      <c r="AP872" s="311"/>
      <c r="AQ872" s="311"/>
      <c r="AR872" s="311"/>
      <c r="AS872" s="311"/>
      <c r="AT872" s="311"/>
      <c r="AU872" s="311"/>
      <c r="AV872" s="311"/>
      <c r="AW872" s="311"/>
      <c r="AX872" s="311"/>
    </row>
    <row r="873" spans="1:50" ht="30" customHeight="1" x14ac:dyDescent="0.15">
      <c r="A873" s="394">
        <v>3</v>
      </c>
      <c r="B873" s="394">
        <v>1</v>
      </c>
      <c r="C873" s="414" t="s">
        <v>560</v>
      </c>
      <c r="D873" s="408"/>
      <c r="E873" s="408"/>
      <c r="F873" s="408"/>
      <c r="G873" s="408"/>
      <c r="H873" s="408"/>
      <c r="I873" s="408"/>
      <c r="J873" s="409">
        <v>4010501022810</v>
      </c>
      <c r="K873" s="410"/>
      <c r="L873" s="410"/>
      <c r="M873" s="410"/>
      <c r="N873" s="410"/>
      <c r="O873" s="410"/>
      <c r="P873" s="415" t="s">
        <v>571</v>
      </c>
      <c r="Q873" s="307"/>
      <c r="R873" s="307"/>
      <c r="S873" s="307"/>
      <c r="T873" s="307"/>
      <c r="U873" s="307"/>
      <c r="V873" s="307"/>
      <c r="W873" s="307"/>
      <c r="X873" s="307"/>
      <c r="Y873" s="308">
        <v>989</v>
      </c>
      <c r="Z873" s="309"/>
      <c r="AA873" s="309"/>
      <c r="AB873" s="310"/>
      <c r="AC873" s="318" t="s">
        <v>563</v>
      </c>
      <c r="AD873" s="318"/>
      <c r="AE873" s="318"/>
      <c r="AF873" s="318"/>
      <c r="AG873" s="318"/>
      <c r="AH873" s="313" t="s">
        <v>493</v>
      </c>
      <c r="AI873" s="314"/>
      <c r="AJ873" s="314"/>
      <c r="AK873" s="314"/>
      <c r="AL873" s="315" t="s">
        <v>493</v>
      </c>
      <c r="AM873" s="316"/>
      <c r="AN873" s="316"/>
      <c r="AO873" s="317"/>
      <c r="AP873" s="311"/>
      <c r="AQ873" s="311"/>
      <c r="AR873" s="311"/>
      <c r="AS873" s="311"/>
      <c r="AT873" s="311"/>
      <c r="AU873" s="311"/>
      <c r="AV873" s="311"/>
      <c r="AW873" s="311"/>
      <c r="AX873" s="311"/>
    </row>
    <row r="874" spans="1:50" ht="30" customHeight="1" x14ac:dyDescent="0.15">
      <c r="A874" s="394">
        <v>4</v>
      </c>
      <c r="B874" s="394">
        <v>1</v>
      </c>
      <c r="C874" s="414" t="s">
        <v>577</v>
      </c>
      <c r="D874" s="408"/>
      <c r="E874" s="408"/>
      <c r="F874" s="408"/>
      <c r="G874" s="408"/>
      <c r="H874" s="408"/>
      <c r="I874" s="408"/>
      <c r="J874" s="409">
        <v>3000020231002</v>
      </c>
      <c r="K874" s="410"/>
      <c r="L874" s="410"/>
      <c r="M874" s="410"/>
      <c r="N874" s="410"/>
      <c r="O874" s="410"/>
      <c r="P874" s="415" t="s">
        <v>571</v>
      </c>
      <c r="Q874" s="307"/>
      <c r="R874" s="307"/>
      <c r="S874" s="307"/>
      <c r="T874" s="307"/>
      <c r="U874" s="307"/>
      <c r="V874" s="307"/>
      <c r="W874" s="307"/>
      <c r="X874" s="307"/>
      <c r="Y874" s="308">
        <v>531</v>
      </c>
      <c r="Z874" s="309"/>
      <c r="AA874" s="309"/>
      <c r="AB874" s="310"/>
      <c r="AC874" s="318" t="s">
        <v>563</v>
      </c>
      <c r="AD874" s="318"/>
      <c r="AE874" s="318"/>
      <c r="AF874" s="318"/>
      <c r="AG874" s="318"/>
      <c r="AH874" s="313" t="s">
        <v>493</v>
      </c>
      <c r="AI874" s="314"/>
      <c r="AJ874" s="314"/>
      <c r="AK874" s="314"/>
      <c r="AL874" s="315" t="s">
        <v>493</v>
      </c>
      <c r="AM874" s="316"/>
      <c r="AN874" s="316"/>
      <c r="AO874" s="317"/>
      <c r="AP874" s="311"/>
      <c r="AQ874" s="311"/>
      <c r="AR874" s="311"/>
      <c r="AS874" s="311"/>
      <c r="AT874" s="311"/>
      <c r="AU874" s="311"/>
      <c r="AV874" s="311"/>
      <c r="AW874" s="311"/>
      <c r="AX874" s="311"/>
    </row>
    <row r="875" spans="1:50" ht="30" customHeight="1" x14ac:dyDescent="0.15">
      <c r="A875" s="394">
        <v>5</v>
      </c>
      <c r="B875" s="394">
        <v>1</v>
      </c>
      <c r="C875" s="414" t="s">
        <v>578</v>
      </c>
      <c r="D875" s="408"/>
      <c r="E875" s="408"/>
      <c r="F875" s="408"/>
      <c r="G875" s="408"/>
      <c r="H875" s="408"/>
      <c r="I875" s="408"/>
      <c r="J875" s="409">
        <v>3000020141003</v>
      </c>
      <c r="K875" s="410"/>
      <c r="L875" s="410"/>
      <c r="M875" s="410"/>
      <c r="N875" s="410"/>
      <c r="O875" s="410"/>
      <c r="P875" s="415" t="s">
        <v>571</v>
      </c>
      <c r="Q875" s="307"/>
      <c r="R875" s="307"/>
      <c r="S875" s="307"/>
      <c r="T875" s="307"/>
      <c r="U875" s="307"/>
      <c r="V875" s="307"/>
      <c r="W875" s="307"/>
      <c r="X875" s="307"/>
      <c r="Y875" s="308">
        <v>493</v>
      </c>
      <c r="Z875" s="309"/>
      <c r="AA875" s="309"/>
      <c r="AB875" s="310"/>
      <c r="AC875" s="312" t="s">
        <v>563</v>
      </c>
      <c r="AD875" s="312"/>
      <c r="AE875" s="312"/>
      <c r="AF875" s="312"/>
      <c r="AG875" s="312"/>
      <c r="AH875" s="313" t="s">
        <v>493</v>
      </c>
      <c r="AI875" s="314"/>
      <c r="AJ875" s="314"/>
      <c r="AK875" s="314"/>
      <c r="AL875" s="315" t="s">
        <v>493</v>
      </c>
      <c r="AM875" s="316"/>
      <c r="AN875" s="316"/>
      <c r="AO875" s="317"/>
      <c r="AP875" s="311"/>
      <c r="AQ875" s="311"/>
      <c r="AR875" s="311"/>
      <c r="AS875" s="311"/>
      <c r="AT875" s="311"/>
      <c r="AU875" s="311"/>
      <c r="AV875" s="311"/>
      <c r="AW875" s="311"/>
      <c r="AX875" s="311"/>
    </row>
    <row r="876" spans="1:50" ht="30" customHeight="1" x14ac:dyDescent="0.15">
      <c r="A876" s="394">
        <v>6</v>
      </c>
      <c r="B876" s="394">
        <v>1</v>
      </c>
      <c r="C876" s="414" t="s">
        <v>562</v>
      </c>
      <c r="D876" s="408"/>
      <c r="E876" s="408"/>
      <c r="F876" s="408"/>
      <c r="G876" s="408"/>
      <c r="H876" s="408"/>
      <c r="I876" s="408"/>
      <c r="J876" s="409">
        <v>6120001206256</v>
      </c>
      <c r="K876" s="410"/>
      <c r="L876" s="410"/>
      <c r="M876" s="410"/>
      <c r="N876" s="410"/>
      <c r="O876" s="410"/>
      <c r="P876" s="415" t="s">
        <v>571</v>
      </c>
      <c r="Q876" s="307"/>
      <c r="R876" s="307"/>
      <c r="S876" s="307"/>
      <c r="T876" s="307"/>
      <c r="U876" s="307"/>
      <c r="V876" s="307"/>
      <c r="W876" s="307"/>
      <c r="X876" s="307"/>
      <c r="Y876" s="308">
        <v>316</v>
      </c>
      <c r="Z876" s="309"/>
      <c r="AA876" s="309"/>
      <c r="AB876" s="310"/>
      <c r="AC876" s="312" t="s">
        <v>563</v>
      </c>
      <c r="AD876" s="312"/>
      <c r="AE876" s="312"/>
      <c r="AF876" s="312"/>
      <c r="AG876" s="312"/>
      <c r="AH876" s="313" t="s">
        <v>493</v>
      </c>
      <c r="AI876" s="314"/>
      <c r="AJ876" s="314"/>
      <c r="AK876" s="314"/>
      <c r="AL876" s="315" t="s">
        <v>493</v>
      </c>
      <c r="AM876" s="316"/>
      <c r="AN876" s="316"/>
      <c r="AO876" s="317"/>
      <c r="AP876" s="311"/>
      <c r="AQ876" s="311"/>
      <c r="AR876" s="311"/>
      <c r="AS876" s="311"/>
      <c r="AT876" s="311"/>
      <c r="AU876" s="311"/>
      <c r="AV876" s="311"/>
      <c r="AW876" s="311"/>
      <c r="AX876" s="311"/>
    </row>
    <row r="877" spans="1:50" ht="30" customHeight="1" x14ac:dyDescent="0.15">
      <c r="A877" s="394">
        <v>7</v>
      </c>
      <c r="B877" s="394">
        <v>1</v>
      </c>
      <c r="C877" s="414" t="s">
        <v>579</v>
      </c>
      <c r="D877" s="408"/>
      <c r="E877" s="408"/>
      <c r="F877" s="408"/>
      <c r="G877" s="408"/>
      <c r="H877" s="408"/>
      <c r="I877" s="408"/>
      <c r="J877" s="409">
        <v>9000020011002</v>
      </c>
      <c r="K877" s="410"/>
      <c r="L877" s="410"/>
      <c r="M877" s="410"/>
      <c r="N877" s="410"/>
      <c r="O877" s="410"/>
      <c r="P877" s="415" t="s">
        <v>565</v>
      </c>
      <c r="Q877" s="307"/>
      <c r="R877" s="307"/>
      <c r="S877" s="307"/>
      <c r="T877" s="307"/>
      <c r="U877" s="307"/>
      <c r="V877" s="307"/>
      <c r="W877" s="307"/>
      <c r="X877" s="307"/>
      <c r="Y877" s="308">
        <v>252</v>
      </c>
      <c r="Z877" s="309"/>
      <c r="AA877" s="309"/>
      <c r="AB877" s="310"/>
      <c r="AC877" s="312" t="s">
        <v>563</v>
      </c>
      <c r="AD877" s="312"/>
      <c r="AE877" s="312"/>
      <c r="AF877" s="312"/>
      <c r="AG877" s="312"/>
      <c r="AH877" s="313" t="s">
        <v>493</v>
      </c>
      <c r="AI877" s="314"/>
      <c r="AJ877" s="314"/>
      <c r="AK877" s="314"/>
      <c r="AL877" s="315" t="s">
        <v>493</v>
      </c>
      <c r="AM877" s="316"/>
      <c r="AN877" s="316"/>
      <c r="AO877" s="317"/>
      <c r="AP877" s="311"/>
      <c r="AQ877" s="311"/>
      <c r="AR877" s="311"/>
      <c r="AS877" s="311"/>
      <c r="AT877" s="311"/>
      <c r="AU877" s="311"/>
      <c r="AV877" s="311"/>
      <c r="AW877" s="311"/>
      <c r="AX877" s="311"/>
    </row>
    <row r="878" spans="1:50" ht="30" customHeight="1" x14ac:dyDescent="0.15">
      <c r="A878" s="394">
        <v>8</v>
      </c>
      <c r="B878" s="394">
        <v>1</v>
      </c>
      <c r="C878" s="414" t="s">
        <v>561</v>
      </c>
      <c r="D878" s="408"/>
      <c r="E878" s="408"/>
      <c r="F878" s="408"/>
      <c r="G878" s="408"/>
      <c r="H878" s="408"/>
      <c r="I878" s="408"/>
      <c r="J878" s="409">
        <v>6120001062550</v>
      </c>
      <c r="K878" s="410"/>
      <c r="L878" s="410"/>
      <c r="M878" s="410"/>
      <c r="N878" s="410"/>
      <c r="O878" s="410"/>
      <c r="P878" s="415" t="s">
        <v>570</v>
      </c>
      <c r="Q878" s="307"/>
      <c r="R878" s="307"/>
      <c r="S878" s="307"/>
      <c r="T878" s="307"/>
      <c r="U878" s="307"/>
      <c r="V878" s="307"/>
      <c r="W878" s="307"/>
      <c r="X878" s="307"/>
      <c r="Y878" s="308">
        <v>204</v>
      </c>
      <c r="Z878" s="309"/>
      <c r="AA878" s="309"/>
      <c r="AB878" s="310"/>
      <c r="AC878" s="312" t="s">
        <v>563</v>
      </c>
      <c r="AD878" s="312"/>
      <c r="AE878" s="312"/>
      <c r="AF878" s="312"/>
      <c r="AG878" s="312"/>
      <c r="AH878" s="313" t="s">
        <v>493</v>
      </c>
      <c r="AI878" s="314"/>
      <c r="AJ878" s="314"/>
      <c r="AK878" s="314"/>
      <c r="AL878" s="315" t="s">
        <v>493</v>
      </c>
      <c r="AM878" s="316"/>
      <c r="AN878" s="316"/>
      <c r="AO878" s="317"/>
      <c r="AP878" s="311"/>
      <c r="AQ878" s="311"/>
      <c r="AR878" s="311"/>
      <c r="AS878" s="311"/>
      <c r="AT878" s="311"/>
      <c r="AU878" s="311"/>
      <c r="AV878" s="311"/>
      <c r="AW878" s="311"/>
      <c r="AX878" s="311"/>
    </row>
    <row r="879" spans="1:50" ht="30" customHeight="1" x14ac:dyDescent="0.15">
      <c r="A879" s="394">
        <v>9</v>
      </c>
      <c r="B879" s="394">
        <v>1</v>
      </c>
      <c r="C879" s="414" t="s">
        <v>580</v>
      </c>
      <c r="D879" s="408"/>
      <c r="E879" s="408"/>
      <c r="F879" s="408"/>
      <c r="G879" s="408"/>
      <c r="H879" s="408"/>
      <c r="I879" s="408"/>
      <c r="J879" s="409">
        <v>2000020261009</v>
      </c>
      <c r="K879" s="410"/>
      <c r="L879" s="410"/>
      <c r="M879" s="410"/>
      <c r="N879" s="410"/>
      <c r="O879" s="410"/>
      <c r="P879" s="415" t="s">
        <v>571</v>
      </c>
      <c r="Q879" s="307"/>
      <c r="R879" s="307"/>
      <c r="S879" s="307"/>
      <c r="T879" s="307"/>
      <c r="U879" s="307"/>
      <c r="V879" s="307"/>
      <c r="W879" s="307"/>
      <c r="X879" s="307"/>
      <c r="Y879" s="308">
        <v>12</v>
      </c>
      <c r="Z879" s="309"/>
      <c r="AA879" s="309"/>
      <c r="AB879" s="310"/>
      <c r="AC879" s="312" t="s">
        <v>563</v>
      </c>
      <c r="AD879" s="312"/>
      <c r="AE879" s="312"/>
      <c r="AF879" s="312"/>
      <c r="AG879" s="312"/>
      <c r="AH879" s="313" t="s">
        <v>493</v>
      </c>
      <c r="AI879" s="314"/>
      <c r="AJ879" s="314"/>
      <c r="AK879" s="314"/>
      <c r="AL879" s="315" t="s">
        <v>493</v>
      </c>
      <c r="AM879" s="316"/>
      <c r="AN879" s="316"/>
      <c r="AO879" s="317"/>
      <c r="AP879" s="311"/>
      <c r="AQ879" s="311"/>
      <c r="AR879" s="311"/>
      <c r="AS879" s="311"/>
      <c r="AT879" s="311"/>
      <c r="AU879" s="311"/>
      <c r="AV879" s="311"/>
      <c r="AW879" s="311"/>
      <c r="AX879" s="311"/>
    </row>
    <row r="880" spans="1:50" ht="30" customHeight="1" x14ac:dyDescent="0.15">
      <c r="A880" s="394">
        <v>10</v>
      </c>
      <c r="B880" s="394">
        <v>1</v>
      </c>
      <c r="C880" s="414" t="s">
        <v>581</v>
      </c>
      <c r="D880" s="408"/>
      <c r="E880" s="408"/>
      <c r="F880" s="408"/>
      <c r="G880" s="408"/>
      <c r="H880" s="408"/>
      <c r="I880" s="408"/>
      <c r="J880" s="409">
        <v>9000020281000</v>
      </c>
      <c r="K880" s="410"/>
      <c r="L880" s="410"/>
      <c r="M880" s="410"/>
      <c r="N880" s="410"/>
      <c r="O880" s="410"/>
      <c r="P880" s="415" t="s">
        <v>571</v>
      </c>
      <c r="Q880" s="307"/>
      <c r="R880" s="307"/>
      <c r="S880" s="307"/>
      <c r="T880" s="307"/>
      <c r="U880" s="307"/>
      <c r="V880" s="307"/>
      <c r="W880" s="307"/>
      <c r="X880" s="307"/>
      <c r="Y880" s="308">
        <v>4</v>
      </c>
      <c r="Z880" s="309"/>
      <c r="AA880" s="309"/>
      <c r="AB880" s="310"/>
      <c r="AC880" s="312" t="s">
        <v>563</v>
      </c>
      <c r="AD880" s="312"/>
      <c r="AE880" s="312"/>
      <c r="AF880" s="312"/>
      <c r="AG880" s="312"/>
      <c r="AH880" s="313" t="s">
        <v>493</v>
      </c>
      <c r="AI880" s="314"/>
      <c r="AJ880" s="314"/>
      <c r="AK880" s="314"/>
      <c r="AL880" s="315" t="s">
        <v>493</v>
      </c>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56" t="s">
        <v>269</v>
      </c>
      <c r="AM1099" s="957"/>
      <c r="AN1099" s="95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2" max="49" man="1"/>
    <brk id="99" max="49" man="1"/>
    <brk id="699" max="49" man="1"/>
    <brk id="734"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484</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t="s">
        <v>484</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t="s">
        <v>484</v>
      </c>
      <c r="C8" s="13" t="str">
        <f t="shared" si="0"/>
        <v>交通安全対策</v>
      </c>
      <c r="D8" s="13" t="str">
        <f t="shared" si="8"/>
        <v>観光立国、交通安全対策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484</v>
      </c>
      <c r="C9" s="13" t="str">
        <f t="shared" si="0"/>
        <v>高齢社会対策</v>
      </c>
      <c r="D9" s="13" t="str">
        <f t="shared" si="8"/>
        <v>観光立国、交通安全対策、高齢社会対策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484</v>
      </c>
      <c r="C10" s="13" t="str">
        <f t="shared" si="0"/>
        <v>国土強靱化施策</v>
      </c>
      <c r="D10" s="13" t="str">
        <f t="shared" si="8"/>
        <v>観光立国、交通安全対策、高齢社会対策、国土強靱化施策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観光立国、交通安全対策、高齢社会対策、国土強靱化施策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t="s">
        <v>484</v>
      </c>
      <c r="C12" s="13" t="str">
        <f t="shared" ref="C12:C24" si="9">IF(B12="","",A12)</f>
        <v>障害者施策</v>
      </c>
      <c r="D12" s="13" t="str">
        <f t="shared" si="8"/>
        <v>観光立国、交通安全対策、高齢社会対策、国土強靱化施策、障害者施策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t="s">
        <v>484</v>
      </c>
      <c r="C13" s="13" t="str">
        <f t="shared" si="9"/>
        <v>少子化社会対策</v>
      </c>
      <c r="D13" s="13" t="str">
        <f t="shared" si="8"/>
        <v>観光立国、交通安全対策、高齢社会対策、国土強靱化施策、障害者施策、少子化社会対策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観光立国、交通安全対策、高齢社会対策、国土強靱化施策、障害者施策、少子化社会対策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t="s">
        <v>484</v>
      </c>
      <c r="C15" s="13" t="str">
        <f t="shared" si="9"/>
        <v>男女共同参画</v>
      </c>
      <c r="D15" s="13" t="str">
        <f t="shared" si="8"/>
        <v>観光立国、交通安全対策、高齢社会対策、国土強靱化施策、障害者施策、少子化社会対策、男女共同参画</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484</v>
      </c>
      <c r="C16" s="13" t="str">
        <f t="shared" si="9"/>
        <v>地球温暖化対策</v>
      </c>
      <c r="D16" s="13" t="str">
        <f t="shared" si="8"/>
        <v>観光立国、交通安全対策、高齢社会対策、国土強靱化施策、障害者施策、少子化社会対策、男女共同参画、地球温暖化対策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観光立国、交通安全対策、高齢社会対策、国土強靱化施策、障害者施策、少子化社会対策、男女共同参画、地球温暖化対策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観光立国、交通安全対策、高齢社会対策、国土強靱化施策、障害者施策、少子化社会対策、男女共同参画、地球温暖化対策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観光立国、交通安全対策、高齢社会対策、国土強靱化施策、障害者施策、少子化社会対策、男女共同参画、地球温暖化対策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観光立国、交通安全対策、高齢社会対策、国土強靱化施策、障害者施策、少子化社会対策、男女共同参画、地球温暖化対策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観光立国、交通安全対策、高齢社会対策、国土強靱化施策、障害者施策、少子化社会対策、男女共同参画、地球温暖化対策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観光立国、交通安全対策、高齢社会対策、国土強靱化施策、障害者施策、少子化社会対策、男女共同参画、地球温暖化対策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観光立国、交通安全対策、高齢社会対策、国土強靱化施策、障害者施策、少子化社会対策、男女共同参画、地球温暖化対策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観光立国、交通安全対策、高齢社会対策、国土強靱化施策、障害者施策、少子化社会対策、男女共同参画、地球温暖化対策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観光立国、交通安全対策、高齢社会対策、国土強靱化施策、障害者施策、少子化社会対策、男女共同参画、地球温暖化対策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2020-06-26T02:59:13Z</cp:lastPrinted>
  <dcterms:created xsi:type="dcterms:W3CDTF">2012-03-13T00:50:25Z</dcterms:created>
  <dcterms:modified xsi:type="dcterms:W3CDTF">2020-07-17T01:06:24Z</dcterms:modified>
</cp:coreProperties>
</file>