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2_経理第一係\02-03 行政事業レビュー\令和０２年度実施行政事業レビュー\行政事業レビューシート作成\01_中間公表\【20200722目標】予管室→官房（番号変更）\200716_修正依頼\"/>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<sst xmlns="http://schemas.openxmlformats.org/spreadsheetml/2006/main" count="2142" uniqueCount="545">
  <si>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</si>
  <si>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</si>
  <si>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</si>
  <si>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</si>
  <si>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</si>
  <si>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</si>
  <si>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</si>
  <si>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</si>
  <si>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</si>
  <si>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</si>
  <si>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</si>
  <si>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</si>
  <si>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</si>
  <si>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</si>
  <si>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</si>
  <si>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</si>
  <si>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</si>
  <si>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</si>
  <si>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</si>
  <si>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</si>
  <si>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</si>
  <si>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</si>
  <si>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</si>
  <si>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</si>
  <si>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</si>
  <si>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</si>
  <si>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</si>
  <si>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</si>
  <si>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</si>
  <si>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</si>
  <si>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</si>
  <si>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</si>
  <si>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</si>
  <si>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</si>
  <si>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</si>
  <si>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</si>
  <si>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</si>
  <si>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</si>
  <si>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</si>
  <si>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</si>
  <si>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</si>
  <si>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</si>
  <si>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</si>
  <si>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</si>
  <si>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</si>
  <si>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</si>
  <si>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</si>
  <si>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</si>
  <si>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</si>
  <si>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</si>
  <si>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</si>
  <si>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</si>
  <si>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</si>
  <si>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</si>
  <si>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</si>
  <si>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</si>
  <si>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</si>
  <si>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</si>
  <si>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</si>
  <si>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</si>
  <si>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</si>
  <si>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</si>
  <si>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</si>
  <si>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</si>
  <si>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</si>
  <si>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</si>
  <si>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</si>
  <si>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</si>
  <si>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</si>
  <si>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</si>
  <si>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</si>
  <si>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</si>
  <si>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</si>
  <si>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</si>
  <si>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</si>
  <si>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</si>
  <si>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</si>
  <si>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</si>
  <si>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</si>
  <si>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</si>
  <si>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</si>
  <si>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</si>
  <si>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</si>
  <si>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</si>
  <si>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</si>
  <si>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</si>
  <si>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</si>
  <si>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</si>
  <si>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</si>
  <si>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</si>
  <si>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</si>
  <si>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</si>
  <si>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</si>
  <si>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</si>
  <si>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</si>
  <si>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</si>
  <si>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</si>
  <si>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</si>
  <si>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</si>
  <si>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</si>
  <si>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</si>
  <si>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</si>
  <si>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</si>
  <si>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</si>
  <si>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</si>
  <si>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</si>
  <si>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</si>
  <si>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</si>
  <si>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</si>
  <si>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</si>
  <si>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</si>
  <si>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</si>
  <si>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</si>
  <si>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</si>
  <si>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</si>
  <si>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</si>
  <si>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</si>
  <si>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</si>
  <si>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</si>
  <si>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</si>
  <si>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</si>
  <si>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</si>
  <si>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</si>
  <si>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</si>
  <si>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</si>
  <si>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</si>
  <si>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</si>
  <si>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</si>
  <si>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</si>
  <si>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</si>
  <si>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</si>
  <si>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</si>
  <si>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</si>
  <si>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</si>
  <si>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</si>
  <si>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</si>
  <si>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</si>
  <si>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</si>
  <si>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</si>
  <si>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</si>
  <si>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</si>
  <si>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</si>
  <si>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</si>
  <si>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</si>
  <si>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</si>
  <si>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</si>
  <si>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</si>
  <si>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</si>
  <si>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</si>
  <si>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</si>
  <si>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</si>
  <si>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</si>
  <si>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</si>
  <si>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</si>
  <si>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</si>
  <si>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</si>
  <si>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</si>
  <si>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</si>
  <si>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</si>
  <si>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</si>
  <si>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</si>
  <si>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</si>
  <si>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</si>
  <si>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</si>
  <si>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</si>
  <si>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</si>
  <si>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</si>
  <si>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</si>
  <si>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</si>
  <si>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</si>
  <si>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</si>
  <si>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</si>
  <si>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</si>
  <si>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</si>
  <si>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</si>
  <si>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</si>
  <si>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</si>
  <si>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</si>
  <si>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</si>
  <si>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</si>
  <si>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</si>
  <si>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</si>
  <si>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</si>
  <si>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</si>
  <si>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</si>
  <si>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</si>
  <si>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</si>
  <si>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</si>
  <si>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</si>
  <si>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</si>
  <si>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</si>
  <si>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</si>
  <si>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</si>
  <si>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</si>
  <si>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</si>
  <si>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</si>
  <si>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</si>
  <si>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</si>
  <si>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</si>
  <si>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</si>
  <si>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</si>
  <si>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</si>
  <si>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</si>
  <si>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</si>
  <si>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</si>
  <si>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</si>
  <si>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</si>
  <si>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</si>
  <si>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</si>
  <si>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</si>
  <si>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</si>
  <si>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</si>
  <si>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</si>
  <si>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</si>
  <si>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</si>
  <si>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</si>
  <si>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</si>
  <si>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</si>
  <si>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</si>
  <si>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</si>
  <si>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</si>
  <si>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</si>
  <si>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</si>
  <si>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</si>
  <si>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</si>
  <si>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</si>
  <si>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</si>
  <si>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</si>
  <si>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</si>
  <si>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</si>
  <si>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</si>
  <si>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</si>
  <si>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</si>
  <si>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</si>
  <si>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</si>
  <si>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</si>
  <si>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</si>
  <si>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</si>
  <si>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</si>
  <si>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</si>
  <si>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</si>
  <si>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</si>
  <si>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</si>
  <si>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</si>
  <si>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</si>
  <si>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</si>
  <si>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</si>
  <si>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</si>
  <si>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</si>
  <si>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</si>
  <si>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</si>
  <si>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</si>
  <si>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</si>
  <si>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</si>
  <si>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</si>
  <si>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</si>
  <si>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</si>
  <si>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</si>
  <si>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</si>
  <si>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</si>
  <si>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</si>
  <si>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</si>
  <si>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</si>
  <si>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</si>
  <si>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</si>
  <si>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</si>
  <si>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</si>
  <si>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</si>
  <si>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</si>
  <si>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</si>
  <si>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</si>
  <si>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</si>
  <si>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</si>
  <si>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</si>
  <si>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</si>
  <si>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</si>
  <si>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</si>
  <si>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</si>
  <si>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</si>
  <si>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</si>
  <si>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</si>
  <si>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</si>
  <si>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</si>
  <si>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</si>
  <si>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</si>
  <si>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</si>
  <si>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</si>
  <si>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</si>
  <si>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</si>
  <si>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</si>
  <si>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</si>
  <si>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</si>
  <si>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</si>
  <si>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</si>
  <si>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</si>
  <si>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</si>
  <si>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</si>
  <si>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</si>
  <si>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</si>
  <si>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</si>
  <si>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</si>
  <si>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</si>
  <si>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</si>
  <si>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</si>
  <si>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</si>
  <si>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</si>
  <si>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</si>
  <si>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</si>
  <si>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</si>
  <si>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</si>
  <si>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</si>
  <si>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</si>
  <si>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</si>
  <si>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</si>
  <si>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</si>
  <si>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</si>
  <si>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</si>
  <si>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</si>
  <si>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</si>
  <si>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</si>
  <si>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</si>
  <si>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</si>
  <si>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</si>
  <si>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</si>
  <si>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</si>
  <si>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</si>
  <si>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</si>
  <si>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</si>
  <si>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</si>
  <si>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</si>
  <si>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</si>
  <si>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</si>
  <si>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</si>
  <si>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</si>
  <si>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</si>
  <si>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</si>
  <si>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</si>
  <si>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</si>
  <si>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</si>
  <si>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</si>
  <si>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</si>
  <si>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</si>
  <si>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</si>
  <si>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</si>
  <si>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</si>
  <si>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</si>
  <si>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</si>
  <si>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</si>
  <si>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</si>
  <si>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</si>
  <si>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</si>
  <si>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</si>
  <si>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</si>
  <si>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</si>
  <si>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</si>
  <si>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</si>
  <si>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</si>
  <si>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</si>
  <si>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</si>
  <si>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</si>
  <si>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</si>
  <si>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</si>
  <si>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</si>
  <si>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</si>
  <si>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</si>
  <si>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</si>
  <si>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</si>
  <si>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</si>
  <si>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</si>
  <si>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</si>
  <si>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</si>
  <si>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</si>
  <si>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</si>
  <si>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</si>
  <si>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</si>
  <si>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</si>
  <si>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</si>
  <si>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</si>
  <si>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</si>
  <si>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</si>
  <si>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</si>
  <si>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</si>
  <si>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</si>
  <si>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</si>
  <si>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</si>
  <si>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</si>
  <si>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</si>
  <si>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</si>
  <si>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</si>
  <si>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</si>
  <si>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</si>
  <si>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</si>
  <si>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</si>
  <si>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</si>
  <si>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</si>
  <si>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</si>
  <si>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</si>
  <si>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</si>
  <si>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</si>
  <si>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</si>
  <si>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</si>
  <si>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</si>
  <si>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</si>
  <si>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</si>
  <si>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</si>
  <si>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</si>
  <si>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</si>
  <si>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</si>
  <si>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</si>
  <si>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</si>
  <si>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</si>
  <si>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</si>
  <si>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</si>
  <si>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</si>
  <si>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</si>
  <si>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</si>
  <si>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</si>
  <si>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</si>
  <si>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</si>
  <si>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</si>
  <si>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</si>
  <si>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</si>
  <si>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</si>
  <si>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</si>
  <si>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</si>
  <si>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</si>
  <si>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</si>
  <si>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</si>
  <si>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</si>
  <si>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</si>
  <si>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</si>
  <si>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</si>
  <si>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</si>
  <si>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</si>
  <si>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</si>
  <si>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</si>
  <si>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</si>
  <si>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</si>
  <si>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</si>
  <si>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</si>
  <si>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</si>
  <si>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</si>
  <si>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</si>
  <si>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</si>
  <si>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</si>
  <si>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</si>
  <si>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</si>
  <si>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</si>
  <si>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</si>
  <si>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</si>
  <si>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</si>
  <si>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</si>
  <si>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</si>
  <si>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</si>
  <si>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</si>
  <si>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</si>
  <si>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</si>
  <si>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</si>
  <si>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</si>
  <si>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</si>
  <si>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</si>
  <si>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</si>
  <si>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</si>
  <si>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</si>
  <si>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</si>
  <si>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</si>
  <si>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</si>
  <si>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</si>
  <si>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</si>
  <si>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</si>
  <si>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</si>
  <si>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</si>
  <si>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</si>
  <si>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</si>
  <si>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</si>
  <si>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</si>
  <si>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</si>
  <si>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</si>
  <si>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</si>
  <si>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</si>
  <si>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</si>
  <si>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地域公共交通維持・活性化推進事業</t>
    <phoneticPr fontId="5"/>
  </si>
  <si>
    <t>航空局航空ネットワーク部</t>
    <rPh sb="0" eb="3">
      <t>コウクウキョク</t>
    </rPh>
    <rPh sb="3" eb="5">
      <t>コウクウ</t>
    </rPh>
    <rPh sb="11" eb="12">
      <t>ブ</t>
    </rPh>
    <phoneticPr fontId="5"/>
  </si>
  <si>
    <t>航空事業課
地方航空活性化推進室</t>
    <rPh sb="0" eb="2">
      <t>コウクウ</t>
    </rPh>
    <rPh sb="2" eb="4">
      <t>ジギョウ</t>
    </rPh>
    <rPh sb="4" eb="5">
      <t>カ</t>
    </rPh>
    <rPh sb="6" eb="8">
      <t>チホウ</t>
    </rPh>
    <rPh sb="8" eb="10">
      <t>コウクウ</t>
    </rPh>
    <rPh sb="10" eb="13">
      <t>カッセイカ</t>
    </rPh>
    <rPh sb="13" eb="15">
      <t>スイシン</t>
    </rPh>
    <rPh sb="15" eb="16">
      <t>シツ</t>
    </rPh>
    <phoneticPr fontId="5"/>
  </si>
  <si>
    <t>室長　植木　隆央</t>
    <rPh sb="0" eb="2">
      <t>シツチョウ</t>
    </rPh>
    <rPh sb="3" eb="5">
      <t>ウエキ</t>
    </rPh>
    <rPh sb="6" eb="8">
      <t>タカヒサ</t>
    </rPh>
    <phoneticPr fontId="5"/>
  </si>
  <si>
    <t>○</t>
  </si>
  <si>
    <t>特別会計に関する法律附則第259条の5第2項</t>
    <phoneticPr fontId="5"/>
  </si>
  <si>
    <t>－</t>
    <phoneticPr fontId="5"/>
  </si>
  <si>
    <t>離島航空路線は、離島住民や地域の生活及び経済活動にとって重要な役割を果たしており、地域の活性化と密接に関係していることから、地域的な航空ネットワーク機能の維持・拡充を図るための方策を講ずる必要がある。</t>
    <phoneticPr fontId="5"/>
  </si>
  <si>
    <t>離島航空路線に就航する航空機に対する航空機等購入費補助（購入に要する費用の45%（沖縄路線就航の場合は75%））及び衛星航法補強システム（ＭＳＡＳ）受信機購入費補助（購入に要する費用の45%（沖縄路線就航の場合は75%））の対策を講ずる。</t>
    <phoneticPr fontId="5"/>
  </si>
  <si>
    <t>-</t>
  </si>
  <si>
    <t>-</t>
    <phoneticPr fontId="5"/>
  </si>
  <si>
    <t>-</t>
    <phoneticPr fontId="5"/>
  </si>
  <si>
    <t>-</t>
    <phoneticPr fontId="5"/>
  </si>
  <si>
    <t>航空機等購入費補助金</t>
    <rPh sb="0" eb="3">
      <t>コウクウキ</t>
    </rPh>
    <rPh sb="3" eb="4">
      <t>トウ</t>
    </rPh>
    <rPh sb="4" eb="7">
      <t>コウニュウヒ</t>
    </rPh>
    <rPh sb="7" eb="10">
      <t>ホジョキン</t>
    </rPh>
    <phoneticPr fontId="5"/>
  </si>
  <si>
    <t>航空機等購入費補助により確保する離島航空路線の計画数</t>
    <phoneticPr fontId="5"/>
  </si>
  <si>
    <t>航空機等購入費補助により確保された離島航空路線数</t>
    <phoneticPr fontId="5"/>
  </si>
  <si>
    <t>路線</t>
    <rPh sb="0" eb="2">
      <t>ロセン</t>
    </rPh>
    <phoneticPr fontId="5"/>
  </si>
  <si>
    <t>離島航空路を運航している航空会社が、離島航空路線維持を目標に継続して運航を計画している路線数（運航路線は航空会社ＨＰ等で公表）に基づく内部目標</t>
    <phoneticPr fontId="5"/>
  </si>
  <si>
    <t>当該年度における補助対象機数</t>
    <phoneticPr fontId="5"/>
  </si>
  <si>
    <t>機</t>
    <rPh sb="0" eb="1">
      <t>キ</t>
    </rPh>
    <phoneticPr fontId="5"/>
  </si>
  <si>
    <t>百万円</t>
    <rPh sb="0" eb="1">
      <t>ヒャク</t>
    </rPh>
    <rPh sb="1" eb="3">
      <t>マンエン</t>
    </rPh>
    <phoneticPr fontId="5"/>
  </si>
  <si>
    <t>当該年度執行額　／　当該年度補助対象機数　　　　　　　　　　　　　　</t>
    <phoneticPr fontId="5"/>
  </si>
  <si>
    <t>4483.4/2</t>
    <phoneticPr fontId="5"/>
  </si>
  <si>
    <t>2048.0/2</t>
    <phoneticPr fontId="5"/>
  </si>
  <si>
    <t>8 都市・地域交通等の快適性、利便性の向上</t>
    <phoneticPr fontId="5"/>
  </si>
  <si>
    <t>27 地域公共交通の維持・活性化を推進する</t>
    <phoneticPr fontId="5"/>
  </si>
  <si>
    <t>離島住民や地域の生活及び経済活動にとって重要な役割を果たす離島航空路を維持することにより、地域公共交通ネットワークの維持活性化を推進する。</t>
    <phoneticPr fontId="5"/>
  </si>
  <si>
    <t>-</t>
    <phoneticPr fontId="5"/>
  </si>
  <si>
    <t>-</t>
    <phoneticPr fontId="5"/>
  </si>
  <si>
    <t>-</t>
    <phoneticPr fontId="5"/>
  </si>
  <si>
    <t>-</t>
    <phoneticPr fontId="5"/>
  </si>
  <si>
    <t>-</t>
    <phoneticPr fontId="5"/>
  </si>
  <si>
    <t>本事業により維持・拡充される離島航空路線は、離島住民や地域の生活及び経済活動にとって重要な役割を果たしている。</t>
    <phoneticPr fontId="5"/>
  </si>
  <si>
    <t>比較的競争力が弱く、コスト面で割高な離島航空路線は、地域的な航空ネットワークの維持、活性化及び就航率の確保を図るため、国として一定の補助を実施する必要がある。</t>
    <phoneticPr fontId="5"/>
  </si>
  <si>
    <t>本事業により維持・拡充される離島航空路線は、離島住民や地域の生活及び経済活動にとって重要な役割を果たしており、優先度の高い事業である。</t>
    <phoneticPr fontId="5"/>
  </si>
  <si>
    <t>‐</t>
  </si>
  <si>
    <t>無</t>
  </si>
  <si>
    <t>国、地方自治体、航空運送事業者が応分の負担を行っている。</t>
    <phoneticPr fontId="5"/>
  </si>
  <si>
    <t>本事業による補助が無ければ経常損失が見込まれる離島航空路線に就航する航空機等購入費に限定されている。</t>
    <phoneticPr fontId="5"/>
  </si>
  <si>
    <t>航空機等購入費補助により確保する離島航空路線に適した機体であるか事前に関係者と調整している。</t>
    <phoneticPr fontId="5"/>
  </si>
  <si>
    <t>成果目標（航空機等購入費補助により確保された離島航空路線数）が目標値（100％）を満たしており、目標は達成されている。</t>
    <phoneticPr fontId="5"/>
  </si>
  <si>
    <t>購入された航空機は、路線計画どおり運航されている。</t>
    <phoneticPr fontId="5"/>
  </si>
  <si>
    <t>COVID-19（新型コロナウイルス）の流行によるカナダへの入国制限のため、航空機の納入工程が遅れ、年度内の事業完了が困難となったもの。</t>
    <rPh sb="9" eb="11">
      <t>シンガタ</t>
    </rPh>
    <rPh sb="20" eb="22">
      <t>リュウコウ</t>
    </rPh>
    <rPh sb="30" eb="32">
      <t>ニュウコク</t>
    </rPh>
    <rPh sb="32" eb="34">
      <t>セイゲン</t>
    </rPh>
    <rPh sb="38" eb="41">
      <t>コウクウキ</t>
    </rPh>
    <rPh sb="42" eb="44">
      <t>ノウニュウ</t>
    </rPh>
    <rPh sb="44" eb="46">
      <t>コウテイ</t>
    </rPh>
    <rPh sb="47" eb="48">
      <t>オク</t>
    </rPh>
    <phoneticPr fontId="5"/>
  </si>
  <si>
    <t>2531.2/3</t>
    <phoneticPr fontId="5"/>
  </si>
  <si>
    <t>航空運送事業者等と調整を図りながら、予定どおり航空機が納入できるように適切に事業が進められている。</t>
    <phoneticPr fontId="5"/>
  </si>
  <si>
    <t>今後の航空運送事業者の要望を踏まえて、航空運送事業者が保有する航空機等の更新計画を検討した上で実施していく。</t>
    <phoneticPr fontId="5"/>
  </si>
  <si>
    <t>372</t>
    <phoneticPr fontId="5"/>
  </si>
  <si>
    <t>396</t>
    <phoneticPr fontId="5"/>
  </si>
  <si>
    <t>291</t>
    <phoneticPr fontId="5"/>
  </si>
  <si>
    <t>282</t>
    <phoneticPr fontId="5"/>
  </si>
  <si>
    <t>288</t>
    <phoneticPr fontId="5"/>
  </si>
  <si>
    <t>297</t>
    <phoneticPr fontId="5"/>
  </si>
  <si>
    <t>0288</t>
    <phoneticPr fontId="5"/>
  </si>
  <si>
    <t>0294</t>
    <phoneticPr fontId="5"/>
  </si>
  <si>
    <t>A.日本エアコミューター株式会社</t>
    <rPh sb="2" eb="4">
      <t>ニホン</t>
    </rPh>
    <rPh sb="12" eb="14">
      <t>カブシキ</t>
    </rPh>
    <rPh sb="14" eb="16">
      <t>カイシャ</t>
    </rPh>
    <phoneticPr fontId="5"/>
  </si>
  <si>
    <t>地域公共交通維持・活性化推進費</t>
    <rPh sb="0" eb="2">
      <t>チイキ</t>
    </rPh>
    <rPh sb="2" eb="4">
      <t>コウキョウ</t>
    </rPh>
    <rPh sb="4" eb="6">
      <t>コウツウ</t>
    </rPh>
    <rPh sb="6" eb="8">
      <t>イジ</t>
    </rPh>
    <rPh sb="9" eb="12">
      <t>カッセイカ</t>
    </rPh>
    <rPh sb="12" eb="14">
      <t>スイシン</t>
    </rPh>
    <rPh sb="14" eb="15">
      <t>ヒ</t>
    </rPh>
    <phoneticPr fontId="5"/>
  </si>
  <si>
    <t>B.新中央航空株式会社</t>
    <rPh sb="2" eb="3">
      <t>シン</t>
    </rPh>
    <rPh sb="3" eb="5">
      <t>チュウオウ</t>
    </rPh>
    <rPh sb="5" eb="7">
      <t>コウクウ</t>
    </rPh>
    <rPh sb="7" eb="9">
      <t>カブシキ</t>
    </rPh>
    <rPh sb="9" eb="11">
      <t>カイシャ</t>
    </rPh>
    <phoneticPr fontId="5"/>
  </si>
  <si>
    <t>地域公共交通維持・活性化推進費</t>
    <phoneticPr fontId="5"/>
  </si>
  <si>
    <t>航空機等購入費補助金</t>
    <phoneticPr fontId="5"/>
  </si>
  <si>
    <t>補助金等交付</t>
  </si>
  <si>
    <t>新中央航空株式会社</t>
    <rPh sb="0" eb="1">
      <t>シン</t>
    </rPh>
    <rPh sb="1" eb="3">
      <t>チュウオウ</t>
    </rPh>
    <rPh sb="3" eb="5">
      <t>コウクウ</t>
    </rPh>
    <rPh sb="5" eb="7">
      <t>カブシキ</t>
    </rPh>
    <rPh sb="7" eb="9">
      <t>カイシャ</t>
    </rPh>
    <phoneticPr fontId="5"/>
  </si>
  <si>
    <t>日本エアコミュター株式会社</t>
    <rPh sb="0" eb="2">
      <t>ニホン</t>
    </rPh>
    <rPh sb="9" eb="11">
      <t>カブシキ</t>
    </rPh>
    <rPh sb="11" eb="13">
      <t>カイシャ</t>
    </rPh>
    <phoneticPr fontId="5"/>
  </si>
  <si>
    <t>-</t>
    <phoneticPr fontId="5"/>
  </si>
  <si>
    <t>1295.0/2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</si>
</sst>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198093</xdr:colOff>
      <xdr:row>742</xdr:row>
      <xdr:rowOff>336177</xdr:rowOff>
    </xdr:from>
    <xdr:to>
      <xdr:col>37</xdr:col>
      <xdr:colOff>194992</xdr:colOff>
      <xdr:row>745</xdr:row>
      <xdr:rowOff>289234</xdr:rowOff>
    </xdr:to>
    <xdr:sp macro="" textlink="">
      <xdr:nvSpPr>
        <xdr:cNvPr id="2" name="正方形/長方形 1"/>
        <xdr:cNvSpPr/>
      </xdr:nvSpPr>
      <xdr:spPr>
        <a:xfrm>
          <a:off x="4030505" y="41629853"/>
          <a:ext cx="3627605" cy="99520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2,531</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19</xdr:col>
      <xdr:colOff>112058</xdr:colOff>
      <xdr:row>745</xdr:row>
      <xdr:rowOff>313260</xdr:rowOff>
    </xdr:from>
    <xdr:to>
      <xdr:col>38</xdr:col>
      <xdr:colOff>136830</xdr:colOff>
      <xdr:row>746</xdr:row>
      <xdr:rowOff>323923</xdr:rowOff>
    </xdr:to>
    <xdr:sp macro="" textlink="">
      <xdr:nvSpPr>
        <xdr:cNvPr id="3" name="正方形/長方形 2"/>
        <xdr:cNvSpPr/>
      </xdr:nvSpPr>
      <xdr:spPr>
        <a:xfrm>
          <a:off x="3944470" y="42649084"/>
          <a:ext cx="3857184" cy="35804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地域的な航空ネットワークの維持・拡充を図る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36</xdr:col>
      <xdr:colOff>47533</xdr:colOff>
      <xdr:row>747</xdr:row>
      <xdr:rowOff>62157</xdr:rowOff>
    </xdr:from>
    <xdr:to>
      <xdr:col>49</xdr:col>
      <xdr:colOff>134605</xdr:colOff>
      <xdr:row>748</xdr:row>
      <xdr:rowOff>289968</xdr:rowOff>
    </xdr:to>
    <xdr:sp macro="" textlink="">
      <xdr:nvSpPr>
        <xdr:cNvPr id="4" name="正方形/長方形 3"/>
        <xdr:cNvSpPr/>
      </xdr:nvSpPr>
      <xdr:spPr>
        <a:xfrm>
          <a:off x="7308945" y="43092745"/>
          <a:ext cx="2709248" cy="57519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離島航空路線に係る補助</a:t>
          </a:r>
        </a:p>
      </xdr:txBody>
    </xdr:sp>
    <xdr:clientData/>
  </xdr:twoCellAnchor>
  <xdr:twoCellAnchor>
    <xdr:from>
      <xdr:col>31</xdr:col>
      <xdr:colOff>49686</xdr:colOff>
      <xdr:row>747</xdr:row>
      <xdr:rowOff>37774</xdr:rowOff>
    </xdr:from>
    <xdr:to>
      <xdr:col>36</xdr:col>
      <xdr:colOff>124022</xdr:colOff>
      <xdr:row>749</xdr:row>
      <xdr:rowOff>233487</xdr:rowOff>
    </xdr:to>
    <xdr:sp macro="" textlink="">
      <xdr:nvSpPr>
        <xdr:cNvPr id="5" name="下矢印 4"/>
        <xdr:cNvSpPr/>
      </xdr:nvSpPr>
      <xdr:spPr>
        <a:xfrm>
          <a:off x="6302568" y="43068362"/>
          <a:ext cx="1082866" cy="890478"/>
        </a:xfrm>
        <a:prstGeom prst="downArrow">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163780</xdr:colOff>
      <xdr:row>749</xdr:row>
      <xdr:rowOff>340288</xdr:rowOff>
    </xdr:from>
    <xdr:to>
      <xdr:col>27</xdr:col>
      <xdr:colOff>100034</xdr:colOff>
      <xdr:row>752</xdr:row>
      <xdr:rowOff>83882</xdr:rowOff>
    </xdr:to>
    <xdr:sp macro="" textlink="">
      <xdr:nvSpPr>
        <xdr:cNvPr id="6" name="正方形/長方形 5"/>
        <xdr:cNvSpPr/>
      </xdr:nvSpPr>
      <xdr:spPr>
        <a:xfrm>
          <a:off x="1979133" y="44065641"/>
          <a:ext cx="3566960" cy="78574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航空運送事業者（</a:t>
          </a: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1,914</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18</xdr:col>
      <xdr:colOff>112059</xdr:colOff>
      <xdr:row>752</xdr:row>
      <xdr:rowOff>336360</xdr:rowOff>
    </xdr:from>
    <xdr:to>
      <xdr:col>39</xdr:col>
      <xdr:colOff>179956</xdr:colOff>
      <xdr:row>754</xdr:row>
      <xdr:rowOff>84247</xdr:rowOff>
    </xdr:to>
    <xdr:grpSp>
      <xdr:nvGrpSpPr>
        <xdr:cNvPr id="7" name="グループ化 6"/>
        <xdr:cNvGrpSpPr/>
      </xdr:nvGrpSpPr>
      <xdr:grpSpPr>
        <a:xfrm>
          <a:off x="3742765" y="45507272"/>
          <a:ext cx="4303720" cy="442651"/>
          <a:chOff x="3067917" y="39009707"/>
          <a:chExt cx="3784364" cy="326717"/>
        </a:xfrm>
      </xdr:grpSpPr>
      <xdr:sp macro="" textlink="">
        <xdr:nvSpPr>
          <xdr:cNvPr id="8" name="右大かっこ 7"/>
          <xdr:cNvSpPr/>
        </xdr:nvSpPr>
        <xdr:spPr>
          <a:xfrm>
            <a:off x="6608811" y="39021500"/>
            <a:ext cx="87993" cy="314924"/>
          </a:xfrm>
          <a:prstGeom prst="rightBracket">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正方形/長方形 8"/>
          <xdr:cNvSpPr/>
        </xdr:nvSpPr>
        <xdr:spPr>
          <a:xfrm>
            <a:off x="3139293" y="39012990"/>
            <a:ext cx="3712988" cy="254000"/>
          </a:xfrm>
          <a:prstGeom prst="rect">
            <a:avLst/>
          </a:prstGeom>
          <a:noFill/>
          <a:ln w="25400" cap="flat" cmpd="sng" algn="ctr">
            <a:no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離島航空路線に就航する航空機の購入等を実施する</a:t>
            </a:r>
          </a:p>
        </xdr:txBody>
      </xdr:sp>
      <xdr:sp macro="" textlink="">
        <xdr:nvSpPr>
          <xdr:cNvPr id="10" name="左大かっこ 9"/>
          <xdr:cNvSpPr/>
        </xdr:nvSpPr>
        <xdr:spPr>
          <a:xfrm>
            <a:off x="3067917" y="39009707"/>
            <a:ext cx="45719" cy="298450"/>
          </a:xfrm>
          <a:prstGeom prst="leftBracket">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30</xdr:col>
      <xdr:colOff>112059</xdr:colOff>
      <xdr:row>750</xdr:row>
      <xdr:rowOff>0</xdr:rowOff>
    </xdr:from>
    <xdr:to>
      <xdr:col>48</xdr:col>
      <xdr:colOff>48313</xdr:colOff>
      <xdr:row>752</xdr:row>
      <xdr:rowOff>90976</xdr:rowOff>
    </xdr:to>
    <xdr:sp macro="" textlink="">
      <xdr:nvSpPr>
        <xdr:cNvPr id="11" name="正方形/長方形 10"/>
        <xdr:cNvSpPr/>
      </xdr:nvSpPr>
      <xdr:spPr>
        <a:xfrm>
          <a:off x="6163235" y="44072735"/>
          <a:ext cx="3566960" cy="78574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航空運送事業者（</a:t>
          </a: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617</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20</xdr:col>
      <xdr:colOff>112058</xdr:colOff>
      <xdr:row>747</xdr:row>
      <xdr:rowOff>33617</xdr:rowOff>
    </xdr:from>
    <xdr:to>
      <xdr:col>25</xdr:col>
      <xdr:colOff>186395</xdr:colOff>
      <xdr:row>749</xdr:row>
      <xdr:rowOff>229330</xdr:rowOff>
    </xdr:to>
    <xdr:sp macro="" textlink="">
      <xdr:nvSpPr>
        <xdr:cNvPr id="12" name="下矢印 11"/>
        <xdr:cNvSpPr/>
      </xdr:nvSpPr>
      <xdr:spPr>
        <a:xfrm>
          <a:off x="4146176" y="43064205"/>
          <a:ext cx="1082866" cy="890478"/>
        </a:xfrm>
        <a:prstGeom prst="downArrow">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324</v>
      </c>
      <c r="AT2" s="952"/>
      <c r="AU2" s="952"/>
      <c r="AV2" s="42" t="str">
        <f>IF(AW2="", "", "-")</f>
        <v/>
      </c>
      <c r="AW2" s="897"/>
      <c r="AX2" s="897"/>
    </row>
    <row r="3" spans="1:50" ht="21" customHeight="1" thickBot="1" x14ac:dyDescent="0.2">
      <c r="A3" s="853" t="s">
        <v>348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480</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403</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483</v>
      </c>
      <c r="AF5" s="685"/>
      <c r="AG5" s="685"/>
      <c r="AH5" s="685"/>
      <c r="AI5" s="685"/>
      <c r="AJ5" s="685"/>
      <c r="AK5" s="685"/>
      <c r="AL5" s="685"/>
      <c r="AM5" s="685"/>
      <c r="AN5" s="685"/>
      <c r="AO5" s="685"/>
      <c r="AP5" s="686"/>
      <c r="AQ5" s="687" t="s">
        <v>484</v>
      </c>
      <c r="AR5" s="688"/>
      <c r="AS5" s="688"/>
      <c r="AT5" s="688"/>
      <c r="AU5" s="688"/>
      <c r="AV5" s="688"/>
      <c r="AW5" s="688"/>
      <c r="AX5" s="689"/>
    </row>
    <row r="6" spans="1:50" ht="39" customHeight="1" x14ac:dyDescent="0.15">
      <c r="A6" s="692" t="s">
        <v>4</v>
      </c>
      <c r="B6" s="693"/>
      <c r="C6" s="693"/>
      <c r="D6" s="693"/>
      <c r="E6" s="693"/>
      <c r="F6" s="693"/>
      <c r="G6" s="381" t="str">
        <f>入力規則等!F39</f>
        <v>自動車安全特別会計空港整備勘定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486</v>
      </c>
      <c r="H7" s="488"/>
      <c r="I7" s="488"/>
      <c r="J7" s="488"/>
      <c r="K7" s="488"/>
      <c r="L7" s="488"/>
      <c r="M7" s="488"/>
      <c r="N7" s="488"/>
      <c r="O7" s="488"/>
      <c r="P7" s="488"/>
      <c r="Q7" s="488"/>
      <c r="R7" s="488"/>
      <c r="S7" s="488"/>
      <c r="T7" s="488"/>
      <c r="U7" s="488"/>
      <c r="V7" s="488"/>
      <c r="W7" s="488"/>
      <c r="X7" s="489"/>
      <c r="Y7" s="908" t="s">
        <v>312</v>
      </c>
      <c r="Z7" s="432"/>
      <c r="AA7" s="432"/>
      <c r="AB7" s="432"/>
      <c r="AC7" s="432"/>
      <c r="AD7" s="909"/>
      <c r="AE7" s="898" t="s">
        <v>487</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海洋政策</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488</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4817</v>
      </c>
      <c r="Q13" s="644"/>
      <c r="R13" s="644"/>
      <c r="S13" s="644"/>
      <c r="T13" s="644"/>
      <c r="U13" s="644"/>
      <c r="V13" s="645"/>
      <c r="W13" s="643">
        <v>2761</v>
      </c>
      <c r="X13" s="644"/>
      <c r="Y13" s="644"/>
      <c r="Z13" s="644"/>
      <c r="AA13" s="644"/>
      <c r="AB13" s="644"/>
      <c r="AC13" s="645"/>
      <c r="AD13" s="643">
        <v>2738</v>
      </c>
      <c r="AE13" s="644"/>
      <c r="AF13" s="644"/>
      <c r="AG13" s="644"/>
      <c r="AH13" s="644"/>
      <c r="AI13" s="644"/>
      <c r="AJ13" s="645"/>
      <c r="AK13" s="643">
        <v>630</v>
      </c>
      <c r="AL13" s="644"/>
      <c r="AM13" s="644"/>
      <c r="AN13" s="644"/>
      <c r="AO13" s="644"/>
      <c r="AP13" s="644"/>
      <c r="AQ13" s="645"/>
      <c r="AR13" s="905"/>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491</v>
      </c>
      <c r="Q14" s="644"/>
      <c r="R14" s="644"/>
      <c r="S14" s="644"/>
      <c r="T14" s="644"/>
      <c r="U14" s="644"/>
      <c r="V14" s="645"/>
      <c r="W14" s="643" t="s">
        <v>492</v>
      </c>
      <c r="X14" s="644"/>
      <c r="Y14" s="644"/>
      <c r="Z14" s="644"/>
      <c r="AA14" s="644"/>
      <c r="AB14" s="644"/>
      <c r="AC14" s="645"/>
      <c r="AD14" s="643" t="s">
        <v>492</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492</v>
      </c>
      <c r="Q15" s="644"/>
      <c r="R15" s="644"/>
      <c r="S15" s="644"/>
      <c r="T15" s="644"/>
      <c r="U15" s="644"/>
      <c r="V15" s="645"/>
      <c r="W15" s="643" t="s">
        <v>492</v>
      </c>
      <c r="X15" s="644"/>
      <c r="Y15" s="644"/>
      <c r="Z15" s="644"/>
      <c r="AA15" s="644"/>
      <c r="AB15" s="644"/>
      <c r="AC15" s="645"/>
      <c r="AD15" s="643">
        <v>617</v>
      </c>
      <c r="AE15" s="644"/>
      <c r="AF15" s="644"/>
      <c r="AG15" s="644"/>
      <c r="AH15" s="644"/>
      <c r="AI15" s="644"/>
      <c r="AJ15" s="645"/>
      <c r="AK15" s="643">
        <v>665</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492</v>
      </c>
      <c r="Q16" s="644"/>
      <c r="R16" s="644"/>
      <c r="S16" s="644"/>
      <c r="T16" s="644"/>
      <c r="U16" s="644"/>
      <c r="V16" s="645"/>
      <c r="W16" s="643">
        <v>-617</v>
      </c>
      <c r="X16" s="644"/>
      <c r="Y16" s="644"/>
      <c r="Z16" s="644"/>
      <c r="AA16" s="644"/>
      <c r="AB16" s="644"/>
      <c r="AC16" s="645"/>
      <c r="AD16" s="643">
        <v>-665</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492</v>
      </c>
      <c r="Q17" s="644"/>
      <c r="R17" s="644"/>
      <c r="S17" s="644"/>
      <c r="T17" s="644"/>
      <c r="U17" s="644"/>
      <c r="V17" s="645"/>
      <c r="W17" s="643" t="s">
        <v>492</v>
      </c>
      <c r="X17" s="644"/>
      <c r="Y17" s="644"/>
      <c r="Z17" s="644"/>
      <c r="AA17" s="644"/>
      <c r="AB17" s="644"/>
      <c r="AC17" s="645"/>
      <c r="AD17" s="643" t="s">
        <v>492</v>
      </c>
      <c r="AE17" s="644"/>
      <c r="AF17" s="644"/>
      <c r="AG17" s="644"/>
      <c r="AH17" s="644"/>
      <c r="AI17" s="644"/>
      <c r="AJ17" s="645"/>
      <c r="AK17" s="643"/>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4817</v>
      </c>
      <c r="Q18" s="865"/>
      <c r="R18" s="865"/>
      <c r="S18" s="865"/>
      <c r="T18" s="865"/>
      <c r="U18" s="865"/>
      <c r="V18" s="866"/>
      <c r="W18" s="864">
        <f>SUM(W13:AC17)</f>
        <v>2144</v>
      </c>
      <c r="X18" s="865"/>
      <c r="Y18" s="865"/>
      <c r="Z18" s="865"/>
      <c r="AA18" s="865"/>
      <c r="AB18" s="865"/>
      <c r="AC18" s="866"/>
      <c r="AD18" s="864">
        <f>SUM(AD13:AJ17)</f>
        <v>2690</v>
      </c>
      <c r="AE18" s="865"/>
      <c r="AF18" s="865"/>
      <c r="AG18" s="865"/>
      <c r="AH18" s="865"/>
      <c r="AI18" s="865"/>
      <c r="AJ18" s="866"/>
      <c r="AK18" s="864">
        <f>SUM(AK13:AQ17)</f>
        <v>1295</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4483</v>
      </c>
      <c r="Q19" s="644"/>
      <c r="R19" s="644"/>
      <c r="S19" s="644"/>
      <c r="T19" s="644"/>
      <c r="U19" s="644"/>
      <c r="V19" s="645"/>
      <c r="W19" s="643">
        <v>2048</v>
      </c>
      <c r="X19" s="644"/>
      <c r="Y19" s="644"/>
      <c r="Z19" s="644"/>
      <c r="AA19" s="644"/>
      <c r="AB19" s="644"/>
      <c r="AC19" s="645"/>
      <c r="AD19" s="643">
        <v>2531</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0.93066223790741121</v>
      </c>
      <c r="Q20" s="302"/>
      <c r="R20" s="302"/>
      <c r="S20" s="302"/>
      <c r="T20" s="302"/>
      <c r="U20" s="302"/>
      <c r="V20" s="302"/>
      <c r="W20" s="302">
        <f t="shared" ref="W20" si="0">IF(W18=0, "-", SUM(W19)/W18)</f>
        <v>0.95522388059701491</v>
      </c>
      <c r="X20" s="302"/>
      <c r="Y20" s="302"/>
      <c r="Z20" s="302"/>
      <c r="AA20" s="302"/>
      <c r="AB20" s="302"/>
      <c r="AC20" s="302"/>
      <c r="AD20" s="302">
        <f t="shared" ref="AD20" si="1">IF(AD18=0, "-", SUM(AD19)/AD18)</f>
        <v>0.94089219330855023</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f>IF(P19=0, "-", SUM(P19)/SUM(P13,P14))</f>
        <v>0.93066223790741121</v>
      </c>
      <c r="Q21" s="302"/>
      <c r="R21" s="302"/>
      <c r="S21" s="302"/>
      <c r="T21" s="302"/>
      <c r="U21" s="302"/>
      <c r="V21" s="302"/>
      <c r="W21" s="302">
        <f t="shared" ref="W21" si="2">IF(W19=0, "-", SUM(W19)/SUM(W13,W14))</f>
        <v>0.74176023180007244</v>
      </c>
      <c r="X21" s="302"/>
      <c r="Y21" s="302"/>
      <c r="Z21" s="302"/>
      <c r="AA21" s="302"/>
      <c r="AB21" s="302"/>
      <c r="AC21" s="302"/>
      <c r="AD21" s="302">
        <f t="shared" ref="AD21" si="3">IF(AD19=0, "-", SUM(AD19)/SUM(AD13,AD14))</f>
        <v>0.92439737034331626</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351</v>
      </c>
      <c r="B22" s="933"/>
      <c r="C22" s="933"/>
      <c r="D22" s="933"/>
      <c r="E22" s="933"/>
      <c r="F22" s="934"/>
      <c r="G22" s="970" t="s">
        <v>258</v>
      </c>
      <c r="H22" s="206"/>
      <c r="I22" s="206"/>
      <c r="J22" s="206"/>
      <c r="K22" s="206"/>
      <c r="L22" s="206"/>
      <c r="M22" s="206"/>
      <c r="N22" s="206"/>
      <c r="O22" s="207"/>
      <c r="P22" s="921" t="s">
        <v>352</v>
      </c>
      <c r="Q22" s="206"/>
      <c r="R22" s="206"/>
      <c r="S22" s="206"/>
      <c r="T22" s="206"/>
      <c r="U22" s="206"/>
      <c r="V22" s="207"/>
      <c r="W22" s="921" t="s">
        <v>353</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494</v>
      </c>
      <c r="H23" s="972"/>
      <c r="I23" s="972"/>
      <c r="J23" s="972"/>
      <c r="K23" s="972"/>
      <c r="L23" s="972"/>
      <c r="M23" s="972"/>
      <c r="N23" s="972"/>
      <c r="O23" s="973"/>
      <c r="P23" s="905">
        <v>630</v>
      </c>
      <c r="Q23" s="906"/>
      <c r="R23" s="906"/>
      <c r="S23" s="906"/>
      <c r="T23" s="906"/>
      <c r="U23" s="906"/>
      <c r="V23" s="922"/>
      <c r="W23" s="905"/>
      <c r="X23" s="906"/>
      <c r="Y23" s="906"/>
      <c r="Z23" s="906"/>
      <c r="AA23" s="906"/>
      <c r="AB23" s="906"/>
      <c r="AC23" s="922"/>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15">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3">
        <f>AK13</f>
        <v>630</v>
      </c>
      <c r="Q29" s="644"/>
      <c r="R29" s="644"/>
      <c r="S29" s="644"/>
      <c r="T29" s="644"/>
      <c r="U29" s="644"/>
      <c r="V29" s="645"/>
      <c r="W29" s="953">
        <f>AR13</f>
        <v>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315</v>
      </c>
      <c r="AF30" s="845"/>
      <c r="AG30" s="845"/>
      <c r="AH30" s="846"/>
      <c r="AI30" s="844" t="s">
        <v>337</v>
      </c>
      <c r="AJ30" s="845"/>
      <c r="AK30" s="845"/>
      <c r="AL30" s="846"/>
      <c r="AM30" s="901" t="s">
        <v>342</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2</v>
      </c>
      <c r="AR31" s="185"/>
      <c r="AS31" s="118" t="s">
        <v>188</v>
      </c>
      <c r="AT31" s="119"/>
      <c r="AU31" s="184"/>
      <c r="AV31" s="184"/>
      <c r="AW31" s="384" t="s">
        <v>177</v>
      </c>
      <c r="AX31" s="385"/>
    </row>
    <row r="32" spans="1:50" ht="23.25" customHeight="1" x14ac:dyDescent="0.15">
      <c r="A32" s="389"/>
      <c r="B32" s="387"/>
      <c r="C32" s="387"/>
      <c r="D32" s="387"/>
      <c r="E32" s="387"/>
      <c r="F32" s="388"/>
      <c r="G32" s="550" t="s">
        <v>495</v>
      </c>
      <c r="H32" s="551"/>
      <c r="I32" s="551"/>
      <c r="J32" s="551"/>
      <c r="K32" s="551"/>
      <c r="L32" s="551"/>
      <c r="M32" s="551"/>
      <c r="N32" s="551"/>
      <c r="O32" s="552"/>
      <c r="P32" s="90" t="s">
        <v>496</v>
      </c>
      <c r="Q32" s="90"/>
      <c r="R32" s="90"/>
      <c r="S32" s="90"/>
      <c r="T32" s="90"/>
      <c r="U32" s="90"/>
      <c r="V32" s="90"/>
      <c r="W32" s="90"/>
      <c r="X32" s="91"/>
      <c r="Y32" s="460" t="s">
        <v>12</v>
      </c>
      <c r="Z32" s="520"/>
      <c r="AA32" s="521"/>
      <c r="AB32" s="450" t="s">
        <v>497</v>
      </c>
      <c r="AC32" s="450"/>
      <c r="AD32" s="450"/>
      <c r="AE32" s="202">
        <v>56</v>
      </c>
      <c r="AF32" s="203"/>
      <c r="AG32" s="203"/>
      <c r="AH32" s="203"/>
      <c r="AI32" s="202">
        <v>61</v>
      </c>
      <c r="AJ32" s="203"/>
      <c r="AK32" s="203"/>
      <c r="AL32" s="203"/>
      <c r="AM32" s="202">
        <v>61</v>
      </c>
      <c r="AN32" s="203"/>
      <c r="AO32" s="203"/>
      <c r="AP32" s="203"/>
      <c r="AQ32" s="326" t="s">
        <v>492</v>
      </c>
      <c r="AR32" s="192"/>
      <c r="AS32" s="192"/>
      <c r="AT32" s="327"/>
      <c r="AU32" s="203" t="s">
        <v>492</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497</v>
      </c>
      <c r="AC33" s="512"/>
      <c r="AD33" s="512"/>
      <c r="AE33" s="202">
        <v>56</v>
      </c>
      <c r="AF33" s="203"/>
      <c r="AG33" s="203"/>
      <c r="AH33" s="203"/>
      <c r="AI33" s="202">
        <v>60</v>
      </c>
      <c r="AJ33" s="203"/>
      <c r="AK33" s="203"/>
      <c r="AL33" s="203"/>
      <c r="AM33" s="202">
        <v>60</v>
      </c>
      <c r="AN33" s="203"/>
      <c r="AO33" s="203"/>
      <c r="AP33" s="203"/>
      <c r="AQ33" s="326">
        <v>61</v>
      </c>
      <c r="AR33" s="192"/>
      <c r="AS33" s="192"/>
      <c r="AT33" s="327"/>
      <c r="AU33" s="203" t="s">
        <v>492</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100</v>
      </c>
      <c r="AF34" s="203"/>
      <c r="AG34" s="203"/>
      <c r="AH34" s="203"/>
      <c r="AI34" s="202">
        <v>102</v>
      </c>
      <c r="AJ34" s="203"/>
      <c r="AK34" s="203"/>
      <c r="AL34" s="203"/>
      <c r="AM34" s="202">
        <v>102</v>
      </c>
      <c r="AN34" s="203"/>
      <c r="AO34" s="203"/>
      <c r="AP34" s="203"/>
      <c r="AQ34" s="326" t="s">
        <v>492</v>
      </c>
      <c r="AR34" s="192"/>
      <c r="AS34" s="192"/>
      <c r="AT34" s="327"/>
      <c r="AU34" s="203" t="s">
        <v>492</v>
      </c>
      <c r="AV34" s="203"/>
      <c r="AW34" s="203"/>
      <c r="AX34" s="205"/>
    </row>
    <row r="35" spans="1:50" ht="23.25" customHeight="1" x14ac:dyDescent="0.15">
      <c r="A35" s="210" t="s">
        <v>303</v>
      </c>
      <c r="B35" s="211"/>
      <c r="C35" s="211"/>
      <c r="D35" s="211"/>
      <c r="E35" s="211"/>
      <c r="F35" s="212"/>
      <c r="G35" s="216" t="s">
        <v>498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306</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3.25" customHeight="1" x14ac:dyDescent="0.15">
      <c r="A101" s="411"/>
      <c r="B101" s="412"/>
      <c r="C101" s="412"/>
      <c r="D101" s="412"/>
      <c r="E101" s="412"/>
      <c r="F101" s="413"/>
      <c r="G101" s="90" t="s">
        <v>499</v>
      </c>
      <c r="H101" s="90"/>
      <c r="I101" s="90"/>
      <c r="J101" s="90"/>
      <c r="K101" s="90"/>
      <c r="L101" s="90"/>
      <c r="M101" s="90"/>
      <c r="N101" s="90"/>
      <c r="O101" s="90"/>
      <c r="P101" s="90"/>
      <c r="Q101" s="90"/>
      <c r="R101" s="90"/>
      <c r="S101" s="90"/>
      <c r="T101" s="90"/>
      <c r="U101" s="90"/>
      <c r="V101" s="90"/>
      <c r="W101" s="90"/>
      <c r="X101" s="91"/>
      <c r="Y101" s="531" t="s">
        <v>54</v>
      </c>
      <c r="Z101" s="532"/>
      <c r="AA101" s="533"/>
      <c r="AB101" s="450" t="s">
        <v>500</v>
      </c>
      <c r="AC101" s="450"/>
      <c r="AD101" s="450"/>
      <c r="AE101" s="202">
        <v>2</v>
      </c>
      <c r="AF101" s="203"/>
      <c r="AG101" s="203"/>
      <c r="AH101" s="204"/>
      <c r="AI101" s="202">
        <v>2</v>
      </c>
      <c r="AJ101" s="203"/>
      <c r="AK101" s="203"/>
      <c r="AL101" s="204"/>
      <c r="AM101" s="202">
        <v>3</v>
      </c>
      <c r="AN101" s="203"/>
      <c r="AO101" s="203"/>
      <c r="AP101" s="204"/>
      <c r="AQ101" s="202" t="s">
        <v>543</v>
      </c>
      <c r="AR101" s="203"/>
      <c r="AS101" s="203"/>
      <c r="AT101" s="204"/>
      <c r="AU101" s="202"/>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500</v>
      </c>
      <c r="AC102" s="450"/>
      <c r="AD102" s="450"/>
      <c r="AE102" s="407">
        <v>2</v>
      </c>
      <c r="AF102" s="407"/>
      <c r="AG102" s="407"/>
      <c r="AH102" s="407"/>
      <c r="AI102" s="407">
        <v>3</v>
      </c>
      <c r="AJ102" s="407"/>
      <c r="AK102" s="407"/>
      <c r="AL102" s="407"/>
      <c r="AM102" s="407">
        <v>4</v>
      </c>
      <c r="AN102" s="407"/>
      <c r="AO102" s="407"/>
      <c r="AP102" s="407"/>
      <c r="AQ102" s="257">
        <v>2</v>
      </c>
      <c r="AR102" s="258"/>
      <c r="AS102" s="258"/>
      <c r="AT102" s="303"/>
      <c r="AU102" s="257"/>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315</v>
      </c>
      <c r="AF115" s="405"/>
      <c r="AG115" s="405"/>
      <c r="AH115" s="406"/>
      <c r="AI115" s="404" t="s">
        <v>313</v>
      </c>
      <c r="AJ115" s="405"/>
      <c r="AK115" s="405"/>
      <c r="AL115" s="406"/>
      <c r="AM115" s="404" t="s">
        <v>342</v>
      </c>
      <c r="AN115" s="405"/>
      <c r="AO115" s="405"/>
      <c r="AP115" s="406"/>
      <c r="AQ115" s="577" t="s">
        <v>357</v>
      </c>
      <c r="AR115" s="578"/>
      <c r="AS115" s="578"/>
      <c r="AT115" s="578"/>
      <c r="AU115" s="578"/>
      <c r="AV115" s="578"/>
      <c r="AW115" s="578"/>
      <c r="AX115" s="579"/>
    </row>
    <row r="116" spans="1:50" ht="23.25" customHeight="1" x14ac:dyDescent="0.15">
      <c r="A116" s="428"/>
      <c r="B116" s="429"/>
      <c r="C116" s="429"/>
      <c r="D116" s="429"/>
      <c r="E116" s="429"/>
      <c r="F116" s="430"/>
      <c r="G116" s="379" t="s">
        <v>502</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501</v>
      </c>
      <c r="AC116" s="452"/>
      <c r="AD116" s="453"/>
      <c r="AE116" s="407">
        <v>2241.6999999999998</v>
      </c>
      <c r="AF116" s="407"/>
      <c r="AG116" s="407"/>
      <c r="AH116" s="407"/>
      <c r="AI116" s="407">
        <v>1024</v>
      </c>
      <c r="AJ116" s="407"/>
      <c r="AK116" s="407"/>
      <c r="AL116" s="407"/>
      <c r="AM116" s="407">
        <v>843.7</v>
      </c>
      <c r="AN116" s="407"/>
      <c r="AO116" s="407"/>
      <c r="AP116" s="407"/>
      <c r="AQ116" s="202">
        <v>647.5</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282</v>
      </c>
      <c r="AC117" s="462"/>
      <c r="AD117" s="463"/>
      <c r="AE117" s="540" t="s">
        <v>503</v>
      </c>
      <c r="AF117" s="540"/>
      <c r="AG117" s="540"/>
      <c r="AH117" s="540"/>
      <c r="AI117" s="540" t="s">
        <v>504</v>
      </c>
      <c r="AJ117" s="540"/>
      <c r="AK117" s="540"/>
      <c r="AL117" s="540"/>
      <c r="AM117" s="540" t="s">
        <v>524</v>
      </c>
      <c r="AN117" s="540"/>
      <c r="AO117" s="540"/>
      <c r="AP117" s="540"/>
      <c r="AQ117" s="540" t="s">
        <v>544</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315</v>
      </c>
      <c r="AF118" s="405"/>
      <c r="AG118" s="405"/>
      <c r="AH118" s="406"/>
      <c r="AI118" s="404" t="s">
        <v>313</v>
      </c>
      <c r="AJ118" s="405"/>
      <c r="AK118" s="405"/>
      <c r="AL118" s="406"/>
      <c r="AM118" s="404" t="s">
        <v>342</v>
      </c>
      <c r="AN118" s="405"/>
      <c r="AO118" s="405"/>
      <c r="AP118" s="406"/>
      <c r="AQ118" s="577" t="s">
        <v>357</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315</v>
      </c>
      <c r="AF121" s="405"/>
      <c r="AG121" s="405"/>
      <c r="AH121" s="406"/>
      <c r="AI121" s="404" t="s">
        <v>313</v>
      </c>
      <c r="AJ121" s="405"/>
      <c r="AK121" s="405"/>
      <c r="AL121" s="406"/>
      <c r="AM121" s="404" t="s">
        <v>342</v>
      </c>
      <c r="AN121" s="405"/>
      <c r="AO121" s="405"/>
      <c r="AP121" s="406"/>
      <c r="AQ121" s="577" t="s">
        <v>357</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315</v>
      </c>
      <c r="AF124" s="405"/>
      <c r="AG124" s="405"/>
      <c r="AH124" s="406"/>
      <c r="AI124" s="404" t="s">
        <v>313</v>
      </c>
      <c r="AJ124" s="405"/>
      <c r="AK124" s="405"/>
      <c r="AL124" s="406"/>
      <c r="AM124" s="404" t="s">
        <v>342</v>
      </c>
      <c r="AN124" s="405"/>
      <c r="AO124" s="405"/>
      <c r="AP124" s="406"/>
      <c r="AQ124" s="577" t="s">
        <v>357</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315</v>
      </c>
      <c r="AF127" s="405"/>
      <c r="AG127" s="405"/>
      <c r="AH127" s="406"/>
      <c r="AI127" s="404" t="s">
        <v>313</v>
      </c>
      <c r="AJ127" s="405"/>
      <c r="AK127" s="405"/>
      <c r="AL127" s="406"/>
      <c r="AM127" s="404" t="s">
        <v>342</v>
      </c>
      <c r="AN127" s="405"/>
      <c r="AO127" s="405"/>
      <c r="AP127" s="406"/>
      <c r="AQ127" s="577" t="s">
        <v>357</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330</v>
      </c>
      <c r="B130" s="170"/>
      <c r="C130" s="169" t="s">
        <v>191</v>
      </c>
      <c r="D130" s="170"/>
      <c r="E130" s="154" t="s">
        <v>220</v>
      </c>
      <c r="F130" s="155"/>
      <c r="G130" s="156" t="s">
        <v>505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492</v>
      </c>
      <c r="AR133" s="184"/>
      <c r="AS133" s="118" t="s">
        <v>188</v>
      </c>
      <c r="AT133" s="119"/>
      <c r="AU133" s="185" t="s">
        <v>492</v>
      </c>
      <c r="AV133" s="185"/>
      <c r="AW133" s="118" t="s">
        <v>177</v>
      </c>
      <c r="AX133" s="180"/>
    </row>
    <row r="134" spans="1:50" ht="39.75" customHeight="1" x14ac:dyDescent="0.15">
      <c r="A134" s="174"/>
      <c r="B134" s="171"/>
      <c r="C134" s="165"/>
      <c r="D134" s="171"/>
      <c r="E134" s="165"/>
      <c r="F134" s="166"/>
      <c r="G134" s="89" t="s">
        <v>492</v>
      </c>
      <c r="H134" s="90"/>
      <c r="I134" s="90"/>
      <c r="J134" s="90"/>
      <c r="K134" s="90"/>
      <c r="L134" s="90"/>
      <c r="M134" s="90"/>
      <c r="N134" s="90"/>
      <c r="O134" s="90"/>
      <c r="P134" s="90"/>
      <c r="Q134" s="90"/>
      <c r="R134" s="90"/>
      <c r="S134" s="90"/>
      <c r="T134" s="90"/>
      <c r="U134" s="90"/>
      <c r="V134" s="90"/>
      <c r="W134" s="90"/>
      <c r="X134" s="91"/>
      <c r="Y134" s="186" t="s">
        <v>202</v>
      </c>
      <c r="Z134" s="187"/>
      <c r="AA134" s="188"/>
      <c r="AB134" s="189" t="s">
        <v>492</v>
      </c>
      <c r="AC134" s="190"/>
      <c r="AD134" s="190"/>
      <c r="AE134" s="191" t="s">
        <v>492</v>
      </c>
      <c r="AF134" s="192"/>
      <c r="AG134" s="192"/>
      <c r="AH134" s="192"/>
      <c r="AI134" s="191" t="s">
        <v>492</v>
      </c>
      <c r="AJ134" s="192"/>
      <c r="AK134" s="192"/>
      <c r="AL134" s="192"/>
      <c r="AM134" s="191" t="s">
        <v>492</v>
      </c>
      <c r="AN134" s="192"/>
      <c r="AO134" s="192"/>
      <c r="AP134" s="192"/>
      <c r="AQ134" s="191" t="s">
        <v>492</v>
      </c>
      <c r="AR134" s="192"/>
      <c r="AS134" s="192"/>
      <c r="AT134" s="192"/>
      <c r="AU134" s="191" t="s">
        <v>492</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492</v>
      </c>
      <c r="AC135" s="198"/>
      <c r="AD135" s="198"/>
      <c r="AE135" s="191" t="s">
        <v>492</v>
      </c>
      <c r="AF135" s="192"/>
      <c r="AG135" s="192"/>
      <c r="AH135" s="192"/>
      <c r="AI135" s="191" t="s">
        <v>492</v>
      </c>
      <c r="AJ135" s="192"/>
      <c r="AK135" s="192"/>
      <c r="AL135" s="192"/>
      <c r="AM135" s="191" t="s">
        <v>492</v>
      </c>
      <c r="AN135" s="192"/>
      <c r="AO135" s="192"/>
      <c r="AP135" s="192"/>
      <c r="AQ135" s="191" t="s">
        <v>492</v>
      </c>
      <c r="AR135" s="192"/>
      <c r="AS135" s="192"/>
      <c r="AT135" s="192"/>
      <c r="AU135" s="191" t="s">
        <v>492</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17"/>
      <c r="E430" s="159" t="s">
        <v>323</v>
      </c>
      <c r="F430" s="884"/>
      <c r="G430" s="885" t="s">
        <v>207</v>
      </c>
      <c r="H430" s="108"/>
      <c r="I430" s="108"/>
      <c r="J430" s="886" t="s">
        <v>490</v>
      </c>
      <c r="K430" s="887"/>
      <c r="L430" s="887"/>
      <c r="M430" s="887"/>
      <c r="N430" s="887"/>
      <c r="O430" s="887"/>
      <c r="P430" s="887"/>
      <c r="Q430" s="887"/>
      <c r="R430" s="887"/>
      <c r="S430" s="887"/>
      <c r="T430" s="888"/>
      <c r="U430" s="574" t="s">
        <v>492</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492</v>
      </c>
      <c r="AF432" s="185"/>
      <c r="AG432" s="118" t="s">
        <v>188</v>
      </c>
      <c r="AH432" s="119"/>
      <c r="AI432" s="141"/>
      <c r="AJ432" s="141"/>
      <c r="AK432" s="141"/>
      <c r="AL432" s="139"/>
      <c r="AM432" s="141"/>
      <c r="AN432" s="141"/>
      <c r="AO432" s="141"/>
      <c r="AP432" s="139"/>
      <c r="AQ432" s="576" t="s">
        <v>492</v>
      </c>
      <c r="AR432" s="185"/>
      <c r="AS432" s="118" t="s">
        <v>188</v>
      </c>
      <c r="AT432" s="119"/>
      <c r="AU432" s="185" t="s">
        <v>492</v>
      </c>
      <c r="AV432" s="185"/>
      <c r="AW432" s="118" t="s">
        <v>177</v>
      </c>
      <c r="AX432" s="180"/>
    </row>
    <row r="433" spans="1:50" ht="23.25" customHeight="1" x14ac:dyDescent="0.15">
      <c r="A433" s="174"/>
      <c r="B433" s="171"/>
      <c r="C433" s="165"/>
      <c r="D433" s="171"/>
      <c r="E433" s="328"/>
      <c r="F433" s="329"/>
      <c r="G433" s="89" t="s">
        <v>508</v>
      </c>
      <c r="H433" s="90"/>
      <c r="I433" s="90"/>
      <c r="J433" s="90"/>
      <c r="K433" s="90"/>
      <c r="L433" s="90"/>
      <c r="M433" s="90"/>
      <c r="N433" s="90"/>
      <c r="O433" s="90"/>
      <c r="P433" s="90"/>
      <c r="Q433" s="90"/>
      <c r="R433" s="90"/>
      <c r="S433" s="90"/>
      <c r="T433" s="90"/>
      <c r="U433" s="90"/>
      <c r="V433" s="90"/>
      <c r="W433" s="90"/>
      <c r="X433" s="91"/>
      <c r="Y433" s="186" t="s">
        <v>12</v>
      </c>
      <c r="Z433" s="187"/>
      <c r="AA433" s="188"/>
      <c r="AB433" s="198" t="s">
        <v>492</v>
      </c>
      <c r="AC433" s="198"/>
      <c r="AD433" s="198"/>
      <c r="AE433" s="326" t="s">
        <v>492</v>
      </c>
      <c r="AF433" s="192"/>
      <c r="AG433" s="192"/>
      <c r="AH433" s="192"/>
      <c r="AI433" s="326" t="s">
        <v>509</v>
      </c>
      <c r="AJ433" s="192"/>
      <c r="AK433" s="192"/>
      <c r="AL433" s="192"/>
      <c r="AM433" s="326" t="s">
        <v>492</v>
      </c>
      <c r="AN433" s="192"/>
      <c r="AO433" s="192"/>
      <c r="AP433" s="327"/>
      <c r="AQ433" s="326" t="s">
        <v>492</v>
      </c>
      <c r="AR433" s="192"/>
      <c r="AS433" s="192"/>
      <c r="AT433" s="327"/>
      <c r="AU433" s="192" t="s">
        <v>492</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492</v>
      </c>
      <c r="AC434" s="190"/>
      <c r="AD434" s="190"/>
      <c r="AE434" s="326" t="s">
        <v>492</v>
      </c>
      <c r="AF434" s="192"/>
      <c r="AG434" s="192"/>
      <c r="AH434" s="327"/>
      <c r="AI434" s="326" t="s">
        <v>510</v>
      </c>
      <c r="AJ434" s="192"/>
      <c r="AK434" s="192"/>
      <c r="AL434" s="192"/>
      <c r="AM434" s="326" t="s">
        <v>492</v>
      </c>
      <c r="AN434" s="192"/>
      <c r="AO434" s="192"/>
      <c r="AP434" s="327"/>
      <c r="AQ434" s="326" t="s">
        <v>492</v>
      </c>
      <c r="AR434" s="192"/>
      <c r="AS434" s="192"/>
      <c r="AT434" s="327"/>
      <c r="AU434" s="192" t="s">
        <v>511</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493</v>
      </c>
      <c r="AF435" s="192"/>
      <c r="AG435" s="192"/>
      <c r="AH435" s="327"/>
      <c r="AI435" s="326" t="s">
        <v>492</v>
      </c>
      <c r="AJ435" s="192"/>
      <c r="AK435" s="192"/>
      <c r="AL435" s="192"/>
      <c r="AM435" s="326" t="s">
        <v>492</v>
      </c>
      <c r="AN435" s="192"/>
      <c r="AO435" s="192"/>
      <c r="AP435" s="327"/>
      <c r="AQ435" s="326" t="s">
        <v>492</v>
      </c>
      <c r="AR435" s="192"/>
      <c r="AS435" s="192"/>
      <c r="AT435" s="327"/>
      <c r="AU435" s="192" t="s">
        <v>509</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492</v>
      </c>
      <c r="AF457" s="185"/>
      <c r="AG457" s="118" t="s">
        <v>188</v>
      </c>
      <c r="AH457" s="119"/>
      <c r="AI457" s="141"/>
      <c r="AJ457" s="141"/>
      <c r="AK457" s="141"/>
      <c r="AL457" s="139"/>
      <c r="AM457" s="141"/>
      <c r="AN457" s="141"/>
      <c r="AO457" s="141"/>
      <c r="AP457" s="139"/>
      <c r="AQ457" s="576" t="s">
        <v>492</v>
      </c>
      <c r="AR457" s="185"/>
      <c r="AS457" s="118" t="s">
        <v>188</v>
      </c>
      <c r="AT457" s="119"/>
      <c r="AU457" s="185" t="s">
        <v>509</v>
      </c>
      <c r="AV457" s="185"/>
      <c r="AW457" s="118" t="s">
        <v>177</v>
      </c>
      <c r="AX457" s="180"/>
    </row>
    <row r="458" spans="1:50" ht="23.25" customHeight="1" x14ac:dyDescent="0.15">
      <c r="A458" s="174"/>
      <c r="B458" s="171"/>
      <c r="C458" s="165"/>
      <c r="D458" s="171"/>
      <c r="E458" s="328"/>
      <c r="F458" s="329"/>
      <c r="G458" s="89" t="s">
        <v>508</v>
      </c>
      <c r="H458" s="90"/>
      <c r="I458" s="90"/>
      <c r="J458" s="90"/>
      <c r="K458" s="90"/>
      <c r="L458" s="90"/>
      <c r="M458" s="90"/>
      <c r="N458" s="90"/>
      <c r="O458" s="90"/>
      <c r="P458" s="90"/>
      <c r="Q458" s="90"/>
      <c r="R458" s="90"/>
      <c r="S458" s="90"/>
      <c r="T458" s="90"/>
      <c r="U458" s="90"/>
      <c r="V458" s="90"/>
      <c r="W458" s="90"/>
      <c r="X458" s="91"/>
      <c r="Y458" s="186" t="s">
        <v>12</v>
      </c>
      <c r="Z458" s="187"/>
      <c r="AA458" s="188"/>
      <c r="AB458" s="198" t="s">
        <v>508</v>
      </c>
      <c r="AC458" s="198"/>
      <c r="AD458" s="198"/>
      <c r="AE458" s="326" t="s">
        <v>492</v>
      </c>
      <c r="AF458" s="192"/>
      <c r="AG458" s="192"/>
      <c r="AH458" s="192"/>
      <c r="AI458" s="326" t="s">
        <v>492</v>
      </c>
      <c r="AJ458" s="192"/>
      <c r="AK458" s="192"/>
      <c r="AL458" s="192"/>
      <c r="AM458" s="326" t="s">
        <v>492</v>
      </c>
      <c r="AN458" s="192"/>
      <c r="AO458" s="192"/>
      <c r="AP458" s="327"/>
      <c r="AQ458" s="326" t="s">
        <v>492</v>
      </c>
      <c r="AR458" s="192"/>
      <c r="AS458" s="192"/>
      <c r="AT458" s="327"/>
      <c r="AU458" s="192" t="s">
        <v>492</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512</v>
      </c>
      <c r="AC459" s="190"/>
      <c r="AD459" s="190"/>
      <c r="AE459" s="326" t="s">
        <v>492</v>
      </c>
      <c r="AF459" s="192"/>
      <c r="AG459" s="192"/>
      <c r="AH459" s="327"/>
      <c r="AI459" s="326" t="s">
        <v>492</v>
      </c>
      <c r="AJ459" s="192"/>
      <c r="AK459" s="192"/>
      <c r="AL459" s="192"/>
      <c r="AM459" s="326" t="s">
        <v>492</v>
      </c>
      <c r="AN459" s="192"/>
      <c r="AO459" s="192"/>
      <c r="AP459" s="327"/>
      <c r="AQ459" s="326" t="s">
        <v>509</v>
      </c>
      <c r="AR459" s="192"/>
      <c r="AS459" s="192"/>
      <c r="AT459" s="327"/>
      <c r="AU459" s="192" t="s">
        <v>492</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492</v>
      </c>
      <c r="AF460" s="192"/>
      <c r="AG460" s="192"/>
      <c r="AH460" s="327"/>
      <c r="AI460" s="326" t="s">
        <v>492</v>
      </c>
      <c r="AJ460" s="192"/>
      <c r="AK460" s="192"/>
      <c r="AL460" s="192"/>
      <c r="AM460" s="326" t="s">
        <v>492</v>
      </c>
      <c r="AN460" s="192"/>
      <c r="AO460" s="192"/>
      <c r="AP460" s="327"/>
      <c r="AQ460" s="326" t="s">
        <v>492</v>
      </c>
      <c r="AR460" s="192"/>
      <c r="AS460" s="192"/>
      <c r="AT460" s="327"/>
      <c r="AU460" s="192" t="s">
        <v>492</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45"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485</v>
      </c>
      <c r="AE702" s="332"/>
      <c r="AF702" s="332"/>
      <c r="AG702" s="371" t="s">
        <v>513</v>
      </c>
      <c r="AH702" s="372"/>
      <c r="AI702" s="372"/>
      <c r="AJ702" s="372"/>
      <c r="AK702" s="372"/>
      <c r="AL702" s="372"/>
      <c r="AM702" s="372"/>
      <c r="AN702" s="372"/>
      <c r="AO702" s="372"/>
      <c r="AP702" s="372"/>
      <c r="AQ702" s="372"/>
      <c r="AR702" s="372"/>
      <c r="AS702" s="372"/>
      <c r="AT702" s="372"/>
      <c r="AU702" s="372"/>
      <c r="AV702" s="372"/>
      <c r="AW702" s="372"/>
      <c r="AX702" s="373"/>
    </row>
    <row r="703" spans="1:50" ht="47.2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485</v>
      </c>
      <c r="AE703" s="313"/>
      <c r="AF703" s="313"/>
      <c r="AG703" s="86" t="s">
        <v>514</v>
      </c>
      <c r="AH703" s="87"/>
      <c r="AI703" s="87"/>
      <c r="AJ703" s="87"/>
      <c r="AK703" s="87"/>
      <c r="AL703" s="87"/>
      <c r="AM703" s="87"/>
      <c r="AN703" s="87"/>
      <c r="AO703" s="87"/>
      <c r="AP703" s="87"/>
      <c r="AQ703" s="87"/>
      <c r="AR703" s="87"/>
      <c r="AS703" s="87"/>
      <c r="AT703" s="87"/>
      <c r="AU703" s="87"/>
      <c r="AV703" s="87"/>
      <c r="AW703" s="87"/>
      <c r="AX703" s="88"/>
    </row>
    <row r="704" spans="1:50" ht="47.2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485</v>
      </c>
      <c r="AE704" s="769"/>
      <c r="AF704" s="769"/>
      <c r="AG704" s="152" t="s">
        <v>515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516</v>
      </c>
      <c r="AE705" s="701"/>
      <c r="AF705" s="701"/>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517</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517</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485</v>
      </c>
      <c r="AE708" s="591"/>
      <c r="AF708" s="591"/>
      <c r="AG708" s="728" t="s">
        <v>518</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516</v>
      </c>
      <c r="AE709" s="313"/>
      <c r="AF709" s="313"/>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516</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485</v>
      </c>
      <c r="AE711" s="313"/>
      <c r="AF711" s="313"/>
      <c r="AG711" s="86" t="s">
        <v>519</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516</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51.75"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485</v>
      </c>
      <c r="AE713" s="313"/>
      <c r="AF713" s="649"/>
      <c r="AG713" s="86" t="s">
        <v>523</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485</v>
      </c>
      <c r="AE714" s="794"/>
      <c r="AF714" s="795"/>
      <c r="AG714" s="722" t="s">
        <v>520</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516</v>
      </c>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516</v>
      </c>
      <c r="AE716" s="613"/>
      <c r="AF716" s="613"/>
      <c r="AG716" s="86"/>
      <c r="AH716" s="87"/>
      <c r="AI716" s="87"/>
      <c r="AJ716" s="87"/>
      <c r="AK716" s="87"/>
      <c r="AL716" s="87"/>
      <c r="AM716" s="87"/>
      <c r="AN716" s="87"/>
      <c r="AO716" s="87"/>
      <c r="AP716" s="87"/>
      <c r="AQ716" s="87"/>
      <c r="AR716" s="87"/>
      <c r="AS716" s="87"/>
      <c r="AT716" s="87"/>
      <c r="AU716" s="87"/>
      <c r="AV716" s="87"/>
      <c r="AW716" s="87"/>
      <c r="AX716" s="88"/>
    </row>
    <row r="717" spans="1:50" ht="41.25"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485</v>
      </c>
      <c r="AE717" s="313"/>
      <c r="AF717" s="313"/>
      <c r="AG717" s="86" t="s">
        <v>521</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485</v>
      </c>
      <c r="AE718" s="313"/>
      <c r="AF718" s="313"/>
      <c r="AG718" s="112" t="s">
        <v>522</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516</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525</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526</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326</v>
      </c>
      <c r="B737" s="195"/>
      <c r="C737" s="195"/>
      <c r="D737" s="196"/>
      <c r="E737" s="975" t="s">
        <v>492</v>
      </c>
      <c r="F737" s="975"/>
      <c r="G737" s="975"/>
      <c r="H737" s="975"/>
      <c r="I737" s="975"/>
      <c r="J737" s="975"/>
      <c r="K737" s="975"/>
      <c r="L737" s="975"/>
      <c r="M737" s="975"/>
      <c r="N737" s="351" t="s">
        <v>321</v>
      </c>
      <c r="O737" s="351"/>
      <c r="P737" s="351"/>
      <c r="Q737" s="351"/>
      <c r="R737" s="975" t="s">
        <v>527</v>
      </c>
      <c r="S737" s="975"/>
      <c r="T737" s="975"/>
      <c r="U737" s="975"/>
      <c r="V737" s="975"/>
      <c r="W737" s="975"/>
      <c r="X737" s="975"/>
      <c r="Y737" s="975"/>
      <c r="Z737" s="975"/>
      <c r="AA737" s="351" t="s">
        <v>320</v>
      </c>
      <c r="AB737" s="351"/>
      <c r="AC737" s="351"/>
      <c r="AD737" s="351"/>
      <c r="AE737" s="975" t="s">
        <v>528</v>
      </c>
      <c r="AF737" s="975"/>
      <c r="AG737" s="975"/>
      <c r="AH737" s="975"/>
      <c r="AI737" s="975"/>
      <c r="AJ737" s="975"/>
      <c r="AK737" s="975"/>
      <c r="AL737" s="975"/>
      <c r="AM737" s="975"/>
      <c r="AN737" s="351" t="s">
        <v>319</v>
      </c>
      <c r="AO737" s="351"/>
      <c r="AP737" s="351"/>
      <c r="AQ737" s="351"/>
      <c r="AR737" s="981" t="s">
        <v>529</v>
      </c>
      <c r="AS737" s="982"/>
      <c r="AT737" s="982"/>
      <c r="AU737" s="982"/>
      <c r="AV737" s="982"/>
      <c r="AW737" s="982"/>
      <c r="AX737" s="983"/>
      <c r="AY737" s="74"/>
      <c r="AZ737" s="74"/>
    </row>
    <row r="738" spans="1:52" ht="24.75" customHeight="1" x14ac:dyDescent="0.15">
      <c r="A738" s="974" t="s">
        <v>318</v>
      </c>
      <c r="B738" s="195"/>
      <c r="C738" s="195"/>
      <c r="D738" s="196"/>
      <c r="E738" s="975" t="s">
        <v>530</v>
      </c>
      <c r="F738" s="975"/>
      <c r="G738" s="975"/>
      <c r="H738" s="975"/>
      <c r="I738" s="975"/>
      <c r="J738" s="975"/>
      <c r="K738" s="975"/>
      <c r="L738" s="975"/>
      <c r="M738" s="975"/>
      <c r="N738" s="351" t="s">
        <v>317</v>
      </c>
      <c r="O738" s="351"/>
      <c r="P738" s="351"/>
      <c r="Q738" s="351"/>
      <c r="R738" s="975" t="s">
        <v>531</v>
      </c>
      <c r="S738" s="975"/>
      <c r="T738" s="975"/>
      <c r="U738" s="975"/>
      <c r="V738" s="975"/>
      <c r="W738" s="975"/>
      <c r="X738" s="975"/>
      <c r="Y738" s="975"/>
      <c r="Z738" s="975"/>
      <c r="AA738" s="351" t="s">
        <v>316</v>
      </c>
      <c r="AB738" s="351"/>
      <c r="AC738" s="351"/>
      <c r="AD738" s="351"/>
      <c r="AE738" s="975" t="s">
        <v>532</v>
      </c>
      <c r="AF738" s="975"/>
      <c r="AG738" s="975"/>
      <c r="AH738" s="975"/>
      <c r="AI738" s="975"/>
      <c r="AJ738" s="975"/>
      <c r="AK738" s="975"/>
      <c r="AL738" s="975"/>
      <c r="AM738" s="975"/>
      <c r="AN738" s="351" t="s">
        <v>315</v>
      </c>
      <c r="AO738" s="351"/>
      <c r="AP738" s="351"/>
      <c r="AQ738" s="351"/>
      <c r="AR738" s="981" t="s">
        <v>533</v>
      </c>
      <c r="AS738" s="982"/>
      <c r="AT738" s="982"/>
      <c r="AU738" s="982"/>
      <c r="AV738" s="982"/>
      <c r="AW738" s="982"/>
      <c r="AX738" s="983"/>
    </row>
    <row r="739" spans="1:52" ht="24.75" customHeight="1" x14ac:dyDescent="0.15">
      <c r="A739" s="974" t="s">
        <v>314</v>
      </c>
      <c r="B739" s="195"/>
      <c r="C739" s="195"/>
      <c r="D739" s="196"/>
      <c r="E739" s="975" t="s">
        <v>534</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338</v>
      </c>
      <c r="B740" s="957"/>
      <c r="C740" s="957"/>
      <c r="D740" s="958"/>
      <c r="E740" s="959" t="s">
        <v>480</v>
      </c>
      <c r="F740" s="960"/>
      <c r="G740" s="960"/>
      <c r="H740" s="78" t="str">
        <f>IF(E740="", "", "(")</f>
        <v>(</v>
      </c>
      <c r="I740" s="960"/>
      <c r="J740" s="960"/>
      <c r="K740" s="78" t="str">
        <f>IF(OR(I740="　", I740=""), "", "-")</f>
        <v/>
      </c>
      <c r="L740" s="961">
        <v>296</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307</v>
      </c>
      <c r="B741" s="601"/>
      <c r="C741" s="601"/>
      <c r="D741" s="601"/>
      <c r="E741" s="601"/>
      <c r="F741" s="602"/>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309</v>
      </c>
      <c r="B780" s="615"/>
      <c r="C780" s="615"/>
      <c r="D780" s="615"/>
      <c r="E780" s="615"/>
      <c r="F780" s="616"/>
      <c r="G780" s="581" t="s">
        <v>535</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537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39.75" customHeight="1" x14ac:dyDescent="0.15">
      <c r="A782" s="617"/>
      <c r="B782" s="618"/>
      <c r="C782" s="618"/>
      <c r="D782" s="618"/>
      <c r="E782" s="618"/>
      <c r="F782" s="619"/>
      <c r="G782" s="656" t="s">
        <v>536</v>
      </c>
      <c r="H782" s="657"/>
      <c r="I782" s="657"/>
      <c r="J782" s="657"/>
      <c r="K782" s="658"/>
      <c r="L782" s="650" t="s">
        <v>494</v>
      </c>
      <c r="M782" s="651"/>
      <c r="N782" s="651"/>
      <c r="O782" s="651"/>
      <c r="P782" s="651"/>
      <c r="Q782" s="651"/>
      <c r="R782" s="651"/>
      <c r="S782" s="651"/>
      <c r="T782" s="651"/>
      <c r="U782" s="651"/>
      <c r="V782" s="651"/>
      <c r="W782" s="651"/>
      <c r="X782" s="652"/>
      <c r="Y782" s="374">
        <v>1914</v>
      </c>
      <c r="Z782" s="375"/>
      <c r="AA782" s="375"/>
      <c r="AB782" s="791"/>
      <c r="AC782" s="656" t="s">
        <v>538</v>
      </c>
      <c r="AD782" s="657"/>
      <c r="AE782" s="657"/>
      <c r="AF782" s="657"/>
      <c r="AG782" s="658"/>
      <c r="AH782" s="650" t="s">
        <v>539</v>
      </c>
      <c r="AI782" s="651"/>
      <c r="AJ782" s="651"/>
      <c r="AK782" s="651"/>
      <c r="AL782" s="651"/>
      <c r="AM782" s="651"/>
      <c r="AN782" s="651"/>
      <c r="AO782" s="651"/>
      <c r="AP782" s="651"/>
      <c r="AQ782" s="651"/>
      <c r="AR782" s="651"/>
      <c r="AS782" s="651"/>
      <c r="AT782" s="652"/>
      <c r="AU782" s="374">
        <v>617</v>
      </c>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1914</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617</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542</v>
      </c>
      <c r="D838" s="333"/>
      <c r="E838" s="333"/>
      <c r="F838" s="333"/>
      <c r="G838" s="333"/>
      <c r="H838" s="333"/>
      <c r="I838" s="333"/>
      <c r="J838" s="334">
        <v>1340001007760</v>
      </c>
      <c r="K838" s="335"/>
      <c r="L838" s="335"/>
      <c r="M838" s="335"/>
      <c r="N838" s="335"/>
      <c r="O838" s="335"/>
      <c r="P838" s="348" t="s">
        <v>494</v>
      </c>
      <c r="Q838" s="336"/>
      <c r="R838" s="336"/>
      <c r="S838" s="336"/>
      <c r="T838" s="336"/>
      <c r="U838" s="336"/>
      <c r="V838" s="336"/>
      <c r="W838" s="336"/>
      <c r="X838" s="336"/>
      <c r="Y838" s="337">
        <v>1914</v>
      </c>
      <c r="Z838" s="338"/>
      <c r="AA838" s="338"/>
      <c r="AB838" s="339"/>
      <c r="AC838" s="349" t="s">
        <v>540</v>
      </c>
      <c r="AD838" s="357"/>
      <c r="AE838" s="357"/>
      <c r="AF838" s="357"/>
      <c r="AG838" s="357"/>
      <c r="AH838" s="358" t="s">
        <v>492</v>
      </c>
      <c r="AI838" s="359"/>
      <c r="AJ838" s="359"/>
      <c r="AK838" s="359"/>
      <c r="AL838" s="343" t="s">
        <v>492</v>
      </c>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47" t="s">
        <v>541</v>
      </c>
      <c r="D871" s="333"/>
      <c r="E871" s="333"/>
      <c r="F871" s="333"/>
      <c r="G871" s="333"/>
      <c r="H871" s="333"/>
      <c r="I871" s="333"/>
      <c r="J871" s="334">
        <v>6050001025250</v>
      </c>
      <c r="K871" s="335"/>
      <c r="L871" s="335"/>
      <c r="M871" s="335"/>
      <c r="N871" s="335"/>
      <c r="O871" s="335"/>
      <c r="P871" s="348" t="s">
        <v>494</v>
      </c>
      <c r="Q871" s="336"/>
      <c r="R871" s="336"/>
      <c r="S871" s="336"/>
      <c r="T871" s="336"/>
      <c r="U871" s="336"/>
      <c r="V871" s="336"/>
      <c r="W871" s="336"/>
      <c r="X871" s="336"/>
      <c r="Y871" s="337">
        <v>617</v>
      </c>
      <c r="Z871" s="338"/>
      <c r="AA871" s="338"/>
      <c r="AB871" s="339"/>
      <c r="AC871" s="349" t="s">
        <v>540</v>
      </c>
      <c r="AD871" s="357"/>
      <c r="AE871" s="357"/>
      <c r="AF871" s="357"/>
      <c r="AG871" s="357"/>
      <c r="AH871" s="358" t="s">
        <v>492</v>
      </c>
      <c r="AI871" s="359"/>
      <c r="AJ871" s="359"/>
      <c r="AK871" s="359"/>
      <c r="AL871" s="343" t="s">
        <v>492</v>
      </c>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40"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485</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t="s">
        <v>485</v>
      </c>
      <c r="C5" s="13" t="str">
        <f t="shared" si="0"/>
        <v>海洋政策</v>
      </c>
      <c r="D5" s="13" t="str">
        <f>IF(C5="",D4,IF(D4&lt;&gt;"",CONCATENATE(D4,"、",C5),C5))</f>
        <v>海洋政策</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海洋政策</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海洋政策</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海洋政策</v>
      </c>
      <c r="F9" s="18" t="s">
        <v>228</v>
      </c>
      <c r="G9" s="17"/>
      <c r="H9" s="13" t="str">
        <f t="shared" si="1"/>
        <v/>
      </c>
      <c r="I9" s="13" t="str">
        <f t="shared" si="5"/>
        <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海洋政策</v>
      </c>
      <c r="F10" s="18" t="s">
        <v>116</v>
      </c>
      <c r="G10" s="17"/>
      <c r="H10" s="13" t="str">
        <f t="shared" si="1"/>
        <v/>
      </c>
      <c r="I10" s="13" t="str">
        <f t="shared" si="5"/>
        <v/>
      </c>
      <c r="K10" s="14" t="s">
        <v>256</v>
      </c>
      <c r="L10" s="15"/>
      <c r="M10" s="13" t="str">
        <f t="shared" si="2"/>
        <v/>
      </c>
      <c r="N10" s="13" t="str">
        <f t="shared" si="6"/>
        <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海洋政策</v>
      </c>
      <c r="F11" s="18" t="s">
        <v>117</v>
      </c>
      <c r="G11" s="17"/>
      <c r="H11" s="13" t="str">
        <f t="shared" si="1"/>
        <v/>
      </c>
      <c r="I11" s="13" t="str">
        <f t="shared" si="5"/>
        <v/>
      </c>
      <c r="K11" s="14" t="s">
        <v>110</v>
      </c>
      <c r="L11" s="15" t="s">
        <v>485</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海洋政策</v>
      </c>
      <c r="F20" s="18" t="s">
        <v>237</v>
      </c>
      <c r="G20" s="17"/>
      <c r="H20" s="13" t="str">
        <f t="shared" si="1"/>
        <v/>
      </c>
      <c r="I20" s="13" t="str">
        <f t="shared" si="5"/>
        <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海洋政策</v>
      </c>
      <c r="F21" s="18" t="s">
        <v>126</v>
      </c>
      <c r="G21" s="17"/>
      <c r="H21" s="13" t="str">
        <f t="shared" si="1"/>
        <v/>
      </c>
      <c r="I21" s="13" t="str">
        <f t="shared" si="5"/>
        <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v>
      </c>
      <c r="F22" s="18" t="s">
        <v>127</v>
      </c>
      <c r="G22" s="17"/>
      <c r="H22" s="13" t="str">
        <f t="shared" si="1"/>
        <v/>
      </c>
      <c r="I22" s="13" t="str">
        <f t="shared" si="5"/>
        <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v>
      </c>
      <c r="F23" s="18" t="s">
        <v>128</v>
      </c>
      <c r="G23" s="17"/>
      <c r="H23" s="13" t="str">
        <f t="shared" si="1"/>
        <v/>
      </c>
      <c r="I23" s="13" t="str">
        <f t="shared" si="5"/>
        <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海洋政策</v>
      </c>
      <c r="F24" s="18" t="s">
        <v>334</v>
      </c>
      <c r="G24" s="17"/>
      <c r="H24" s="13" t="str">
        <f t="shared" si="1"/>
        <v/>
      </c>
      <c r="I24" s="13" t="str">
        <f t="shared" si="5"/>
        <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海洋政策</v>
      </c>
      <c r="B27" s="13"/>
      <c r="F27" s="18" t="s">
        <v>131</v>
      </c>
      <c r="G27" s="17"/>
      <c r="H27" s="13" t="str">
        <f t="shared" si="1"/>
        <v/>
      </c>
      <c r="I27" s="13" t="str">
        <f t="shared" si="5"/>
        <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t="s">
        <v>485</v>
      </c>
      <c r="H35" s="13" t="str">
        <f t="shared" si="1"/>
        <v>自動車安全特別会計空港整備勘定</v>
      </c>
      <c r="I35" s="13" t="str">
        <f t="shared" si="5"/>
        <v>自動車安全特別会計空港整備勘定</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自動車安全特別会計空港整備勘定</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自動車安全特別会計空港整備勘定</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2020-05-19T08:52:50Z</cp:lastPrinted>
  <dcterms:created xsi:type="dcterms:W3CDTF">2012-03-13T00:50:25Z</dcterms:created>
  <dcterms:modified xsi:type="dcterms:W3CDTF">2020-07-16T05:45:36Z</dcterms:modified>
</cp:coreProperties>
</file>