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作業中フォルダ(保存期間1年未満)\03_指導班\対策係\１\99.介護者なき後事業（補助金）\R3\公募\第二次公募\HP掲載\"/>
    </mc:Choice>
  </mc:AlternateContent>
  <bookViews>
    <workbookView xWindow="0" yWindow="0" windowWidth="24000" windowHeight="9750"/>
  </bookViews>
  <sheets>
    <sheet name="人材雇用費算出書" sheetId="1" r:id="rId1"/>
    <sheet name="計算シート" sheetId="3" r:id="rId2"/>
    <sheet name="平均給与額算定シート" sheetId="5" r:id="rId3"/>
    <sheet name="参考職員名簿" sheetId="6" r:id="rId4"/>
    <sheet name="リスト" sheetId="2" r:id="rId5"/>
  </sheets>
  <definedNames>
    <definedName name="_xlnm.Print_Area" localSheetId="1">計算シート!$A$1:$AL$24</definedName>
    <definedName name="_xlnm.Print_Area" localSheetId="3">参考職員名簿!$A$1:$E$25</definedName>
    <definedName name="_xlnm.Print_Area" localSheetId="0">人材雇用費算出書!$A$1:$BN$64</definedName>
    <definedName name="_xlnm.Print_Area" localSheetId="2">平均給与額算定シート!$A$1:$D$48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5" l="1"/>
  <c r="AF22" i="3" l="1"/>
  <c r="T19" i="3"/>
  <c r="H19" i="3"/>
  <c r="T8" i="3"/>
  <c r="H8" i="3"/>
  <c r="Q19" i="3"/>
  <c r="AF11" i="3"/>
  <c r="BH41" i="1"/>
  <c r="BH45" i="1"/>
  <c r="BA41" i="1"/>
  <c r="AM41" i="1"/>
  <c r="W41" i="1"/>
  <c r="BL9" i="1"/>
  <c r="BL10" i="1"/>
  <c r="Q8" i="3"/>
  <c r="G29" i="1" l="1"/>
  <c r="G25" i="1"/>
  <c r="D47" i="5" l="1"/>
  <c r="BD4" i="1" s="1"/>
  <c r="W15" i="1" s="1"/>
  <c r="D45" i="5"/>
  <c r="E19" i="3"/>
  <c r="AI17" i="3"/>
  <c r="AF17" i="3"/>
  <c r="T22" i="3" s="1"/>
  <c r="Z17" i="3"/>
  <c r="W17" i="3"/>
  <c r="Q17" i="3"/>
  <c r="N17" i="3"/>
  <c r="H22" i="3" s="1"/>
  <c r="H17" i="3"/>
  <c r="E17" i="3"/>
  <c r="E8" i="3"/>
  <c r="Z11" i="3" s="1"/>
  <c r="D13" i="3" s="1"/>
  <c r="AI6" i="3"/>
  <c r="AF6" i="3"/>
  <c r="Z6" i="3"/>
  <c r="W6" i="3"/>
  <c r="N11" i="3" s="1"/>
  <c r="Q6" i="3"/>
  <c r="N6" i="3"/>
  <c r="H6" i="3"/>
  <c r="E6" i="3"/>
  <c r="BA37" i="1"/>
  <c r="AM37" i="1"/>
  <c r="W37" i="1"/>
  <c r="BH37" i="1" s="1"/>
  <c r="BA33" i="1"/>
  <c r="AM33" i="1"/>
  <c r="W33" i="1"/>
  <c r="BA29" i="1"/>
  <c r="AM29" i="1"/>
  <c r="W29" i="1"/>
  <c r="BA25" i="1"/>
  <c r="AM25" i="1"/>
  <c r="W25" i="1"/>
  <c r="BA21" i="1"/>
  <c r="AM21" i="1"/>
  <c r="W21" i="1"/>
  <c r="BH21" i="1" s="1"/>
  <c r="AM15" i="1"/>
  <c r="G15" i="1"/>
  <c r="BL11" i="1"/>
  <c r="BL8" i="1"/>
  <c r="BG5" i="1"/>
  <c r="AW15" i="1" l="1"/>
  <c r="O53" i="1" s="1"/>
  <c r="H11" i="3"/>
  <c r="T11" i="3"/>
  <c r="N22" i="3"/>
  <c r="B22" i="3"/>
  <c r="BH33" i="1"/>
  <c r="B11" i="3"/>
  <c r="Z22" i="3"/>
  <c r="D24" i="3" s="1"/>
  <c r="BH25" i="1"/>
  <c r="BH29" i="1"/>
  <c r="AJ49" i="1"/>
  <c r="R49" i="1" l="1"/>
  <c r="AU49" i="1" s="1"/>
  <c r="BD49" i="1" s="1"/>
  <c r="AV53" i="1" s="1"/>
  <c r="AL53" i="1"/>
  <c r="BC53" i="1" l="1"/>
</calcChain>
</file>

<file path=xl/comments1.xml><?xml version="1.0" encoding="utf-8"?>
<comments xmlns="http://schemas.openxmlformats.org/spreadsheetml/2006/main">
  <authors>
    <author>大森 駿</author>
  </authors>
  <commentList>
    <comment ref="B5" authorId="0" shapeId="0">
      <text>
        <r>
          <rPr>
            <sz val="11"/>
            <rFont val="ＭＳ Ｐゴシック"/>
            <family val="3"/>
            <charset val="128"/>
          </rPr>
          <t>看護師
理学療法士
作業療法士
言語聴覚士
生活支援員
世話人を記載</t>
        </r>
      </text>
    </comment>
  </commentList>
</comments>
</file>

<file path=xl/comments2.xml><?xml version="1.0" encoding="utf-8"?>
<comments xmlns="http://schemas.openxmlformats.org/spreadsheetml/2006/main">
  <authors>
    <author>ㅤ</author>
  </authors>
  <commentList>
    <comment ref="D4" authorId="0" shapeId="0">
      <text>
        <r>
          <rPr>
            <sz val="12"/>
            <color indexed="81"/>
            <rFont val="Malgun Gothic Semilight"/>
            <family val="3"/>
            <charset val="128"/>
          </rPr>
          <t>常勤職員
非常勤職員
パート
アルバイト
派遣職員　等</t>
        </r>
      </text>
    </comment>
    <comment ref="B24" authorId="0" shapeId="0">
      <text>
        <r>
          <rPr>
            <sz val="11"/>
            <color indexed="81"/>
            <rFont val="Malgun Gothic Semilight"/>
            <family val="3"/>
            <charset val="128"/>
          </rPr>
          <t>必要に応じて行挿入をお願いします。</t>
        </r>
      </text>
    </comment>
  </commentList>
</comments>
</file>

<file path=xl/sharedStrings.xml><?xml version="1.0" encoding="utf-8"?>
<sst xmlns="http://schemas.openxmlformats.org/spreadsheetml/2006/main" count="262" uniqueCount="112">
  <si>
    <t>）</t>
  </si>
  <si>
    <t>事業所・施設名</t>
    <rPh sb="0" eb="3">
      <t>ジギョウショ</t>
    </rPh>
    <rPh sb="4" eb="6">
      <t>シセツ</t>
    </rPh>
    <rPh sb="6" eb="7">
      <t>メイ</t>
    </rPh>
    <phoneticPr fontId="20"/>
  </si>
  <si>
    <t>区分５</t>
    <rPh sb="0" eb="2">
      <t>クブン</t>
    </rPh>
    <phoneticPr fontId="20"/>
  </si>
  <si>
    <t>地域区分</t>
    <rPh sb="0" eb="2">
      <t>チイキ</t>
    </rPh>
    <rPh sb="2" eb="4">
      <t>クブン</t>
    </rPh>
    <phoneticPr fontId="20"/>
  </si>
  <si>
    <t>区分４</t>
    <rPh sb="0" eb="2">
      <t>クブン</t>
    </rPh>
    <phoneticPr fontId="20"/>
  </si>
  <si>
    <t>３：１以上</t>
    <rPh sb="3" eb="5">
      <t>イジョウ</t>
    </rPh>
    <phoneticPr fontId="20"/>
  </si>
  <si>
    <t>（１）福祉専門職員配置加算（Ⅲ）</t>
    <rPh sb="3" eb="5">
      <t>フクシ</t>
    </rPh>
    <rPh sb="5" eb="7">
      <t>センモン</t>
    </rPh>
    <rPh sb="7" eb="9">
      <t>ショクイン</t>
    </rPh>
    <rPh sb="9" eb="11">
      <t>ハイチ</t>
    </rPh>
    <rPh sb="11" eb="13">
      <t>カサン</t>
    </rPh>
    <phoneticPr fontId="20"/>
  </si>
  <si>
    <t>２．算定している加算に係る報酬額</t>
    <rPh sb="2" eb="4">
      <t>サンテイ</t>
    </rPh>
    <rPh sb="8" eb="10">
      <t>カサン</t>
    </rPh>
    <rPh sb="11" eb="12">
      <t>カカワ</t>
    </rPh>
    <rPh sb="13" eb="16">
      <t>ホウシュウガク</t>
    </rPh>
    <phoneticPr fontId="20"/>
  </si>
  <si>
    <t>サービス種類</t>
    <rPh sb="4" eb="6">
      <t>シュルイ</t>
    </rPh>
    <phoneticPr fontId="20"/>
  </si>
  <si>
    <t>区分３</t>
    <rPh sb="0" eb="2">
      <t>クブン</t>
    </rPh>
    <phoneticPr fontId="20"/>
  </si>
  <si>
    <t>区分６</t>
    <rPh sb="0" eb="2">
      <t>クブン</t>
    </rPh>
    <phoneticPr fontId="20"/>
  </si>
  <si>
    <t>１．補助対象となり得る金額の算出</t>
    <rPh sb="2" eb="4">
      <t>ホジョ</t>
    </rPh>
    <rPh sb="4" eb="6">
      <t>タイショウ</t>
    </rPh>
    <rPh sb="9" eb="10">
      <t>ウ</t>
    </rPh>
    <rPh sb="11" eb="13">
      <t>キンガク</t>
    </rPh>
    <rPh sb="14" eb="16">
      <t>サンシュツ</t>
    </rPh>
    <phoneticPr fontId="20"/>
  </si>
  <si>
    <t>補助月数</t>
    <rPh sb="0" eb="2">
      <t>ホジョ</t>
    </rPh>
    <rPh sb="2" eb="4">
      <t>ツキスウ</t>
    </rPh>
    <phoneticPr fontId="20"/>
  </si>
  <si>
    <t>～</t>
  </si>
  <si>
    <t>地域区分</t>
    <rPh sb="0" eb="1">
      <t>チイキ</t>
    </rPh>
    <rPh sb="1" eb="3">
      <t>クブン</t>
    </rPh>
    <phoneticPr fontId="20"/>
  </si>
  <si>
    <t>合計給与額</t>
    <rPh sb="0" eb="2">
      <t>ごうけい</t>
    </rPh>
    <rPh sb="2" eb="5">
      <t>きゅうよがく</t>
    </rPh>
    <phoneticPr fontId="28" type="Hiragana"/>
  </si>
  <si>
    <t>平均利用者数</t>
    <rPh sb="0" eb="2">
      <t>ヘイキン</t>
    </rPh>
    <rPh sb="2" eb="5">
      <t>リヨウシャ</t>
    </rPh>
    <rPh sb="5" eb="6">
      <t>スウ</t>
    </rPh>
    <phoneticPr fontId="20"/>
  </si>
  <si>
    <t>＝</t>
  </si>
  <si>
    <t>差分</t>
    <rPh sb="0" eb="2">
      <t>サブン</t>
    </rPh>
    <phoneticPr fontId="20"/>
  </si>
  <si>
    <t>平均給与額</t>
    <rPh sb="0" eb="2">
      <t>ヘイキン</t>
    </rPh>
    <rPh sb="2" eb="5">
      <t>キュウヨガク</t>
    </rPh>
    <phoneticPr fontId="20"/>
  </si>
  <si>
    <t>３級地</t>
    <rPh sb="1" eb="3">
      <t>キュウチ</t>
    </rPh>
    <phoneticPr fontId="20"/>
  </si>
  <si>
    <t>25%より大きく50%以下</t>
    <rPh sb="5" eb="6">
      <t>オオ</t>
    </rPh>
    <rPh sb="11" eb="13">
      <t>イカ</t>
    </rPh>
    <phoneticPr fontId="20"/>
  </si>
  <si>
    <r>
      <t>※6　「</t>
    </r>
    <r>
      <rPr>
        <b/>
        <sz val="9"/>
        <rFont val="ＭＳ Ｐゴシック"/>
        <family val="3"/>
        <charset val="128"/>
      </rPr>
      <t>夜間支援の対象者数</t>
    </r>
    <r>
      <rPr>
        <sz val="9"/>
        <rFont val="ＭＳ Ｐゴシック"/>
        <family val="3"/>
        <charset val="128"/>
      </rPr>
      <t>」欄は、夜間支援等体制加算に関する届出書の「夜間支援の対象者数(人)」を記入してください。</t>
    </r>
    <rPh sb="4" eb="6">
      <t>ヤカン</t>
    </rPh>
    <rPh sb="6" eb="8">
      <t>シエン</t>
    </rPh>
    <rPh sb="9" eb="11">
      <t>タイショウ</t>
    </rPh>
    <rPh sb="11" eb="12">
      <t>シャ</t>
    </rPh>
    <rPh sb="12" eb="13">
      <t>スウ</t>
    </rPh>
    <rPh sb="14" eb="15">
      <t>ラン</t>
    </rPh>
    <rPh sb="17" eb="26">
      <t>ヤカンシエントウタイセイカサン</t>
    </rPh>
    <rPh sb="27" eb="28">
      <t>カン</t>
    </rPh>
    <rPh sb="30" eb="33">
      <t>トドケデショ</t>
    </rPh>
    <rPh sb="35" eb="37">
      <t>ヤカン</t>
    </rPh>
    <rPh sb="37" eb="39">
      <t>シエン</t>
    </rPh>
    <rPh sb="40" eb="42">
      <t>タイショウ</t>
    </rPh>
    <rPh sb="42" eb="43">
      <t>シャ</t>
    </rPh>
    <rPh sb="43" eb="44">
      <t>スウ</t>
    </rPh>
    <rPh sb="45" eb="46">
      <t>ヒト</t>
    </rPh>
    <rPh sb="49" eb="51">
      <t>キニュウ</t>
    </rPh>
    <phoneticPr fontId="20"/>
  </si>
  <si>
    <t>×</t>
  </si>
  <si>
    <t>２．算定している加算に係る報酬額</t>
  </si>
  <si>
    <r>
      <t>※3　「</t>
    </r>
    <r>
      <rPr>
        <b/>
        <sz val="9"/>
        <rFont val="ＭＳ Ｐゴシック"/>
        <family val="3"/>
        <charset val="128"/>
      </rPr>
      <t>基準上の必要職員数</t>
    </r>
    <r>
      <rPr>
        <sz val="9"/>
        <rFont val="ＭＳ Ｐゴシック"/>
        <family val="3"/>
        <charset val="128"/>
      </rPr>
      <t>」欄は、従業者の勤務の体制及び勤務形態一覧表の「基準上の必要職員数（生活支援員）と基準上の必要職員数（世話人）の合計」を記入してください。</t>
    </r>
    <rPh sb="4" eb="6">
      <t>キジュン</t>
    </rPh>
    <rPh sb="6" eb="7">
      <t>ジョウ</t>
    </rPh>
    <rPh sb="8" eb="10">
      <t>ヒツヨウ</t>
    </rPh>
    <rPh sb="10" eb="12">
      <t>ショクイン</t>
    </rPh>
    <rPh sb="12" eb="13">
      <t>スウ</t>
    </rPh>
    <rPh sb="14" eb="15">
      <t>ラン</t>
    </rPh>
    <rPh sb="47" eb="49">
      <t>セイカツ</t>
    </rPh>
    <rPh sb="49" eb="52">
      <t>シエンイン</t>
    </rPh>
    <rPh sb="54" eb="56">
      <t>キジュン</t>
    </rPh>
    <rPh sb="56" eb="57">
      <t>ジョウ</t>
    </rPh>
    <rPh sb="58" eb="60">
      <t>ヒツヨウ</t>
    </rPh>
    <rPh sb="60" eb="62">
      <t>ショクイン</t>
    </rPh>
    <rPh sb="62" eb="63">
      <t>スウ</t>
    </rPh>
    <rPh sb="64" eb="66">
      <t>セワ</t>
    </rPh>
    <rPh sb="66" eb="67">
      <t>ニン</t>
    </rPh>
    <rPh sb="69" eb="71">
      <t>ゴウケイ</t>
    </rPh>
    <rPh sb="73" eb="75">
      <t>キニュウ</t>
    </rPh>
    <phoneticPr fontId="20"/>
  </si>
  <si>
    <t>単位数</t>
    <rPh sb="0" eb="3">
      <t>タンイスウ</t>
    </rPh>
    <phoneticPr fontId="20"/>
  </si>
  <si>
    <t>＋</t>
  </si>
  <si>
    <t>適用日数</t>
    <rPh sb="0" eb="2">
      <t>テキヨウ</t>
    </rPh>
    <rPh sb="2" eb="4">
      <t>ニッスウ</t>
    </rPh>
    <phoneticPr fontId="20"/>
  </si>
  <si>
    <t>総単位数</t>
    <rPh sb="0" eb="1">
      <t>ソウ</t>
    </rPh>
    <rPh sb="1" eb="4">
      <t>タンイスウ</t>
    </rPh>
    <phoneticPr fontId="20"/>
  </si>
  <si>
    <t>補助対象期間内の適用期間：</t>
    <rPh sb="0" eb="2">
      <t>ホジョ</t>
    </rPh>
    <rPh sb="2" eb="4">
      <t>タイショウ</t>
    </rPh>
    <rPh sb="4" eb="7">
      <t>キカンナイ</t>
    </rPh>
    <rPh sb="8" eb="10">
      <t>テキヨウ</t>
    </rPh>
    <rPh sb="10" eb="12">
      <t>キカン</t>
    </rPh>
    <phoneticPr fontId="20"/>
  </si>
  <si>
    <r>
      <t>※4　「</t>
    </r>
    <r>
      <rPr>
        <b/>
        <sz val="9"/>
        <rFont val="ＭＳ Ｐゴシック"/>
        <family val="3"/>
        <charset val="128"/>
      </rPr>
      <t>常勤換算後の職員数</t>
    </r>
    <r>
      <rPr>
        <sz val="9"/>
        <rFont val="ＭＳ Ｐゴシック"/>
        <family val="3"/>
        <charset val="128"/>
      </rPr>
      <t>」欄は、従業者の勤務の体制及び勤務形態一覧表の「常勤換算後の人数（生活支援員・実績）と常勤換算後の人数（世話人・実績）の合計」を記入してください。</t>
    </r>
    <rPh sb="4" eb="6">
      <t>ジョウキン</t>
    </rPh>
    <rPh sb="6" eb="8">
      <t>カンサン</t>
    </rPh>
    <rPh sb="8" eb="9">
      <t>ゴ</t>
    </rPh>
    <rPh sb="10" eb="12">
      <t>ショクイン</t>
    </rPh>
    <rPh sb="12" eb="13">
      <t>スウ</t>
    </rPh>
    <rPh sb="14" eb="15">
      <t>ラン</t>
    </rPh>
    <rPh sb="43" eb="45">
      <t>ニンズウ</t>
    </rPh>
    <rPh sb="52" eb="54">
      <t>ジッセキ</t>
    </rPh>
    <rPh sb="65" eb="67">
      <t>セワ</t>
    </rPh>
    <rPh sb="67" eb="68">
      <t>ニン</t>
    </rPh>
    <rPh sb="73" eb="75">
      <t>ゴウケイ</t>
    </rPh>
    <rPh sb="77" eb="79">
      <t>キニュウ</t>
    </rPh>
    <phoneticPr fontId="20"/>
  </si>
  <si>
    <t>３．補助率の算出</t>
    <rPh sb="2" eb="4">
      <t>ホジョ</t>
    </rPh>
    <rPh sb="4" eb="5">
      <t>リツ</t>
    </rPh>
    <rPh sb="6" eb="8">
      <t>サンシュツ</t>
    </rPh>
    <phoneticPr fontId="20"/>
  </si>
  <si>
    <t>人数</t>
    <rPh sb="0" eb="2">
      <t>ニンズウ</t>
    </rPh>
    <phoneticPr fontId="20"/>
  </si>
  <si>
    <t>75%より大きい</t>
    <rPh sb="5" eb="6">
      <t>オオ</t>
    </rPh>
    <phoneticPr fontId="20"/>
  </si>
  <si>
    <t>人材雇用費補助申請額算出書</t>
    <rPh sb="0" eb="2">
      <t>ジンザイ</t>
    </rPh>
    <rPh sb="2" eb="4">
      <t>コヨウ</t>
    </rPh>
    <rPh sb="4" eb="5">
      <t>ヒ</t>
    </rPh>
    <rPh sb="5" eb="7">
      <t>ホジョ</t>
    </rPh>
    <rPh sb="7" eb="10">
      <t>シンセイガク</t>
    </rPh>
    <rPh sb="10" eb="12">
      <t>サンシュツ</t>
    </rPh>
    <rPh sb="12" eb="13">
      <t>ショ</t>
    </rPh>
    <phoneticPr fontId="20"/>
  </si>
  <si>
    <t>摘要</t>
    <rPh sb="0" eb="2">
      <t>テキヨウ</t>
    </rPh>
    <phoneticPr fontId="20"/>
  </si>
  <si>
    <t>合計</t>
    <rPh sb="0" eb="2">
      <t>ゴウケイ</t>
    </rPh>
    <phoneticPr fontId="20"/>
  </si>
  <si>
    <t>重度</t>
    <rPh sb="0" eb="2">
      <t>ジュウド</t>
    </rPh>
    <phoneticPr fontId="20"/>
  </si>
  <si>
    <t>事故被害者の区分別人数</t>
    <rPh sb="0" eb="2">
      <t>ジコ</t>
    </rPh>
    <rPh sb="2" eb="5">
      <t>ヒガイシャ</t>
    </rPh>
    <rPh sb="6" eb="8">
      <t>クブン</t>
    </rPh>
    <rPh sb="8" eb="9">
      <t>ベツ</t>
    </rPh>
    <rPh sb="9" eb="11">
      <t>ニンズウ</t>
    </rPh>
    <phoneticPr fontId="20"/>
  </si>
  <si>
    <t>【総単位数】</t>
    <rPh sb="1" eb="2">
      <t>ソウ</t>
    </rPh>
    <rPh sb="2" eb="5">
      <t>タンイスウ</t>
    </rPh>
    <phoneticPr fontId="20"/>
  </si>
  <si>
    <r>
      <t>※5　「</t>
    </r>
    <r>
      <rPr>
        <b/>
        <sz val="9"/>
        <rFont val="ＭＳ Ｐゴシック"/>
        <family val="3"/>
        <charset val="128"/>
      </rPr>
      <t>人員配置区分</t>
    </r>
    <r>
      <rPr>
        <sz val="9"/>
        <rFont val="ＭＳ Ｐゴシック"/>
        <family val="3"/>
        <charset val="128"/>
      </rPr>
      <t>」欄は、従業者の勤務の体制及び勤務形態一覧表の「人員配置区分」を記入してください。</t>
    </r>
    <rPh sb="4" eb="6">
      <t>ジンイン</t>
    </rPh>
    <rPh sb="6" eb="8">
      <t>ハイチ</t>
    </rPh>
    <rPh sb="8" eb="10">
      <t>クブン</t>
    </rPh>
    <rPh sb="11" eb="12">
      <t>ラン</t>
    </rPh>
    <rPh sb="34" eb="36">
      <t>ジンイン</t>
    </rPh>
    <rPh sb="36" eb="38">
      <t>ハイチ</t>
    </rPh>
    <rPh sb="38" eb="40">
      <t>クブン</t>
    </rPh>
    <rPh sb="42" eb="44">
      <t>キニュウ</t>
    </rPh>
    <phoneticPr fontId="20"/>
  </si>
  <si>
    <r>
      <t>※1　「</t>
    </r>
    <r>
      <rPr>
        <b/>
        <sz val="9"/>
        <rFont val="ＭＳ Ｐゴシック"/>
        <family val="3"/>
        <charset val="128"/>
      </rPr>
      <t>定員</t>
    </r>
    <r>
      <rPr>
        <sz val="9"/>
        <rFont val="ＭＳ Ｐゴシック"/>
        <family val="3"/>
        <charset val="128"/>
      </rPr>
      <t>」欄は、従業者の勤務の体制及び勤務形態一覧表の「定員」を記入してください。</t>
    </r>
    <rPh sb="4" eb="6">
      <t>テイイン</t>
    </rPh>
    <rPh sb="7" eb="8">
      <t>ラン</t>
    </rPh>
    <rPh sb="10" eb="13">
      <t>ジュウギョウシャ</t>
    </rPh>
    <rPh sb="14" eb="16">
      <t>キンム</t>
    </rPh>
    <rPh sb="17" eb="19">
      <t>タイセイ</t>
    </rPh>
    <rPh sb="19" eb="20">
      <t>オヨ</t>
    </rPh>
    <rPh sb="21" eb="23">
      <t>キンム</t>
    </rPh>
    <rPh sb="23" eb="25">
      <t>ケイタイ</t>
    </rPh>
    <rPh sb="25" eb="27">
      <t>イチラン</t>
    </rPh>
    <rPh sb="27" eb="28">
      <t>ヒョウ</t>
    </rPh>
    <rPh sb="30" eb="32">
      <t>テイイン</t>
    </rPh>
    <rPh sb="34" eb="36">
      <t>キニュウ</t>
    </rPh>
    <phoneticPr fontId="20"/>
  </si>
  <si>
    <t>４．補助申請額の算出</t>
    <rPh sb="2" eb="4">
      <t>ホジョ</t>
    </rPh>
    <rPh sb="4" eb="6">
      <t>シンセイ</t>
    </rPh>
    <rPh sb="6" eb="7">
      <t>ガク</t>
    </rPh>
    <rPh sb="8" eb="10">
      <t>サンシュツ</t>
    </rPh>
    <phoneticPr fontId="20"/>
  </si>
  <si>
    <t>○補助率の算出</t>
    <rPh sb="1" eb="4">
      <t>ホジョリツ</t>
    </rPh>
    <rPh sb="5" eb="7">
      <t>サンシュツ</t>
    </rPh>
    <phoneticPr fontId="20"/>
  </si>
  <si>
    <t>【事故被害者に係る単位数】</t>
    <rPh sb="1" eb="3">
      <t>ジコ</t>
    </rPh>
    <rPh sb="3" eb="6">
      <t>ヒガイシャ</t>
    </rPh>
    <rPh sb="7" eb="8">
      <t>カカ</t>
    </rPh>
    <rPh sb="9" eb="12">
      <t>タンイスウ</t>
    </rPh>
    <phoneticPr fontId="20"/>
  </si>
  <si>
    <t>事故被害者に係る単位数</t>
    <rPh sb="0" eb="2">
      <t>ジコ</t>
    </rPh>
    <rPh sb="2" eb="5">
      <t>ヒガイシャ</t>
    </rPh>
    <rPh sb="6" eb="7">
      <t>カカ</t>
    </rPh>
    <rPh sb="8" eb="11">
      <t>タンイスウ</t>
    </rPh>
    <phoneticPr fontId="20"/>
  </si>
  <si>
    <t>１級地</t>
    <rPh sb="1" eb="3">
      <t>キュウチ</t>
    </rPh>
    <phoneticPr fontId="20"/>
  </si>
  <si>
    <t>÷</t>
  </si>
  <si>
    <t>－</t>
  </si>
  <si>
    <t>○補助率の決定</t>
    <rPh sb="1" eb="4">
      <t>ホジョリツ</t>
    </rPh>
    <rPh sb="5" eb="7">
      <t>ケッテイ</t>
    </rPh>
    <phoneticPr fontId="20"/>
  </si>
  <si>
    <t>割合</t>
    <rPh sb="0" eb="2">
      <t>ワリアイ</t>
    </rPh>
    <phoneticPr fontId="20"/>
  </si>
  <si>
    <t>補助率</t>
    <rPh sb="0" eb="3">
      <t>ホジョリツ</t>
    </rPh>
    <phoneticPr fontId="20"/>
  </si>
  <si>
    <t>0%より大きく25%以下</t>
    <rPh sb="4" eb="5">
      <t>オオ</t>
    </rPh>
    <rPh sb="10" eb="12">
      <t>イカ</t>
    </rPh>
    <phoneticPr fontId="20"/>
  </si>
  <si>
    <r>
      <t>前年度の平均利用者数</t>
    </r>
    <r>
      <rPr>
        <sz val="9"/>
        <rFont val="ＭＳ Ｐゴシック"/>
        <family val="3"/>
        <charset val="128"/>
      </rPr>
      <t>　※2</t>
    </r>
    <rPh sb="0" eb="1">
      <t>ゼン</t>
    </rPh>
    <rPh sb="1" eb="3">
      <t>ネンド</t>
    </rPh>
    <rPh sb="4" eb="6">
      <t>ヘイキン</t>
    </rPh>
    <rPh sb="6" eb="9">
      <t>リヨウシャ</t>
    </rPh>
    <rPh sb="9" eb="10">
      <t>スウ</t>
    </rPh>
    <phoneticPr fontId="20"/>
  </si>
  <si>
    <t>50%より大きく75%以下</t>
    <rPh sb="5" eb="6">
      <t>オオ</t>
    </rPh>
    <rPh sb="11" eb="13">
      <t>イカ</t>
    </rPh>
    <phoneticPr fontId="20"/>
  </si>
  <si>
    <t>（１．補助対象となり得る金額</t>
    <rPh sb="3" eb="5">
      <t>ホジョ</t>
    </rPh>
    <rPh sb="5" eb="7">
      <t>タイショウ</t>
    </rPh>
    <rPh sb="10" eb="11">
      <t>ウ</t>
    </rPh>
    <rPh sb="12" eb="14">
      <t>キンガク</t>
    </rPh>
    <phoneticPr fontId="20"/>
  </si>
  <si>
    <r>
      <t>※2　「</t>
    </r>
    <r>
      <rPr>
        <b/>
        <sz val="9"/>
        <rFont val="ＭＳ Ｐゴシック"/>
        <family val="3"/>
        <charset val="128"/>
      </rPr>
      <t>前年度の平均利用者数</t>
    </r>
    <r>
      <rPr>
        <sz val="9"/>
        <rFont val="ＭＳ Ｐゴシック"/>
        <family val="3"/>
        <charset val="128"/>
      </rPr>
      <t>」欄は、従業者の勤務の体制及び勤務形態一覧表の「前年度の平均利用者数」を記入してください。</t>
    </r>
    <rPh sb="4" eb="5">
      <t>ゼン</t>
    </rPh>
    <rPh sb="5" eb="7">
      <t>ネンド</t>
    </rPh>
    <rPh sb="8" eb="10">
      <t>ヘイキン</t>
    </rPh>
    <rPh sb="10" eb="13">
      <t>リヨウシャ</t>
    </rPh>
    <rPh sb="13" eb="14">
      <t>スウ</t>
    </rPh>
    <rPh sb="15" eb="16">
      <t>ラン</t>
    </rPh>
    <phoneticPr fontId="20"/>
  </si>
  <si>
    <r>
      <t>定員</t>
    </r>
    <r>
      <rPr>
        <sz val="9"/>
        <rFont val="ＭＳ Ｐゴシック"/>
        <family val="3"/>
        <charset val="128"/>
      </rPr>
      <t>　※1</t>
    </r>
    <rPh sb="0" eb="2">
      <t>テイイン</t>
    </rPh>
    <phoneticPr fontId="20"/>
  </si>
  <si>
    <t>２級地</t>
    <rPh sb="1" eb="3">
      <t>キュウチ</t>
    </rPh>
    <phoneticPr fontId="20"/>
  </si>
  <si>
    <t>入居者の区分別人数</t>
    <rPh sb="0" eb="3">
      <t>ニュウキョシャ</t>
    </rPh>
    <rPh sb="4" eb="6">
      <t>クブン</t>
    </rPh>
    <rPh sb="6" eb="7">
      <t>ベツ</t>
    </rPh>
    <rPh sb="7" eb="9">
      <t>ニンズウ</t>
    </rPh>
    <phoneticPr fontId="20"/>
  </si>
  <si>
    <t>６級地</t>
    <rPh sb="1" eb="3">
      <t>キュウチ</t>
    </rPh>
    <phoneticPr fontId="20"/>
  </si>
  <si>
    <t>４級地</t>
    <rPh sb="1" eb="3">
      <t>キュウチ</t>
    </rPh>
    <phoneticPr fontId="20"/>
  </si>
  <si>
    <t>５級地</t>
    <rPh sb="1" eb="3">
      <t>キュウチ</t>
    </rPh>
    <phoneticPr fontId="20"/>
  </si>
  <si>
    <t>７級地</t>
    <rPh sb="1" eb="3">
      <t>キュウチ</t>
    </rPh>
    <phoneticPr fontId="20"/>
  </si>
  <si>
    <t>その他</t>
    <rPh sb="2" eb="3">
      <t>タ</t>
    </rPh>
    <phoneticPr fontId="20"/>
  </si>
  <si>
    <r>
      <t>世話人配置区分</t>
    </r>
    <r>
      <rPr>
        <sz val="9"/>
        <rFont val="ＭＳ Ｐゴシック"/>
        <family val="3"/>
        <charset val="128"/>
      </rPr>
      <t>　※5</t>
    </r>
    <rPh sb="0" eb="3">
      <t>セワニン</t>
    </rPh>
    <rPh sb="3" eb="5">
      <t>ハイチ</t>
    </rPh>
    <rPh sb="5" eb="7">
      <t>クブン</t>
    </rPh>
    <phoneticPr fontId="20"/>
  </si>
  <si>
    <t>○世話人配置区分</t>
    <rPh sb="1" eb="4">
      <t>セワニン</t>
    </rPh>
    <rPh sb="4" eb="6">
      <t>ハイチ</t>
    </rPh>
    <rPh sb="6" eb="8">
      <t>クブン</t>
    </rPh>
    <phoneticPr fontId="20"/>
  </si>
  <si>
    <t>４：１以上</t>
    <rPh sb="3" eb="5">
      <t>イジョウ</t>
    </rPh>
    <phoneticPr fontId="20"/>
  </si>
  <si>
    <t>５：１以上</t>
    <rPh sb="3" eb="5">
      <t>イジョウ</t>
    </rPh>
    <phoneticPr fontId="20"/>
  </si>
  <si>
    <t>○地域区分と単位</t>
    <rPh sb="1" eb="3">
      <t>チイキ</t>
    </rPh>
    <rPh sb="3" eb="5">
      <t>クブン</t>
    </rPh>
    <rPh sb="6" eb="8">
      <t>タンイ</t>
    </rPh>
    <phoneticPr fontId="20"/>
  </si>
  <si>
    <t>（２）夜間支援等体制加算（Ⅰ）</t>
    <rPh sb="3" eb="5">
      <t>ヤカン</t>
    </rPh>
    <rPh sb="5" eb="8">
      <t>シエンナド</t>
    </rPh>
    <rPh sb="8" eb="10">
      <t>タイセイ</t>
    </rPh>
    <rPh sb="10" eb="12">
      <t>カサン</t>
    </rPh>
    <phoneticPr fontId="20"/>
  </si>
  <si>
    <t>○夜間支援等体制加算（Ⅰ）</t>
    <rPh sb="1" eb="3">
      <t>ヤカン</t>
    </rPh>
    <rPh sb="3" eb="6">
      <t>シエンナド</t>
    </rPh>
    <rPh sb="6" eb="8">
      <t>タイセイ</t>
    </rPh>
    <rPh sb="8" eb="10">
      <t>カサン</t>
    </rPh>
    <phoneticPr fontId="20"/>
  </si>
  <si>
    <t>○夜間支援等体制加算（Ⅱ）</t>
    <rPh sb="1" eb="3">
      <t>ヤカン</t>
    </rPh>
    <rPh sb="3" eb="6">
      <t>シエンナド</t>
    </rPh>
    <rPh sb="6" eb="8">
      <t>タイセイ</t>
    </rPh>
    <rPh sb="8" eb="10">
      <t>カサン</t>
    </rPh>
    <phoneticPr fontId="20"/>
  </si>
  <si>
    <t>（３）夜間支援等体制加算（Ⅱ）</t>
    <rPh sb="3" eb="5">
      <t>ヤカン</t>
    </rPh>
    <rPh sb="5" eb="8">
      <t>シエンナド</t>
    </rPh>
    <rPh sb="8" eb="10">
      <t>タイセイ</t>
    </rPh>
    <rPh sb="10" eb="12">
      <t>カサン</t>
    </rPh>
    <phoneticPr fontId="20"/>
  </si>
  <si>
    <t>（４）夜勤職員加配加算</t>
    <rPh sb="3" eb="5">
      <t>ヤキン</t>
    </rPh>
    <rPh sb="5" eb="7">
      <t>ショクイン</t>
    </rPh>
    <rPh sb="7" eb="9">
      <t>カハイ</t>
    </rPh>
    <rPh sb="9" eb="11">
      <t>カサン</t>
    </rPh>
    <phoneticPr fontId="20"/>
  </si>
  <si>
    <r>
      <t>夜間支援の対象者数</t>
    </r>
    <r>
      <rPr>
        <sz val="8"/>
        <rFont val="ＭＳ Ｐゴシック"/>
        <family val="3"/>
        <charset val="128"/>
      </rPr>
      <t>　※6</t>
    </r>
    <rPh sb="0" eb="2">
      <t>ヤカン</t>
    </rPh>
    <rPh sb="2" eb="4">
      <t>シエン</t>
    </rPh>
    <rPh sb="5" eb="8">
      <t>タイショウシャ</t>
    </rPh>
    <rPh sb="8" eb="9">
      <t>スウ</t>
    </rPh>
    <phoneticPr fontId="20"/>
  </si>
  <si>
    <t>世話人の配置５：１以上との差</t>
    <rPh sb="0" eb="3">
      <t>セワニン</t>
    </rPh>
    <rPh sb="4" eb="6">
      <t>ハイチ</t>
    </rPh>
    <rPh sb="9" eb="11">
      <t>イジョウ</t>
    </rPh>
    <rPh sb="13" eb="14">
      <t>サ</t>
    </rPh>
    <phoneticPr fontId="20"/>
  </si>
  <si>
    <t>基準上の必要職員数　※3</t>
    <rPh sb="0" eb="2">
      <t>キジュン</t>
    </rPh>
    <rPh sb="2" eb="3">
      <t>ジョウ</t>
    </rPh>
    <rPh sb="4" eb="6">
      <t>ヒツヨウ</t>
    </rPh>
    <rPh sb="6" eb="8">
      <t>ショクイン</t>
    </rPh>
    <rPh sb="8" eb="9">
      <t>スウ</t>
    </rPh>
    <phoneticPr fontId="20"/>
  </si>
  <si>
    <t>常勤換算後の職員数　※4</t>
    <rPh sb="0" eb="2">
      <t>ジョウキン</t>
    </rPh>
    <rPh sb="2" eb="4">
      <t>カンサン</t>
    </rPh>
    <rPh sb="4" eb="5">
      <t>ゴ</t>
    </rPh>
    <rPh sb="7" eb="8">
      <t>イン</t>
    </rPh>
    <rPh sb="8" eb="9">
      <t>スウ</t>
    </rPh>
    <phoneticPr fontId="20"/>
  </si>
  <si>
    <t>夜間支援の対象者数</t>
    <rPh sb="0" eb="2">
      <t>ヤカン</t>
    </rPh>
    <rPh sb="2" eb="4">
      <t>シエン</t>
    </rPh>
    <rPh sb="5" eb="7">
      <t>タイショウ</t>
    </rPh>
    <rPh sb="7" eb="8">
      <t>シャ</t>
    </rPh>
    <rPh sb="8" eb="9">
      <t>スウ</t>
    </rPh>
    <phoneticPr fontId="20"/>
  </si>
  <si>
    <t>氏名</t>
    <rPh sb="0" eb="2">
      <t>しめい</t>
    </rPh>
    <phoneticPr fontId="28" type="Hiragana"/>
  </si>
  <si>
    <t>職種</t>
    <rPh sb="0" eb="2">
      <t>しょくしゅ</t>
    </rPh>
    <phoneticPr fontId="28" type="Hiragana"/>
  </si>
  <si>
    <t>平均給与額算定シート</t>
    <rPh sb="0" eb="2">
      <t>へいきん</t>
    </rPh>
    <rPh sb="2" eb="5">
      <t>きゅうよがく</t>
    </rPh>
    <rPh sb="5" eb="7">
      <t>さんてい</t>
    </rPh>
    <phoneticPr fontId="28" type="Hiragana"/>
  </si>
  <si>
    <t>施設名：</t>
    <rPh sb="0" eb="3">
      <t>しせつめい</t>
    </rPh>
    <phoneticPr fontId="28" type="Hiragana"/>
  </si>
  <si>
    <t>平均給与額</t>
    <rPh sb="0" eb="2">
      <t>へいきん</t>
    </rPh>
    <rPh sb="2" eb="5">
      <t>きゅうよがく</t>
    </rPh>
    <phoneticPr fontId="28" type="Hiragana"/>
  </si>
  <si>
    <t>区分4以上</t>
    <rPh sb="0" eb="2">
      <t>クブン</t>
    </rPh>
    <rPh sb="3" eb="5">
      <t>イジョウ</t>
    </rPh>
    <phoneticPr fontId="20"/>
  </si>
  <si>
    <t>区分3</t>
    <rPh sb="0" eb="2">
      <t>クブン</t>
    </rPh>
    <phoneticPr fontId="20"/>
  </si>
  <si>
    <t>区分2以下</t>
    <rPh sb="0" eb="2">
      <t>クブン</t>
    </rPh>
    <rPh sb="3" eb="5">
      <t>イカ</t>
    </rPh>
    <phoneticPr fontId="20"/>
  </si>
  <si>
    <r>
      <t>夜間支援の対象者区分　</t>
    </r>
    <r>
      <rPr>
        <sz val="9"/>
        <rFont val="ＭＳ Ｐゴシック"/>
        <family val="3"/>
        <charset val="128"/>
      </rPr>
      <t>※7</t>
    </r>
    <rPh sb="0" eb="2">
      <t>ヤカン</t>
    </rPh>
    <rPh sb="2" eb="4">
      <t>シエン</t>
    </rPh>
    <rPh sb="5" eb="8">
      <t>タイショウシャ</t>
    </rPh>
    <rPh sb="8" eb="10">
      <t>クブン</t>
    </rPh>
    <phoneticPr fontId="20"/>
  </si>
  <si>
    <r>
      <t>補助対象期間内の適用期間</t>
    </r>
    <r>
      <rPr>
        <sz val="9"/>
        <rFont val="ＭＳ Ｐゴシック"/>
        <family val="3"/>
        <charset val="128"/>
      </rPr>
      <t xml:space="preserve"> ※8</t>
    </r>
    <r>
      <rPr>
        <sz val="12"/>
        <rFont val="ＭＳ Ｐゴシック"/>
        <family val="3"/>
        <charset val="128"/>
      </rPr>
      <t>：</t>
    </r>
    <rPh sb="0" eb="2">
      <t>ホジョ</t>
    </rPh>
    <rPh sb="2" eb="4">
      <t>タイショウ</t>
    </rPh>
    <rPh sb="4" eb="7">
      <t>キカンナイ</t>
    </rPh>
    <rPh sb="8" eb="10">
      <t>テキヨウ</t>
    </rPh>
    <rPh sb="10" eb="12">
      <t>キカン</t>
    </rPh>
    <phoneticPr fontId="20"/>
  </si>
  <si>
    <r>
      <t>※7　</t>
    </r>
    <r>
      <rPr>
        <sz val="9"/>
        <rFont val="ＭＳ Ｐゴシック"/>
        <family val="3"/>
        <charset val="128"/>
      </rPr>
      <t>「</t>
    </r>
    <r>
      <rPr>
        <b/>
        <sz val="9"/>
        <rFont val="ＭＳ Ｐゴシック"/>
        <family val="3"/>
        <charset val="128"/>
      </rPr>
      <t>夜間支援の対象者区分</t>
    </r>
    <r>
      <rPr>
        <sz val="9"/>
        <rFont val="ＭＳ Ｐゴシック"/>
        <family val="3"/>
        <charset val="128"/>
      </rPr>
      <t>」</t>
    </r>
    <r>
      <rPr>
        <sz val="9"/>
        <rFont val="ＭＳ Ｐゴシック"/>
        <family val="3"/>
      </rPr>
      <t>欄は、夜間支援等体制加算に関する届出書の「夜間支援の対象者区分」を記入してください。</t>
    </r>
    <r>
      <rPr>
        <sz val="9"/>
        <rFont val="ＭＳ Ｐゴシック"/>
        <family val="3"/>
        <charset val="128"/>
      </rPr>
      <t/>
    </r>
    <rPh sb="4" eb="6">
      <t>ヤカン</t>
    </rPh>
    <rPh sb="6" eb="8">
      <t>シエン</t>
    </rPh>
    <rPh sb="9" eb="11">
      <t>タイショウ</t>
    </rPh>
    <rPh sb="11" eb="12">
      <t>シャ</t>
    </rPh>
    <rPh sb="12" eb="14">
      <t>クブン</t>
    </rPh>
    <rPh sb="15" eb="16">
      <t>ラン</t>
    </rPh>
    <rPh sb="18" eb="27">
      <t>ヤカンシエントウタイセイカサン</t>
    </rPh>
    <rPh sb="28" eb="29">
      <t>カン</t>
    </rPh>
    <rPh sb="31" eb="34">
      <t>トドケデショ</t>
    </rPh>
    <rPh sb="36" eb="38">
      <t>ヤカン</t>
    </rPh>
    <rPh sb="38" eb="40">
      <t>シエン</t>
    </rPh>
    <rPh sb="41" eb="43">
      <t>タイショウ</t>
    </rPh>
    <rPh sb="43" eb="44">
      <t>シャ</t>
    </rPh>
    <rPh sb="44" eb="46">
      <t>クブン</t>
    </rPh>
    <rPh sb="48" eb="50">
      <t>キニュウ</t>
    </rPh>
    <phoneticPr fontId="20"/>
  </si>
  <si>
    <r>
      <t>※8　</t>
    </r>
    <r>
      <rPr>
        <sz val="9"/>
        <rFont val="ＭＳ Ｐゴシック"/>
        <family val="3"/>
        <charset val="128"/>
      </rPr>
      <t>「</t>
    </r>
    <r>
      <rPr>
        <b/>
        <sz val="9"/>
        <rFont val="ＭＳ Ｐゴシック"/>
        <family val="3"/>
        <charset val="128"/>
      </rPr>
      <t>補助対象期間内の適用期間</t>
    </r>
    <r>
      <rPr>
        <sz val="9"/>
        <rFont val="ＭＳ Ｐゴシック"/>
        <family val="3"/>
        <charset val="128"/>
      </rPr>
      <t>」</t>
    </r>
    <r>
      <rPr>
        <sz val="9"/>
        <rFont val="ＭＳ Ｐゴシック"/>
        <family val="3"/>
      </rPr>
      <t>欄は、加算を受ける場合に対象加算に係る期間を記入してください。</t>
    </r>
    <r>
      <rPr>
        <sz val="9"/>
        <rFont val="ＭＳ Ｐゴシック"/>
        <family val="3"/>
        <charset val="128"/>
      </rPr>
      <t/>
    </r>
    <rPh sb="4" eb="6">
      <t>ホジョ</t>
    </rPh>
    <rPh sb="6" eb="8">
      <t>タイショウ</t>
    </rPh>
    <rPh sb="8" eb="11">
      <t>キカンナイ</t>
    </rPh>
    <rPh sb="12" eb="14">
      <t>テキヨウ</t>
    </rPh>
    <rPh sb="14" eb="16">
      <t>キカン</t>
    </rPh>
    <rPh sb="17" eb="18">
      <t>ラン</t>
    </rPh>
    <rPh sb="20" eb="22">
      <t>カサン</t>
    </rPh>
    <rPh sb="23" eb="24">
      <t>ウ</t>
    </rPh>
    <rPh sb="26" eb="28">
      <t>バアイ</t>
    </rPh>
    <rPh sb="29" eb="31">
      <t>タイショウ</t>
    </rPh>
    <rPh sb="31" eb="33">
      <t>カサン</t>
    </rPh>
    <rPh sb="34" eb="35">
      <t>カカ</t>
    </rPh>
    <rPh sb="36" eb="38">
      <t>キカン</t>
    </rPh>
    <rPh sb="39" eb="41">
      <t>キニュウ</t>
    </rPh>
    <phoneticPr fontId="20"/>
  </si>
  <si>
    <t>重度(Ⅱ)</t>
    <rPh sb="0" eb="2">
      <t>ジュウド</t>
    </rPh>
    <phoneticPr fontId="20"/>
  </si>
  <si>
    <t>重度(Ⅰ)</t>
    <rPh sb="0" eb="2">
      <t>ジュウド</t>
    </rPh>
    <phoneticPr fontId="20"/>
  </si>
  <si>
    <t>○日中サービス支援型共同生活援助サービス費</t>
    <rPh sb="1" eb="3">
      <t>ニッチュウ</t>
    </rPh>
    <rPh sb="7" eb="9">
      <t>シエン</t>
    </rPh>
    <rPh sb="9" eb="10">
      <t>ガタ</t>
    </rPh>
    <rPh sb="10" eb="12">
      <t>キョウドウ</t>
    </rPh>
    <rPh sb="12" eb="14">
      <t>セイカツ</t>
    </rPh>
    <rPh sb="14" eb="16">
      <t>エンジョ</t>
    </rPh>
    <rPh sb="20" eb="21">
      <t>ヒ</t>
    </rPh>
    <phoneticPr fontId="20"/>
  </si>
  <si>
    <t>重度障害者支援加算(Ⅰ)対象利用者の区分別人数</t>
    <rPh sb="0" eb="2">
      <t>ジュウド</t>
    </rPh>
    <rPh sb="2" eb="5">
      <t>ショウガイシャ</t>
    </rPh>
    <rPh sb="5" eb="7">
      <t>シエン</t>
    </rPh>
    <rPh sb="7" eb="9">
      <t>カサン</t>
    </rPh>
    <rPh sb="12" eb="14">
      <t>タイショウ</t>
    </rPh>
    <rPh sb="14" eb="17">
      <t>リヨウシャ</t>
    </rPh>
    <rPh sb="18" eb="20">
      <t>クブン</t>
    </rPh>
    <rPh sb="20" eb="21">
      <t>ベツ</t>
    </rPh>
    <rPh sb="21" eb="23">
      <t>ニンズウ</t>
    </rPh>
    <phoneticPr fontId="20"/>
  </si>
  <si>
    <t>重度障害者支援加算(Ⅱ)対象利用者の区分別人数</t>
    <rPh sb="0" eb="2">
      <t>ジュウド</t>
    </rPh>
    <rPh sb="2" eb="5">
      <t>ショウガイシャ</t>
    </rPh>
    <rPh sb="5" eb="7">
      <t>シエン</t>
    </rPh>
    <rPh sb="7" eb="9">
      <t>カサン</t>
    </rPh>
    <rPh sb="12" eb="14">
      <t>タイショウ</t>
    </rPh>
    <rPh sb="14" eb="17">
      <t>リヨウシャ</t>
    </rPh>
    <rPh sb="18" eb="20">
      <t>クブン</t>
    </rPh>
    <rPh sb="20" eb="21">
      <t>ベツ</t>
    </rPh>
    <rPh sb="21" eb="23">
      <t>ニンズウ</t>
    </rPh>
    <phoneticPr fontId="20"/>
  </si>
  <si>
    <t>自動車事故による重度障害者支援加算(Ⅰ)対象利用者の区分別人数</t>
    <rPh sb="0" eb="3">
      <t>ジドウシャ</t>
    </rPh>
    <rPh sb="3" eb="5">
      <t>ジコ</t>
    </rPh>
    <rPh sb="8" eb="10">
      <t>ジュウド</t>
    </rPh>
    <rPh sb="10" eb="13">
      <t>ショウガイシャ</t>
    </rPh>
    <rPh sb="13" eb="15">
      <t>シエン</t>
    </rPh>
    <rPh sb="15" eb="17">
      <t>カサン</t>
    </rPh>
    <rPh sb="20" eb="22">
      <t>タイショウ</t>
    </rPh>
    <rPh sb="22" eb="25">
      <t>リヨウシャ</t>
    </rPh>
    <rPh sb="26" eb="28">
      <t>クブン</t>
    </rPh>
    <rPh sb="28" eb="29">
      <t>ベツ</t>
    </rPh>
    <rPh sb="29" eb="31">
      <t>ニンズウ</t>
    </rPh>
    <phoneticPr fontId="20"/>
  </si>
  <si>
    <t>自動車事故による重度障害者支援加算(Ⅱ)対象利用者の区分別人数</t>
    <rPh sb="0" eb="3">
      <t>ジドウシャ</t>
    </rPh>
    <rPh sb="3" eb="5">
      <t>ジコ</t>
    </rPh>
    <rPh sb="8" eb="10">
      <t>ジュウド</t>
    </rPh>
    <rPh sb="10" eb="13">
      <t>ショウガイシャ</t>
    </rPh>
    <rPh sb="13" eb="15">
      <t>シエン</t>
    </rPh>
    <rPh sb="15" eb="17">
      <t>カサン</t>
    </rPh>
    <rPh sb="20" eb="22">
      <t>タイショウ</t>
    </rPh>
    <rPh sb="22" eb="25">
      <t>リヨウシャ</t>
    </rPh>
    <rPh sb="26" eb="28">
      <t>クブン</t>
    </rPh>
    <rPh sb="28" eb="29">
      <t>ベツ</t>
    </rPh>
    <rPh sb="29" eb="31">
      <t>ニンズウ</t>
    </rPh>
    <phoneticPr fontId="20"/>
  </si>
  <si>
    <t>（７）合計</t>
    <rPh sb="3" eb="5">
      <t>ゴウケイ</t>
    </rPh>
    <phoneticPr fontId="20"/>
  </si>
  <si>
    <t>（５）重度障害者支援加算（Ⅰ）</t>
    <rPh sb="3" eb="5">
      <t>ジュウド</t>
    </rPh>
    <rPh sb="5" eb="8">
      <t>ショウガイシャ</t>
    </rPh>
    <rPh sb="8" eb="10">
      <t>シエン</t>
    </rPh>
    <rPh sb="10" eb="12">
      <t>カサン</t>
    </rPh>
    <phoneticPr fontId="20"/>
  </si>
  <si>
    <t>（６）重度障害者支援加算（Ⅱ）</t>
    <rPh sb="3" eb="5">
      <t>ジュウド</t>
    </rPh>
    <rPh sb="5" eb="8">
      <t>ショウガイシャ</t>
    </rPh>
    <rPh sb="8" eb="10">
      <t>シエン</t>
    </rPh>
    <rPh sb="10" eb="12">
      <t>カサン</t>
    </rPh>
    <phoneticPr fontId="20"/>
  </si>
  <si>
    <t>常勤換算数</t>
    <rPh sb="0" eb="2">
      <t>じょうきん</t>
    </rPh>
    <rPh sb="2" eb="4">
      <t>かんさん</t>
    </rPh>
    <rPh sb="4" eb="5">
      <t>すう</t>
    </rPh>
    <phoneticPr fontId="28" type="Hiragana"/>
  </si>
  <si>
    <t>常勤換算数</t>
    <rPh sb="0" eb="2">
      <t>じょうきん</t>
    </rPh>
    <rPh sb="2" eb="4">
      <t>かんさん</t>
    </rPh>
    <rPh sb="4" eb="5">
      <t>すう</t>
    </rPh>
    <phoneticPr fontId="28" type="Hiragana"/>
  </si>
  <si>
    <t>従　事　者　職　員　名　簿</t>
    <rPh sb="0" eb="1">
      <t>ジュウ</t>
    </rPh>
    <rPh sb="2" eb="3">
      <t>コト</t>
    </rPh>
    <rPh sb="4" eb="5">
      <t>モノ</t>
    </rPh>
    <rPh sb="6" eb="7">
      <t>ショク</t>
    </rPh>
    <rPh sb="8" eb="9">
      <t>イン</t>
    </rPh>
    <rPh sb="10" eb="11">
      <t>メイ</t>
    </rPh>
    <rPh sb="12" eb="13">
      <t>ボ</t>
    </rPh>
    <phoneticPr fontId="39"/>
  </si>
  <si>
    <t>氏名</t>
    <rPh sb="0" eb="2">
      <t>シメイ</t>
    </rPh>
    <phoneticPr fontId="39"/>
  </si>
  <si>
    <t>職種</t>
    <rPh sb="0" eb="2">
      <t>ショクシュ</t>
    </rPh>
    <phoneticPr fontId="39"/>
  </si>
  <si>
    <t>雇用形態</t>
    <rPh sb="0" eb="2">
      <t>コヨウ</t>
    </rPh>
    <rPh sb="2" eb="4">
      <t>ケイタイ</t>
    </rPh>
    <phoneticPr fontId="39"/>
  </si>
  <si>
    <t>※添付書類として、氏名・職種・雇用形態のわかる職員名簿を付けてください。</t>
    <rPh sb="1" eb="3">
      <t>てんぷ</t>
    </rPh>
    <rPh sb="3" eb="5">
      <t>しょるい</t>
    </rPh>
    <rPh sb="9" eb="11">
      <t>しめい</t>
    </rPh>
    <rPh sb="12" eb="14">
      <t>しょくしゅ</t>
    </rPh>
    <rPh sb="15" eb="17">
      <t>こよう</t>
    </rPh>
    <rPh sb="17" eb="19">
      <t>けいたい</t>
    </rPh>
    <rPh sb="23" eb="25">
      <t>しょくいん</t>
    </rPh>
    <rPh sb="25" eb="27">
      <t>めいぼ</t>
    </rPh>
    <rPh sb="28" eb="29">
      <t>つ</t>
    </rPh>
    <phoneticPr fontId="28" type="Hiragana"/>
  </si>
  <si>
    <r>
      <t>　　　　なお、記入する場合、期間は</t>
    </r>
    <r>
      <rPr>
        <b/>
        <sz val="9"/>
        <rFont val="ＭＳ Ｐゴシック"/>
        <family val="3"/>
        <charset val="128"/>
      </rPr>
      <t>令和3年8月1日～令和4年3月31日までの間の対象期間</t>
    </r>
    <r>
      <rPr>
        <sz val="9"/>
        <rFont val="ＭＳ Ｐゴシック"/>
        <family val="3"/>
        <charset val="128"/>
      </rPr>
      <t>とする。</t>
    </r>
    <rPh sb="7" eb="9">
      <t>キニュウ</t>
    </rPh>
    <rPh sb="11" eb="13">
      <t>バアイ</t>
    </rPh>
    <rPh sb="14" eb="16">
      <t>キカン</t>
    </rPh>
    <rPh sb="38" eb="39">
      <t>アイダ</t>
    </rPh>
    <rPh sb="40" eb="42">
      <t>タイショウ</t>
    </rPh>
    <rPh sb="42" eb="44">
      <t>キカン</t>
    </rPh>
    <phoneticPr fontId="20"/>
  </si>
  <si>
    <t>R3.4支給額</t>
    <rPh sb="4" eb="6">
      <t>しきゅう</t>
    </rPh>
    <rPh sb="6" eb="7">
      <t>がく</t>
    </rPh>
    <phoneticPr fontId="2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</si>
</sst>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0&quot;円&quot;"/>
    <numFmt numFmtId="178" formatCode="0&quot;単位&quot;"/>
    <numFmt numFmtId="179" formatCode="0&quot;日&quot;"/>
    <numFmt numFmtId="180" formatCode="0&quot;月&quot;"/>
    <numFmt numFmtId="181" formatCode="0.0&quot;人&quot;"/>
    <numFmt numFmtId="182" formatCode="0.00&quot;円&quot;"/>
    <numFmt numFmtId="183" formatCode="0.00_);[Red]\(0.00\)"/>
    <numFmt numFmtId="184" formatCode="[$-411]ggge&quot;年&quot;m&quot;月&quot;"/>
    <numFmt numFmtId="185" formatCode="0.0_);[Red]\(0.0\)"/>
  </numFmts>
  <fonts count="46" x14ac:knownFonts="1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u/>
      <sz val="12"/>
      <name val="ＭＳ Ｐゴシック"/>
      <family val="3"/>
    </font>
    <font>
      <sz val="9"/>
      <name val="ＭＳ Ｐゴシック"/>
      <family val="3"/>
    </font>
    <font>
      <sz val="12"/>
      <name val="HG正楷書体-PRO"/>
      <family val="4"/>
    </font>
    <font>
      <sz val="11"/>
      <name val="HGｺﾞｼｯｸM"/>
      <family val="3"/>
    </font>
    <font>
      <sz val="12"/>
      <name val="HGｺﾞｼｯｸM"/>
      <family val="3"/>
    </font>
    <font>
      <sz val="6"/>
      <name val="游ゴシック"/>
      <family val="3"/>
    </font>
    <font>
      <sz val="11"/>
      <name val="HGPｺﾞｼｯｸM"/>
      <family val="3"/>
    </font>
    <font>
      <sz val="14"/>
      <name val="HGPｺﾞｼｯｸM"/>
      <family val="3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1"/>
      <name val="Malgun Gothic Semilight"/>
      <family val="3"/>
      <charset val="128"/>
    </font>
    <font>
      <sz val="11"/>
      <color indexed="81"/>
      <name val="Malgun Gothic Semilight"/>
      <family val="3"/>
      <charset val="128"/>
    </font>
    <font>
      <sz val="12"/>
      <name val="HGPｺﾞｼｯｸM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1" applyNumberForma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54">
    <xf numFmtId="0" fontId="0" fillId="0" borderId="0" xfId="0">
      <alignment vertical="center"/>
    </xf>
    <xf numFmtId="0" fontId="21" fillId="0" borderId="0" xfId="34" applyFont="1">
      <alignment vertical="center"/>
    </xf>
    <xf numFmtId="0" fontId="21" fillId="0" borderId="0" xfId="34" applyFont="1" applyAlignment="1">
      <alignment vertical="center" textRotation="255" shrinkToFit="1"/>
    </xf>
    <xf numFmtId="0" fontId="21" fillId="0" borderId="0" xfId="34" applyFont="1" applyAlignment="1">
      <alignment vertical="center"/>
    </xf>
    <xf numFmtId="0" fontId="22" fillId="0" borderId="0" xfId="34" applyFont="1" applyAlignment="1">
      <alignment horizontal="center" vertical="center"/>
    </xf>
    <xf numFmtId="0" fontId="23" fillId="0" borderId="0" xfId="34" applyFont="1" applyAlignment="1">
      <alignment vertical="center"/>
    </xf>
    <xf numFmtId="0" fontId="21" fillId="0" borderId="0" xfId="34" applyFont="1" applyBorder="1" applyAlignment="1">
      <alignment horizontal="center" vertical="center" shrinkToFit="1"/>
    </xf>
    <xf numFmtId="0" fontId="24" fillId="0" borderId="0" xfId="34" applyFont="1" applyBorder="1" applyAlignment="1">
      <alignment horizontal="left" vertical="center"/>
    </xf>
    <xf numFmtId="0" fontId="24" fillId="0" borderId="0" xfId="34" applyFont="1" applyAlignment="1">
      <alignment vertical="center"/>
    </xf>
    <xf numFmtId="0" fontId="21" fillId="0" borderId="0" xfId="34" applyFont="1" applyAlignment="1">
      <alignment vertical="center" textRotation="255"/>
    </xf>
    <xf numFmtId="0" fontId="21" fillId="0" borderId="0" xfId="34" applyFont="1" applyAlignment="1">
      <alignment vertical="center" shrinkToFit="1"/>
    </xf>
    <xf numFmtId="0" fontId="21" fillId="0" borderId="0" xfId="34" applyFont="1" applyBorder="1" applyAlignment="1">
      <alignment horizontal="right" vertical="center"/>
    </xf>
    <xf numFmtId="0" fontId="21" fillId="0" borderId="0" xfId="34" applyFont="1" applyBorder="1" applyAlignment="1">
      <alignment horizontal="center" vertical="center"/>
    </xf>
    <xf numFmtId="0" fontId="21" fillId="0" borderId="15" xfId="34" applyFont="1" applyBorder="1">
      <alignment vertical="center"/>
    </xf>
    <xf numFmtId="58" fontId="21" fillId="0" borderId="0" xfId="34" applyNumberFormat="1" applyFont="1" applyFill="1" applyAlignment="1">
      <alignment vertical="center"/>
    </xf>
    <xf numFmtId="179" fontId="21" fillId="0" borderId="16" xfId="34" applyNumberFormat="1" applyFont="1" applyFill="1" applyBorder="1" applyAlignment="1">
      <alignment horizontal="right" vertical="center" indent="1"/>
    </xf>
    <xf numFmtId="179" fontId="21" fillId="0" borderId="0" xfId="34" applyNumberFormat="1" applyFont="1" applyFill="1" applyBorder="1" applyAlignment="1">
      <alignment horizontal="right" vertical="center" indent="1"/>
    </xf>
    <xf numFmtId="0" fontId="21" fillId="0" borderId="0" xfId="34" applyFont="1" applyBorder="1">
      <alignment vertical="center"/>
    </xf>
    <xf numFmtId="177" fontId="21" fillId="0" borderId="0" xfId="34" applyNumberFormat="1" applyFont="1" applyFill="1" applyBorder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34" applyFont="1">
      <alignment vertical="center"/>
    </xf>
    <xf numFmtId="0" fontId="26" fillId="0" borderId="16" xfId="0" applyFont="1" applyBorder="1">
      <alignment vertical="center"/>
    </xf>
    <xf numFmtId="0" fontId="26" fillId="0" borderId="0" xfId="0" applyFont="1" applyAlignment="1">
      <alignment vertical="center"/>
    </xf>
    <xf numFmtId="2" fontId="26" fillId="0" borderId="0" xfId="0" applyNumberFormat="1" applyFont="1" applyAlignment="1">
      <alignment vertical="center"/>
    </xf>
    <xf numFmtId="182" fontId="26" fillId="0" borderId="0" xfId="0" applyNumberFormat="1" applyFont="1" applyAlignment="1">
      <alignment vertical="center"/>
    </xf>
    <xf numFmtId="0" fontId="29" fillId="0" borderId="0" xfId="0" applyFont="1">
      <alignment vertical="center"/>
    </xf>
    <xf numFmtId="0" fontId="29" fillId="0" borderId="18" xfId="0" applyFont="1" applyBorder="1" applyAlignment="1">
      <alignment horizontal="center" vertical="center"/>
    </xf>
    <xf numFmtId="0" fontId="29" fillId="24" borderId="18" xfId="0" applyFont="1" applyFill="1" applyBorder="1">
      <alignment vertical="center"/>
    </xf>
    <xf numFmtId="0" fontId="29" fillId="0" borderId="0" xfId="0" applyFont="1" applyAlignment="1">
      <alignment horizontal="right" vertical="center"/>
    </xf>
    <xf numFmtId="0" fontId="29" fillId="24" borderId="0" xfId="0" applyFont="1" applyFill="1">
      <alignment vertical="center"/>
    </xf>
    <xf numFmtId="176" fontId="29" fillId="24" borderId="18" xfId="0" applyNumberFormat="1" applyFont="1" applyFill="1" applyBorder="1">
      <alignment vertical="center"/>
    </xf>
    <xf numFmtId="176" fontId="29" fillId="0" borderId="18" xfId="0" applyNumberFormat="1" applyFont="1" applyBorder="1">
      <alignment vertical="center"/>
    </xf>
    <xf numFmtId="0" fontId="21" fillId="24" borderId="13" xfId="34" applyFont="1" applyFill="1" applyBorder="1" applyAlignment="1">
      <alignment horizontal="center" vertical="center"/>
    </xf>
    <xf numFmtId="0" fontId="21" fillId="24" borderId="12" xfId="34" applyFont="1" applyFill="1" applyBorder="1" applyAlignment="1">
      <alignment horizontal="center"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vertical="center"/>
    </xf>
    <xf numFmtId="182" fontId="26" fillId="0" borderId="0" xfId="0" applyNumberFormat="1" applyFont="1" applyFill="1" applyAlignment="1">
      <alignment vertical="center"/>
    </xf>
    <xf numFmtId="0" fontId="26" fillId="0" borderId="0" xfId="0" applyNumberFormat="1" applyFont="1" applyFill="1" applyAlignment="1">
      <alignment vertical="center"/>
    </xf>
    <xf numFmtId="20" fontId="26" fillId="0" borderId="0" xfId="0" applyNumberFormat="1" applyFont="1" applyAlignment="1">
      <alignment vertical="center"/>
    </xf>
    <xf numFmtId="20" fontId="26" fillId="0" borderId="0" xfId="0" applyNumberFormat="1" applyFont="1">
      <alignment vertical="center"/>
    </xf>
    <xf numFmtId="2" fontId="26" fillId="0" borderId="0" xfId="0" applyNumberFormat="1" applyFont="1" applyFill="1" applyAlignment="1">
      <alignment vertical="center"/>
    </xf>
    <xf numFmtId="0" fontId="21" fillId="0" borderId="0" xfId="34" applyFont="1" applyFill="1" applyBorder="1" applyAlignment="1">
      <alignment horizontal="center" vertical="center" shrinkToFit="1"/>
    </xf>
    <xf numFmtId="0" fontId="25" fillId="0" borderId="0" xfId="34" quotePrefix="1" applyNumberFormat="1" applyFont="1" applyFill="1" applyBorder="1" applyAlignment="1">
      <alignment horizontal="center" vertical="center"/>
    </xf>
    <xf numFmtId="0" fontId="29" fillId="0" borderId="20" xfId="0" applyFont="1" applyBorder="1" applyAlignment="1">
      <alignment horizontal="left" vertical="center"/>
    </xf>
    <xf numFmtId="0" fontId="27" fillId="0" borderId="0" xfId="34" applyFont="1" applyFill="1">
      <alignment vertical="center"/>
    </xf>
    <xf numFmtId="185" fontId="29" fillId="24" borderId="18" xfId="0" applyNumberFormat="1" applyFont="1" applyFill="1" applyBorder="1">
      <alignment vertical="center"/>
    </xf>
    <xf numFmtId="0" fontId="1" fillId="0" borderId="0" xfId="45">
      <alignment vertical="center"/>
    </xf>
    <xf numFmtId="0" fontId="41" fillId="0" borderId="18" xfId="45" applyFont="1" applyBorder="1" applyAlignment="1">
      <alignment horizontal="center" vertical="center"/>
    </xf>
    <xf numFmtId="0" fontId="42" fillId="0" borderId="18" xfId="45" applyFont="1" applyBorder="1" applyAlignment="1">
      <alignment horizontal="center" vertical="center"/>
    </xf>
    <xf numFmtId="0" fontId="41" fillId="0" borderId="18" xfId="45" applyFont="1" applyBorder="1">
      <alignment vertical="center"/>
    </xf>
    <xf numFmtId="0" fontId="23" fillId="0" borderId="0" xfId="34" applyFont="1" applyAlignment="1">
      <alignment horizontal="left" vertical="center"/>
    </xf>
    <xf numFmtId="0" fontId="21" fillId="0" borderId="0" xfId="34" applyFont="1" applyAlignment="1">
      <alignment horizontal="center" vertical="center"/>
    </xf>
    <xf numFmtId="177" fontId="21" fillId="0" borderId="10" xfId="34" applyNumberFormat="1" applyFont="1" applyBorder="1" applyAlignment="1">
      <alignment horizontal="center" vertical="center"/>
    </xf>
    <xf numFmtId="0" fontId="21" fillId="0" borderId="11" xfId="34" applyFont="1" applyFill="1" applyBorder="1" applyAlignment="1">
      <alignment horizontal="center" vertical="center"/>
    </xf>
    <xf numFmtId="0" fontId="21" fillId="0" borderId="14" xfId="34" applyFont="1" applyBorder="1" applyAlignment="1">
      <alignment horizontal="center" vertical="center"/>
    </xf>
    <xf numFmtId="12" fontId="21" fillId="0" borderId="10" xfId="34" applyNumberFormat="1" applyFont="1" applyBorder="1" applyAlignment="1">
      <alignment horizontal="center" vertical="center"/>
    </xf>
    <xf numFmtId="12" fontId="21" fillId="0" borderId="11" xfId="34" applyNumberFormat="1" applyFont="1" applyBorder="1" applyAlignment="1">
      <alignment horizontal="center" vertical="center"/>
    </xf>
    <xf numFmtId="12" fontId="21" fillId="0" borderId="14" xfId="34" applyNumberFormat="1" applyFont="1" applyBorder="1" applyAlignment="1">
      <alignment horizontal="center" vertical="center"/>
    </xf>
    <xf numFmtId="0" fontId="24" fillId="0" borderId="0" xfId="34" applyFont="1" applyBorder="1" applyAlignment="1">
      <alignment horizontal="left" vertical="center" wrapText="1"/>
    </xf>
    <xf numFmtId="179" fontId="21" fillId="0" borderId="10" xfId="34" applyNumberFormat="1" applyFont="1" applyFill="1" applyBorder="1" applyAlignment="1">
      <alignment horizontal="center" vertical="center"/>
    </xf>
    <xf numFmtId="179" fontId="21" fillId="0" borderId="11" xfId="34" applyNumberFormat="1" applyFont="1" applyFill="1" applyBorder="1" applyAlignment="1">
      <alignment horizontal="center" vertical="center"/>
    </xf>
    <xf numFmtId="179" fontId="21" fillId="0" borderId="14" xfId="34" applyNumberFormat="1" applyFont="1" applyFill="1" applyBorder="1" applyAlignment="1">
      <alignment horizontal="center" vertical="center"/>
    </xf>
    <xf numFmtId="177" fontId="21" fillId="0" borderId="10" xfId="34" applyNumberFormat="1" applyFont="1" applyFill="1" applyBorder="1" applyAlignment="1">
      <alignment horizontal="right" vertical="center"/>
    </xf>
    <xf numFmtId="177" fontId="21" fillId="0" borderId="11" xfId="34" applyNumberFormat="1" applyFont="1" applyFill="1" applyBorder="1" applyAlignment="1">
      <alignment horizontal="right" vertical="center"/>
    </xf>
    <xf numFmtId="177" fontId="21" fillId="0" borderId="14" xfId="34" applyNumberFormat="1" applyFont="1" applyFill="1" applyBorder="1" applyAlignment="1">
      <alignment horizontal="right" vertical="center"/>
    </xf>
    <xf numFmtId="0" fontId="21" fillId="0" borderId="10" xfId="34" applyFont="1" applyFill="1" applyBorder="1" applyAlignment="1">
      <alignment horizontal="center" vertical="center"/>
    </xf>
    <xf numFmtId="183" fontId="21" fillId="0" borderId="10" xfId="44" applyNumberFormat="1" applyFont="1" applyBorder="1" applyAlignment="1">
      <alignment horizontal="center" vertical="center"/>
    </xf>
    <xf numFmtId="183" fontId="21" fillId="0" borderId="11" xfId="44" applyNumberFormat="1" applyFont="1" applyBorder="1" applyAlignment="1">
      <alignment horizontal="center" vertical="center"/>
    </xf>
    <xf numFmtId="183" fontId="21" fillId="0" borderId="14" xfId="44" applyNumberFormat="1" applyFont="1" applyBorder="1" applyAlignment="1">
      <alignment horizontal="center" vertical="center"/>
    </xf>
    <xf numFmtId="0" fontId="23" fillId="0" borderId="0" xfId="34" applyFont="1" applyFill="1" applyAlignment="1">
      <alignment horizontal="left" vertical="center"/>
    </xf>
    <xf numFmtId="58" fontId="21" fillId="24" borderId="0" xfId="34" applyNumberFormat="1" applyFont="1" applyFill="1" applyAlignment="1">
      <alignment horizontal="center" vertical="center"/>
    </xf>
    <xf numFmtId="178" fontId="21" fillId="0" borderId="10" xfId="34" applyNumberFormat="1" applyFont="1" applyFill="1" applyBorder="1" applyAlignment="1">
      <alignment horizontal="center" vertical="center"/>
    </xf>
    <xf numFmtId="178" fontId="21" fillId="0" borderId="11" xfId="34" applyNumberFormat="1" applyFont="1" applyFill="1" applyBorder="1" applyAlignment="1">
      <alignment horizontal="center" vertical="center"/>
    </xf>
    <xf numFmtId="178" fontId="21" fillId="0" borderId="14" xfId="34" applyNumberFormat="1" applyFont="1" applyFill="1" applyBorder="1" applyAlignment="1">
      <alignment horizontal="center" vertical="center"/>
    </xf>
    <xf numFmtId="182" fontId="21" fillId="0" borderId="10" xfId="34" applyNumberFormat="1" applyFont="1" applyFill="1" applyBorder="1" applyAlignment="1">
      <alignment horizontal="right" vertical="center" indent="1"/>
    </xf>
    <xf numFmtId="182" fontId="21" fillId="0" borderId="11" xfId="34" applyNumberFormat="1" applyFont="1" applyFill="1" applyBorder="1" applyAlignment="1">
      <alignment horizontal="right" vertical="center" indent="1"/>
    </xf>
    <xf numFmtId="182" fontId="21" fillId="0" borderId="14" xfId="34" applyNumberFormat="1" applyFont="1" applyFill="1" applyBorder="1" applyAlignment="1">
      <alignment horizontal="right" vertical="center" indent="1"/>
    </xf>
    <xf numFmtId="181" fontId="21" fillId="0" borderId="10" xfId="34" applyNumberFormat="1" applyFont="1" applyFill="1" applyBorder="1" applyAlignment="1">
      <alignment horizontal="right" vertical="center" indent="1"/>
    </xf>
    <xf numFmtId="181" fontId="21" fillId="0" borderId="11" xfId="34" applyNumberFormat="1" applyFont="1" applyFill="1" applyBorder="1" applyAlignment="1">
      <alignment horizontal="right" vertical="center" indent="1"/>
    </xf>
    <xf numFmtId="181" fontId="21" fillId="0" borderId="14" xfId="34" applyNumberFormat="1" applyFont="1" applyFill="1" applyBorder="1" applyAlignment="1">
      <alignment horizontal="right" vertical="center" indent="1"/>
    </xf>
    <xf numFmtId="178" fontId="21" fillId="0" borderId="10" xfId="34" applyNumberFormat="1" applyFont="1" applyFill="1" applyBorder="1" applyAlignment="1">
      <alignment horizontal="right" vertical="center" indent="1"/>
    </xf>
    <xf numFmtId="178" fontId="21" fillId="0" borderId="11" xfId="34" applyNumberFormat="1" applyFont="1" applyFill="1" applyBorder="1" applyAlignment="1">
      <alignment horizontal="right" vertical="center" indent="1"/>
    </xf>
    <xf numFmtId="178" fontId="21" fillId="0" borderId="14" xfId="34" applyNumberFormat="1" applyFont="1" applyFill="1" applyBorder="1" applyAlignment="1">
      <alignment horizontal="right" vertical="center" indent="1"/>
    </xf>
    <xf numFmtId="0" fontId="21" fillId="0" borderId="0" xfId="34" applyFont="1" applyFill="1" applyAlignment="1">
      <alignment horizontal="center" vertical="center" shrinkToFit="1"/>
    </xf>
    <xf numFmtId="177" fontId="21" fillId="0" borderId="10" xfId="34" applyNumberFormat="1" applyFont="1" applyFill="1" applyBorder="1" applyAlignment="1">
      <alignment horizontal="right" vertical="center" indent="1"/>
    </xf>
    <xf numFmtId="177" fontId="21" fillId="0" borderId="11" xfId="34" applyNumberFormat="1" applyFont="1" applyFill="1" applyBorder="1" applyAlignment="1">
      <alignment horizontal="right" vertical="center" indent="1"/>
    </xf>
    <xf numFmtId="177" fontId="21" fillId="0" borderId="14" xfId="34" applyNumberFormat="1" applyFont="1" applyFill="1" applyBorder="1" applyAlignment="1">
      <alignment horizontal="right" vertical="center" indent="1"/>
    </xf>
    <xf numFmtId="184" fontId="21" fillId="0" borderId="0" xfId="34" applyNumberFormat="1" applyFont="1" applyFill="1" applyAlignment="1">
      <alignment horizontal="center" vertical="center"/>
    </xf>
    <xf numFmtId="180" fontId="21" fillId="0" borderId="10" xfId="34" applyNumberFormat="1" applyFont="1" applyFill="1" applyBorder="1" applyAlignment="1">
      <alignment horizontal="right" vertical="center" indent="1"/>
    </xf>
    <xf numFmtId="180" fontId="21" fillId="0" borderId="11" xfId="34" applyNumberFormat="1" applyFont="1" applyFill="1" applyBorder="1" applyAlignment="1">
      <alignment horizontal="right" vertical="center" indent="1"/>
    </xf>
    <xf numFmtId="180" fontId="21" fillId="0" borderId="14" xfId="34" applyNumberFormat="1" applyFont="1" applyFill="1" applyBorder="1" applyAlignment="1">
      <alignment horizontal="right" vertical="center" indent="1"/>
    </xf>
    <xf numFmtId="0" fontId="21" fillId="0" borderId="10" xfId="34" applyFont="1" applyFill="1" applyBorder="1" applyAlignment="1">
      <alignment horizontal="center" vertical="center" shrinkToFit="1"/>
    </xf>
    <xf numFmtId="0" fontId="21" fillId="0" borderId="11" xfId="34" applyFont="1" applyFill="1" applyBorder="1" applyAlignment="1">
      <alignment horizontal="center" vertical="center" shrinkToFit="1"/>
    </xf>
    <xf numFmtId="0" fontId="21" fillId="0" borderId="13" xfId="34" applyFont="1" applyFill="1" applyBorder="1" applyAlignment="1">
      <alignment horizontal="center" vertical="center"/>
    </xf>
    <xf numFmtId="0" fontId="21" fillId="0" borderId="12" xfId="34" applyFont="1" applyFill="1" applyBorder="1" applyAlignment="1">
      <alignment horizontal="center" vertical="center"/>
    </xf>
    <xf numFmtId="0" fontId="21" fillId="24" borderId="13" xfId="34" applyFont="1" applyFill="1" applyBorder="1" applyAlignment="1">
      <alignment horizontal="center" vertical="center"/>
    </xf>
    <xf numFmtId="0" fontId="21" fillId="24" borderId="12" xfId="34" applyFont="1" applyFill="1" applyBorder="1" applyAlignment="1">
      <alignment horizontal="center" vertical="center"/>
    </xf>
    <xf numFmtId="0" fontId="21" fillId="24" borderId="14" xfId="34" applyFont="1" applyFill="1" applyBorder="1" applyAlignment="1">
      <alignment horizontal="center" vertical="center"/>
    </xf>
    <xf numFmtId="20" fontId="25" fillId="24" borderId="13" xfId="34" quotePrefix="1" applyNumberFormat="1" applyFont="1" applyFill="1" applyBorder="1" applyAlignment="1">
      <alignment horizontal="center" vertical="center"/>
    </xf>
    <xf numFmtId="20" fontId="25" fillId="24" borderId="11" xfId="34" quotePrefix="1" applyNumberFormat="1" applyFont="1" applyFill="1" applyBorder="1" applyAlignment="1">
      <alignment horizontal="center" vertical="center"/>
    </xf>
    <xf numFmtId="20" fontId="21" fillId="0" borderId="10" xfId="34" quotePrefix="1" applyNumberFormat="1" applyFont="1" applyFill="1" applyBorder="1" applyAlignment="1">
      <alignment horizontal="center" vertical="center"/>
    </xf>
    <xf numFmtId="20" fontId="21" fillId="0" borderId="11" xfId="34" quotePrefix="1" applyNumberFormat="1" applyFont="1" applyFill="1" applyBorder="1" applyAlignment="1">
      <alignment horizontal="center" vertical="center"/>
    </xf>
    <xf numFmtId="20" fontId="21" fillId="0" borderId="14" xfId="34" quotePrefix="1" applyNumberFormat="1" applyFont="1" applyFill="1" applyBorder="1" applyAlignment="1">
      <alignment horizontal="center" vertical="center"/>
    </xf>
    <xf numFmtId="20" fontId="25" fillId="24" borderId="10" xfId="34" quotePrefix="1" applyNumberFormat="1" applyFont="1" applyFill="1" applyBorder="1" applyAlignment="1">
      <alignment horizontal="center" vertical="center"/>
    </xf>
    <xf numFmtId="20" fontId="25" fillId="24" borderId="14" xfId="34" quotePrefix="1" applyNumberFormat="1" applyFont="1" applyFill="1" applyBorder="1" applyAlignment="1">
      <alignment horizontal="center" vertical="center"/>
    </xf>
    <xf numFmtId="0" fontId="21" fillId="0" borderId="12" xfId="34" applyFont="1" applyFill="1" applyBorder="1" applyAlignment="1">
      <alignment horizontal="center" vertical="center" shrinkToFit="1"/>
    </xf>
    <xf numFmtId="181" fontId="25" fillId="24" borderId="13" xfId="34" quotePrefix="1" applyNumberFormat="1" applyFont="1" applyFill="1" applyBorder="1" applyAlignment="1">
      <alignment horizontal="center" vertical="center"/>
    </xf>
    <xf numFmtId="181" fontId="25" fillId="24" borderId="11" xfId="34" quotePrefix="1" applyNumberFormat="1" applyFont="1" applyFill="1" applyBorder="1" applyAlignment="1">
      <alignment horizontal="center" vertical="center"/>
    </xf>
    <xf numFmtId="181" fontId="25" fillId="24" borderId="14" xfId="34" quotePrefix="1" applyNumberFormat="1" applyFont="1" applyFill="1" applyBorder="1" applyAlignment="1">
      <alignment horizontal="center" vertical="center"/>
    </xf>
    <xf numFmtId="0" fontId="21" fillId="24" borderId="11" xfId="34" applyFont="1" applyFill="1" applyBorder="1" applyAlignment="1">
      <alignment horizontal="center" vertical="center"/>
    </xf>
    <xf numFmtId="0" fontId="25" fillId="24" borderId="13" xfId="34" quotePrefix="1" applyNumberFormat="1" applyFont="1" applyFill="1" applyBorder="1" applyAlignment="1">
      <alignment horizontal="center" vertical="center"/>
    </xf>
    <xf numFmtId="0" fontId="25" fillId="24" borderId="11" xfId="34" quotePrefix="1" applyNumberFormat="1" applyFont="1" applyFill="1" applyBorder="1" applyAlignment="1">
      <alignment horizontal="center" vertical="center"/>
    </xf>
    <xf numFmtId="0" fontId="25" fillId="24" borderId="14" xfId="34" quotePrefix="1" applyNumberFormat="1" applyFont="1" applyFill="1" applyBorder="1" applyAlignment="1">
      <alignment horizontal="center" vertical="center"/>
    </xf>
    <xf numFmtId="0" fontId="22" fillId="0" borderId="0" xfId="34" applyFont="1" applyAlignment="1">
      <alignment horizontal="center" vertical="center"/>
    </xf>
    <xf numFmtId="0" fontId="25" fillId="24" borderId="13" xfId="34" applyFont="1" applyFill="1" applyBorder="1" applyAlignment="1">
      <alignment horizontal="center" vertical="center"/>
    </xf>
    <xf numFmtId="0" fontId="25" fillId="24" borderId="11" xfId="34" applyFont="1" applyFill="1" applyBorder="1" applyAlignment="1">
      <alignment horizontal="center" vertical="center"/>
    </xf>
    <xf numFmtId="0" fontId="25" fillId="24" borderId="12" xfId="34" applyFont="1" applyFill="1" applyBorder="1" applyAlignment="1">
      <alignment horizontal="center" vertical="center"/>
    </xf>
    <xf numFmtId="0" fontId="25" fillId="24" borderId="10" xfId="34" applyFont="1" applyFill="1" applyBorder="1" applyAlignment="1">
      <alignment horizontal="center" vertical="center"/>
    </xf>
    <xf numFmtId="0" fontId="25" fillId="24" borderId="14" xfId="34" applyFont="1" applyFill="1" applyBorder="1" applyAlignment="1">
      <alignment horizontal="center" vertical="center"/>
    </xf>
    <xf numFmtId="0" fontId="21" fillId="0" borderId="10" xfId="34" applyFont="1" applyBorder="1" applyAlignment="1">
      <alignment horizontal="center" vertical="center" wrapText="1"/>
    </xf>
    <xf numFmtId="0" fontId="21" fillId="0" borderId="11" xfId="34" applyFont="1" applyBorder="1" applyAlignment="1">
      <alignment horizontal="center" vertical="center" wrapText="1"/>
    </xf>
    <xf numFmtId="0" fontId="21" fillId="0" borderId="14" xfId="34" applyFont="1" applyBorder="1" applyAlignment="1">
      <alignment horizontal="center" vertical="center" wrapText="1"/>
    </xf>
    <xf numFmtId="177" fontId="21" fillId="0" borderId="10" xfId="34" applyNumberFormat="1" applyFont="1" applyBorder="1" applyAlignment="1">
      <alignment horizontal="center" vertical="center" wrapText="1"/>
    </xf>
    <xf numFmtId="177" fontId="21" fillId="0" borderId="11" xfId="34" applyNumberFormat="1" applyFont="1" applyBorder="1" applyAlignment="1">
      <alignment horizontal="center" vertical="center" wrapText="1"/>
    </xf>
    <xf numFmtId="177" fontId="21" fillId="0" borderId="14" xfId="34" applyNumberFormat="1" applyFont="1" applyBorder="1" applyAlignment="1">
      <alignment horizontal="center" vertical="center" wrapText="1"/>
    </xf>
    <xf numFmtId="181" fontId="21" fillId="24" borderId="13" xfId="34" applyNumberFormat="1" applyFont="1" applyFill="1" applyBorder="1" applyAlignment="1">
      <alignment horizontal="right" vertical="center" indent="1"/>
    </xf>
    <xf numFmtId="181" fontId="21" fillId="24" borderId="11" xfId="34" applyNumberFormat="1" applyFont="1" applyFill="1" applyBorder="1" applyAlignment="1">
      <alignment horizontal="right" vertical="center" indent="1"/>
    </xf>
    <xf numFmtId="181" fontId="21" fillId="24" borderId="14" xfId="34" applyNumberFormat="1" applyFont="1" applyFill="1" applyBorder="1" applyAlignment="1">
      <alignment horizontal="right" vertical="center" indent="1"/>
    </xf>
    <xf numFmtId="0" fontId="21" fillId="0" borderId="14" xfId="34" applyFont="1" applyFill="1" applyBorder="1" applyAlignment="1">
      <alignment horizontal="center" vertical="center" shrinkToFit="1"/>
    </xf>
    <xf numFmtId="181" fontId="21" fillId="24" borderId="10" xfId="34" applyNumberFormat="1" applyFont="1" applyFill="1" applyBorder="1" applyAlignment="1">
      <alignment horizontal="right" vertical="center" indent="1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7" fillId="0" borderId="17" xfId="34" applyFont="1" applyFill="1" applyBorder="1" applyAlignment="1">
      <alignment horizontal="center" vertical="center"/>
    </xf>
    <xf numFmtId="0" fontId="27" fillId="0" borderId="10" xfId="34" applyFont="1" applyFill="1" applyBorder="1" applyAlignment="1">
      <alignment horizontal="center" vertical="center"/>
    </xf>
    <xf numFmtId="0" fontId="27" fillId="0" borderId="11" xfId="34" applyFont="1" applyFill="1" applyBorder="1" applyAlignment="1">
      <alignment horizontal="center" vertical="center"/>
    </xf>
    <xf numFmtId="0" fontId="27" fillId="0" borderId="14" xfId="34" applyFont="1" applyBorder="1" applyAlignment="1">
      <alignment horizontal="center" vertical="center"/>
    </xf>
    <xf numFmtId="0" fontId="27" fillId="24" borderId="10" xfId="34" applyFont="1" applyFill="1" applyBorder="1" applyAlignment="1">
      <alignment horizontal="center" vertical="center"/>
    </xf>
    <xf numFmtId="0" fontId="27" fillId="24" borderId="14" xfId="34" applyFont="1" applyFill="1" applyBorder="1" applyAlignment="1">
      <alignment horizontal="center" vertical="center"/>
    </xf>
    <xf numFmtId="0" fontId="27" fillId="0" borderId="14" xfId="34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left" vertical="center"/>
    </xf>
    <xf numFmtId="0" fontId="29" fillId="0" borderId="20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37" fillId="0" borderId="0" xfId="45" applyFont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1" fillId="0" borderId="0" xfId="45" applyFont="1" applyAlignment="1">
      <alignment horizontal="left" vertical="center"/>
    </xf>
    <xf numFmtId="0" fontId="42" fillId="0" borderId="0" xfId="45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2" builtinId="27" customBuiltin="1"/>
    <cellStyle name="計算" xfId="40" builtinId="22" customBuiltin="1"/>
    <cellStyle name="警告文" xfId="42" builtinId="11" customBuiltin="1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3" builtinId="25" customBuiltin="1"/>
    <cellStyle name="出力" xfId="31" builtinId="21" customBuiltin="1"/>
    <cellStyle name="説明文" xfId="41" builtinId="53" customBuiltin="1"/>
    <cellStyle name="入力" xfId="30" builtinId="20" customBuiltin="1"/>
    <cellStyle name="標準" xfId="0" builtinId="0"/>
    <cellStyle name="標準 2" xfId="33"/>
    <cellStyle name="標準 3" xfId="45"/>
    <cellStyle name="標準_③-２加算様式（就労）" xfId="34"/>
    <cellStyle name="良い" xfId="3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104775</xdr:rowOff>
    </xdr:from>
    <xdr:to>
      <xdr:col>20</xdr:col>
      <xdr:colOff>47625</xdr:colOff>
      <xdr:row>3</xdr:row>
      <xdr:rowOff>114300</xdr:rowOff>
    </xdr:to>
    <xdr:sp macro="" textlink="">
      <xdr:nvSpPr>
        <xdr:cNvPr id="5" name="角丸四角形吹き出し 4"/>
        <xdr:cNvSpPr/>
      </xdr:nvSpPr>
      <xdr:spPr>
        <a:xfrm>
          <a:off x="2000250" y="104775"/>
          <a:ext cx="2047875" cy="523875"/>
        </a:xfrm>
        <a:prstGeom prst="wedgeRoundRectCallout">
          <a:avLst>
            <a:gd name="adj1" fmla="val -32044"/>
            <a:gd name="adj2" fmla="val 1735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算定している場合は「１」</a:t>
          </a:r>
          <a:endParaRPr kumimoji="1" lang="en-US" altLang="ja-JP" sz="1050">
            <a:solidFill>
              <a:srgbClr val="FF0000"/>
            </a:solidFill>
            <a:latin typeface="HGｺﾞｼｯｸM"/>
            <a:ea typeface="HGｺﾞｼｯｸM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算定していない場合は「０」</a:t>
          </a:r>
        </a:p>
      </xdr:txBody>
    </xdr:sp>
    <xdr:clientData/>
  </xdr:twoCellAnchor>
  <xdr:twoCellAnchor>
    <xdr:from>
      <xdr:col>10</xdr:col>
      <xdr:colOff>19050</xdr:colOff>
      <xdr:row>12</xdr:row>
      <xdr:rowOff>9525</xdr:rowOff>
    </xdr:from>
    <xdr:to>
      <xdr:col>20</xdr:col>
      <xdr:colOff>66675</xdr:colOff>
      <xdr:row>14</xdr:row>
      <xdr:rowOff>114300</xdr:rowOff>
    </xdr:to>
    <xdr:sp macro="" textlink="">
      <xdr:nvSpPr>
        <xdr:cNvPr id="9" name="角丸四角形吹き出し 8"/>
        <xdr:cNvSpPr/>
      </xdr:nvSpPr>
      <xdr:spPr>
        <a:xfrm>
          <a:off x="2019300" y="2400300"/>
          <a:ext cx="2047875" cy="523875"/>
        </a:xfrm>
        <a:prstGeom prst="wedgeRoundRectCallout">
          <a:avLst>
            <a:gd name="adj1" fmla="val -32044"/>
            <a:gd name="adj2" fmla="val 1735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算定している場合は「１」</a:t>
          </a:r>
          <a:endParaRPr kumimoji="1" lang="en-US" altLang="ja-JP" sz="1050">
            <a:solidFill>
              <a:srgbClr val="FF0000"/>
            </a:solidFill>
            <a:latin typeface="HGｺﾞｼｯｸM"/>
            <a:ea typeface="HGｺﾞｼｯｸM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算定していない場合は「０」０</a:t>
          </a:r>
        </a:p>
      </xdr:txBody>
    </xdr:sp>
    <xdr:clientData/>
  </xdr:twoCellAnchor>
  <xdr:twoCellAnchor>
    <xdr:from>
      <xdr:col>22</xdr:col>
      <xdr:colOff>28575</xdr:colOff>
      <xdr:row>0</xdr:row>
      <xdr:rowOff>104775</xdr:rowOff>
    </xdr:from>
    <xdr:to>
      <xdr:col>32</xdr:col>
      <xdr:colOff>76200</xdr:colOff>
      <xdr:row>3</xdr:row>
      <xdr:rowOff>114300</xdr:rowOff>
    </xdr:to>
    <xdr:sp macro="" textlink="">
      <xdr:nvSpPr>
        <xdr:cNvPr id="4" name="角丸四角形吹き出し 3"/>
        <xdr:cNvSpPr/>
      </xdr:nvSpPr>
      <xdr:spPr>
        <a:xfrm>
          <a:off x="4429125" y="104775"/>
          <a:ext cx="2047875" cy="523875"/>
        </a:xfrm>
        <a:prstGeom prst="wedgeRoundRectCallout">
          <a:avLst>
            <a:gd name="adj1" fmla="val -32044"/>
            <a:gd name="adj2" fmla="val 1735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算定している場合は「１」</a:t>
          </a:r>
          <a:endParaRPr kumimoji="1" lang="en-US" altLang="ja-JP" sz="1050">
            <a:solidFill>
              <a:srgbClr val="FF0000"/>
            </a:solidFill>
            <a:latin typeface="HGｺﾞｼｯｸM"/>
            <a:ea typeface="HGｺﾞｼｯｸM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算定していない場合は「０」</a:t>
          </a:r>
        </a:p>
      </xdr:txBody>
    </xdr:sp>
    <xdr:clientData/>
  </xdr:twoCellAnchor>
  <xdr:twoCellAnchor>
    <xdr:from>
      <xdr:col>22</xdr:col>
      <xdr:colOff>19050</xdr:colOff>
      <xdr:row>12</xdr:row>
      <xdr:rowOff>28575</xdr:rowOff>
    </xdr:from>
    <xdr:to>
      <xdr:col>32</xdr:col>
      <xdr:colOff>66675</xdr:colOff>
      <xdr:row>14</xdr:row>
      <xdr:rowOff>133350</xdr:rowOff>
    </xdr:to>
    <xdr:sp macro="" textlink="">
      <xdr:nvSpPr>
        <xdr:cNvPr id="6" name="角丸四角形吹き出し 5"/>
        <xdr:cNvSpPr/>
      </xdr:nvSpPr>
      <xdr:spPr>
        <a:xfrm>
          <a:off x="4419600" y="2419350"/>
          <a:ext cx="2047875" cy="523875"/>
        </a:xfrm>
        <a:prstGeom prst="wedgeRoundRectCallout">
          <a:avLst>
            <a:gd name="adj1" fmla="val -32044"/>
            <a:gd name="adj2" fmla="val 17353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算定している場合は「１」</a:t>
          </a:r>
          <a:endParaRPr kumimoji="1" lang="en-US" altLang="ja-JP" sz="1050">
            <a:solidFill>
              <a:srgbClr val="FF0000"/>
            </a:solidFill>
            <a:latin typeface="HGｺﾞｼｯｸM"/>
            <a:ea typeface="HGｺﾞｼｯｸM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ｺﾞｼｯｸM"/>
              <a:ea typeface="HGｺﾞｼｯｸM"/>
            </a:rPr>
            <a:t>算定していない場合は「０」０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83</xdr:row>
      <xdr:rowOff>9525</xdr:rowOff>
    </xdr:from>
    <xdr:to>
      <xdr:col>14</xdr:col>
      <xdr:colOff>95250</xdr:colOff>
      <xdr:row>86</xdr:row>
      <xdr:rowOff>0</xdr:rowOff>
    </xdr:to>
    <xdr:sp macro="" textlink="">
      <xdr:nvSpPr>
        <xdr:cNvPr id="2" name="右中かっこ 1"/>
        <xdr:cNvSpPr/>
      </xdr:nvSpPr>
      <xdr:spPr>
        <a:xfrm>
          <a:off x="3505200" y="6867525"/>
          <a:ext cx="104775" cy="5048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N67"/>
  <sheetViews>
    <sheetView tabSelected="1" zoomScale="90" zoomScaleNormal="90" workbookViewId="0"/>
  </sheetViews>
  <sheetFormatPr defaultRowHeight="21" customHeight="1" x14ac:dyDescent="0.15"/>
  <cols>
    <col min="1" max="1" width="2.625" style="1" customWidth="1"/>
    <col min="2" max="5" width="2.625" style="2" customWidth="1"/>
    <col min="6" max="75" width="2.625" style="1" customWidth="1"/>
    <col min="76" max="76" width="9" style="1" customWidth="1"/>
    <col min="77" max="16384" width="9" style="1"/>
  </cols>
  <sheetData>
    <row r="1" spans="2:65" ht="14.25" x14ac:dyDescent="0.15">
      <c r="B1" s="3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U1" s="10"/>
      <c r="AV1" s="8"/>
      <c r="AW1" s="10"/>
      <c r="AX1" s="10"/>
      <c r="AY1" s="10"/>
      <c r="AZ1" s="10"/>
      <c r="BA1" s="10"/>
      <c r="BB1" s="10"/>
    </row>
    <row r="2" spans="2:65" ht="17.25" x14ac:dyDescent="0.15">
      <c r="B2" s="114" t="s">
        <v>35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</row>
    <row r="3" spans="2:65" ht="6.75" customHeight="1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2:65" ht="21" customHeight="1" x14ac:dyDescent="0.15">
      <c r="B4" s="66" t="s">
        <v>8</v>
      </c>
      <c r="C4" s="54"/>
      <c r="D4" s="54"/>
      <c r="E4" s="54"/>
      <c r="F4" s="54"/>
      <c r="G4" s="54"/>
      <c r="H4" s="54"/>
      <c r="I4" s="54"/>
      <c r="J4" s="115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7"/>
      <c r="AB4" s="66" t="s">
        <v>1</v>
      </c>
      <c r="AC4" s="54"/>
      <c r="AD4" s="54"/>
      <c r="AE4" s="54"/>
      <c r="AF4" s="54"/>
      <c r="AG4" s="54"/>
      <c r="AH4" s="55"/>
      <c r="AI4" s="118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9"/>
      <c r="AW4" s="120" t="s">
        <v>19</v>
      </c>
      <c r="AX4" s="121"/>
      <c r="AY4" s="121"/>
      <c r="AZ4" s="121"/>
      <c r="BA4" s="121"/>
      <c r="BB4" s="121"/>
      <c r="BC4" s="122"/>
      <c r="BD4" s="123" t="e">
        <f>平均給与額算定シート!D47</f>
        <v>#DIV/0!</v>
      </c>
      <c r="BE4" s="124"/>
      <c r="BF4" s="124"/>
      <c r="BG4" s="124"/>
      <c r="BH4" s="124"/>
      <c r="BI4" s="124"/>
      <c r="BJ4" s="124"/>
      <c r="BK4" s="124"/>
      <c r="BL4" s="124"/>
      <c r="BM4" s="125"/>
    </row>
    <row r="5" spans="2:65" ht="18.75" customHeight="1" x14ac:dyDescent="0.15">
      <c r="B5" s="66" t="s">
        <v>58</v>
      </c>
      <c r="C5" s="54"/>
      <c r="D5" s="54"/>
      <c r="E5" s="95"/>
      <c r="F5" s="126"/>
      <c r="G5" s="127"/>
      <c r="H5" s="127"/>
      <c r="I5" s="128"/>
      <c r="J5" s="54" t="s">
        <v>54</v>
      </c>
      <c r="K5" s="54"/>
      <c r="L5" s="54"/>
      <c r="M5" s="54"/>
      <c r="N5" s="54"/>
      <c r="O5" s="54"/>
      <c r="P5" s="54"/>
      <c r="Q5" s="54"/>
      <c r="R5" s="54"/>
      <c r="S5" s="54"/>
      <c r="T5" s="95"/>
      <c r="U5" s="126"/>
      <c r="V5" s="127"/>
      <c r="W5" s="127"/>
      <c r="X5" s="127"/>
      <c r="Y5" s="127"/>
      <c r="Z5" s="127"/>
      <c r="AA5" s="128"/>
      <c r="AB5" s="92" t="s">
        <v>78</v>
      </c>
      <c r="AC5" s="93"/>
      <c r="AD5" s="93"/>
      <c r="AE5" s="93"/>
      <c r="AF5" s="93"/>
      <c r="AG5" s="93"/>
      <c r="AH5" s="129"/>
      <c r="AI5" s="130"/>
      <c r="AJ5" s="127"/>
      <c r="AK5" s="127"/>
      <c r="AL5" s="127"/>
      <c r="AM5" s="127"/>
      <c r="AN5" s="127"/>
      <c r="AO5" s="128"/>
      <c r="AP5" s="93" t="s">
        <v>79</v>
      </c>
      <c r="AQ5" s="93"/>
      <c r="AR5" s="93"/>
      <c r="AS5" s="93"/>
      <c r="AT5" s="93"/>
      <c r="AU5" s="93"/>
      <c r="AV5" s="129"/>
      <c r="AW5" s="127"/>
      <c r="AX5" s="127"/>
      <c r="AY5" s="127"/>
      <c r="AZ5" s="127"/>
      <c r="BA5" s="127"/>
      <c r="BB5" s="127"/>
      <c r="BC5" s="127"/>
      <c r="BD5" s="66" t="s">
        <v>18</v>
      </c>
      <c r="BE5" s="54"/>
      <c r="BF5" s="54"/>
      <c r="BG5" s="78">
        <f>AW5-AI5</f>
        <v>0</v>
      </c>
      <c r="BH5" s="79"/>
      <c r="BI5" s="79"/>
      <c r="BJ5" s="79"/>
      <c r="BK5" s="79"/>
      <c r="BL5" s="79"/>
      <c r="BM5" s="80"/>
    </row>
    <row r="6" spans="2:65" ht="18.75" customHeight="1" x14ac:dyDescent="0.15">
      <c r="B6" s="66" t="s">
        <v>66</v>
      </c>
      <c r="C6" s="54"/>
      <c r="D6" s="54"/>
      <c r="E6" s="54"/>
      <c r="F6" s="54"/>
      <c r="G6" s="54"/>
      <c r="H6" s="54"/>
      <c r="I6" s="54"/>
      <c r="J6" s="99"/>
      <c r="K6" s="100"/>
      <c r="L6" s="100"/>
      <c r="M6" s="100"/>
      <c r="N6" s="100"/>
      <c r="O6" s="100"/>
      <c r="P6" s="101" t="s">
        <v>14</v>
      </c>
      <c r="Q6" s="102"/>
      <c r="R6" s="102"/>
      <c r="S6" s="102"/>
      <c r="T6" s="103"/>
      <c r="U6" s="104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5"/>
      <c r="AI6" s="92" t="s">
        <v>60</v>
      </c>
      <c r="AJ6" s="93"/>
      <c r="AK6" s="93"/>
      <c r="AL6" s="93"/>
      <c r="AM6" s="93"/>
      <c r="AN6" s="93"/>
      <c r="AO6" s="93"/>
      <c r="AP6" s="93"/>
      <c r="AQ6" s="93"/>
      <c r="AR6" s="93"/>
      <c r="AS6" s="106"/>
      <c r="AT6" s="94" t="s">
        <v>9</v>
      </c>
      <c r="AU6" s="54"/>
      <c r="AV6" s="54"/>
      <c r="AW6" s="96"/>
      <c r="AX6" s="97"/>
      <c r="AY6" s="94" t="s">
        <v>4</v>
      </c>
      <c r="AZ6" s="54"/>
      <c r="BA6" s="95"/>
      <c r="BB6" s="96"/>
      <c r="BC6" s="97"/>
      <c r="BD6" s="94" t="s">
        <v>2</v>
      </c>
      <c r="BE6" s="54"/>
      <c r="BF6" s="95"/>
      <c r="BG6" s="96"/>
      <c r="BH6" s="110"/>
      <c r="BI6" s="94" t="s">
        <v>10</v>
      </c>
      <c r="BJ6" s="54"/>
      <c r="BK6" s="54"/>
      <c r="BL6" s="96"/>
      <c r="BM6" s="98"/>
    </row>
    <row r="7" spans="2:65" ht="18.75" customHeight="1" thickBot="1" x14ac:dyDescent="0.2">
      <c r="B7" s="92" t="s">
        <v>76</v>
      </c>
      <c r="C7" s="93"/>
      <c r="D7" s="93"/>
      <c r="E7" s="93"/>
      <c r="F7" s="93"/>
      <c r="G7" s="93"/>
      <c r="H7" s="93"/>
      <c r="I7" s="93"/>
      <c r="J7" s="107"/>
      <c r="K7" s="108"/>
      <c r="L7" s="108"/>
      <c r="M7" s="108"/>
      <c r="N7" s="108"/>
      <c r="O7" s="108"/>
      <c r="P7" s="108"/>
      <c r="Q7" s="108"/>
      <c r="R7" s="108"/>
      <c r="S7" s="108"/>
      <c r="T7" s="109"/>
      <c r="U7" s="13"/>
      <c r="AI7" s="92" t="s">
        <v>39</v>
      </c>
      <c r="AJ7" s="93"/>
      <c r="AK7" s="93"/>
      <c r="AL7" s="93"/>
      <c r="AM7" s="93"/>
      <c r="AN7" s="93"/>
      <c r="AO7" s="93"/>
      <c r="AP7" s="93"/>
      <c r="AQ7" s="93"/>
      <c r="AR7" s="93"/>
      <c r="AS7" s="106"/>
      <c r="AT7" s="94" t="s">
        <v>9</v>
      </c>
      <c r="AU7" s="54"/>
      <c r="AV7" s="54"/>
      <c r="AW7" s="96"/>
      <c r="AX7" s="97"/>
      <c r="AY7" s="94" t="s">
        <v>4</v>
      </c>
      <c r="AZ7" s="54"/>
      <c r="BA7" s="95"/>
      <c r="BB7" s="96"/>
      <c r="BC7" s="97"/>
      <c r="BD7" s="94" t="s">
        <v>2</v>
      </c>
      <c r="BE7" s="54"/>
      <c r="BF7" s="95"/>
      <c r="BG7" s="96"/>
      <c r="BH7" s="110"/>
      <c r="BI7" s="94" t="s">
        <v>10</v>
      </c>
      <c r="BJ7" s="54"/>
      <c r="BK7" s="54"/>
      <c r="BL7" s="96"/>
      <c r="BM7" s="98"/>
    </row>
    <row r="8" spans="2:65" ht="18.75" customHeight="1" thickBot="1" x14ac:dyDescent="0.2">
      <c r="B8" s="92" t="s">
        <v>89</v>
      </c>
      <c r="C8" s="93"/>
      <c r="D8" s="93"/>
      <c r="E8" s="93"/>
      <c r="F8" s="93"/>
      <c r="G8" s="93"/>
      <c r="H8" s="93"/>
      <c r="I8" s="93"/>
      <c r="J8" s="111"/>
      <c r="K8" s="112"/>
      <c r="L8" s="112"/>
      <c r="M8" s="112"/>
      <c r="N8" s="112"/>
      <c r="O8" s="112"/>
      <c r="P8" s="112"/>
      <c r="Q8" s="112"/>
      <c r="R8" s="112"/>
      <c r="S8" s="112"/>
      <c r="T8" s="113"/>
      <c r="AI8" s="92" t="s">
        <v>96</v>
      </c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4" t="s">
        <v>2</v>
      </c>
      <c r="AZ8" s="54"/>
      <c r="BA8" s="95"/>
      <c r="BB8" s="96"/>
      <c r="BC8" s="97"/>
      <c r="BD8" s="94" t="s">
        <v>10</v>
      </c>
      <c r="BE8" s="54"/>
      <c r="BF8" s="54"/>
      <c r="BG8" s="96"/>
      <c r="BH8" s="97"/>
      <c r="BI8" s="54" t="s">
        <v>37</v>
      </c>
      <c r="BJ8" s="54"/>
      <c r="BK8" s="54"/>
      <c r="BL8" s="94">
        <f>BB8+BG8</f>
        <v>0</v>
      </c>
      <c r="BM8" s="55"/>
    </row>
    <row r="9" spans="2:65" ht="18.75" customHeight="1" thickBot="1" x14ac:dyDescent="0.2">
      <c r="B9" s="42"/>
      <c r="C9" s="42"/>
      <c r="D9" s="42"/>
      <c r="E9" s="42"/>
      <c r="F9" s="42"/>
      <c r="G9" s="42"/>
      <c r="H9" s="42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AI9" s="92" t="s">
        <v>97</v>
      </c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4" t="s">
        <v>2</v>
      </c>
      <c r="AZ9" s="54"/>
      <c r="BA9" s="95"/>
      <c r="BB9" s="33"/>
      <c r="BC9" s="34"/>
      <c r="BD9" s="94" t="s">
        <v>10</v>
      </c>
      <c r="BE9" s="54"/>
      <c r="BF9" s="54"/>
      <c r="BG9" s="33"/>
      <c r="BH9" s="34"/>
      <c r="BI9" s="54" t="s">
        <v>37</v>
      </c>
      <c r="BJ9" s="54"/>
      <c r="BK9" s="54"/>
      <c r="BL9" s="94">
        <f t="shared" ref="BL9:BL10" si="0">BB9+BG9</f>
        <v>0</v>
      </c>
      <c r="BM9" s="55"/>
    </row>
    <row r="10" spans="2:65" ht="18.75" customHeight="1" thickBot="1" x14ac:dyDescent="0.2">
      <c r="B10" s="42"/>
      <c r="C10" s="42"/>
      <c r="D10" s="42"/>
      <c r="E10" s="42"/>
      <c r="F10" s="42"/>
      <c r="G10" s="42"/>
      <c r="H10" s="42"/>
      <c r="I10" s="42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AI10" s="92" t="s">
        <v>98</v>
      </c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4" t="s">
        <v>2</v>
      </c>
      <c r="AZ10" s="54"/>
      <c r="BA10" s="95"/>
      <c r="BB10" s="33"/>
      <c r="BC10" s="34"/>
      <c r="BD10" s="94" t="s">
        <v>10</v>
      </c>
      <c r="BE10" s="54"/>
      <c r="BF10" s="54"/>
      <c r="BG10" s="33"/>
      <c r="BH10" s="34"/>
      <c r="BI10" s="54" t="s">
        <v>37</v>
      </c>
      <c r="BJ10" s="54"/>
      <c r="BK10" s="54"/>
      <c r="BL10" s="94">
        <f t="shared" si="0"/>
        <v>0</v>
      </c>
      <c r="BM10" s="55"/>
    </row>
    <row r="11" spans="2:65" ht="18.75" customHeight="1" thickBot="1" x14ac:dyDescent="0.2">
      <c r="B11" s="1"/>
      <c r="C11" s="1"/>
      <c r="D11" s="1"/>
      <c r="E11" s="1"/>
      <c r="AI11" s="92" t="s">
        <v>99</v>
      </c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4" t="s">
        <v>2</v>
      </c>
      <c r="AZ11" s="54"/>
      <c r="BA11" s="95"/>
      <c r="BB11" s="96"/>
      <c r="BC11" s="97"/>
      <c r="BD11" s="94" t="s">
        <v>10</v>
      </c>
      <c r="BE11" s="54"/>
      <c r="BF11" s="54"/>
      <c r="BG11" s="96"/>
      <c r="BH11" s="97"/>
      <c r="BI11" s="54" t="s">
        <v>37</v>
      </c>
      <c r="BJ11" s="54"/>
      <c r="BK11" s="54"/>
      <c r="BL11" s="94">
        <f>BB11+BG11</f>
        <v>0</v>
      </c>
      <c r="BM11" s="55"/>
    </row>
    <row r="12" spans="2:65" ht="12" customHeight="1" x14ac:dyDescent="0.15">
      <c r="B12" s="1"/>
      <c r="C12" s="1"/>
      <c r="D12" s="1"/>
      <c r="E12" s="1"/>
    </row>
    <row r="13" spans="2:65" ht="18.75" customHeight="1" x14ac:dyDescent="0.15">
      <c r="B13" s="51" t="s">
        <v>11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Q13" s="52" t="s">
        <v>30</v>
      </c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3"/>
      <c r="AC13" s="88">
        <v>44409</v>
      </c>
      <c r="AD13" s="88"/>
      <c r="AE13" s="88"/>
      <c r="AF13" s="88"/>
      <c r="AG13" s="88"/>
      <c r="AH13" s="88"/>
      <c r="AI13" s="88"/>
      <c r="AJ13" s="14"/>
      <c r="AK13" s="14" t="s">
        <v>13</v>
      </c>
      <c r="AM13" s="88">
        <v>44651</v>
      </c>
      <c r="AN13" s="88"/>
      <c r="AO13" s="88"/>
      <c r="AP13" s="88"/>
      <c r="AQ13" s="88"/>
      <c r="AR13" s="88"/>
      <c r="AS13" s="88"/>
    </row>
    <row r="14" spans="2:65" ht="5.25" customHeight="1" x14ac:dyDescent="0.15">
      <c r="B14" s="1"/>
      <c r="C14" s="1"/>
      <c r="D14" s="1"/>
      <c r="E14" s="1"/>
    </row>
    <row r="15" spans="2:65" ht="18.75" customHeight="1" x14ac:dyDescent="0.15">
      <c r="B15" s="1"/>
      <c r="C15" s="52" t="s">
        <v>18</v>
      </c>
      <c r="D15" s="52"/>
      <c r="E15" s="52"/>
      <c r="G15" s="78">
        <f>BG5</f>
        <v>0</v>
      </c>
      <c r="H15" s="79"/>
      <c r="I15" s="79"/>
      <c r="J15" s="79"/>
      <c r="K15" s="79"/>
      <c r="L15" s="79"/>
      <c r="M15" s="80"/>
      <c r="O15" s="1" t="s">
        <v>23</v>
      </c>
      <c r="Q15" s="52" t="s">
        <v>19</v>
      </c>
      <c r="R15" s="52"/>
      <c r="S15" s="52"/>
      <c r="T15" s="52"/>
      <c r="U15" s="52"/>
      <c r="W15" s="85" t="e">
        <f>$BD$4</f>
        <v>#DIV/0!</v>
      </c>
      <c r="X15" s="86"/>
      <c r="Y15" s="86"/>
      <c r="Z15" s="86"/>
      <c r="AA15" s="86"/>
      <c r="AB15" s="86"/>
      <c r="AC15" s="87"/>
      <c r="AE15" s="1" t="s">
        <v>23</v>
      </c>
      <c r="AG15" s="52" t="s">
        <v>12</v>
      </c>
      <c r="AH15" s="52"/>
      <c r="AI15" s="52"/>
      <c r="AJ15" s="52"/>
      <c r="AK15" s="52"/>
      <c r="AM15" s="89">
        <f>DATEDIF(AC13,AM13,"m")+1</f>
        <v>8</v>
      </c>
      <c r="AN15" s="90"/>
      <c r="AO15" s="90"/>
      <c r="AP15" s="90"/>
      <c r="AQ15" s="90"/>
      <c r="AR15" s="90"/>
      <c r="AS15" s="91"/>
      <c r="AU15" s="1" t="s">
        <v>17</v>
      </c>
      <c r="AW15" s="85" t="e">
        <f>G15*W15*AM15</f>
        <v>#DIV/0!</v>
      </c>
      <c r="AX15" s="86"/>
      <c r="AY15" s="86"/>
      <c r="AZ15" s="86"/>
      <c r="BA15" s="86"/>
      <c r="BB15" s="86"/>
      <c r="BC15" s="87"/>
    </row>
    <row r="16" spans="2:65" ht="5.25" customHeight="1" x14ac:dyDescent="0.15">
      <c r="B16" s="1"/>
      <c r="C16" s="1"/>
      <c r="D16" s="1"/>
      <c r="E16" s="1"/>
    </row>
    <row r="17" spans="2:65" ht="18.75" customHeight="1" x14ac:dyDescent="0.15">
      <c r="B17" s="51" t="s">
        <v>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</row>
    <row r="18" spans="2:65" ht="5.25" customHeight="1" x14ac:dyDescent="0.15">
      <c r="B18" s="1"/>
      <c r="C18" s="1"/>
      <c r="D18" s="1"/>
      <c r="E18" s="1"/>
    </row>
    <row r="19" spans="2:65" ht="18.75" customHeight="1" x14ac:dyDescent="0.15">
      <c r="B19" s="5"/>
      <c r="C19" s="51" t="s">
        <v>6</v>
      </c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2" t="s">
        <v>90</v>
      </c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3"/>
      <c r="AC19" s="71"/>
      <c r="AD19" s="71"/>
      <c r="AE19" s="71"/>
      <c r="AF19" s="71"/>
      <c r="AG19" s="71"/>
      <c r="AH19" s="71"/>
      <c r="AI19" s="71"/>
      <c r="AJ19" s="14"/>
      <c r="AK19" s="14" t="s">
        <v>13</v>
      </c>
      <c r="AM19" s="71"/>
      <c r="AN19" s="71"/>
      <c r="AO19" s="71"/>
      <c r="AP19" s="71"/>
      <c r="AQ19" s="71"/>
      <c r="AR19" s="71"/>
      <c r="AS19" s="71"/>
    </row>
    <row r="20" spans="2:65" ht="5.25" customHeight="1" x14ac:dyDescent="0.15">
      <c r="B20" s="1"/>
      <c r="C20" s="1"/>
      <c r="D20" s="1"/>
      <c r="E20" s="1"/>
      <c r="BH20" s="17"/>
    </row>
    <row r="21" spans="2:65" ht="18.75" customHeight="1" x14ac:dyDescent="0.15">
      <c r="B21" s="1"/>
      <c r="C21" s="52" t="s">
        <v>26</v>
      </c>
      <c r="D21" s="52"/>
      <c r="E21" s="52"/>
      <c r="G21" s="81">
        <v>4</v>
      </c>
      <c r="H21" s="82"/>
      <c r="I21" s="82"/>
      <c r="J21" s="82"/>
      <c r="K21" s="82"/>
      <c r="L21" s="82"/>
      <c r="M21" s="83"/>
      <c r="O21" s="1" t="s">
        <v>23</v>
      </c>
      <c r="Q21" s="52" t="s">
        <v>3</v>
      </c>
      <c r="R21" s="52"/>
      <c r="S21" s="52"/>
      <c r="T21" s="52"/>
      <c r="U21" s="52"/>
      <c r="W21" s="75" t="e">
        <f>VLOOKUP($U$6,リスト!$A$8:$D$15,4,FALSE)</f>
        <v>#N/A</v>
      </c>
      <c r="X21" s="76"/>
      <c r="Y21" s="76"/>
      <c r="Z21" s="76"/>
      <c r="AA21" s="76"/>
      <c r="AB21" s="76"/>
      <c r="AC21" s="77"/>
      <c r="AE21" s="1" t="s">
        <v>23</v>
      </c>
      <c r="AG21" s="52" t="s">
        <v>16</v>
      </c>
      <c r="AH21" s="52"/>
      <c r="AI21" s="52"/>
      <c r="AJ21" s="52"/>
      <c r="AK21" s="52"/>
      <c r="AM21" s="78">
        <f>$U$5</f>
        <v>0</v>
      </c>
      <c r="AN21" s="79"/>
      <c r="AO21" s="79"/>
      <c r="AP21" s="79"/>
      <c r="AQ21" s="79"/>
      <c r="AR21" s="79"/>
      <c r="AS21" s="80"/>
      <c r="AU21" s="1" t="s">
        <v>23</v>
      </c>
      <c r="AV21" s="52" t="s">
        <v>28</v>
      </c>
      <c r="AW21" s="52"/>
      <c r="AX21" s="52"/>
      <c r="AY21" s="52"/>
      <c r="AZ21" s="3"/>
      <c r="BA21" s="60">
        <f>AM19-AC19</f>
        <v>0</v>
      </c>
      <c r="BB21" s="61"/>
      <c r="BC21" s="61"/>
      <c r="BD21" s="62"/>
      <c r="BE21" s="15"/>
      <c r="BF21" s="1" t="s">
        <v>17</v>
      </c>
      <c r="BG21" s="16"/>
      <c r="BH21" s="63" t="e">
        <f>G21*W21*AM21*BA21</f>
        <v>#N/A</v>
      </c>
      <c r="BI21" s="64"/>
      <c r="BJ21" s="64"/>
      <c r="BK21" s="64"/>
      <c r="BL21" s="64"/>
      <c r="BM21" s="65"/>
    </row>
    <row r="22" spans="2:65" ht="5.25" customHeight="1" x14ac:dyDescent="0.15">
      <c r="B22" s="1"/>
      <c r="C22" s="1"/>
      <c r="D22" s="1"/>
      <c r="E22" s="1"/>
      <c r="BH22" s="17"/>
      <c r="BI22" s="17"/>
    </row>
    <row r="23" spans="2:65" ht="18.75" customHeight="1" x14ac:dyDescent="0.15">
      <c r="B23" s="5"/>
      <c r="C23" s="51" t="s">
        <v>71</v>
      </c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2" t="s">
        <v>90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"/>
      <c r="AC23" s="71"/>
      <c r="AD23" s="71"/>
      <c r="AE23" s="71"/>
      <c r="AF23" s="71"/>
      <c r="AG23" s="71"/>
      <c r="AH23" s="71"/>
      <c r="AI23" s="71"/>
      <c r="AJ23" s="14"/>
      <c r="AK23" s="14" t="s">
        <v>13</v>
      </c>
      <c r="AM23" s="71"/>
      <c r="AN23" s="71"/>
      <c r="AO23" s="71"/>
      <c r="AP23" s="71"/>
      <c r="AQ23" s="71"/>
      <c r="AR23" s="71"/>
      <c r="AS23" s="71"/>
    </row>
    <row r="24" spans="2:65" ht="5.25" customHeight="1" x14ac:dyDescent="0.15">
      <c r="B24" s="1"/>
      <c r="C24" s="1"/>
      <c r="D24" s="1"/>
      <c r="E24" s="1"/>
      <c r="BH24" s="17"/>
    </row>
    <row r="25" spans="2:65" ht="18.75" customHeight="1" x14ac:dyDescent="0.15">
      <c r="B25" s="1"/>
      <c r="C25" s="52" t="s">
        <v>26</v>
      </c>
      <c r="D25" s="52"/>
      <c r="E25" s="52"/>
      <c r="G25" s="81" t="e">
        <f>INDEX(リスト!C20:E48,MATCH(J7,リスト!A20:A48,0),MATCH(J8,リスト!C19:E19,0))</f>
        <v>#N/A</v>
      </c>
      <c r="H25" s="82"/>
      <c r="I25" s="82"/>
      <c r="J25" s="82"/>
      <c r="K25" s="82"/>
      <c r="L25" s="82"/>
      <c r="M25" s="83"/>
      <c r="O25" s="1" t="s">
        <v>23</v>
      </c>
      <c r="Q25" s="52" t="s">
        <v>3</v>
      </c>
      <c r="R25" s="52"/>
      <c r="S25" s="52"/>
      <c r="T25" s="52"/>
      <c r="U25" s="52"/>
      <c r="W25" s="75" t="e">
        <f>VLOOKUP($U$6,リスト!$A$8:$D$15,4,FALSE)</f>
        <v>#N/A</v>
      </c>
      <c r="X25" s="76"/>
      <c r="Y25" s="76"/>
      <c r="Z25" s="76"/>
      <c r="AA25" s="76"/>
      <c r="AB25" s="76"/>
      <c r="AC25" s="77"/>
      <c r="AE25" s="1" t="s">
        <v>23</v>
      </c>
      <c r="AG25" s="84" t="s">
        <v>80</v>
      </c>
      <c r="AH25" s="84"/>
      <c r="AI25" s="84"/>
      <c r="AJ25" s="84"/>
      <c r="AK25" s="84"/>
      <c r="AM25" s="78">
        <f>J7</f>
        <v>0</v>
      </c>
      <c r="AN25" s="79"/>
      <c r="AO25" s="79"/>
      <c r="AP25" s="79"/>
      <c r="AQ25" s="79"/>
      <c r="AR25" s="79"/>
      <c r="AS25" s="80"/>
      <c r="AU25" s="1" t="s">
        <v>23</v>
      </c>
      <c r="AV25" s="52" t="s">
        <v>28</v>
      </c>
      <c r="AW25" s="52"/>
      <c r="AX25" s="52"/>
      <c r="AY25" s="52"/>
      <c r="AZ25" s="3"/>
      <c r="BA25" s="60">
        <f>AM23-AC23</f>
        <v>0</v>
      </c>
      <c r="BB25" s="61"/>
      <c r="BC25" s="61"/>
      <c r="BD25" s="62"/>
      <c r="BE25" s="15"/>
      <c r="BF25" s="1" t="s">
        <v>17</v>
      </c>
      <c r="BG25" s="16"/>
      <c r="BH25" s="63" t="e">
        <f>G25*W25*AM25*BA25</f>
        <v>#N/A</v>
      </c>
      <c r="BI25" s="64"/>
      <c r="BJ25" s="64"/>
      <c r="BK25" s="64"/>
      <c r="BL25" s="64"/>
      <c r="BM25" s="65"/>
    </row>
    <row r="26" spans="2:65" ht="5.25" customHeight="1" x14ac:dyDescent="0.15">
      <c r="B26" s="1"/>
      <c r="C26" s="1"/>
      <c r="D26" s="1"/>
      <c r="E26" s="1"/>
      <c r="BH26" s="17"/>
      <c r="BI26" s="17"/>
    </row>
    <row r="27" spans="2:65" ht="18.75" customHeight="1" x14ac:dyDescent="0.15">
      <c r="B27" s="5"/>
      <c r="C27" s="51" t="s">
        <v>74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2" t="s">
        <v>90</v>
      </c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"/>
      <c r="AC27" s="71"/>
      <c r="AD27" s="71"/>
      <c r="AE27" s="71"/>
      <c r="AF27" s="71"/>
      <c r="AG27" s="71"/>
      <c r="AH27" s="71"/>
      <c r="AI27" s="71"/>
      <c r="AJ27" s="14"/>
      <c r="AK27" s="14" t="s">
        <v>13</v>
      </c>
      <c r="AM27" s="71"/>
      <c r="AN27" s="71"/>
      <c r="AO27" s="71"/>
      <c r="AP27" s="71"/>
      <c r="AQ27" s="71"/>
      <c r="AR27" s="71"/>
      <c r="AS27" s="71"/>
    </row>
    <row r="28" spans="2:65" ht="5.25" customHeight="1" x14ac:dyDescent="0.15">
      <c r="B28" s="1"/>
      <c r="C28" s="1"/>
      <c r="D28" s="1"/>
      <c r="E28" s="1"/>
      <c r="BH28" s="17"/>
    </row>
    <row r="29" spans="2:65" ht="18.75" customHeight="1" x14ac:dyDescent="0.15">
      <c r="B29" s="1"/>
      <c r="C29" s="52" t="s">
        <v>26</v>
      </c>
      <c r="D29" s="52"/>
      <c r="E29" s="52"/>
      <c r="G29" s="81" t="e">
        <f>VLOOKUP(J7,リスト!$A$52:$B$80,2,TRUE)</f>
        <v>#N/A</v>
      </c>
      <c r="H29" s="82"/>
      <c r="I29" s="82"/>
      <c r="J29" s="82"/>
      <c r="K29" s="82"/>
      <c r="L29" s="82"/>
      <c r="M29" s="83"/>
      <c r="O29" s="1" t="s">
        <v>23</v>
      </c>
      <c r="Q29" s="52" t="s">
        <v>3</v>
      </c>
      <c r="R29" s="52"/>
      <c r="S29" s="52"/>
      <c r="T29" s="52"/>
      <c r="U29" s="52"/>
      <c r="W29" s="75" t="e">
        <f>VLOOKUP($U$6,リスト!$A$8:$D$15,4,FALSE)</f>
        <v>#N/A</v>
      </c>
      <c r="X29" s="76"/>
      <c r="Y29" s="76"/>
      <c r="Z29" s="76"/>
      <c r="AA29" s="76"/>
      <c r="AB29" s="76"/>
      <c r="AC29" s="77"/>
      <c r="AE29" s="1" t="s">
        <v>23</v>
      </c>
      <c r="AG29" s="84" t="s">
        <v>80</v>
      </c>
      <c r="AH29" s="84"/>
      <c r="AI29" s="84"/>
      <c r="AJ29" s="84"/>
      <c r="AK29" s="84"/>
      <c r="AM29" s="78">
        <f>J7</f>
        <v>0</v>
      </c>
      <c r="AN29" s="79"/>
      <c r="AO29" s="79"/>
      <c r="AP29" s="79"/>
      <c r="AQ29" s="79"/>
      <c r="AR29" s="79"/>
      <c r="AS29" s="80"/>
      <c r="AU29" s="1" t="s">
        <v>23</v>
      </c>
      <c r="AV29" s="52" t="s">
        <v>28</v>
      </c>
      <c r="AW29" s="52"/>
      <c r="AX29" s="52"/>
      <c r="AY29" s="52"/>
      <c r="AZ29" s="3"/>
      <c r="BA29" s="60">
        <f>AM27-AC27</f>
        <v>0</v>
      </c>
      <c r="BB29" s="61"/>
      <c r="BC29" s="61"/>
      <c r="BD29" s="62"/>
      <c r="BE29" s="15"/>
      <c r="BF29" s="1" t="s">
        <v>17</v>
      </c>
      <c r="BG29" s="16"/>
      <c r="BH29" s="63" t="e">
        <f>G29*W29*AM29*BA29</f>
        <v>#N/A</v>
      </c>
      <c r="BI29" s="64"/>
      <c r="BJ29" s="64"/>
      <c r="BK29" s="64"/>
      <c r="BL29" s="64"/>
      <c r="BM29" s="65"/>
    </row>
    <row r="30" spans="2:65" ht="5.25" customHeight="1" x14ac:dyDescent="0.15">
      <c r="B30" s="1"/>
      <c r="C30" s="1"/>
      <c r="D30" s="1"/>
      <c r="E30" s="1"/>
      <c r="BH30" s="17"/>
      <c r="BI30" s="17"/>
    </row>
    <row r="31" spans="2:65" ht="18.75" customHeight="1" x14ac:dyDescent="0.15">
      <c r="B31" s="5"/>
      <c r="C31" s="51" t="s">
        <v>75</v>
      </c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2" t="s">
        <v>90</v>
      </c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3"/>
      <c r="AC31" s="71"/>
      <c r="AD31" s="71"/>
      <c r="AE31" s="71"/>
      <c r="AF31" s="71"/>
      <c r="AG31" s="71"/>
      <c r="AH31" s="71"/>
      <c r="AI31" s="71"/>
      <c r="AJ31" s="14"/>
      <c r="AK31" s="14" t="s">
        <v>13</v>
      </c>
      <c r="AM31" s="71"/>
      <c r="AN31" s="71"/>
      <c r="AO31" s="71"/>
      <c r="AP31" s="71"/>
      <c r="AQ31" s="71"/>
      <c r="AR31" s="71"/>
      <c r="AS31" s="71"/>
    </row>
    <row r="32" spans="2:65" ht="5.25" customHeight="1" x14ac:dyDescent="0.15">
      <c r="B32" s="1"/>
      <c r="C32" s="1"/>
      <c r="D32" s="1"/>
      <c r="E32" s="1"/>
    </row>
    <row r="33" spans="2:66" ht="18.75" customHeight="1" x14ac:dyDescent="0.15">
      <c r="B33" s="1"/>
      <c r="C33" s="52" t="s">
        <v>26</v>
      </c>
      <c r="D33" s="52"/>
      <c r="E33" s="52"/>
      <c r="G33" s="72">
        <v>149</v>
      </c>
      <c r="H33" s="73"/>
      <c r="I33" s="73"/>
      <c r="J33" s="73"/>
      <c r="K33" s="73"/>
      <c r="L33" s="73"/>
      <c r="M33" s="74"/>
      <c r="O33" s="1" t="s">
        <v>23</v>
      </c>
      <c r="Q33" s="52" t="s">
        <v>3</v>
      </c>
      <c r="R33" s="52"/>
      <c r="S33" s="52"/>
      <c r="T33" s="52"/>
      <c r="U33" s="52"/>
      <c r="W33" s="75" t="e">
        <f>VLOOKUP($U$6,リスト!$A$8:$D$15,4,FALSE)</f>
        <v>#N/A</v>
      </c>
      <c r="X33" s="76"/>
      <c r="Y33" s="76"/>
      <c r="Z33" s="76"/>
      <c r="AA33" s="76"/>
      <c r="AB33" s="76"/>
      <c r="AC33" s="77"/>
      <c r="AE33" s="1" t="s">
        <v>23</v>
      </c>
      <c r="AG33" s="52" t="s">
        <v>16</v>
      </c>
      <c r="AH33" s="52"/>
      <c r="AI33" s="52"/>
      <c r="AJ33" s="52"/>
      <c r="AK33" s="52"/>
      <c r="AM33" s="78">
        <f>$U$5</f>
        <v>0</v>
      </c>
      <c r="AN33" s="79"/>
      <c r="AO33" s="79"/>
      <c r="AP33" s="79"/>
      <c r="AQ33" s="79"/>
      <c r="AR33" s="79"/>
      <c r="AS33" s="80"/>
      <c r="AU33" s="1" t="s">
        <v>23</v>
      </c>
      <c r="AV33" s="52" t="s">
        <v>28</v>
      </c>
      <c r="AW33" s="52"/>
      <c r="AX33" s="52"/>
      <c r="AY33" s="52"/>
      <c r="AZ33" s="3"/>
      <c r="BA33" s="60">
        <f>AM31-AC31</f>
        <v>0</v>
      </c>
      <c r="BB33" s="61"/>
      <c r="BC33" s="61"/>
      <c r="BD33" s="62"/>
      <c r="BF33" s="1" t="s">
        <v>17</v>
      </c>
      <c r="BH33" s="63" t="e">
        <f>G33*W33*AM33*BA33</f>
        <v>#N/A</v>
      </c>
      <c r="BI33" s="64"/>
      <c r="BJ33" s="64"/>
      <c r="BK33" s="64"/>
      <c r="BL33" s="64"/>
      <c r="BM33" s="65"/>
    </row>
    <row r="34" spans="2:66" ht="5.25" customHeight="1" x14ac:dyDescent="0.15">
      <c r="B34" s="1"/>
      <c r="C34" s="1"/>
      <c r="D34" s="1"/>
      <c r="E34" s="1"/>
    </row>
    <row r="35" spans="2:66" ht="18.75" customHeight="1" x14ac:dyDescent="0.15">
      <c r="B35" s="5"/>
      <c r="C35" s="51" t="s">
        <v>101</v>
      </c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2" t="s">
        <v>90</v>
      </c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3"/>
      <c r="AC35" s="71"/>
      <c r="AD35" s="71"/>
      <c r="AE35" s="71"/>
      <c r="AF35" s="71"/>
      <c r="AG35" s="71"/>
      <c r="AH35" s="71"/>
      <c r="AI35" s="71"/>
      <c r="AJ35" s="14"/>
      <c r="AK35" s="14" t="s">
        <v>13</v>
      </c>
      <c r="AM35" s="71"/>
      <c r="AN35" s="71"/>
      <c r="AO35" s="71"/>
      <c r="AP35" s="71"/>
      <c r="AQ35" s="71"/>
      <c r="AR35" s="71"/>
      <c r="AS35" s="71"/>
    </row>
    <row r="36" spans="2:66" ht="5.25" customHeight="1" x14ac:dyDescent="0.15">
      <c r="B36" s="1"/>
      <c r="C36" s="1"/>
      <c r="D36" s="1"/>
      <c r="E36" s="1"/>
    </row>
    <row r="37" spans="2:66" ht="18.75" customHeight="1" x14ac:dyDescent="0.15">
      <c r="B37" s="1"/>
      <c r="C37" s="52" t="s">
        <v>26</v>
      </c>
      <c r="D37" s="52"/>
      <c r="E37" s="52"/>
      <c r="G37" s="72">
        <v>360</v>
      </c>
      <c r="H37" s="73"/>
      <c r="I37" s="73"/>
      <c r="J37" s="73"/>
      <c r="K37" s="73"/>
      <c r="L37" s="73"/>
      <c r="M37" s="74"/>
      <c r="O37" s="1" t="s">
        <v>23</v>
      </c>
      <c r="Q37" s="52" t="s">
        <v>3</v>
      </c>
      <c r="R37" s="52"/>
      <c r="S37" s="52"/>
      <c r="T37" s="52"/>
      <c r="U37" s="52"/>
      <c r="W37" s="75" t="e">
        <f>VLOOKUP($U$6,リスト!$A$8:$D$15,4,FALSE)</f>
        <v>#N/A</v>
      </c>
      <c r="X37" s="76"/>
      <c r="Y37" s="76"/>
      <c r="Z37" s="76"/>
      <c r="AA37" s="76"/>
      <c r="AB37" s="76"/>
      <c r="AC37" s="77"/>
      <c r="AE37" s="1" t="s">
        <v>23</v>
      </c>
      <c r="AG37" s="52" t="s">
        <v>16</v>
      </c>
      <c r="AH37" s="52"/>
      <c r="AI37" s="52"/>
      <c r="AJ37" s="52"/>
      <c r="AK37" s="52"/>
      <c r="AM37" s="78">
        <f>$U$5</f>
        <v>0</v>
      </c>
      <c r="AN37" s="79"/>
      <c r="AO37" s="79"/>
      <c r="AP37" s="79"/>
      <c r="AQ37" s="79"/>
      <c r="AR37" s="79"/>
      <c r="AS37" s="80"/>
      <c r="AU37" s="1" t="s">
        <v>23</v>
      </c>
      <c r="AV37" s="52" t="s">
        <v>28</v>
      </c>
      <c r="AW37" s="52"/>
      <c r="AX37" s="52"/>
      <c r="AY37" s="52"/>
      <c r="AZ37" s="3"/>
      <c r="BA37" s="60">
        <f>AM35-AC35</f>
        <v>0</v>
      </c>
      <c r="BB37" s="61"/>
      <c r="BC37" s="61"/>
      <c r="BD37" s="62"/>
      <c r="BF37" s="1" t="s">
        <v>17</v>
      </c>
      <c r="BH37" s="63" t="e">
        <f>G37*W37*AM37*BA37</f>
        <v>#N/A</v>
      </c>
      <c r="BI37" s="64"/>
      <c r="BJ37" s="64"/>
      <c r="BK37" s="64"/>
      <c r="BL37" s="64"/>
      <c r="BM37" s="65"/>
    </row>
    <row r="38" spans="2:66" ht="5.25" customHeight="1" x14ac:dyDescent="0.15">
      <c r="B38" s="1"/>
      <c r="C38" s="1"/>
      <c r="D38" s="1"/>
      <c r="E38" s="1"/>
    </row>
    <row r="39" spans="2:66" ht="18.75" customHeight="1" x14ac:dyDescent="0.15">
      <c r="B39" s="5"/>
      <c r="C39" s="70" t="s">
        <v>102</v>
      </c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52" t="s">
        <v>90</v>
      </c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3"/>
      <c r="AC39" s="71"/>
      <c r="AD39" s="71"/>
      <c r="AE39" s="71"/>
      <c r="AF39" s="71"/>
      <c r="AG39" s="71"/>
      <c r="AH39" s="71"/>
      <c r="AI39" s="71"/>
      <c r="AJ39" s="14"/>
      <c r="AK39" s="14" t="s">
        <v>13</v>
      </c>
      <c r="AM39" s="71"/>
      <c r="AN39" s="71"/>
      <c r="AO39" s="71"/>
      <c r="AP39" s="71"/>
      <c r="AQ39" s="71"/>
      <c r="AR39" s="71"/>
      <c r="AS39" s="71"/>
    </row>
    <row r="40" spans="2:66" ht="5.25" customHeight="1" thickBot="1" x14ac:dyDescent="0.2">
      <c r="B40" s="1"/>
      <c r="C40" s="1"/>
      <c r="D40" s="1"/>
      <c r="E40" s="1"/>
    </row>
    <row r="41" spans="2:66" ht="18.75" customHeight="1" thickBot="1" x14ac:dyDescent="0.2">
      <c r="B41" s="1"/>
      <c r="C41" s="52" t="s">
        <v>26</v>
      </c>
      <c r="D41" s="52"/>
      <c r="E41" s="52"/>
      <c r="G41" s="72">
        <v>180</v>
      </c>
      <c r="H41" s="73"/>
      <c r="I41" s="73"/>
      <c r="J41" s="73"/>
      <c r="K41" s="73"/>
      <c r="L41" s="73"/>
      <c r="M41" s="74"/>
      <c r="O41" s="1" t="s">
        <v>23</v>
      </c>
      <c r="Q41" s="52" t="s">
        <v>3</v>
      </c>
      <c r="R41" s="52"/>
      <c r="S41" s="52"/>
      <c r="T41" s="52"/>
      <c r="U41" s="52"/>
      <c r="W41" s="75" t="e">
        <f>VLOOKUP($U$6,リスト!$A$8:$D$15,4,FALSE)</f>
        <v>#N/A</v>
      </c>
      <c r="X41" s="76"/>
      <c r="Y41" s="76"/>
      <c r="Z41" s="76"/>
      <c r="AA41" s="76"/>
      <c r="AB41" s="76"/>
      <c r="AC41" s="77"/>
      <c r="AE41" s="1" t="s">
        <v>23</v>
      </c>
      <c r="AG41" s="52" t="s">
        <v>16</v>
      </c>
      <c r="AH41" s="52"/>
      <c r="AI41" s="52"/>
      <c r="AJ41" s="52"/>
      <c r="AK41" s="52"/>
      <c r="AM41" s="78">
        <f>$U$5</f>
        <v>0</v>
      </c>
      <c r="AN41" s="79"/>
      <c r="AO41" s="79"/>
      <c r="AP41" s="79"/>
      <c r="AQ41" s="79"/>
      <c r="AR41" s="79"/>
      <c r="AS41" s="80"/>
      <c r="AU41" s="1" t="s">
        <v>23</v>
      </c>
      <c r="AV41" s="52" t="s">
        <v>28</v>
      </c>
      <c r="AW41" s="52"/>
      <c r="AX41" s="52"/>
      <c r="AY41" s="52"/>
      <c r="AZ41" s="3"/>
      <c r="BA41" s="60">
        <f>AM39-AC39</f>
        <v>0</v>
      </c>
      <c r="BB41" s="61"/>
      <c r="BC41" s="61"/>
      <c r="BD41" s="62"/>
      <c r="BF41" s="1" t="s">
        <v>17</v>
      </c>
      <c r="BH41" s="63" t="e">
        <f>G41*W41*AM41*BA41</f>
        <v>#N/A</v>
      </c>
      <c r="BI41" s="64"/>
      <c r="BJ41" s="64"/>
      <c r="BK41" s="64"/>
      <c r="BL41" s="64"/>
      <c r="BM41" s="65"/>
    </row>
    <row r="42" spans="2:66" ht="5.25" customHeight="1" x14ac:dyDescent="0.15">
      <c r="B42" s="1"/>
      <c r="C42" s="1"/>
      <c r="D42" s="1"/>
      <c r="E42" s="1"/>
    </row>
    <row r="43" spans="2:66" ht="18.75" customHeight="1" x14ac:dyDescent="0.15">
      <c r="B43" s="5"/>
      <c r="C43" s="51" t="s">
        <v>100</v>
      </c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2:66" ht="5.25" customHeight="1" x14ac:dyDescent="0.15">
      <c r="B44" s="1"/>
      <c r="C44" s="1"/>
      <c r="D44" s="1"/>
      <c r="E44" s="1"/>
    </row>
    <row r="45" spans="2:66" ht="18.75" customHeight="1" x14ac:dyDescent="0.15">
      <c r="B45" s="1"/>
      <c r="C45" s="1"/>
      <c r="D45" s="1"/>
      <c r="E45" s="1"/>
      <c r="BH45" s="63" t="e">
        <f>BH21+BH25+BH29+BH33+BH37+BH41</f>
        <v>#N/A</v>
      </c>
      <c r="BI45" s="64"/>
      <c r="BJ45" s="64"/>
      <c r="BK45" s="64"/>
      <c r="BL45" s="64"/>
      <c r="BM45" s="65"/>
      <c r="BN45" s="18"/>
    </row>
    <row r="46" spans="2:66" ht="5.25" customHeight="1" x14ac:dyDescent="0.15">
      <c r="B46" s="1"/>
      <c r="C46" s="1"/>
      <c r="D46" s="1"/>
      <c r="E46" s="1"/>
    </row>
    <row r="47" spans="2:66" ht="18.75" customHeight="1" x14ac:dyDescent="0.15">
      <c r="B47" s="51" t="s">
        <v>32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</row>
    <row r="48" spans="2:66" ht="5.25" customHeight="1" x14ac:dyDescent="0.15">
      <c r="B48" s="1"/>
      <c r="C48" s="1"/>
      <c r="D48" s="1"/>
      <c r="E48" s="1"/>
    </row>
    <row r="49" spans="2:65" ht="18.75" customHeight="1" x14ac:dyDescent="0.15">
      <c r="B49" s="1"/>
      <c r="C49" s="52" t="s">
        <v>46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R49" s="66" t="e">
        <f>計算シート!D24</f>
        <v>#N/A</v>
      </c>
      <c r="S49" s="54"/>
      <c r="T49" s="54"/>
      <c r="U49" s="54"/>
      <c r="V49" s="54"/>
      <c r="W49" s="55"/>
      <c r="Z49" s="1" t="s">
        <v>48</v>
      </c>
      <c r="AC49" s="52" t="s">
        <v>29</v>
      </c>
      <c r="AD49" s="52"/>
      <c r="AE49" s="52"/>
      <c r="AF49" s="52"/>
      <c r="AG49" s="52"/>
      <c r="AJ49" s="66" t="e">
        <f>計算シート!D13</f>
        <v>#N/A</v>
      </c>
      <c r="AK49" s="54"/>
      <c r="AL49" s="54"/>
      <c r="AM49" s="54"/>
      <c r="AN49" s="54"/>
      <c r="AO49" s="55"/>
      <c r="AR49" s="1" t="s">
        <v>17</v>
      </c>
      <c r="AU49" s="67" t="e">
        <f>R49/AJ49</f>
        <v>#N/A</v>
      </c>
      <c r="AV49" s="68"/>
      <c r="AW49" s="68"/>
      <c r="AX49" s="69"/>
      <c r="BA49" s="1" t="s">
        <v>17</v>
      </c>
      <c r="BD49" s="56" t="e">
        <f>VLOOKUP(AU49,リスト!$A$99:$E$102,3,TRUE)</f>
        <v>#N/A</v>
      </c>
      <c r="BE49" s="57"/>
      <c r="BF49" s="57"/>
      <c r="BG49" s="58"/>
    </row>
    <row r="50" spans="2:65" ht="18.75" customHeight="1" x14ac:dyDescent="0.15">
      <c r="B50" s="1"/>
      <c r="C50" s="1"/>
      <c r="D50" s="1"/>
      <c r="E50" s="1"/>
    </row>
    <row r="51" spans="2:65" ht="18.75" customHeight="1" x14ac:dyDescent="0.15">
      <c r="B51" s="51" t="s">
        <v>43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</row>
    <row r="52" spans="2:65" ht="5.25" customHeight="1" x14ac:dyDescent="0.15">
      <c r="B52" s="1"/>
      <c r="C52" s="1"/>
      <c r="D52" s="1"/>
      <c r="E52" s="1"/>
    </row>
    <row r="53" spans="2:65" ht="18.75" customHeight="1" x14ac:dyDescent="0.15">
      <c r="B53" s="1"/>
      <c r="C53" s="52" t="s">
        <v>56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3"/>
      <c r="O53" s="53" t="e">
        <f>AW15</f>
        <v>#DIV/0!</v>
      </c>
      <c r="P53" s="54"/>
      <c r="Q53" s="54"/>
      <c r="R53" s="54"/>
      <c r="S53" s="54"/>
      <c r="T53" s="55"/>
      <c r="W53" s="1" t="s">
        <v>49</v>
      </c>
      <c r="Z53" s="52" t="s">
        <v>24</v>
      </c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3" t="e">
        <f>BH45</f>
        <v>#N/A</v>
      </c>
      <c r="AM53" s="54"/>
      <c r="AN53" s="54"/>
      <c r="AO53" s="54"/>
      <c r="AP53" s="54"/>
      <c r="AQ53" s="55"/>
      <c r="AR53" s="1" t="s">
        <v>0</v>
      </c>
      <c r="AT53" s="1" t="s">
        <v>23</v>
      </c>
      <c r="AV53" s="56" t="e">
        <f>BD49</f>
        <v>#N/A</v>
      </c>
      <c r="AW53" s="57"/>
      <c r="AX53" s="57"/>
      <c r="AY53" s="58"/>
      <c r="BA53" s="1" t="s">
        <v>17</v>
      </c>
      <c r="BC53" s="53" t="e">
        <f>(O53-AL53)*AV53</f>
        <v>#DIV/0!</v>
      </c>
      <c r="BD53" s="54"/>
      <c r="BE53" s="54"/>
      <c r="BF53" s="54"/>
      <c r="BG53" s="54"/>
      <c r="BH53" s="55"/>
    </row>
    <row r="54" spans="2:65" ht="14.25" x14ac:dyDescent="0.15">
      <c r="B54" s="1"/>
      <c r="C54" s="1"/>
      <c r="D54" s="1"/>
      <c r="E54" s="1"/>
    </row>
    <row r="55" spans="2:65" s="3" customFormat="1" ht="3.75" customHeight="1" x14ac:dyDescent="0.15">
      <c r="B55" s="6"/>
      <c r="C55" s="6"/>
      <c r="D55" s="6"/>
      <c r="E55" s="6"/>
      <c r="F55" s="6"/>
      <c r="G55" s="6"/>
      <c r="H55" s="11"/>
      <c r="I55" s="11"/>
      <c r="J55" s="11"/>
      <c r="K55" s="11"/>
      <c r="L55" s="11"/>
      <c r="M55" s="12"/>
      <c r="N55" s="12"/>
      <c r="O55" s="12"/>
      <c r="P55" s="12"/>
      <c r="Q55" s="12"/>
      <c r="R55" s="12"/>
    </row>
    <row r="56" spans="2:65" s="3" customFormat="1" ht="11.25" customHeight="1" x14ac:dyDescent="0.15">
      <c r="B56" s="7" t="s">
        <v>42</v>
      </c>
      <c r="C56" s="6"/>
      <c r="D56" s="6"/>
      <c r="E56" s="6"/>
      <c r="F56" s="6"/>
      <c r="G56" s="6"/>
      <c r="H56" s="11"/>
      <c r="I56" s="11"/>
      <c r="J56" s="11"/>
      <c r="K56" s="11"/>
      <c r="L56" s="11"/>
      <c r="M56" s="12"/>
      <c r="N56" s="12"/>
      <c r="O56" s="12"/>
      <c r="P56" s="12"/>
      <c r="Q56" s="12"/>
      <c r="R56" s="12"/>
    </row>
    <row r="57" spans="2:65" s="3" customFormat="1" ht="11.25" customHeight="1" x14ac:dyDescent="0.15">
      <c r="B57" s="59" t="s">
        <v>57</v>
      </c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</row>
    <row r="58" spans="2:65" s="3" customFormat="1" ht="11.25" customHeight="1" x14ac:dyDescent="0.15">
      <c r="B58" s="7" t="s">
        <v>25</v>
      </c>
      <c r="C58" s="6"/>
      <c r="D58" s="6"/>
      <c r="E58" s="6"/>
      <c r="F58" s="6"/>
      <c r="G58" s="6"/>
      <c r="H58" s="11"/>
      <c r="I58" s="11"/>
      <c r="J58" s="11"/>
      <c r="K58" s="11"/>
      <c r="L58" s="11"/>
      <c r="M58" s="12"/>
      <c r="N58" s="12"/>
      <c r="O58" s="12"/>
      <c r="P58" s="12"/>
      <c r="Q58" s="12"/>
      <c r="R58" s="12"/>
    </row>
    <row r="59" spans="2:65" s="3" customFormat="1" ht="11.25" customHeight="1" x14ac:dyDescent="0.15">
      <c r="B59" s="7" t="s">
        <v>31</v>
      </c>
      <c r="C59" s="6"/>
      <c r="D59" s="6"/>
      <c r="E59" s="6"/>
      <c r="F59" s="6"/>
      <c r="G59" s="6"/>
      <c r="H59" s="11"/>
      <c r="I59" s="11"/>
      <c r="J59" s="11"/>
      <c r="K59" s="11"/>
      <c r="L59" s="11"/>
      <c r="M59" s="12"/>
      <c r="N59" s="12"/>
      <c r="O59" s="12"/>
      <c r="P59" s="12"/>
      <c r="Q59" s="12"/>
      <c r="R59" s="12"/>
    </row>
    <row r="60" spans="2:65" s="3" customFormat="1" ht="11.25" customHeight="1" x14ac:dyDescent="0.15">
      <c r="B60" s="7" t="s">
        <v>41</v>
      </c>
      <c r="C60" s="6"/>
      <c r="D60" s="6"/>
      <c r="E60" s="6"/>
      <c r="F60" s="6"/>
      <c r="G60" s="6"/>
      <c r="H60" s="11"/>
      <c r="I60" s="11"/>
      <c r="J60" s="11"/>
      <c r="K60" s="11"/>
      <c r="L60" s="11"/>
      <c r="M60" s="12"/>
      <c r="N60" s="12"/>
      <c r="O60" s="12"/>
      <c r="P60" s="12"/>
      <c r="Q60" s="12"/>
      <c r="R60" s="12"/>
    </row>
    <row r="61" spans="2:65" s="3" customFormat="1" ht="11.25" customHeight="1" x14ac:dyDescent="0.15">
      <c r="B61" s="7" t="s">
        <v>22</v>
      </c>
      <c r="C61" s="6"/>
      <c r="D61" s="6"/>
      <c r="E61" s="6"/>
      <c r="F61" s="6"/>
      <c r="G61" s="6"/>
      <c r="H61" s="11"/>
      <c r="I61" s="11"/>
      <c r="J61" s="11"/>
      <c r="K61" s="11"/>
      <c r="L61" s="11"/>
      <c r="M61" s="12"/>
      <c r="N61" s="12"/>
      <c r="O61" s="12"/>
      <c r="P61" s="12"/>
      <c r="Q61" s="12"/>
      <c r="R61" s="12"/>
    </row>
    <row r="62" spans="2:65" s="3" customFormat="1" ht="11.25" customHeight="1" x14ac:dyDescent="0.15">
      <c r="B62" s="7" t="s">
        <v>91</v>
      </c>
      <c r="C62" s="9"/>
      <c r="D62" s="9"/>
      <c r="E62" s="9"/>
    </row>
    <row r="63" spans="2:65" s="3" customFormat="1" ht="11.25" customHeight="1" x14ac:dyDescent="0.15">
      <c r="B63" s="8" t="s">
        <v>92</v>
      </c>
      <c r="C63" s="9"/>
      <c r="D63" s="9"/>
      <c r="E63" s="9"/>
    </row>
    <row r="64" spans="2:65" s="3" customFormat="1" ht="11.25" customHeight="1" x14ac:dyDescent="0.15">
      <c r="B64" s="8" t="s">
        <v>110</v>
      </c>
      <c r="C64" s="9"/>
      <c r="D64" s="9"/>
      <c r="E64" s="9"/>
    </row>
    <row r="65" spans="2:5" s="3" customFormat="1" ht="12" customHeight="1" x14ac:dyDescent="0.15"/>
    <row r="66" spans="2:5" s="3" customFormat="1" ht="12" customHeight="1" x14ac:dyDescent="0.15"/>
    <row r="67" spans="2:5" s="3" customFormat="1" ht="21" customHeight="1" x14ac:dyDescent="0.15">
      <c r="B67" s="9"/>
      <c r="C67" s="9"/>
      <c r="D67" s="9"/>
      <c r="E67" s="9"/>
    </row>
  </sheetData>
  <mergeCells count="174">
    <mergeCell ref="C41:E41"/>
    <mergeCell ref="G41:M41"/>
    <mergeCell ref="Q41:U41"/>
    <mergeCell ref="W41:AC41"/>
    <mergeCell ref="AG41:AK41"/>
    <mergeCell ref="AM41:AS41"/>
    <mergeCell ref="AV41:AY41"/>
    <mergeCell ref="BA41:BD41"/>
    <mergeCell ref="BH41:BM41"/>
    <mergeCell ref="B8:I8"/>
    <mergeCell ref="J8:T8"/>
    <mergeCell ref="B2:BM2"/>
    <mergeCell ref="B4:I4"/>
    <mergeCell ref="J4:AA4"/>
    <mergeCell ref="AB4:AH4"/>
    <mergeCell ref="AI4:AV4"/>
    <mergeCell ref="AW4:BC4"/>
    <mergeCell ref="BD4:BM4"/>
    <mergeCell ref="B5:E5"/>
    <mergeCell ref="F5:I5"/>
    <mergeCell ref="J5:T5"/>
    <mergeCell ref="U5:AA5"/>
    <mergeCell ref="AB5:AH5"/>
    <mergeCell ref="AI5:AO5"/>
    <mergeCell ref="AP5:AV5"/>
    <mergeCell ref="AW5:BC5"/>
    <mergeCell ref="BD5:BF5"/>
    <mergeCell ref="BG5:BM5"/>
    <mergeCell ref="BD6:BF6"/>
    <mergeCell ref="BG6:BH6"/>
    <mergeCell ref="BI6:BK6"/>
    <mergeCell ref="BL6:BM6"/>
    <mergeCell ref="B7:I7"/>
    <mergeCell ref="BL7:BM7"/>
    <mergeCell ref="B6:I6"/>
    <mergeCell ref="J6:O6"/>
    <mergeCell ref="P6:T6"/>
    <mergeCell ref="U6:AH6"/>
    <mergeCell ref="AI6:AS6"/>
    <mergeCell ref="AT6:AV6"/>
    <mergeCell ref="AW6:AX6"/>
    <mergeCell ref="AY6:BA6"/>
    <mergeCell ref="BB6:BC6"/>
    <mergeCell ref="J7:T7"/>
    <mergeCell ref="AI7:AS7"/>
    <mergeCell ref="AT7:AV7"/>
    <mergeCell ref="AW7:AX7"/>
    <mergeCell ref="AY7:BA7"/>
    <mergeCell ref="BB7:BC7"/>
    <mergeCell ref="BD7:BF7"/>
    <mergeCell ref="BG7:BH7"/>
    <mergeCell ref="BI7:BK7"/>
    <mergeCell ref="AI8:AX8"/>
    <mergeCell ref="AY8:BA8"/>
    <mergeCell ref="BB8:BC8"/>
    <mergeCell ref="BD8:BF8"/>
    <mergeCell ref="BG8:BH8"/>
    <mergeCell ref="BI8:BK8"/>
    <mergeCell ref="BL8:BM8"/>
    <mergeCell ref="AI11:AX11"/>
    <mergeCell ref="AY11:BA11"/>
    <mergeCell ref="BB11:BC11"/>
    <mergeCell ref="BD11:BF11"/>
    <mergeCell ref="BG11:BH11"/>
    <mergeCell ref="BI11:BK11"/>
    <mergeCell ref="BL11:BM11"/>
    <mergeCell ref="AI9:AX9"/>
    <mergeCell ref="AY9:BA9"/>
    <mergeCell ref="BD9:BF9"/>
    <mergeCell ref="BI9:BK9"/>
    <mergeCell ref="BI10:BK10"/>
    <mergeCell ref="BD10:BF10"/>
    <mergeCell ref="AY10:BA10"/>
    <mergeCell ref="AI10:AX10"/>
    <mergeCell ref="BL9:BM9"/>
    <mergeCell ref="BL10:BM10"/>
    <mergeCell ref="B13:O13"/>
    <mergeCell ref="Q13:AA13"/>
    <mergeCell ref="AC13:AI13"/>
    <mergeCell ref="AM13:AS13"/>
    <mergeCell ref="C15:E15"/>
    <mergeCell ref="G15:M15"/>
    <mergeCell ref="Q15:U15"/>
    <mergeCell ref="W15:AC15"/>
    <mergeCell ref="AG15:AK15"/>
    <mergeCell ref="AM15:AS15"/>
    <mergeCell ref="AW15:BC15"/>
    <mergeCell ref="B17:O17"/>
    <mergeCell ref="C19:P19"/>
    <mergeCell ref="Q19:AA19"/>
    <mergeCell ref="AC19:AI19"/>
    <mergeCell ref="AM19:AS19"/>
    <mergeCell ref="C21:E21"/>
    <mergeCell ref="G21:M21"/>
    <mergeCell ref="Q21:U21"/>
    <mergeCell ref="W21:AC21"/>
    <mergeCell ref="AG21:AK21"/>
    <mergeCell ref="AM21:AS21"/>
    <mergeCell ref="AV21:AY21"/>
    <mergeCell ref="BA21:BD21"/>
    <mergeCell ref="BH21:BM21"/>
    <mergeCell ref="C23:P23"/>
    <mergeCell ref="Q23:AA23"/>
    <mergeCell ref="AC23:AI23"/>
    <mergeCell ref="AM23:AS23"/>
    <mergeCell ref="C25:E25"/>
    <mergeCell ref="G25:M25"/>
    <mergeCell ref="Q25:U25"/>
    <mergeCell ref="W25:AC25"/>
    <mergeCell ref="AG25:AK25"/>
    <mergeCell ref="AM25:AS25"/>
    <mergeCell ref="AV25:AY25"/>
    <mergeCell ref="BA25:BD25"/>
    <mergeCell ref="BH25:BM25"/>
    <mergeCell ref="C27:P27"/>
    <mergeCell ref="Q27:AA27"/>
    <mergeCell ref="AC27:AI27"/>
    <mergeCell ref="AM27:AS27"/>
    <mergeCell ref="C29:E29"/>
    <mergeCell ref="G29:M29"/>
    <mergeCell ref="Q29:U29"/>
    <mergeCell ref="W29:AC29"/>
    <mergeCell ref="AG29:AK29"/>
    <mergeCell ref="AM29:AS29"/>
    <mergeCell ref="AV29:AY29"/>
    <mergeCell ref="BA29:BD29"/>
    <mergeCell ref="BH29:BM29"/>
    <mergeCell ref="C31:P31"/>
    <mergeCell ref="Q31:AA31"/>
    <mergeCell ref="AC31:AI31"/>
    <mergeCell ref="AM31:AS31"/>
    <mergeCell ref="C33:E33"/>
    <mergeCell ref="G33:M33"/>
    <mergeCell ref="Q33:U33"/>
    <mergeCell ref="W33:AC33"/>
    <mergeCell ref="AG33:AK33"/>
    <mergeCell ref="AM33:AS33"/>
    <mergeCell ref="AV33:AY33"/>
    <mergeCell ref="BA33:BD33"/>
    <mergeCell ref="BH33:BM33"/>
    <mergeCell ref="C35:P35"/>
    <mergeCell ref="Q35:AA35"/>
    <mergeCell ref="AC35:AI35"/>
    <mergeCell ref="AM35:AS35"/>
    <mergeCell ref="C37:E37"/>
    <mergeCell ref="G37:M37"/>
    <mergeCell ref="Q37:U37"/>
    <mergeCell ref="W37:AC37"/>
    <mergeCell ref="AG37:AK37"/>
    <mergeCell ref="AM37:AS37"/>
    <mergeCell ref="B51:O51"/>
    <mergeCell ref="C53:M53"/>
    <mergeCell ref="O53:T53"/>
    <mergeCell ref="Z53:AK53"/>
    <mergeCell ref="AL53:AQ53"/>
    <mergeCell ref="AV53:AY53"/>
    <mergeCell ref="BC53:BH53"/>
    <mergeCell ref="B57:BM57"/>
    <mergeCell ref="AV37:AY37"/>
    <mergeCell ref="BA37:BD37"/>
    <mergeCell ref="BH37:BM37"/>
    <mergeCell ref="C43:P43"/>
    <mergeCell ref="BH45:BM45"/>
    <mergeCell ref="B47:O47"/>
    <mergeCell ref="C49:O49"/>
    <mergeCell ref="R49:W49"/>
    <mergeCell ref="AC49:AG49"/>
    <mergeCell ref="AJ49:AO49"/>
    <mergeCell ref="AU49:AX49"/>
    <mergeCell ref="BD49:BG49"/>
    <mergeCell ref="C39:P39"/>
    <mergeCell ref="Q39:AA39"/>
    <mergeCell ref="AC39:AI39"/>
    <mergeCell ref="AM39:AS39"/>
  </mergeCells>
  <phoneticPr fontId="20"/>
  <dataValidations count="1">
    <dataValidation type="list" allowBlank="1" showInputMessage="1" showErrorMessage="1" sqref="J8:T8">
      <formula1>"区分4以上,区分3,区分2以下"</formula1>
    </dataValidation>
  </dataValidations>
  <pageMargins left="0.59055118110236227" right="0.47244094488188976" top="0.45" bottom="0.21" header="0.35" footer="0.21"/>
  <pageSetup paperSize="9" scale="71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リスト!$A$8:$A$15</xm:f>
          </x14:formula1>
          <xm:sqref>U6</xm:sqref>
        </x14:dataValidation>
        <x14:dataValidation type="list" allowBlank="1" showInputMessage="1" showErrorMessage="1">
          <x14:formula1>
            <xm:f>リスト!$A$3:$A$5</xm:f>
          </x14:formula1>
          <xm:sqref>J6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K24"/>
  <sheetViews>
    <sheetView zoomScaleNormal="100" workbookViewId="0"/>
  </sheetViews>
  <sheetFormatPr defaultRowHeight="13.5" x14ac:dyDescent="0.15"/>
  <cols>
    <col min="1" max="57" width="2.625" style="19" customWidth="1"/>
    <col min="58" max="58" width="9" style="19" customWidth="1"/>
    <col min="59" max="16384" width="9" style="19"/>
  </cols>
  <sheetData>
    <row r="2" spans="1:37" x14ac:dyDescent="0.15">
      <c r="A2" s="19" t="s">
        <v>44</v>
      </c>
    </row>
    <row r="4" spans="1:37" x14ac:dyDescent="0.15">
      <c r="B4" s="19" t="s">
        <v>40</v>
      </c>
    </row>
    <row r="6" spans="1:37" ht="20.100000000000001" customHeight="1" x14ac:dyDescent="0.15">
      <c r="B6" s="137" t="s">
        <v>10</v>
      </c>
      <c r="C6" s="138"/>
      <c r="D6" s="138"/>
      <c r="E6" s="137" t="e">
        <f>VLOOKUP(人材雇用費算出書!$J$6,リスト!$A$91:$Q$94,3,TRUE)</f>
        <v>#N/A</v>
      </c>
      <c r="F6" s="139"/>
      <c r="G6" s="21" t="s">
        <v>23</v>
      </c>
      <c r="H6" s="137">
        <f>人材雇用費算出書!BL6</f>
        <v>0</v>
      </c>
      <c r="I6" s="139"/>
      <c r="J6" s="21" t="s">
        <v>27</v>
      </c>
      <c r="K6" s="137" t="s">
        <v>2</v>
      </c>
      <c r="L6" s="138"/>
      <c r="M6" s="138"/>
      <c r="N6" s="137" t="e">
        <f>VLOOKUP(人材雇用費算出書!$J$6,リスト!$A$91:$Q$94,6,TRUE)</f>
        <v>#N/A</v>
      </c>
      <c r="O6" s="139"/>
      <c r="P6" s="21" t="s">
        <v>23</v>
      </c>
      <c r="Q6" s="137">
        <f>人材雇用費算出書!BG6</f>
        <v>0</v>
      </c>
      <c r="R6" s="139"/>
      <c r="S6" s="21" t="s">
        <v>27</v>
      </c>
      <c r="T6" s="137" t="s">
        <v>4</v>
      </c>
      <c r="U6" s="138"/>
      <c r="V6" s="138"/>
      <c r="W6" s="137" t="e">
        <f>VLOOKUP(人材雇用費算出書!$J$6,リスト!$A$91:$Q$94,9,TRUE)</f>
        <v>#N/A</v>
      </c>
      <c r="X6" s="139"/>
      <c r="Y6" s="21" t="s">
        <v>23</v>
      </c>
      <c r="Z6" s="137">
        <f>人材雇用費算出書!BB6</f>
        <v>0</v>
      </c>
      <c r="AA6" s="139"/>
      <c r="AB6" s="21" t="s">
        <v>27</v>
      </c>
      <c r="AC6" s="137" t="s">
        <v>9</v>
      </c>
      <c r="AD6" s="138"/>
      <c r="AE6" s="138"/>
      <c r="AF6" s="137" t="e">
        <f>VLOOKUP(人材雇用費算出書!$J$6,リスト!$A$91:$Q$94,12,TRUE)</f>
        <v>#N/A</v>
      </c>
      <c r="AG6" s="139"/>
      <c r="AH6" s="21" t="s">
        <v>23</v>
      </c>
      <c r="AI6" s="137">
        <f>人材雇用費算出書!AW6</f>
        <v>0</v>
      </c>
      <c r="AJ6" s="139"/>
      <c r="AK6" s="21" t="s">
        <v>27</v>
      </c>
    </row>
    <row r="7" spans="1:37" ht="14.25" thickBot="1" x14ac:dyDescent="0.2"/>
    <row r="8" spans="1:37" ht="20.100000000000001" customHeight="1" thickBot="1" x14ac:dyDescent="0.2">
      <c r="B8" s="137" t="s">
        <v>94</v>
      </c>
      <c r="C8" s="138"/>
      <c r="D8" s="138"/>
      <c r="E8" s="137" t="e">
        <f>VLOOKUP(人材雇用費算出書!$J$6,リスト!$A$91:$Q$94,15,TRUE)</f>
        <v>#N/A</v>
      </c>
      <c r="F8" s="139"/>
      <c r="G8" s="21" t="s">
        <v>23</v>
      </c>
      <c r="H8" s="137">
        <f>人材雇用費算出書!$BL$8</f>
        <v>0</v>
      </c>
      <c r="I8" s="139"/>
      <c r="J8" s="21" t="s">
        <v>23</v>
      </c>
      <c r="K8" s="140">
        <v>0</v>
      </c>
      <c r="L8" s="141"/>
      <c r="M8" s="21" t="s">
        <v>27</v>
      </c>
      <c r="N8" s="137" t="s">
        <v>93</v>
      </c>
      <c r="O8" s="138"/>
      <c r="P8" s="138"/>
      <c r="Q8" s="137" t="e">
        <f>VLOOKUP(人材雇用費算出書!$J$6,リスト!$A$91:$T$94,18,TRUE)</f>
        <v>#N/A</v>
      </c>
      <c r="R8" s="142"/>
      <c r="S8" s="45" t="s">
        <v>23</v>
      </c>
      <c r="T8" s="137">
        <f>人材雇用費算出書!$BL$9</f>
        <v>0</v>
      </c>
      <c r="U8" s="142"/>
      <c r="V8" s="21" t="s">
        <v>23</v>
      </c>
      <c r="W8" s="140">
        <v>0</v>
      </c>
      <c r="X8" s="141"/>
    </row>
    <row r="9" spans="1:37" ht="14.25" thickBot="1" x14ac:dyDescent="0.2"/>
    <row r="10" spans="1:37" ht="20.100000000000001" customHeight="1" thickBot="1" x14ac:dyDescent="0.2">
      <c r="B10" s="136" t="s">
        <v>10</v>
      </c>
      <c r="C10" s="136"/>
      <c r="D10" s="136"/>
      <c r="F10" s="134" t="s">
        <v>27</v>
      </c>
      <c r="H10" s="136" t="s">
        <v>2</v>
      </c>
      <c r="I10" s="136"/>
      <c r="J10" s="136"/>
      <c r="L10" s="134" t="s">
        <v>27</v>
      </c>
      <c r="N10" s="136" t="s">
        <v>4</v>
      </c>
      <c r="O10" s="136"/>
      <c r="P10" s="136"/>
      <c r="R10" s="134" t="s">
        <v>27</v>
      </c>
      <c r="T10" s="136" t="s">
        <v>9</v>
      </c>
      <c r="U10" s="136"/>
      <c r="V10" s="136"/>
      <c r="X10" s="134" t="s">
        <v>27</v>
      </c>
      <c r="Z10" s="137" t="s">
        <v>94</v>
      </c>
      <c r="AA10" s="138"/>
      <c r="AB10" s="138"/>
      <c r="AC10" s="22"/>
      <c r="AD10" s="134" t="s">
        <v>27</v>
      </c>
      <c r="AF10" s="137" t="s">
        <v>93</v>
      </c>
      <c r="AG10" s="138"/>
      <c r="AH10" s="138"/>
    </row>
    <row r="11" spans="1:37" ht="20.100000000000001" customHeight="1" thickBot="1" x14ac:dyDescent="0.2">
      <c r="B11" s="131" t="e">
        <f>E6*H6</f>
        <v>#N/A</v>
      </c>
      <c r="C11" s="132"/>
      <c r="D11" s="133"/>
      <c r="F11" s="134"/>
      <c r="H11" s="131" t="e">
        <f>N6*Q6</f>
        <v>#N/A</v>
      </c>
      <c r="I11" s="132"/>
      <c r="J11" s="133"/>
      <c r="L11" s="134"/>
      <c r="N11" s="131" t="e">
        <f>W6*Z6</f>
        <v>#N/A</v>
      </c>
      <c r="O11" s="132"/>
      <c r="P11" s="133"/>
      <c r="R11" s="134"/>
      <c r="T11" s="131" t="e">
        <f>AF6*AI6</f>
        <v>#N/A</v>
      </c>
      <c r="U11" s="132"/>
      <c r="V11" s="133"/>
      <c r="X11" s="134"/>
      <c r="Z11" s="135" t="e">
        <f>E8*H8*K8</f>
        <v>#N/A</v>
      </c>
      <c r="AA11" s="135"/>
      <c r="AB11" s="135"/>
      <c r="AD11" s="134"/>
      <c r="AF11" s="143" t="e">
        <f>Q8*T8*W8</f>
        <v>#N/A</v>
      </c>
      <c r="AG11" s="143"/>
      <c r="AH11" s="143"/>
    </row>
    <row r="12" spans="1:37" ht="14.25" thickBot="1" x14ac:dyDescent="0.2"/>
    <row r="13" spans="1:37" ht="20.100000000000001" customHeight="1" x14ac:dyDescent="0.15">
      <c r="B13" s="20" t="s">
        <v>17</v>
      </c>
      <c r="D13" s="131" t="e">
        <f>B11+H11+N11+T11+Z11+AF11</f>
        <v>#N/A</v>
      </c>
      <c r="E13" s="132"/>
      <c r="F13" s="133"/>
    </row>
    <row r="15" spans="1:37" x14ac:dyDescent="0.15">
      <c r="B15" s="19" t="s">
        <v>45</v>
      </c>
    </row>
    <row r="17" spans="2:37" ht="20.100000000000001" customHeight="1" x14ac:dyDescent="0.15">
      <c r="B17" s="137" t="s">
        <v>10</v>
      </c>
      <c r="C17" s="138"/>
      <c r="D17" s="138"/>
      <c r="E17" s="137" t="e">
        <f>VLOOKUP(人材雇用費算出書!$J$6,リスト!$A$91:$Q$94,3,TRUE)</f>
        <v>#N/A</v>
      </c>
      <c r="F17" s="139"/>
      <c r="G17" s="21" t="s">
        <v>23</v>
      </c>
      <c r="H17" s="137">
        <f>人材雇用費算出書!BL7</f>
        <v>0</v>
      </c>
      <c r="I17" s="139"/>
      <c r="J17" s="21" t="s">
        <v>27</v>
      </c>
      <c r="K17" s="137" t="s">
        <v>2</v>
      </c>
      <c r="L17" s="138"/>
      <c r="M17" s="138"/>
      <c r="N17" s="137" t="e">
        <f>VLOOKUP(人材雇用費算出書!$J$6,リスト!$A$91:$Q$94,6,TRUE)</f>
        <v>#N/A</v>
      </c>
      <c r="O17" s="139"/>
      <c r="P17" s="21" t="s">
        <v>23</v>
      </c>
      <c r="Q17" s="137">
        <f>人材雇用費算出書!BG7</f>
        <v>0</v>
      </c>
      <c r="R17" s="139"/>
      <c r="S17" s="21" t="s">
        <v>27</v>
      </c>
      <c r="T17" s="137" t="s">
        <v>4</v>
      </c>
      <c r="U17" s="138"/>
      <c r="V17" s="138"/>
      <c r="W17" s="137" t="e">
        <f>VLOOKUP(人材雇用費算出書!$J$6,リスト!$A$91:$Q$94,9,TRUE)</f>
        <v>#N/A</v>
      </c>
      <c r="X17" s="139"/>
      <c r="Y17" s="21" t="s">
        <v>23</v>
      </c>
      <c r="Z17" s="137">
        <f>人材雇用費算出書!BB7</f>
        <v>0</v>
      </c>
      <c r="AA17" s="139"/>
      <c r="AB17" s="21" t="s">
        <v>27</v>
      </c>
      <c r="AC17" s="137" t="s">
        <v>9</v>
      </c>
      <c r="AD17" s="138"/>
      <c r="AE17" s="138"/>
      <c r="AF17" s="137" t="e">
        <f>VLOOKUP(人材雇用費算出書!$J$6,リスト!$A$91:$Q$94,12,TRUE)</f>
        <v>#N/A</v>
      </c>
      <c r="AG17" s="139"/>
      <c r="AH17" s="21" t="s">
        <v>23</v>
      </c>
      <c r="AI17" s="137">
        <f>人材雇用費算出書!AW7</f>
        <v>0</v>
      </c>
      <c r="AJ17" s="139"/>
      <c r="AK17" s="21" t="s">
        <v>27</v>
      </c>
    </row>
    <row r="18" spans="2:37" ht="14.25" thickBot="1" x14ac:dyDescent="0.2"/>
    <row r="19" spans="2:37" ht="20.100000000000001" customHeight="1" thickBot="1" x14ac:dyDescent="0.2">
      <c r="B19" s="137" t="s">
        <v>94</v>
      </c>
      <c r="C19" s="138"/>
      <c r="D19" s="138"/>
      <c r="E19" s="137" t="e">
        <f>VLOOKUP(人材雇用費算出書!$J$6,リスト!$A$91:$Q$94,15,TRUE)</f>
        <v>#N/A</v>
      </c>
      <c r="F19" s="139"/>
      <c r="G19" s="21" t="s">
        <v>23</v>
      </c>
      <c r="H19" s="137">
        <f>人材雇用費算出書!BL10</f>
        <v>0</v>
      </c>
      <c r="I19" s="139"/>
      <c r="J19" s="21" t="s">
        <v>23</v>
      </c>
      <c r="K19" s="140">
        <v>0</v>
      </c>
      <c r="L19" s="141"/>
      <c r="M19" s="21" t="s">
        <v>27</v>
      </c>
      <c r="N19" s="137" t="s">
        <v>93</v>
      </c>
      <c r="O19" s="138"/>
      <c r="P19" s="138"/>
      <c r="Q19" s="137" t="e">
        <f>VLOOKUP(人材雇用費算出書!$J$6,リスト!$A$91:$T$94,18,TRUE)</f>
        <v>#N/A</v>
      </c>
      <c r="R19" s="142"/>
      <c r="S19" s="45" t="s">
        <v>23</v>
      </c>
      <c r="T19" s="137">
        <f>人材雇用費算出書!BL11</f>
        <v>0</v>
      </c>
      <c r="U19" s="142"/>
      <c r="V19" s="21" t="s">
        <v>23</v>
      </c>
      <c r="W19" s="140">
        <v>0</v>
      </c>
      <c r="X19" s="141"/>
    </row>
    <row r="20" spans="2:37" ht="14.25" thickBot="1" x14ac:dyDescent="0.2"/>
    <row r="21" spans="2:37" ht="20.100000000000001" customHeight="1" thickBot="1" x14ac:dyDescent="0.2">
      <c r="B21" s="136" t="s">
        <v>10</v>
      </c>
      <c r="C21" s="136"/>
      <c r="D21" s="136"/>
      <c r="F21" s="134" t="s">
        <v>27</v>
      </c>
      <c r="H21" s="136" t="s">
        <v>2</v>
      </c>
      <c r="I21" s="136"/>
      <c r="J21" s="136"/>
      <c r="L21" s="134" t="s">
        <v>27</v>
      </c>
      <c r="N21" s="136" t="s">
        <v>4</v>
      </c>
      <c r="O21" s="136"/>
      <c r="P21" s="136"/>
      <c r="R21" s="134" t="s">
        <v>27</v>
      </c>
      <c r="T21" s="136" t="s">
        <v>9</v>
      </c>
      <c r="U21" s="136"/>
      <c r="V21" s="136"/>
      <c r="X21" s="134" t="s">
        <v>27</v>
      </c>
      <c r="Z21" s="137" t="s">
        <v>38</v>
      </c>
      <c r="AA21" s="138"/>
      <c r="AB21" s="139"/>
      <c r="AD21" s="134" t="s">
        <v>27</v>
      </c>
      <c r="AF21" s="137" t="s">
        <v>93</v>
      </c>
      <c r="AG21" s="138"/>
      <c r="AH21" s="138"/>
    </row>
    <row r="22" spans="2:37" ht="20.100000000000001" customHeight="1" thickBot="1" x14ac:dyDescent="0.2">
      <c r="B22" s="131" t="e">
        <f>E17*H17</f>
        <v>#N/A</v>
      </c>
      <c r="C22" s="132"/>
      <c r="D22" s="133"/>
      <c r="F22" s="134"/>
      <c r="H22" s="131" t="e">
        <f>N17*Q17</f>
        <v>#N/A</v>
      </c>
      <c r="I22" s="132"/>
      <c r="J22" s="133"/>
      <c r="L22" s="134"/>
      <c r="N22" s="131" t="e">
        <f>W17*Z17</f>
        <v>#N/A</v>
      </c>
      <c r="O22" s="132"/>
      <c r="P22" s="133"/>
      <c r="R22" s="134"/>
      <c r="T22" s="131" t="e">
        <f>AF17*AI17</f>
        <v>#N/A</v>
      </c>
      <c r="U22" s="132"/>
      <c r="V22" s="133"/>
      <c r="X22" s="134"/>
      <c r="Z22" s="135" t="e">
        <f>E19*H19*K19</f>
        <v>#N/A</v>
      </c>
      <c r="AA22" s="135"/>
      <c r="AB22" s="135"/>
      <c r="AD22" s="134"/>
      <c r="AF22" s="143" t="e">
        <f>Q19*T19*W19</f>
        <v>#N/A</v>
      </c>
      <c r="AG22" s="143"/>
      <c r="AH22" s="143"/>
    </row>
    <row r="23" spans="2:37" ht="14.25" thickBot="1" x14ac:dyDescent="0.2"/>
    <row r="24" spans="2:37" ht="20.100000000000001" customHeight="1" x14ac:dyDescent="0.15">
      <c r="B24" s="20" t="s">
        <v>17</v>
      </c>
      <c r="D24" s="131" t="e">
        <f>B22+H22+N22+T22+Z22+AF22</f>
        <v>#N/A</v>
      </c>
      <c r="E24" s="132"/>
      <c r="F24" s="133"/>
    </row>
  </sheetData>
  <mergeCells count="76">
    <mergeCell ref="AD21:AD22"/>
    <mergeCell ref="AF21:AH21"/>
    <mergeCell ref="AF22:AH22"/>
    <mergeCell ref="AF10:AH10"/>
    <mergeCell ref="AF11:AH11"/>
    <mergeCell ref="AD10:AD11"/>
    <mergeCell ref="AC17:AE17"/>
    <mergeCell ref="AF17:AG17"/>
    <mergeCell ref="T19:U19"/>
    <mergeCell ref="W19:X19"/>
    <mergeCell ref="N8:P8"/>
    <mergeCell ref="Q8:R8"/>
    <mergeCell ref="T8:U8"/>
    <mergeCell ref="W8:X8"/>
    <mergeCell ref="N11:P11"/>
    <mergeCell ref="T11:V11"/>
    <mergeCell ref="AF6:AG6"/>
    <mergeCell ref="AI6:AJ6"/>
    <mergeCell ref="B8:D8"/>
    <mergeCell ref="E8:F8"/>
    <mergeCell ref="H8:I8"/>
    <mergeCell ref="K8:L8"/>
    <mergeCell ref="Q6:R6"/>
    <mergeCell ref="T6:V6"/>
    <mergeCell ref="W6:X6"/>
    <mergeCell ref="Z6:AA6"/>
    <mergeCell ref="AC6:AE6"/>
    <mergeCell ref="B6:D6"/>
    <mergeCell ref="E6:F6"/>
    <mergeCell ref="H6:I6"/>
    <mergeCell ref="K6:M6"/>
    <mergeCell ref="N6:O6"/>
    <mergeCell ref="Z11:AB11"/>
    <mergeCell ref="B10:D10"/>
    <mergeCell ref="H10:J10"/>
    <mergeCell ref="N10:P10"/>
    <mergeCell ref="T10:V10"/>
    <mergeCell ref="Z10:AB10"/>
    <mergeCell ref="AI17:AJ17"/>
    <mergeCell ref="B19:D19"/>
    <mergeCell ref="E19:F19"/>
    <mergeCell ref="H19:I19"/>
    <mergeCell ref="K19:L19"/>
    <mergeCell ref="N17:O17"/>
    <mergeCell ref="Q17:R17"/>
    <mergeCell ref="T17:V17"/>
    <mergeCell ref="W17:X17"/>
    <mergeCell ref="Z17:AA17"/>
    <mergeCell ref="B17:D17"/>
    <mergeCell ref="E17:F17"/>
    <mergeCell ref="H17:I17"/>
    <mergeCell ref="K17:M17"/>
    <mergeCell ref="N19:P19"/>
    <mergeCell ref="Q19:R19"/>
    <mergeCell ref="Z22:AB22"/>
    <mergeCell ref="B21:D21"/>
    <mergeCell ref="H21:J21"/>
    <mergeCell ref="N21:P21"/>
    <mergeCell ref="T21:V21"/>
    <mergeCell ref="Z21:AB21"/>
    <mergeCell ref="D24:F24"/>
    <mergeCell ref="F10:F11"/>
    <mergeCell ref="L10:L11"/>
    <mergeCell ref="R10:R11"/>
    <mergeCell ref="X10:X11"/>
    <mergeCell ref="F21:F22"/>
    <mergeCell ref="L21:L22"/>
    <mergeCell ref="R21:R22"/>
    <mergeCell ref="X21:X22"/>
    <mergeCell ref="B22:D22"/>
    <mergeCell ref="H22:J22"/>
    <mergeCell ref="N22:P22"/>
    <mergeCell ref="T22:V22"/>
    <mergeCell ref="D13:F13"/>
    <mergeCell ref="B11:D11"/>
    <mergeCell ref="H11:J11"/>
  </mergeCells>
  <phoneticPr fontId="20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W56"/>
  <sheetViews>
    <sheetView zoomScaleNormal="100" workbookViewId="0">
      <selection sqref="A1:D1"/>
    </sheetView>
  </sheetViews>
  <sheetFormatPr defaultRowHeight="13.5" x14ac:dyDescent="0.15"/>
  <cols>
    <col min="1" max="2" width="35.625" style="26" customWidth="1"/>
    <col min="3" max="3" width="20.625" style="26" customWidth="1"/>
    <col min="4" max="4" width="35.625" style="26" customWidth="1"/>
    <col min="5" max="257" width="9" style="26" customWidth="1"/>
    <col min="258" max="16376" width="9" customWidth="1"/>
  </cols>
  <sheetData>
    <row r="1" spans="1:4" ht="17.25" x14ac:dyDescent="0.15">
      <c r="A1" s="144" t="s">
        <v>83</v>
      </c>
      <c r="B1" s="144"/>
      <c r="C1" s="144"/>
      <c r="D1" s="144"/>
    </row>
    <row r="3" spans="1:4" x14ac:dyDescent="0.15">
      <c r="B3" s="29"/>
      <c r="C3" s="29" t="s">
        <v>84</v>
      </c>
      <c r="D3" s="30"/>
    </row>
    <row r="5" spans="1:4" ht="17.100000000000001" customHeight="1" x14ac:dyDescent="0.15">
      <c r="A5" s="27" t="s">
        <v>81</v>
      </c>
      <c r="B5" s="27" t="s">
        <v>82</v>
      </c>
      <c r="C5" s="27" t="s">
        <v>103</v>
      </c>
      <c r="D5" s="27" t="s">
        <v>111</v>
      </c>
    </row>
    <row r="6" spans="1:4" ht="17.100000000000001" customHeight="1" x14ac:dyDescent="0.15">
      <c r="A6" s="28"/>
      <c r="B6" s="28"/>
      <c r="C6" s="46"/>
      <c r="D6" s="31"/>
    </row>
    <row r="7" spans="1:4" ht="17.100000000000001" customHeight="1" x14ac:dyDescent="0.15">
      <c r="A7" s="28"/>
      <c r="B7" s="28"/>
      <c r="C7" s="46"/>
      <c r="D7" s="31"/>
    </row>
    <row r="8" spans="1:4" ht="17.100000000000001" customHeight="1" x14ac:dyDescent="0.15">
      <c r="A8" s="28"/>
      <c r="B8" s="28"/>
      <c r="C8" s="46"/>
      <c r="D8" s="31"/>
    </row>
    <row r="9" spans="1:4" ht="17.100000000000001" customHeight="1" x14ac:dyDescent="0.15">
      <c r="A9" s="28"/>
      <c r="B9" s="28"/>
      <c r="C9" s="46"/>
      <c r="D9" s="31"/>
    </row>
    <row r="10" spans="1:4" ht="17.100000000000001" customHeight="1" x14ac:dyDescent="0.15">
      <c r="A10" s="28"/>
      <c r="B10" s="28"/>
      <c r="C10" s="46"/>
      <c r="D10" s="31"/>
    </row>
    <row r="11" spans="1:4" ht="17.100000000000001" customHeight="1" x14ac:dyDescent="0.15">
      <c r="A11" s="28"/>
      <c r="B11" s="28"/>
      <c r="C11" s="46"/>
      <c r="D11" s="31"/>
    </row>
    <row r="12" spans="1:4" ht="17.100000000000001" customHeight="1" x14ac:dyDescent="0.15">
      <c r="A12" s="28"/>
      <c r="B12" s="28"/>
      <c r="C12" s="46"/>
      <c r="D12" s="31"/>
    </row>
    <row r="13" spans="1:4" ht="17.100000000000001" customHeight="1" x14ac:dyDescent="0.15">
      <c r="A13" s="28"/>
      <c r="B13" s="28"/>
      <c r="C13" s="46"/>
      <c r="D13" s="31"/>
    </row>
    <row r="14" spans="1:4" ht="17.100000000000001" customHeight="1" x14ac:dyDescent="0.15">
      <c r="A14" s="28"/>
      <c r="B14" s="28"/>
      <c r="C14" s="46"/>
      <c r="D14" s="31"/>
    </row>
    <row r="15" spans="1:4" ht="17.100000000000001" customHeight="1" x14ac:dyDescent="0.15">
      <c r="A15" s="28"/>
      <c r="B15" s="28"/>
      <c r="C15" s="46"/>
      <c r="D15" s="31"/>
    </row>
    <row r="16" spans="1:4" ht="17.100000000000001" customHeight="1" x14ac:dyDescent="0.15">
      <c r="A16" s="28"/>
      <c r="B16" s="28"/>
      <c r="C16" s="46"/>
      <c r="D16" s="31"/>
    </row>
    <row r="17" spans="1:4" ht="17.100000000000001" customHeight="1" x14ac:dyDescent="0.15">
      <c r="A17" s="28"/>
      <c r="B17" s="28"/>
      <c r="C17" s="46"/>
      <c r="D17" s="31"/>
    </row>
    <row r="18" spans="1:4" ht="17.100000000000001" customHeight="1" x14ac:dyDescent="0.15">
      <c r="A18" s="28"/>
      <c r="B18" s="28"/>
      <c r="C18" s="46"/>
      <c r="D18" s="31"/>
    </row>
    <row r="19" spans="1:4" ht="17.100000000000001" customHeight="1" x14ac:dyDescent="0.15">
      <c r="A19" s="28"/>
      <c r="B19" s="28"/>
      <c r="C19" s="46"/>
      <c r="D19" s="31"/>
    </row>
    <row r="20" spans="1:4" ht="17.100000000000001" customHeight="1" x14ac:dyDescent="0.15">
      <c r="A20" s="28"/>
      <c r="B20" s="28"/>
      <c r="C20" s="46"/>
      <c r="D20" s="31"/>
    </row>
    <row r="21" spans="1:4" ht="17.100000000000001" customHeight="1" x14ac:dyDescent="0.15">
      <c r="A21" s="28"/>
      <c r="B21" s="28"/>
      <c r="C21" s="46"/>
      <c r="D21" s="31"/>
    </row>
    <row r="22" spans="1:4" ht="17.100000000000001" customHeight="1" x14ac:dyDescent="0.15">
      <c r="A22" s="28"/>
      <c r="B22" s="28"/>
      <c r="C22" s="46"/>
      <c r="D22" s="31"/>
    </row>
    <row r="23" spans="1:4" ht="17.100000000000001" customHeight="1" x14ac:dyDescent="0.15">
      <c r="A23" s="28"/>
      <c r="B23" s="28"/>
      <c r="C23" s="46"/>
      <c r="D23" s="31"/>
    </row>
    <row r="24" spans="1:4" ht="17.100000000000001" customHeight="1" x14ac:dyDescent="0.15">
      <c r="A24" s="28"/>
      <c r="B24" s="28"/>
      <c r="C24" s="46"/>
      <c r="D24" s="31"/>
    </row>
    <row r="25" spans="1:4" ht="17.100000000000001" customHeight="1" x14ac:dyDescent="0.15">
      <c r="A25" s="28"/>
      <c r="B25" s="28"/>
      <c r="C25" s="46"/>
      <c r="D25" s="31"/>
    </row>
    <row r="26" spans="1:4" ht="17.100000000000001" customHeight="1" x14ac:dyDescent="0.15">
      <c r="A26" s="28"/>
      <c r="B26" s="28"/>
      <c r="C26" s="46"/>
      <c r="D26" s="31"/>
    </row>
    <row r="27" spans="1:4" ht="17.100000000000001" customHeight="1" x14ac:dyDescent="0.15">
      <c r="A27" s="28"/>
      <c r="B27" s="28"/>
      <c r="C27" s="46"/>
      <c r="D27" s="31"/>
    </row>
    <row r="28" spans="1:4" ht="17.100000000000001" customHeight="1" x14ac:dyDescent="0.15">
      <c r="A28" s="28"/>
      <c r="B28" s="28"/>
      <c r="C28" s="46"/>
      <c r="D28" s="31"/>
    </row>
    <row r="29" spans="1:4" ht="17.100000000000001" customHeight="1" x14ac:dyDescent="0.15">
      <c r="A29" s="28"/>
      <c r="B29" s="28"/>
      <c r="C29" s="46"/>
      <c r="D29" s="31"/>
    </row>
    <row r="30" spans="1:4" ht="17.100000000000001" customHeight="1" x14ac:dyDescent="0.15">
      <c r="A30" s="28"/>
      <c r="B30" s="28"/>
      <c r="C30" s="46"/>
      <c r="D30" s="31"/>
    </row>
    <row r="31" spans="1:4" ht="17.100000000000001" customHeight="1" x14ac:dyDescent="0.15">
      <c r="A31" s="28"/>
      <c r="B31" s="28"/>
      <c r="C31" s="46"/>
      <c r="D31" s="31"/>
    </row>
    <row r="32" spans="1:4" ht="17.100000000000001" customHeight="1" x14ac:dyDescent="0.15">
      <c r="A32" s="28"/>
      <c r="B32" s="28"/>
      <c r="C32" s="46"/>
      <c r="D32" s="31"/>
    </row>
    <row r="33" spans="1:4" ht="17.100000000000001" customHeight="1" x14ac:dyDescent="0.15">
      <c r="A33" s="28"/>
      <c r="B33" s="28"/>
      <c r="C33" s="46"/>
      <c r="D33" s="31"/>
    </row>
    <row r="34" spans="1:4" ht="17.100000000000001" customHeight="1" x14ac:dyDescent="0.15">
      <c r="A34" s="28"/>
      <c r="B34" s="28"/>
      <c r="C34" s="46"/>
      <c r="D34" s="31"/>
    </row>
    <row r="35" spans="1:4" ht="17.100000000000001" customHeight="1" x14ac:dyDescent="0.15">
      <c r="A35" s="28"/>
      <c r="B35" s="28"/>
      <c r="C35" s="46"/>
      <c r="D35" s="31"/>
    </row>
    <row r="36" spans="1:4" ht="17.100000000000001" customHeight="1" x14ac:dyDescent="0.15">
      <c r="A36" s="28"/>
      <c r="B36" s="28"/>
      <c r="C36" s="46"/>
      <c r="D36" s="31"/>
    </row>
    <row r="37" spans="1:4" ht="17.100000000000001" customHeight="1" x14ac:dyDescent="0.15">
      <c r="A37" s="28"/>
      <c r="B37" s="28"/>
      <c r="C37" s="46"/>
      <c r="D37" s="31"/>
    </row>
    <row r="38" spans="1:4" ht="17.100000000000001" customHeight="1" x14ac:dyDescent="0.15">
      <c r="A38" s="28"/>
      <c r="B38" s="28"/>
      <c r="C38" s="46"/>
      <c r="D38" s="31"/>
    </row>
    <row r="39" spans="1:4" ht="17.100000000000001" customHeight="1" x14ac:dyDescent="0.15">
      <c r="A39" s="28"/>
      <c r="B39" s="28"/>
      <c r="C39" s="46"/>
      <c r="D39" s="31"/>
    </row>
    <row r="40" spans="1:4" ht="17.100000000000001" customHeight="1" x14ac:dyDescent="0.15">
      <c r="A40" s="28"/>
      <c r="B40" s="28"/>
      <c r="C40" s="46"/>
      <c r="D40" s="31"/>
    </row>
    <row r="41" spans="1:4" ht="17.100000000000001" customHeight="1" x14ac:dyDescent="0.15">
      <c r="A41" s="28"/>
      <c r="B41" s="28"/>
      <c r="C41" s="46"/>
      <c r="D41" s="31"/>
    </row>
    <row r="42" spans="1:4" ht="17.100000000000001" customHeight="1" x14ac:dyDescent="0.15">
      <c r="A42" s="28"/>
      <c r="B42" s="28"/>
      <c r="C42" s="46"/>
      <c r="D42" s="31"/>
    </row>
    <row r="43" spans="1:4" ht="17.100000000000001" customHeight="1" x14ac:dyDescent="0.15">
      <c r="A43" s="28"/>
      <c r="B43" s="28"/>
      <c r="C43" s="46"/>
      <c r="D43" s="31"/>
    </row>
    <row r="44" spans="1:4" ht="17.100000000000001" customHeight="1" x14ac:dyDescent="0.15">
      <c r="A44" s="28"/>
      <c r="B44" s="28"/>
      <c r="C44" s="46"/>
      <c r="D44" s="31"/>
    </row>
    <row r="45" spans="1:4" ht="17.100000000000001" customHeight="1" x14ac:dyDescent="0.15">
      <c r="A45" s="145" t="s">
        <v>15</v>
      </c>
      <c r="B45" s="146"/>
      <c r="C45" s="44"/>
      <c r="D45" s="32">
        <f>SUM(D6:D44)</f>
        <v>0</v>
      </c>
    </row>
    <row r="46" spans="1:4" ht="17.100000000000001" customHeight="1" x14ac:dyDescent="0.15">
      <c r="A46" s="145" t="s">
        <v>104</v>
      </c>
      <c r="B46" s="146"/>
      <c r="C46" s="44"/>
      <c r="D46" s="32">
        <f>SUM(C6:C44)</f>
        <v>0</v>
      </c>
    </row>
    <row r="47" spans="1:4" ht="17.100000000000001" customHeight="1" x14ac:dyDescent="0.15">
      <c r="A47" s="145" t="s">
        <v>85</v>
      </c>
      <c r="B47" s="146"/>
      <c r="C47" s="44"/>
      <c r="D47" s="32" t="e">
        <f>D45/D46</f>
        <v>#DIV/0!</v>
      </c>
    </row>
    <row r="48" spans="1:4" ht="15" customHeight="1" x14ac:dyDescent="0.15"/>
    <row r="49" spans="1:4" ht="23.25" customHeight="1" x14ac:dyDescent="0.15">
      <c r="A49" s="147" t="s">
        <v>109</v>
      </c>
      <c r="B49" s="147"/>
      <c r="C49" s="147"/>
      <c r="D49" s="147"/>
    </row>
    <row r="50" spans="1:4" ht="15" customHeight="1" x14ac:dyDescent="0.15"/>
    <row r="51" spans="1:4" ht="15" customHeight="1" x14ac:dyDescent="0.15"/>
    <row r="52" spans="1:4" ht="15" customHeight="1" x14ac:dyDescent="0.15"/>
    <row r="53" spans="1:4" ht="15" customHeight="1" x14ac:dyDescent="0.15"/>
    <row r="54" spans="1:4" ht="15" customHeight="1" x14ac:dyDescent="0.15"/>
    <row r="55" spans="1:4" ht="15" customHeight="1" x14ac:dyDescent="0.15"/>
    <row r="56" spans="1:4" ht="15" customHeight="1" x14ac:dyDescent="0.15"/>
  </sheetData>
  <mergeCells count="5">
    <mergeCell ref="A1:D1"/>
    <mergeCell ref="A45:B45"/>
    <mergeCell ref="A46:B46"/>
    <mergeCell ref="A47:B47"/>
    <mergeCell ref="A49:D49"/>
  </mergeCells>
  <phoneticPr fontId="28" type="Hiragana"/>
  <pageMargins left="0.7" right="0.7" top="0.75" bottom="0.75" header="0.3" footer="0.3"/>
  <pageSetup paperSize="9" scale="7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D26"/>
  <sheetViews>
    <sheetView zoomScaleNormal="100" workbookViewId="0"/>
  </sheetViews>
  <sheetFormatPr defaultRowHeight="13.5" x14ac:dyDescent="0.15"/>
  <cols>
    <col min="1" max="1" width="9" style="47"/>
    <col min="2" max="2" width="30.625" style="47" customWidth="1"/>
    <col min="3" max="4" width="20.625" style="47" customWidth="1"/>
    <col min="5" max="16384" width="9" style="47"/>
  </cols>
  <sheetData>
    <row r="2" spans="2:4" ht="17.25" x14ac:dyDescent="0.15">
      <c r="B2" s="148" t="s">
        <v>105</v>
      </c>
      <c r="C2" s="149"/>
      <c r="D2" s="149"/>
    </row>
    <row r="4" spans="2:4" ht="22.5" customHeight="1" x14ac:dyDescent="0.15">
      <c r="B4" s="48" t="s">
        <v>106</v>
      </c>
      <c r="C4" s="49" t="s">
        <v>107</v>
      </c>
      <c r="D4" s="49" t="s">
        <v>108</v>
      </c>
    </row>
    <row r="5" spans="2:4" ht="22.5" customHeight="1" x14ac:dyDescent="0.15">
      <c r="B5" s="50"/>
      <c r="C5" s="50"/>
      <c r="D5" s="50"/>
    </row>
    <row r="6" spans="2:4" ht="14.25" x14ac:dyDescent="0.15">
      <c r="B6" s="50"/>
      <c r="C6" s="50"/>
      <c r="D6" s="50"/>
    </row>
    <row r="7" spans="2:4" ht="14.25" x14ac:dyDescent="0.15">
      <c r="B7" s="50"/>
      <c r="C7" s="50"/>
      <c r="D7" s="50"/>
    </row>
    <row r="8" spans="2:4" ht="14.25" x14ac:dyDescent="0.15">
      <c r="B8" s="50"/>
      <c r="C8" s="50"/>
      <c r="D8" s="50"/>
    </row>
    <row r="9" spans="2:4" ht="14.25" x14ac:dyDescent="0.15">
      <c r="B9" s="50"/>
      <c r="C9" s="50"/>
      <c r="D9" s="50"/>
    </row>
    <row r="10" spans="2:4" ht="14.25" x14ac:dyDescent="0.15">
      <c r="B10" s="50"/>
      <c r="C10" s="50"/>
      <c r="D10" s="50"/>
    </row>
    <row r="11" spans="2:4" ht="14.25" x14ac:dyDescent="0.15">
      <c r="B11" s="50"/>
      <c r="C11" s="50"/>
      <c r="D11" s="50"/>
    </row>
    <row r="12" spans="2:4" ht="14.25" x14ac:dyDescent="0.15">
      <c r="B12" s="50"/>
      <c r="C12" s="50"/>
      <c r="D12" s="50"/>
    </row>
    <row r="13" spans="2:4" ht="14.25" x14ac:dyDescent="0.15">
      <c r="B13" s="50"/>
      <c r="C13" s="50"/>
      <c r="D13" s="50"/>
    </row>
    <row r="14" spans="2:4" ht="14.25" x14ac:dyDescent="0.15">
      <c r="B14" s="50"/>
      <c r="C14" s="50"/>
      <c r="D14" s="50"/>
    </row>
    <row r="15" spans="2:4" ht="14.25" x14ac:dyDescent="0.15">
      <c r="B15" s="50"/>
      <c r="C15" s="50"/>
      <c r="D15" s="50"/>
    </row>
    <row r="16" spans="2:4" ht="14.25" x14ac:dyDescent="0.15">
      <c r="B16" s="50"/>
      <c r="C16" s="50"/>
      <c r="D16" s="50"/>
    </row>
    <row r="17" spans="2:4" ht="14.25" x14ac:dyDescent="0.15">
      <c r="B17" s="50"/>
      <c r="C17" s="50"/>
      <c r="D17" s="50"/>
    </row>
    <row r="18" spans="2:4" ht="14.25" x14ac:dyDescent="0.15">
      <c r="B18" s="50"/>
      <c r="C18" s="50"/>
      <c r="D18" s="50"/>
    </row>
    <row r="19" spans="2:4" ht="14.25" x14ac:dyDescent="0.15">
      <c r="B19" s="50"/>
      <c r="C19" s="50"/>
      <c r="D19" s="50"/>
    </row>
    <row r="20" spans="2:4" ht="14.25" x14ac:dyDescent="0.15">
      <c r="B20" s="50"/>
      <c r="C20" s="50"/>
      <c r="D20" s="50"/>
    </row>
    <row r="21" spans="2:4" ht="14.25" x14ac:dyDescent="0.15">
      <c r="B21" s="50"/>
      <c r="C21" s="50"/>
      <c r="D21" s="50"/>
    </row>
    <row r="22" spans="2:4" ht="14.25" x14ac:dyDescent="0.15">
      <c r="B22" s="50"/>
      <c r="C22" s="50"/>
      <c r="D22" s="50"/>
    </row>
    <row r="23" spans="2:4" ht="14.25" x14ac:dyDescent="0.15">
      <c r="B23" s="50"/>
      <c r="C23" s="50"/>
      <c r="D23" s="50"/>
    </row>
    <row r="24" spans="2:4" ht="14.25" x14ac:dyDescent="0.15">
      <c r="B24" s="50"/>
      <c r="C24" s="50"/>
      <c r="D24" s="50"/>
    </row>
    <row r="26" spans="2:4" ht="14.25" x14ac:dyDescent="0.15">
      <c r="B26" s="150"/>
      <c r="C26" s="151"/>
      <c r="D26" s="151"/>
    </row>
  </sheetData>
  <mergeCells count="2">
    <mergeCell ref="B2:D2"/>
    <mergeCell ref="B26:D26"/>
  </mergeCells>
  <phoneticPr fontId="38"/>
  <pageMargins left="0.7" right="0.7" top="0.75" bottom="0.75" header="0.3" footer="0.3"/>
  <pageSetup paperSize="9" scale="9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02"/>
  <sheetViews>
    <sheetView workbookViewId="0"/>
  </sheetViews>
  <sheetFormatPr defaultRowHeight="13.5" x14ac:dyDescent="0.15"/>
  <cols>
    <col min="1" max="1" width="2.625" style="19" customWidth="1"/>
    <col min="2" max="2" width="8.125" style="19" customWidth="1"/>
    <col min="3" max="3" width="10.5" style="19" bestFit="1" customWidth="1"/>
    <col min="4" max="4" width="6.5" style="19" bestFit="1" customWidth="1"/>
    <col min="5" max="5" width="10.5" style="19" bestFit="1" customWidth="1"/>
    <col min="6" max="10" width="2.625" style="19" customWidth="1"/>
    <col min="11" max="11" width="10.5" style="19" bestFit="1" customWidth="1"/>
    <col min="12" max="12" width="6.5" style="19" bestFit="1" customWidth="1"/>
    <col min="13" max="13" width="10.5" style="19" bestFit="1" customWidth="1"/>
    <col min="14" max="14" width="2.625" style="19" customWidth="1"/>
    <col min="15" max="15" width="2.5" style="19" bestFit="1" customWidth="1"/>
    <col min="16" max="26" width="2.625" style="19" customWidth="1"/>
    <col min="27" max="27" width="5.5" style="19" bestFit="1" customWidth="1"/>
    <col min="28" max="31" width="7.5" style="19" bestFit="1" customWidth="1"/>
    <col min="32" max="57" width="2.625" style="19" customWidth="1"/>
    <col min="58" max="58" width="9" style="19" customWidth="1"/>
    <col min="59" max="16384" width="9" style="19"/>
  </cols>
  <sheetData>
    <row r="2" spans="1:6" x14ac:dyDescent="0.15">
      <c r="A2" s="19" t="s">
        <v>67</v>
      </c>
    </row>
    <row r="3" spans="1:6" x14ac:dyDescent="0.15">
      <c r="A3" s="23" t="s">
        <v>5</v>
      </c>
      <c r="B3" s="23"/>
      <c r="C3" s="23"/>
    </row>
    <row r="4" spans="1:6" x14ac:dyDescent="0.15">
      <c r="A4" s="23" t="s">
        <v>68</v>
      </c>
      <c r="B4" s="23"/>
      <c r="C4" s="23"/>
    </row>
    <row r="5" spans="1:6" x14ac:dyDescent="0.15">
      <c r="A5" s="23" t="s">
        <v>69</v>
      </c>
      <c r="B5" s="23"/>
      <c r="C5" s="23"/>
    </row>
    <row r="6" spans="1:6" ht="6" customHeight="1" x14ac:dyDescent="0.15"/>
    <row r="7" spans="1:6" x14ac:dyDescent="0.15">
      <c r="A7" s="19" t="s">
        <v>70</v>
      </c>
    </row>
    <row r="8" spans="1:6" x14ac:dyDescent="0.15">
      <c r="A8" s="23" t="s">
        <v>47</v>
      </c>
      <c r="B8" s="23"/>
      <c r="C8" s="23"/>
      <c r="D8" s="41">
        <v>11.6</v>
      </c>
      <c r="E8" s="24"/>
      <c r="F8" s="24"/>
    </row>
    <row r="9" spans="1:6" x14ac:dyDescent="0.15">
      <c r="A9" s="23" t="s">
        <v>59</v>
      </c>
      <c r="B9" s="23"/>
      <c r="C9" s="23"/>
      <c r="D9" s="41">
        <v>11.28</v>
      </c>
      <c r="E9" s="24"/>
      <c r="F9" s="24"/>
    </row>
    <row r="10" spans="1:6" x14ac:dyDescent="0.15">
      <c r="A10" s="23" t="s">
        <v>20</v>
      </c>
      <c r="B10" s="23"/>
      <c r="C10" s="23"/>
      <c r="D10" s="41">
        <v>11.2</v>
      </c>
      <c r="E10" s="24"/>
      <c r="F10" s="24"/>
    </row>
    <row r="11" spans="1:6" x14ac:dyDescent="0.15">
      <c r="A11" s="23" t="s">
        <v>62</v>
      </c>
      <c r="B11" s="23"/>
      <c r="C11" s="23"/>
      <c r="D11" s="41">
        <v>10.96</v>
      </c>
      <c r="E11" s="24"/>
      <c r="F11" s="24"/>
    </row>
    <row r="12" spans="1:6" x14ac:dyDescent="0.15">
      <c r="A12" s="23" t="s">
        <v>63</v>
      </c>
      <c r="B12" s="23"/>
      <c r="C12" s="23"/>
      <c r="D12" s="41">
        <v>10.8</v>
      </c>
      <c r="E12" s="24"/>
      <c r="F12" s="24"/>
    </row>
    <row r="13" spans="1:6" x14ac:dyDescent="0.15">
      <c r="A13" s="23" t="s">
        <v>61</v>
      </c>
      <c r="B13" s="23"/>
      <c r="C13" s="23"/>
      <c r="D13" s="41">
        <v>10.48</v>
      </c>
      <c r="E13" s="24"/>
      <c r="F13" s="24"/>
    </row>
    <row r="14" spans="1:6" x14ac:dyDescent="0.15">
      <c r="A14" s="23" t="s">
        <v>64</v>
      </c>
      <c r="B14" s="23"/>
      <c r="C14" s="23"/>
      <c r="D14" s="41">
        <v>10.24</v>
      </c>
      <c r="E14" s="24"/>
      <c r="F14" s="24"/>
    </row>
    <row r="15" spans="1:6" x14ac:dyDescent="0.15">
      <c r="A15" s="23" t="s">
        <v>65</v>
      </c>
      <c r="B15" s="23"/>
      <c r="C15" s="23"/>
      <c r="D15" s="41">
        <v>10</v>
      </c>
      <c r="E15" s="24"/>
      <c r="F15" s="24"/>
    </row>
    <row r="16" spans="1:6" ht="6" customHeight="1" x14ac:dyDescent="0.15"/>
    <row r="17" spans="1:32" x14ac:dyDescent="0.15">
      <c r="A17" s="19" t="s">
        <v>72</v>
      </c>
    </row>
    <row r="18" spans="1:32" ht="5.25" customHeight="1" x14ac:dyDescent="0.15"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</row>
    <row r="19" spans="1:32" ht="12" customHeight="1" x14ac:dyDescent="0.15">
      <c r="C19" s="19" t="s">
        <v>86</v>
      </c>
      <c r="D19" s="19" t="s">
        <v>87</v>
      </c>
      <c r="E19" s="19" t="s">
        <v>88</v>
      </c>
      <c r="I19" s="35"/>
      <c r="J19" s="35"/>
      <c r="K19" s="35"/>
      <c r="L19" s="35"/>
      <c r="M19" s="35"/>
      <c r="N19" s="36"/>
      <c r="O19" s="36"/>
      <c r="P19" s="36"/>
      <c r="Q19" s="36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1:32" x14ac:dyDescent="0.15">
      <c r="A20" s="23">
        <v>2</v>
      </c>
      <c r="B20" s="23"/>
      <c r="C20" s="36">
        <v>672</v>
      </c>
      <c r="D20" s="36">
        <v>560</v>
      </c>
      <c r="E20" s="36">
        <v>448</v>
      </c>
      <c r="F20" s="23"/>
      <c r="G20" s="23"/>
      <c r="H20" s="23"/>
      <c r="I20" s="36"/>
      <c r="J20" s="36"/>
      <c r="K20" s="36"/>
      <c r="L20" s="36"/>
      <c r="M20" s="36"/>
      <c r="N20" s="37"/>
      <c r="O20" s="38"/>
      <c r="P20" s="38"/>
      <c r="Q20" s="38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 x14ac:dyDescent="0.15">
      <c r="A21" s="23">
        <v>3</v>
      </c>
      <c r="B21" s="23"/>
      <c r="C21" s="36">
        <v>448</v>
      </c>
      <c r="D21" s="36">
        <v>373</v>
      </c>
      <c r="E21" s="36">
        <v>299</v>
      </c>
      <c r="F21" s="23"/>
      <c r="G21" s="23"/>
      <c r="H21" s="23"/>
      <c r="I21" s="36"/>
      <c r="J21" s="36"/>
      <c r="K21" s="36"/>
      <c r="L21" s="36"/>
      <c r="M21" s="36"/>
      <c r="N21" s="37"/>
      <c r="O21" s="38"/>
      <c r="P21" s="38"/>
      <c r="Q21" s="38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2" x14ac:dyDescent="0.15">
      <c r="A22" s="23">
        <v>4</v>
      </c>
      <c r="B22" s="23"/>
      <c r="C22" s="36">
        <v>336</v>
      </c>
      <c r="D22" s="36">
        <v>280</v>
      </c>
      <c r="E22" s="36">
        <v>224</v>
      </c>
      <c r="F22" s="23"/>
      <c r="G22" s="23"/>
      <c r="H22" s="23"/>
      <c r="I22" s="36"/>
      <c r="J22" s="36"/>
      <c r="K22" s="36"/>
      <c r="L22" s="36"/>
      <c r="M22" s="36"/>
      <c r="N22" s="37"/>
      <c r="O22" s="38"/>
      <c r="P22" s="38"/>
      <c r="Q22" s="38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pans="1:32" x14ac:dyDescent="0.15">
      <c r="A23" s="23">
        <v>5</v>
      </c>
      <c r="B23" s="23"/>
      <c r="C23" s="36">
        <v>269</v>
      </c>
      <c r="D23" s="36">
        <v>224</v>
      </c>
      <c r="E23" s="36">
        <v>179</v>
      </c>
      <c r="F23" s="23"/>
      <c r="G23" s="23"/>
      <c r="H23" s="23"/>
      <c r="I23" s="36"/>
      <c r="J23" s="36"/>
      <c r="K23" s="36"/>
      <c r="L23" s="36"/>
      <c r="M23" s="36"/>
      <c r="N23" s="37"/>
      <c r="O23" s="38"/>
      <c r="P23" s="38"/>
      <c r="Q23" s="38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32" x14ac:dyDescent="0.15">
      <c r="A24" s="23">
        <v>6</v>
      </c>
      <c r="B24" s="23"/>
      <c r="C24" s="36">
        <v>224</v>
      </c>
      <c r="D24" s="36">
        <v>137</v>
      </c>
      <c r="E24" s="36">
        <v>149</v>
      </c>
      <c r="F24" s="23"/>
      <c r="G24" s="23"/>
      <c r="H24" s="23"/>
      <c r="I24" s="36"/>
      <c r="J24" s="36"/>
      <c r="K24" s="36"/>
      <c r="L24" s="36"/>
      <c r="M24" s="36"/>
      <c r="N24" s="37"/>
      <c r="O24" s="38"/>
      <c r="P24" s="38"/>
      <c r="Q24" s="38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1:32" x14ac:dyDescent="0.15">
      <c r="A25" s="23">
        <v>7</v>
      </c>
      <c r="B25" s="23"/>
      <c r="C25" s="36">
        <v>192</v>
      </c>
      <c r="D25" s="36">
        <v>160</v>
      </c>
      <c r="E25" s="36">
        <v>128</v>
      </c>
      <c r="F25" s="23"/>
      <c r="G25" s="23"/>
      <c r="H25" s="23"/>
      <c r="I25" s="36"/>
      <c r="J25" s="36"/>
      <c r="K25" s="36"/>
      <c r="L25" s="36"/>
      <c r="M25" s="36"/>
      <c r="N25" s="37"/>
      <c r="O25" s="38"/>
      <c r="P25" s="38"/>
      <c r="Q25" s="38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32" x14ac:dyDescent="0.15">
      <c r="A26" s="23">
        <v>8</v>
      </c>
      <c r="B26" s="23"/>
      <c r="C26" s="36">
        <v>168</v>
      </c>
      <c r="D26" s="36">
        <v>140</v>
      </c>
      <c r="E26" s="36">
        <v>112</v>
      </c>
      <c r="F26" s="23"/>
      <c r="G26" s="23"/>
      <c r="H26" s="23"/>
      <c r="I26" s="36"/>
      <c r="J26" s="36"/>
      <c r="K26" s="36"/>
      <c r="L26" s="36"/>
      <c r="M26" s="36"/>
      <c r="N26" s="37"/>
      <c r="O26" s="38"/>
      <c r="P26" s="38"/>
      <c r="Q26" s="38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</row>
    <row r="27" spans="1:32" x14ac:dyDescent="0.15">
      <c r="A27" s="23">
        <v>9</v>
      </c>
      <c r="B27" s="23"/>
      <c r="C27" s="36">
        <v>149</v>
      </c>
      <c r="D27" s="36">
        <v>124</v>
      </c>
      <c r="E27" s="36">
        <v>99</v>
      </c>
      <c r="F27" s="23"/>
      <c r="G27" s="23"/>
      <c r="H27" s="23"/>
      <c r="I27" s="36"/>
      <c r="J27" s="36"/>
      <c r="K27" s="36"/>
      <c r="L27" s="36"/>
      <c r="M27" s="36"/>
      <c r="N27" s="37"/>
      <c r="O27" s="38"/>
      <c r="P27" s="38"/>
      <c r="Q27" s="38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x14ac:dyDescent="0.15">
      <c r="A28" s="23">
        <v>10</v>
      </c>
      <c r="B28" s="23"/>
      <c r="C28" s="36">
        <v>135</v>
      </c>
      <c r="D28" s="36">
        <v>113</v>
      </c>
      <c r="E28" s="36">
        <v>90</v>
      </c>
      <c r="F28" s="23"/>
      <c r="G28" s="23"/>
      <c r="H28" s="23"/>
      <c r="I28" s="36"/>
      <c r="J28" s="36"/>
      <c r="K28" s="36"/>
      <c r="L28" s="36"/>
      <c r="M28" s="36"/>
      <c r="N28" s="37"/>
      <c r="O28" s="38"/>
      <c r="P28" s="38"/>
      <c r="Q28" s="38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</row>
    <row r="29" spans="1:32" x14ac:dyDescent="0.15">
      <c r="A29" s="23">
        <v>11</v>
      </c>
      <c r="B29" s="23"/>
      <c r="C29" s="36">
        <v>122</v>
      </c>
      <c r="D29" s="36">
        <v>102</v>
      </c>
      <c r="E29" s="36">
        <v>81</v>
      </c>
      <c r="F29" s="23"/>
      <c r="G29" s="23"/>
      <c r="H29" s="23"/>
      <c r="I29" s="36"/>
      <c r="J29" s="36"/>
      <c r="K29" s="36"/>
      <c r="L29" s="36"/>
      <c r="M29" s="36"/>
      <c r="N29" s="37"/>
      <c r="O29" s="38"/>
      <c r="P29" s="38"/>
      <c r="Q29" s="38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32" x14ac:dyDescent="0.15">
      <c r="A30" s="23">
        <v>12</v>
      </c>
      <c r="B30" s="23"/>
      <c r="C30" s="36">
        <v>112</v>
      </c>
      <c r="D30" s="36">
        <v>93</v>
      </c>
      <c r="E30" s="36">
        <v>75</v>
      </c>
      <c r="F30" s="23"/>
      <c r="G30" s="23"/>
      <c r="H30" s="23"/>
      <c r="I30" s="36"/>
      <c r="J30" s="36"/>
      <c r="K30" s="36"/>
      <c r="L30" s="36"/>
      <c r="M30" s="36"/>
      <c r="N30" s="37"/>
      <c r="O30" s="38"/>
      <c r="P30" s="38"/>
      <c r="Q30" s="38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</row>
    <row r="31" spans="1:32" x14ac:dyDescent="0.15">
      <c r="A31" s="23">
        <v>13</v>
      </c>
      <c r="B31" s="23"/>
      <c r="C31" s="36">
        <v>103</v>
      </c>
      <c r="D31" s="36">
        <v>86</v>
      </c>
      <c r="E31" s="36">
        <v>69</v>
      </c>
      <c r="F31" s="23"/>
      <c r="G31" s="23"/>
      <c r="H31" s="23"/>
      <c r="I31" s="36"/>
      <c r="J31" s="36"/>
      <c r="K31" s="36"/>
      <c r="L31" s="36"/>
      <c r="M31" s="36"/>
      <c r="N31" s="37"/>
      <c r="O31" s="38"/>
      <c r="P31" s="38"/>
      <c r="Q31" s="38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2" x14ac:dyDescent="0.15">
      <c r="A32" s="23">
        <v>14</v>
      </c>
      <c r="B32" s="23"/>
      <c r="C32" s="36">
        <v>96</v>
      </c>
      <c r="D32" s="36">
        <v>80</v>
      </c>
      <c r="E32" s="36">
        <v>64</v>
      </c>
      <c r="F32" s="23"/>
      <c r="G32" s="23"/>
      <c r="H32" s="23"/>
      <c r="I32" s="36"/>
      <c r="J32" s="36"/>
      <c r="K32" s="36"/>
      <c r="L32" s="36"/>
      <c r="M32" s="36"/>
      <c r="N32" s="37"/>
      <c r="O32" s="38"/>
      <c r="P32" s="38"/>
      <c r="Q32" s="38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</row>
    <row r="33" spans="1:32" x14ac:dyDescent="0.15">
      <c r="A33" s="23">
        <v>15</v>
      </c>
      <c r="B33" s="23"/>
      <c r="C33" s="36">
        <v>90</v>
      </c>
      <c r="D33" s="36">
        <v>75</v>
      </c>
      <c r="E33" s="36">
        <v>60</v>
      </c>
      <c r="F33" s="23"/>
      <c r="G33" s="23"/>
      <c r="H33" s="23"/>
      <c r="I33" s="36"/>
      <c r="J33" s="36"/>
      <c r="K33" s="36"/>
      <c r="L33" s="36"/>
      <c r="M33" s="36"/>
      <c r="N33" s="37"/>
      <c r="O33" s="38"/>
      <c r="P33" s="38"/>
      <c r="Q33" s="38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x14ac:dyDescent="0.15">
      <c r="A34" s="23">
        <v>16</v>
      </c>
      <c r="B34" s="23"/>
      <c r="C34" s="36">
        <v>84</v>
      </c>
      <c r="D34" s="36">
        <v>70</v>
      </c>
      <c r="E34" s="36">
        <v>56</v>
      </c>
      <c r="F34" s="23"/>
      <c r="G34" s="23"/>
      <c r="H34" s="23"/>
      <c r="I34" s="36"/>
      <c r="J34" s="36"/>
      <c r="K34" s="36"/>
      <c r="L34" s="36"/>
      <c r="M34" s="36"/>
      <c r="N34" s="37"/>
      <c r="O34" s="38"/>
      <c r="P34" s="38"/>
      <c r="Q34" s="38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1:32" x14ac:dyDescent="0.15">
      <c r="A35" s="23">
        <v>17</v>
      </c>
      <c r="B35" s="23"/>
      <c r="C35" s="36">
        <v>79</v>
      </c>
      <c r="D35" s="36">
        <v>66</v>
      </c>
      <c r="E35" s="36">
        <v>53</v>
      </c>
      <c r="F35" s="23"/>
      <c r="G35" s="23"/>
      <c r="H35" s="23"/>
      <c r="I35" s="36"/>
      <c r="J35" s="36"/>
      <c r="K35" s="36"/>
      <c r="L35" s="36"/>
      <c r="M35" s="36"/>
      <c r="N35" s="37"/>
      <c r="O35" s="38"/>
      <c r="P35" s="38"/>
      <c r="Q35" s="38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x14ac:dyDescent="0.15">
      <c r="A36" s="23">
        <v>18</v>
      </c>
      <c r="B36" s="23"/>
      <c r="C36" s="36">
        <v>75</v>
      </c>
      <c r="D36" s="36">
        <v>63</v>
      </c>
      <c r="E36" s="36">
        <v>50</v>
      </c>
      <c r="F36" s="23"/>
      <c r="G36" s="23"/>
      <c r="H36" s="23"/>
      <c r="I36" s="36"/>
      <c r="J36" s="36"/>
      <c r="K36" s="36"/>
      <c r="L36" s="36"/>
      <c r="M36" s="36"/>
      <c r="N36" s="37"/>
      <c r="O36" s="38"/>
      <c r="P36" s="38"/>
      <c r="Q36" s="38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1:32" x14ac:dyDescent="0.15">
      <c r="A37" s="23">
        <v>19</v>
      </c>
      <c r="B37" s="23"/>
      <c r="C37" s="36">
        <v>71</v>
      </c>
      <c r="D37" s="36">
        <v>59</v>
      </c>
      <c r="E37" s="36">
        <v>47</v>
      </c>
      <c r="F37" s="23"/>
      <c r="G37" s="23"/>
      <c r="H37" s="23"/>
      <c r="I37" s="36"/>
      <c r="J37" s="36"/>
      <c r="K37" s="36"/>
      <c r="L37" s="36"/>
      <c r="M37" s="36"/>
      <c r="N37" s="37"/>
      <c r="O37" s="38"/>
      <c r="P37" s="38"/>
      <c r="Q37" s="38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x14ac:dyDescent="0.15">
      <c r="A38" s="23">
        <v>20</v>
      </c>
      <c r="B38" s="23"/>
      <c r="C38" s="36">
        <v>67</v>
      </c>
      <c r="D38" s="36">
        <v>56</v>
      </c>
      <c r="E38" s="36">
        <v>45</v>
      </c>
      <c r="F38" s="23"/>
      <c r="G38" s="23"/>
      <c r="H38" s="23"/>
      <c r="I38" s="36"/>
      <c r="J38" s="36"/>
      <c r="K38" s="36"/>
      <c r="L38" s="36"/>
      <c r="M38" s="36"/>
      <c r="N38" s="37"/>
      <c r="O38" s="38"/>
      <c r="P38" s="38"/>
      <c r="Q38" s="38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1:32" x14ac:dyDescent="0.15">
      <c r="A39" s="23">
        <v>21</v>
      </c>
      <c r="B39" s="23"/>
      <c r="C39" s="36">
        <v>64</v>
      </c>
      <c r="D39" s="36">
        <v>53</v>
      </c>
      <c r="E39" s="36">
        <v>43</v>
      </c>
      <c r="F39" s="23"/>
      <c r="G39" s="23"/>
      <c r="H39" s="23"/>
      <c r="I39" s="36"/>
      <c r="J39" s="36"/>
      <c r="K39" s="36"/>
      <c r="L39" s="36"/>
      <c r="M39" s="36"/>
      <c r="N39" s="37"/>
      <c r="O39" s="38"/>
      <c r="P39" s="38"/>
      <c r="Q39" s="38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x14ac:dyDescent="0.15">
      <c r="A40" s="23">
        <v>22</v>
      </c>
      <c r="B40" s="23"/>
      <c r="C40" s="36">
        <v>61</v>
      </c>
      <c r="D40" s="36">
        <v>51</v>
      </c>
      <c r="E40" s="36">
        <v>41</v>
      </c>
      <c r="F40" s="23"/>
      <c r="G40" s="23"/>
      <c r="H40" s="23"/>
      <c r="I40" s="36"/>
      <c r="J40" s="36"/>
      <c r="K40" s="36"/>
      <c r="L40" s="36"/>
      <c r="M40" s="36"/>
      <c r="N40" s="37"/>
      <c r="O40" s="38"/>
      <c r="P40" s="38"/>
      <c r="Q40" s="38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</row>
    <row r="41" spans="1:32" x14ac:dyDescent="0.15">
      <c r="A41" s="23">
        <v>23</v>
      </c>
      <c r="B41" s="23"/>
      <c r="C41" s="36">
        <v>58</v>
      </c>
      <c r="D41" s="36">
        <v>48</v>
      </c>
      <c r="E41" s="36">
        <v>39</v>
      </c>
      <c r="F41" s="23"/>
      <c r="G41" s="23"/>
      <c r="H41" s="23"/>
      <c r="I41" s="36"/>
      <c r="J41" s="36"/>
      <c r="K41" s="36"/>
      <c r="L41" s="36"/>
      <c r="M41" s="36"/>
      <c r="N41" s="37"/>
      <c r="O41" s="38"/>
      <c r="P41" s="38"/>
      <c r="Q41" s="38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</row>
    <row r="42" spans="1:32" x14ac:dyDescent="0.15">
      <c r="A42" s="23">
        <v>24</v>
      </c>
      <c r="B42" s="23"/>
      <c r="C42" s="36">
        <v>56</v>
      </c>
      <c r="D42" s="36">
        <v>47</v>
      </c>
      <c r="E42" s="36">
        <v>37</v>
      </c>
      <c r="F42" s="23"/>
      <c r="G42" s="23"/>
      <c r="H42" s="23"/>
      <c r="I42" s="36"/>
      <c r="J42" s="36"/>
      <c r="K42" s="36"/>
      <c r="L42" s="36"/>
      <c r="M42" s="36"/>
      <c r="N42" s="37"/>
      <c r="O42" s="38"/>
      <c r="P42" s="38"/>
      <c r="Q42" s="38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</row>
    <row r="43" spans="1:32" x14ac:dyDescent="0.15">
      <c r="A43" s="23">
        <v>25</v>
      </c>
      <c r="B43" s="23"/>
      <c r="C43" s="36">
        <v>54</v>
      </c>
      <c r="D43" s="36">
        <v>45</v>
      </c>
      <c r="E43" s="36">
        <v>36</v>
      </c>
      <c r="F43" s="23"/>
      <c r="G43" s="23"/>
      <c r="H43" s="23"/>
      <c r="I43" s="36"/>
      <c r="J43" s="36"/>
      <c r="K43" s="36"/>
      <c r="L43" s="36"/>
      <c r="M43" s="36"/>
      <c r="N43" s="37"/>
      <c r="O43" s="38"/>
      <c r="P43" s="38"/>
      <c r="Q43" s="38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</row>
    <row r="44" spans="1:32" x14ac:dyDescent="0.15">
      <c r="A44" s="23">
        <v>26</v>
      </c>
      <c r="B44" s="23"/>
      <c r="C44" s="36">
        <v>51</v>
      </c>
      <c r="D44" s="36">
        <v>43</v>
      </c>
      <c r="E44" s="36">
        <v>34</v>
      </c>
      <c r="F44" s="23"/>
      <c r="G44" s="23"/>
      <c r="H44" s="23"/>
      <c r="I44" s="36"/>
      <c r="J44" s="36"/>
      <c r="K44" s="36"/>
      <c r="L44" s="36"/>
      <c r="M44" s="36"/>
      <c r="N44" s="37"/>
      <c r="O44" s="38"/>
      <c r="P44" s="38"/>
      <c r="Q44" s="38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</row>
    <row r="45" spans="1:32" x14ac:dyDescent="0.15">
      <c r="A45" s="23">
        <v>27</v>
      </c>
      <c r="B45" s="23"/>
      <c r="C45" s="36">
        <v>50</v>
      </c>
      <c r="D45" s="36">
        <v>42</v>
      </c>
      <c r="E45" s="36">
        <v>33</v>
      </c>
      <c r="F45" s="23"/>
      <c r="G45" s="23"/>
      <c r="H45" s="23"/>
      <c r="I45" s="36"/>
      <c r="J45" s="36"/>
      <c r="K45" s="36"/>
      <c r="L45" s="36"/>
      <c r="M45" s="36"/>
      <c r="N45" s="37"/>
      <c r="O45" s="38"/>
      <c r="P45" s="38"/>
      <c r="Q45" s="38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</row>
    <row r="46" spans="1:32" x14ac:dyDescent="0.15">
      <c r="A46" s="23">
        <v>28</v>
      </c>
      <c r="B46" s="23"/>
      <c r="C46" s="36">
        <v>46</v>
      </c>
      <c r="D46" s="36">
        <v>40</v>
      </c>
      <c r="E46" s="36">
        <v>32</v>
      </c>
      <c r="F46" s="23"/>
      <c r="G46" s="23"/>
      <c r="H46" s="23"/>
      <c r="I46" s="36"/>
      <c r="J46" s="36"/>
      <c r="K46" s="36"/>
      <c r="L46" s="36"/>
      <c r="M46" s="36"/>
      <c r="N46" s="37"/>
      <c r="O46" s="38"/>
      <c r="P46" s="38"/>
      <c r="Q46" s="38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</row>
    <row r="47" spans="1:32" x14ac:dyDescent="0.15">
      <c r="A47" s="23">
        <v>29</v>
      </c>
      <c r="B47" s="23"/>
      <c r="C47" s="36">
        <v>46</v>
      </c>
      <c r="D47" s="36">
        <v>36</v>
      </c>
      <c r="E47" s="36">
        <v>31</v>
      </c>
      <c r="F47" s="23"/>
      <c r="G47" s="23"/>
      <c r="H47" s="23"/>
      <c r="I47" s="36"/>
      <c r="J47" s="36"/>
      <c r="K47" s="36"/>
      <c r="L47" s="36"/>
      <c r="M47" s="36"/>
      <c r="N47" s="37"/>
      <c r="O47" s="38"/>
      <c r="P47" s="38"/>
      <c r="Q47" s="38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</row>
    <row r="48" spans="1:32" x14ac:dyDescent="0.15">
      <c r="A48" s="23">
        <v>30</v>
      </c>
      <c r="B48" s="23"/>
      <c r="C48" s="36">
        <v>45</v>
      </c>
      <c r="D48" s="36">
        <v>38</v>
      </c>
      <c r="E48" s="36">
        <v>30</v>
      </c>
      <c r="F48" s="23"/>
      <c r="G48" s="23"/>
      <c r="H48" s="23"/>
      <c r="I48" s="36"/>
      <c r="J48" s="36"/>
      <c r="K48" s="36"/>
      <c r="L48" s="36"/>
      <c r="M48" s="36"/>
      <c r="N48" s="37"/>
      <c r="O48" s="38"/>
      <c r="P48" s="38"/>
      <c r="Q48" s="38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</row>
    <row r="49" spans="1:32" ht="6" customHeight="1" x14ac:dyDescent="0.15"/>
    <row r="50" spans="1:32" x14ac:dyDescent="0.15">
      <c r="A50" s="19" t="s">
        <v>73</v>
      </c>
    </row>
    <row r="51" spans="1:32" ht="5.25" customHeight="1" x14ac:dyDescent="0.15"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x14ac:dyDescent="0.15">
      <c r="A52" s="23">
        <v>2</v>
      </c>
      <c r="B52" s="36">
        <v>112</v>
      </c>
      <c r="C52" s="23"/>
      <c r="D52" s="23"/>
      <c r="E52" s="23"/>
      <c r="F52" s="23"/>
      <c r="G52" s="23"/>
      <c r="H52" s="23"/>
      <c r="I52" s="25"/>
      <c r="J52" s="25"/>
      <c r="K52" s="36"/>
      <c r="L52" s="36"/>
      <c r="M52" s="37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</row>
    <row r="53" spans="1:32" x14ac:dyDescent="0.15">
      <c r="A53" s="23">
        <v>3</v>
      </c>
      <c r="B53" s="36">
        <v>112</v>
      </c>
      <c r="C53" s="23"/>
      <c r="D53" s="23"/>
      <c r="E53" s="23"/>
      <c r="F53" s="23"/>
      <c r="G53" s="23"/>
      <c r="H53" s="23"/>
      <c r="I53" s="25"/>
      <c r="J53" s="25"/>
      <c r="K53" s="36"/>
      <c r="L53" s="36"/>
      <c r="M53" s="37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</row>
    <row r="54" spans="1:32" x14ac:dyDescent="0.15">
      <c r="A54" s="23">
        <v>4</v>
      </c>
      <c r="B54" s="36">
        <v>112</v>
      </c>
      <c r="C54" s="23"/>
      <c r="D54" s="23"/>
      <c r="E54" s="23"/>
      <c r="F54" s="23"/>
      <c r="G54" s="23"/>
      <c r="H54" s="23"/>
      <c r="I54" s="25"/>
      <c r="J54" s="25"/>
      <c r="K54" s="36"/>
      <c r="L54" s="36"/>
      <c r="M54" s="37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</row>
    <row r="55" spans="1:32" x14ac:dyDescent="0.15">
      <c r="A55" s="23">
        <v>5</v>
      </c>
      <c r="B55" s="36">
        <v>90</v>
      </c>
      <c r="C55" s="23"/>
      <c r="D55" s="23"/>
      <c r="E55" s="23"/>
      <c r="F55" s="23"/>
      <c r="G55" s="23"/>
      <c r="H55" s="23"/>
      <c r="I55" s="25"/>
      <c r="J55" s="25"/>
      <c r="K55" s="36"/>
      <c r="L55" s="36"/>
      <c r="M55" s="37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</row>
    <row r="56" spans="1:32" x14ac:dyDescent="0.15">
      <c r="A56" s="23">
        <v>6</v>
      </c>
      <c r="B56" s="36">
        <v>75</v>
      </c>
      <c r="C56" s="23"/>
      <c r="D56" s="23"/>
      <c r="E56" s="23"/>
      <c r="F56" s="23"/>
      <c r="G56" s="23"/>
      <c r="H56" s="23"/>
      <c r="I56" s="25"/>
      <c r="J56" s="25"/>
      <c r="K56" s="36"/>
      <c r="L56" s="36"/>
      <c r="M56" s="37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</row>
    <row r="57" spans="1:32" x14ac:dyDescent="0.15">
      <c r="A57" s="23">
        <v>7</v>
      </c>
      <c r="B57" s="36">
        <v>64</v>
      </c>
      <c r="C57" s="23"/>
      <c r="D57" s="23"/>
      <c r="E57" s="23"/>
      <c r="F57" s="23"/>
      <c r="G57" s="23"/>
      <c r="H57" s="23"/>
      <c r="I57" s="25"/>
      <c r="J57" s="25"/>
      <c r="K57" s="36"/>
      <c r="L57" s="36"/>
      <c r="M57" s="37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</row>
    <row r="58" spans="1:32" x14ac:dyDescent="0.15">
      <c r="A58" s="23">
        <v>8</v>
      </c>
      <c r="B58" s="36">
        <v>56</v>
      </c>
      <c r="C58" s="23"/>
      <c r="D58" s="23"/>
      <c r="E58" s="23"/>
      <c r="F58" s="23"/>
      <c r="G58" s="23"/>
      <c r="H58" s="23"/>
      <c r="I58" s="25"/>
      <c r="J58" s="25"/>
      <c r="K58" s="36"/>
      <c r="L58" s="36"/>
      <c r="M58" s="37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</row>
    <row r="59" spans="1:32" x14ac:dyDescent="0.15">
      <c r="A59" s="23">
        <v>9</v>
      </c>
      <c r="B59" s="36">
        <v>50</v>
      </c>
      <c r="C59" s="23"/>
      <c r="D59" s="23"/>
      <c r="E59" s="23"/>
      <c r="F59" s="23"/>
      <c r="G59" s="23"/>
      <c r="H59" s="23"/>
      <c r="I59" s="25"/>
      <c r="J59" s="25"/>
      <c r="K59" s="36"/>
      <c r="L59" s="36"/>
      <c r="M59" s="37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</row>
    <row r="60" spans="1:32" x14ac:dyDescent="0.15">
      <c r="A60" s="23">
        <v>10</v>
      </c>
      <c r="B60" s="36">
        <v>45</v>
      </c>
      <c r="C60" s="23"/>
      <c r="D60" s="23"/>
      <c r="E60" s="23"/>
      <c r="F60" s="23"/>
      <c r="G60" s="23"/>
      <c r="H60" s="23"/>
      <c r="I60" s="25"/>
      <c r="J60" s="25"/>
      <c r="K60" s="36"/>
      <c r="L60" s="36"/>
      <c r="M60" s="37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</row>
    <row r="61" spans="1:32" x14ac:dyDescent="0.15">
      <c r="A61" s="23">
        <v>11</v>
      </c>
      <c r="B61" s="36">
        <v>40</v>
      </c>
      <c r="C61" s="23"/>
      <c r="D61" s="23"/>
      <c r="E61" s="23"/>
      <c r="F61" s="23"/>
      <c r="G61" s="23"/>
      <c r="H61" s="23"/>
      <c r="I61" s="25"/>
      <c r="J61" s="25"/>
      <c r="K61" s="36"/>
      <c r="L61" s="36"/>
      <c r="M61" s="37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</row>
    <row r="62" spans="1:32" x14ac:dyDescent="0.15">
      <c r="A62" s="23">
        <v>12</v>
      </c>
      <c r="B62" s="36">
        <v>37</v>
      </c>
      <c r="C62" s="23"/>
      <c r="D62" s="23"/>
      <c r="E62" s="23"/>
      <c r="F62" s="23"/>
      <c r="G62" s="23"/>
      <c r="H62" s="23"/>
      <c r="I62" s="25"/>
      <c r="J62" s="25"/>
      <c r="K62" s="36"/>
      <c r="L62" s="36"/>
      <c r="M62" s="37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</row>
    <row r="63" spans="1:32" x14ac:dyDescent="0.15">
      <c r="A63" s="23">
        <v>13</v>
      </c>
      <c r="B63" s="36">
        <v>34</v>
      </c>
      <c r="C63" s="23"/>
      <c r="D63" s="23"/>
      <c r="E63" s="23"/>
      <c r="F63" s="23"/>
      <c r="G63" s="23"/>
      <c r="H63" s="23"/>
      <c r="I63" s="25"/>
      <c r="J63" s="25"/>
      <c r="K63" s="36"/>
      <c r="L63" s="36"/>
      <c r="M63" s="37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</row>
    <row r="64" spans="1:32" x14ac:dyDescent="0.15">
      <c r="A64" s="23">
        <v>14</v>
      </c>
      <c r="B64" s="36">
        <v>32</v>
      </c>
      <c r="C64" s="23"/>
      <c r="D64" s="23"/>
      <c r="E64" s="23"/>
      <c r="F64" s="23"/>
      <c r="G64" s="23"/>
      <c r="H64" s="23"/>
      <c r="I64" s="25"/>
      <c r="J64" s="25"/>
      <c r="K64" s="36"/>
      <c r="L64" s="36"/>
      <c r="M64" s="37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</row>
    <row r="65" spans="1:32" x14ac:dyDescent="0.15">
      <c r="A65" s="23">
        <v>15</v>
      </c>
      <c r="B65" s="36">
        <v>30</v>
      </c>
      <c r="C65" s="23"/>
      <c r="D65" s="23"/>
      <c r="E65" s="23"/>
      <c r="F65" s="23"/>
      <c r="G65" s="23"/>
      <c r="H65" s="23"/>
      <c r="I65" s="25"/>
      <c r="J65" s="25"/>
      <c r="K65" s="36"/>
      <c r="L65" s="36"/>
      <c r="M65" s="37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</row>
    <row r="66" spans="1:32" x14ac:dyDescent="0.15">
      <c r="A66" s="23">
        <v>16</v>
      </c>
      <c r="B66" s="36">
        <v>28</v>
      </c>
      <c r="C66" s="23"/>
      <c r="D66" s="23"/>
      <c r="E66" s="23"/>
      <c r="F66" s="23"/>
      <c r="G66" s="23"/>
      <c r="H66" s="23"/>
      <c r="I66" s="25"/>
      <c r="J66" s="25"/>
      <c r="K66" s="36"/>
      <c r="L66" s="36"/>
      <c r="M66" s="37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</row>
    <row r="67" spans="1:32" x14ac:dyDescent="0.15">
      <c r="A67" s="23">
        <v>17</v>
      </c>
      <c r="B67" s="36">
        <v>26</v>
      </c>
      <c r="C67" s="23"/>
      <c r="D67" s="23"/>
      <c r="E67" s="23"/>
      <c r="F67" s="23"/>
      <c r="G67" s="23"/>
      <c r="H67" s="23"/>
      <c r="I67" s="25"/>
      <c r="J67" s="25"/>
      <c r="K67" s="36"/>
      <c r="L67" s="36"/>
      <c r="M67" s="37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</row>
    <row r="68" spans="1:32" x14ac:dyDescent="0.15">
      <c r="A68" s="23">
        <v>18</v>
      </c>
      <c r="B68" s="36">
        <v>25</v>
      </c>
      <c r="C68" s="23"/>
      <c r="D68" s="23"/>
      <c r="E68" s="23"/>
      <c r="F68" s="23"/>
      <c r="G68" s="23"/>
      <c r="H68" s="23"/>
      <c r="I68" s="25"/>
      <c r="J68" s="25"/>
      <c r="K68" s="36"/>
      <c r="L68" s="36"/>
      <c r="M68" s="37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</row>
    <row r="69" spans="1:32" x14ac:dyDescent="0.15">
      <c r="A69" s="23">
        <v>19</v>
      </c>
      <c r="B69" s="36">
        <v>23</v>
      </c>
      <c r="C69" s="23"/>
      <c r="D69" s="23"/>
      <c r="E69" s="23"/>
      <c r="F69" s="23"/>
      <c r="G69" s="23"/>
      <c r="H69" s="23"/>
      <c r="I69" s="25"/>
      <c r="J69" s="25"/>
      <c r="K69" s="36"/>
      <c r="L69" s="36"/>
      <c r="M69" s="37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</row>
    <row r="70" spans="1:32" x14ac:dyDescent="0.15">
      <c r="A70" s="23">
        <v>20</v>
      </c>
      <c r="B70" s="36">
        <v>22</v>
      </c>
      <c r="C70" s="23"/>
      <c r="D70" s="23"/>
      <c r="E70" s="23"/>
      <c r="F70" s="23"/>
      <c r="G70" s="23"/>
      <c r="H70" s="23"/>
      <c r="I70" s="25"/>
      <c r="J70" s="25"/>
      <c r="K70" s="36"/>
      <c r="L70" s="36"/>
      <c r="M70" s="37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 x14ac:dyDescent="0.15">
      <c r="A71" s="23">
        <v>21</v>
      </c>
      <c r="B71" s="36">
        <v>21</v>
      </c>
      <c r="C71" s="23"/>
      <c r="D71" s="23"/>
      <c r="E71" s="23"/>
      <c r="F71" s="23"/>
      <c r="G71" s="23"/>
      <c r="H71" s="23"/>
      <c r="I71" s="25"/>
      <c r="J71" s="25"/>
      <c r="K71" s="36"/>
      <c r="L71" s="36"/>
      <c r="M71" s="37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</row>
    <row r="72" spans="1:32" x14ac:dyDescent="0.15">
      <c r="A72" s="23">
        <v>22</v>
      </c>
      <c r="B72" s="36">
        <v>20</v>
      </c>
      <c r="C72" s="23"/>
      <c r="D72" s="23"/>
      <c r="E72" s="23"/>
      <c r="F72" s="23"/>
      <c r="G72" s="23"/>
      <c r="H72" s="23"/>
      <c r="I72" s="25"/>
      <c r="J72" s="25"/>
      <c r="K72" s="36"/>
      <c r="L72" s="36"/>
      <c r="M72" s="37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x14ac:dyDescent="0.15">
      <c r="A73" s="23">
        <v>23</v>
      </c>
      <c r="B73" s="36">
        <v>19</v>
      </c>
      <c r="C73" s="23"/>
      <c r="D73" s="23"/>
      <c r="E73" s="23"/>
      <c r="F73" s="23"/>
      <c r="G73" s="23"/>
      <c r="H73" s="23"/>
      <c r="I73" s="25"/>
      <c r="J73" s="25"/>
      <c r="K73" s="36"/>
      <c r="L73" s="36"/>
      <c r="M73" s="37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</row>
    <row r="74" spans="1:32" x14ac:dyDescent="0.15">
      <c r="A74" s="23">
        <v>24</v>
      </c>
      <c r="B74" s="36">
        <v>18</v>
      </c>
      <c r="C74" s="23"/>
      <c r="D74" s="23"/>
      <c r="E74" s="23"/>
      <c r="F74" s="23"/>
      <c r="G74" s="23"/>
      <c r="H74" s="23"/>
      <c r="I74" s="25"/>
      <c r="J74" s="25"/>
      <c r="K74" s="36"/>
      <c r="L74" s="36"/>
      <c r="M74" s="37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 x14ac:dyDescent="0.15">
      <c r="A75" s="23">
        <v>25</v>
      </c>
      <c r="B75" s="36">
        <v>18</v>
      </c>
      <c r="C75" s="23"/>
      <c r="D75" s="23"/>
      <c r="E75" s="23"/>
      <c r="F75" s="23"/>
      <c r="G75" s="23"/>
      <c r="H75" s="23"/>
      <c r="I75" s="25"/>
      <c r="J75" s="25"/>
      <c r="K75" s="36"/>
      <c r="L75" s="36"/>
      <c r="M75" s="37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</row>
    <row r="76" spans="1:32" x14ac:dyDescent="0.15">
      <c r="A76" s="23">
        <v>26</v>
      </c>
      <c r="B76" s="36">
        <v>17</v>
      </c>
      <c r="C76" s="23"/>
      <c r="D76" s="23"/>
      <c r="E76" s="23"/>
      <c r="F76" s="23"/>
      <c r="G76" s="23"/>
      <c r="H76" s="23"/>
      <c r="I76" s="25"/>
      <c r="J76" s="25"/>
      <c r="K76" s="36"/>
      <c r="L76" s="36"/>
      <c r="M76" s="37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32" x14ac:dyDescent="0.15">
      <c r="A77" s="23">
        <v>27</v>
      </c>
      <c r="B77" s="36">
        <v>16</v>
      </c>
      <c r="C77" s="23"/>
      <c r="D77" s="23"/>
      <c r="E77" s="23"/>
      <c r="F77" s="23"/>
      <c r="G77" s="23"/>
      <c r="H77" s="23"/>
      <c r="I77" s="25"/>
      <c r="J77" s="25"/>
      <c r="K77" s="36"/>
      <c r="L77" s="36"/>
      <c r="M77" s="37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</row>
    <row r="78" spans="1:32" x14ac:dyDescent="0.15">
      <c r="A78" s="23">
        <v>28</v>
      </c>
      <c r="B78" s="36">
        <v>16</v>
      </c>
      <c r="C78" s="23"/>
      <c r="D78" s="23"/>
      <c r="E78" s="23"/>
      <c r="F78" s="23"/>
      <c r="G78" s="23"/>
      <c r="H78" s="23"/>
      <c r="I78" s="25"/>
      <c r="J78" s="25"/>
      <c r="K78" s="36"/>
      <c r="L78" s="36"/>
      <c r="M78" s="37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</row>
    <row r="79" spans="1:32" x14ac:dyDescent="0.15">
      <c r="A79" s="23">
        <v>29</v>
      </c>
      <c r="B79" s="36">
        <v>15</v>
      </c>
      <c r="C79" s="23"/>
      <c r="D79" s="23"/>
      <c r="E79" s="23"/>
      <c r="F79" s="23"/>
      <c r="G79" s="23"/>
      <c r="H79" s="23"/>
      <c r="I79" s="25"/>
      <c r="J79" s="25"/>
      <c r="K79" s="36"/>
      <c r="L79" s="36"/>
      <c r="M79" s="37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</row>
    <row r="80" spans="1:32" x14ac:dyDescent="0.15">
      <c r="A80" s="23">
        <v>30</v>
      </c>
      <c r="B80" s="36">
        <v>15</v>
      </c>
      <c r="C80" s="23"/>
      <c r="D80" s="23"/>
      <c r="E80" s="23"/>
      <c r="F80" s="23"/>
      <c r="G80" s="23"/>
      <c r="H80" s="23"/>
      <c r="I80" s="25"/>
      <c r="J80" s="25"/>
      <c r="K80" s="36"/>
      <c r="L80" s="36"/>
      <c r="M80" s="37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 spans="1:33" ht="6" customHeight="1" x14ac:dyDescent="0.15"/>
    <row r="82" spans="1:33" x14ac:dyDescent="0.15">
      <c r="A82" s="35" t="s">
        <v>95</v>
      </c>
    </row>
    <row r="83" spans="1:33" ht="6" customHeight="1" x14ac:dyDescent="0.15">
      <c r="O83" s="25"/>
      <c r="P83" s="25"/>
      <c r="Q83" s="25"/>
      <c r="R83" s="25"/>
      <c r="S83" s="25"/>
      <c r="T83" s="25"/>
    </row>
    <row r="84" spans="1:33" x14ac:dyDescent="0.15">
      <c r="A84" s="134"/>
      <c r="B84" s="134"/>
      <c r="C84" s="134" t="s">
        <v>10</v>
      </c>
      <c r="D84" s="134"/>
      <c r="E84" s="134"/>
      <c r="F84" s="134" t="s">
        <v>2</v>
      </c>
      <c r="G84" s="134"/>
      <c r="H84" s="134"/>
      <c r="I84" s="134" t="s">
        <v>4</v>
      </c>
      <c r="J84" s="134"/>
      <c r="K84" s="134"/>
      <c r="L84" s="134" t="s">
        <v>9</v>
      </c>
      <c r="M84" s="134"/>
      <c r="N84" s="134"/>
      <c r="O84" s="25"/>
      <c r="P84" s="25"/>
      <c r="Q84" s="25"/>
      <c r="R84" s="25"/>
      <c r="S84" s="25"/>
      <c r="T84" s="25"/>
      <c r="U84" s="23"/>
      <c r="V84" s="23"/>
      <c r="W84" s="23"/>
      <c r="X84" s="23"/>
      <c r="Y84" s="23"/>
      <c r="Z84" s="23"/>
    </row>
    <row r="85" spans="1:33" x14ac:dyDescent="0.15">
      <c r="A85" s="23" t="s">
        <v>5</v>
      </c>
      <c r="B85" s="23"/>
      <c r="C85" s="152">
        <v>136</v>
      </c>
      <c r="D85" s="152"/>
      <c r="E85" s="152"/>
      <c r="F85" s="152">
        <v>137</v>
      </c>
      <c r="G85" s="152"/>
      <c r="H85" s="152"/>
      <c r="I85" s="152">
        <v>137</v>
      </c>
      <c r="J85" s="152"/>
      <c r="K85" s="152"/>
      <c r="L85" s="152">
        <v>122</v>
      </c>
      <c r="M85" s="152"/>
      <c r="N85" s="152"/>
      <c r="O85" s="25"/>
      <c r="P85" s="23" t="s">
        <v>77</v>
      </c>
      <c r="Q85" s="25"/>
      <c r="R85" s="25"/>
      <c r="S85" s="25"/>
      <c r="T85" s="25"/>
      <c r="U85" s="23"/>
      <c r="V85" s="23"/>
      <c r="W85" s="23"/>
      <c r="X85" s="23"/>
      <c r="Y85" s="23"/>
      <c r="Z85" s="23"/>
      <c r="AA85" s="39"/>
      <c r="AB85" s="23"/>
      <c r="AF85" s="23"/>
      <c r="AG85" s="23"/>
    </row>
    <row r="86" spans="1:33" x14ac:dyDescent="0.15">
      <c r="A86" s="23" t="s">
        <v>68</v>
      </c>
      <c r="B86" s="23"/>
      <c r="C86" s="152">
        <v>52</v>
      </c>
      <c r="D86" s="152"/>
      <c r="E86" s="152"/>
      <c r="F86" s="152">
        <v>52</v>
      </c>
      <c r="G86" s="152"/>
      <c r="H86" s="152"/>
      <c r="I86" s="152">
        <v>52</v>
      </c>
      <c r="J86" s="152"/>
      <c r="K86" s="152"/>
      <c r="L86" s="152">
        <v>46</v>
      </c>
      <c r="M86" s="152"/>
      <c r="N86" s="152"/>
      <c r="U86" s="23"/>
      <c r="V86" s="23"/>
      <c r="W86" s="23"/>
      <c r="X86" s="23"/>
      <c r="Y86" s="23"/>
      <c r="Z86" s="23"/>
      <c r="AA86" s="40"/>
    </row>
    <row r="87" spans="1:33" ht="6" customHeight="1" x14ac:dyDescent="0.15"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33" x14ac:dyDescent="0.15">
      <c r="AA88" s="40"/>
    </row>
    <row r="89" spans="1:33" x14ac:dyDescent="0.15">
      <c r="A89" s="35" t="s">
        <v>95</v>
      </c>
    </row>
    <row r="90" spans="1:33" ht="6" customHeight="1" x14ac:dyDescent="0.15"/>
    <row r="91" spans="1:33" x14ac:dyDescent="0.15">
      <c r="A91" s="134" t="s">
        <v>33</v>
      </c>
      <c r="B91" s="134"/>
      <c r="C91" s="134" t="s">
        <v>10</v>
      </c>
      <c r="D91" s="134"/>
      <c r="E91" s="134"/>
      <c r="F91" s="134" t="s">
        <v>2</v>
      </c>
      <c r="G91" s="134"/>
      <c r="H91" s="134"/>
      <c r="I91" s="134" t="s">
        <v>4</v>
      </c>
      <c r="J91" s="134"/>
      <c r="K91" s="134"/>
      <c r="L91" s="134" t="s">
        <v>9</v>
      </c>
      <c r="M91" s="134"/>
      <c r="N91" s="134"/>
      <c r="O91" s="152" t="s">
        <v>94</v>
      </c>
      <c r="P91" s="153"/>
      <c r="Q91" s="153"/>
      <c r="R91" s="153" t="s">
        <v>93</v>
      </c>
      <c r="S91" s="153"/>
      <c r="T91" s="153"/>
    </row>
    <row r="92" spans="1:33" x14ac:dyDescent="0.15">
      <c r="A92" s="23" t="s">
        <v>5</v>
      </c>
      <c r="B92" s="23"/>
      <c r="C92" s="152">
        <v>1105</v>
      </c>
      <c r="D92" s="152"/>
      <c r="E92" s="152"/>
      <c r="F92" s="152">
        <v>989</v>
      </c>
      <c r="G92" s="152"/>
      <c r="H92" s="152"/>
      <c r="I92" s="152">
        <v>907</v>
      </c>
      <c r="J92" s="152"/>
      <c r="K92" s="152"/>
      <c r="L92" s="152">
        <v>650</v>
      </c>
      <c r="M92" s="152"/>
      <c r="N92" s="152"/>
      <c r="O92" s="152">
        <v>360</v>
      </c>
      <c r="P92" s="152"/>
      <c r="Q92" s="152"/>
      <c r="R92" s="152">
        <v>180</v>
      </c>
      <c r="S92" s="152"/>
      <c r="T92" s="152"/>
    </row>
    <row r="93" spans="1:33" x14ac:dyDescent="0.15">
      <c r="A93" s="23" t="s">
        <v>68</v>
      </c>
      <c r="B93" s="23"/>
      <c r="C93" s="152">
        <v>1021</v>
      </c>
      <c r="D93" s="152"/>
      <c r="E93" s="152"/>
      <c r="F93" s="152">
        <v>904</v>
      </c>
      <c r="G93" s="152"/>
      <c r="H93" s="152"/>
      <c r="I93" s="152">
        <v>822</v>
      </c>
      <c r="J93" s="152"/>
      <c r="K93" s="152"/>
      <c r="L93" s="152">
        <v>574</v>
      </c>
      <c r="M93" s="152"/>
      <c r="N93" s="152"/>
      <c r="O93" s="152">
        <v>360</v>
      </c>
      <c r="P93" s="152"/>
      <c r="Q93" s="152"/>
      <c r="R93" s="152">
        <v>180</v>
      </c>
      <c r="S93" s="152"/>
      <c r="T93" s="152"/>
    </row>
    <row r="94" spans="1:33" x14ac:dyDescent="0.15">
      <c r="A94" s="23" t="s">
        <v>69</v>
      </c>
      <c r="B94" s="23"/>
      <c r="C94" s="152">
        <v>969</v>
      </c>
      <c r="D94" s="152"/>
      <c r="E94" s="152"/>
      <c r="F94" s="152">
        <v>852</v>
      </c>
      <c r="G94" s="152"/>
      <c r="H94" s="152"/>
      <c r="I94" s="152">
        <v>770</v>
      </c>
      <c r="J94" s="152"/>
      <c r="K94" s="152"/>
      <c r="L94" s="152">
        <v>528</v>
      </c>
      <c r="M94" s="152"/>
      <c r="N94" s="152"/>
      <c r="O94" s="152">
        <v>360</v>
      </c>
      <c r="P94" s="152"/>
      <c r="Q94" s="152"/>
      <c r="R94" s="152">
        <v>180</v>
      </c>
      <c r="S94" s="152"/>
      <c r="T94" s="152"/>
    </row>
    <row r="96" spans="1:33" x14ac:dyDescent="0.15">
      <c r="A96" s="19" t="s">
        <v>50</v>
      </c>
    </row>
    <row r="97" spans="1:16" ht="6" customHeight="1" x14ac:dyDescent="0.15"/>
    <row r="98" spans="1:16" x14ac:dyDescent="0.15">
      <c r="A98" s="134" t="s">
        <v>51</v>
      </c>
      <c r="B98" s="134"/>
      <c r="C98" s="134" t="s">
        <v>52</v>
      </c>
      <c r="D98" s="134"/>
      <c r="E98" s="134"/>
      <c r="F98" s="134" t="s">
        <v>36</v>
      </c>
      <c r="G98" s="134"/>
      <c r="H98" s="134"/>
      <c r="I98" s="134"/>
      <c r="J98" s="134"/>
      <c r="K98" s="134"/>
      <c r="L98" s="134"/>
      <c r="M98" s="134"/>
      <c r="N98" s="134"/>
      <c r="O98" s="134"/>
      <c r="P98" s="134"/>
    </row>
    <row r="99" spans="1:16" x14ac:dyDescent="0.15">
      <c r="A99" s="152">
        <v>1E-4</v>
      </c>
      <c r="B99" s="152"/>
      <c r="C99" s="134">
        <v>0.25</v>
      </c>
      <c r="D99" s="134"/>
      <c r="E99" s="134"/>
      <c r="F99" s="134" t="s">
        <v>53</v>
      </c>
      <c r="G99" s="134"/>
      <c r="H99" s="134"/>
      <c r="I99" s="134"/>
      <c r="J99" s="134"/>
      <c r="K99" s="134"/>
      <c r="L99" s="134"/>
      <c r="M99" s="134"/>
      <c r="N99" s="134"/>
      <c r="O99" s="134"/>
      <c r="P99" s="134"/>
    </row>
    <row r="100" spans="1:16" x14ac:dyDescent="0.15">
      <c r="A100" s="134">
        <v>0.25009999999999999</v>
      </c>
      <c r="B100" s="134"/>
      <c r="C100" s="134">
        <v>0.5</v>
      </c>
      <c r="D100" s="134"/>
      <c r="E100" s="134"/>
      <c r="F100" s="134" t="s">
        <v>21</v>
      </c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</row>
    <row r="101" spans="1:16" x14ac:dyDescent="0.15">
      <c r="A101" s="134">
        <v>0.50009999999999999</v>
      </c>
      <c r="B101" s="134"/>
      <c r="C101" s="134">
        <v>0.75</v>
      </c>
      <c r="D101" s="134"/>
      <c r="E101" s="134"/>
      <c r="F101" s="134" t="s">
        <v>55</v>
      </c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</row>
    <row r="102" spans="1:16" x14ac:dyDescent="0.15">
      <c r="A102" s="134">
        <v>0.75009999999999999</v>
      </c>
      <c r="B102" s="134"/>
      <c r="C102" s="134">
        <v>1</v>
      </c>
      <c r="D102" s="134"/>
      <c r="E102" s="134"/>
      <c r="F102" s="134" t="s">
        <v>34</v>
      </c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</row>
  </sheetData>
  <mergeCells count="53">
    <mergeCell ref="R91:T91"/>
    <mergeCell ref="R92:T92"/>
    <mergeCell ref="R93:T93"/>
    <mergeCell ref="R94:T94"/>
    <mergeCell ref="A84:B84"/>
    <mergeCell ref="C84:E84"/>
    <mergeCell ref="F84:H84"/>
    <mergeCell ref="I84:K84"/>
    <mergeCell ref="L84:N84"/>
    <mergeCell ref="C85:E85"/>
    <mergeCell ref="F85:H85"/>
    <mergeCell ref="I85:K85"/>
    <mergeCell ref="L85:N85"/>
    <mergeCell ref="C86:E86"/>
    <mergeCell ref="F86:H86"/>
    <mergeCell ref="I86:K86"/>
    <mergeCell ref="L86:N86"/>
    <mergeCell ref="A91:B91"/>
    <mergeCell ref="C91:E91"/>
    <mergeCell ref="F91:H91"/>
    <mergeCell ref="I91:K91"/>
    <mergeCell ref="L91:N91"/>
    <mergeCell ref="O91:Q91"/>
    <mergeCell ref="C92:E92"/>
    <mergeCell ref="F92:H92"/>
    <mergeCell ref="I92:K92"/>
    <mergeCell ref="L92:N92"/>
    <mergeCell ref="O92:Q92"/>
    <mergeCell ref="C93:E93"/>
    <mergeCell ref="F93:H93"/>
    <mergeCell ref="I93:K93"/>
    <mergeCell ref="L93:N93"/>
    <mergeCell ref="O93:Q93"/>
    <mergeCell ref="C94:E94"/>
    <mergeCell ref="F94:H94"/>
    <mergeCell ref="I94:K94"/>
    <mergeCell ref="L94:N94"/>
    <mergeCell ref="O94:Q94"/>
    <mergeCell ref="A98:B98"/>
    <mergeCell ref="C98:E98"/>
    <mergeCell ref="F98:P98"/>
    <mergeCell ref="A99:B99"/>
    <mergeCell ref="C99:E99"/>
    <mergeCell ref="F99:P99"/>
    <mergeCell ref="A102:B102"/>
    <mergeCell ref="C102:E102"/>
    <mergeCell ref="F102:P102"/>
    <mergeCell ref="A100:B100"/>
    <mergeCell ref="C100:E100"/>
    <mergeCell ref="F100:P100"/>
    <mergeCell ref="A101:B101"/>
    <mergeCell ref="C101:E101"/>
    <mergeCell ref="F101:P101"/>
  </mergeCells>
  <phoneticPr fontId="20"/>
  <pageMargins left="0.7" right="0.7" top="0.75" bottom="0.75" header="0.3" footer="0.3"/>
  <pageSetup paperSize="9" orientation="portrait" horizontalDpi="6553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人材雇用費算出書</vt:lpstr>
      <vt:lpstr>計算シート</vt:lpstr>
      <vt:lpstr>平均給与額算定シート</vt:lpstr>
      <vt:lpstr>参考職員名簿</vt:lpstr>
      <vt:lpstr>リスト</vt:lpstr>
      <vt:lpstr>計算シート!Print_Area</vt:lpstr>
      <vt:lpstr>参考職員名簿!Print_Area</vt:lpstr>
      <vt:lpstr>人材雇用費算出書!Print_Area</vt:lpstr>
      <vt:lpstr>平均給与額算定シート!Print_Area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国土交通省</dc:creator>
  <cp:lastModifiedBy>ㅤ</cp:lastModifiedBy>
  <cp:lastPrinted>2020-06-15T10:51:17Z</cp:lastPrinted>
  <dcterms:created xsi:type="dcterms:W3CDTF">2011-06-08T08:59:10Z</dcterms:created>
  <dcterms:modified xsi:type="dcterms:W3CDTF">2021-06-15T09:40:29Z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3.1.4.0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2021-01-22T09:35:51Z</vt:filetime>
  </property>
</Properties>
</file>