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71"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ㅤ</author>
  </authors>
  <commentList>
    <comment ref="N720" authorId="0" shapeId="0">
      <text>
        <r>
          <rPr>
            <sz val="18"/>
            <color indexed="81"/>
            <rFont val="ＭＳ Ｐゴシック"/>
            <family val="3"/>
            <charset val="128"/>
            <scheme val="minor"/>
          </rPr>
          <t>記載しなければ折りたたむ</t>
        </r>
      </text>
    </comment>
  </commentList>
</comments>
</file>

<file path=xl/sharedStrings.xml><?xml version="1.0" encoding="utf-8"?>
<sst xmlns="http://schemas.openxmlformats.org/spreadsheetml/2006/main" count="2254" uniqueCount="698">
  <si>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</si>
  <si>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</si>
  <si>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</si>
  <si>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</si>
  <si>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</si>
  <si>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</si>
  <si>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</si>
  <si>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</si>
  <si>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</si>
  <si>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</si>
  <si>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</si>
  <si>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</si>
  <si>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</si>
  <si>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</si>
  <si>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</si>
  <si>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</si>
  <si>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</si>
  <si>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</si>
  <si>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</si>
  <si>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</si>
  <si>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</si>
  <si>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</si>
  <si>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</si>
  <si>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</si>
  <si>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</si>
  <si>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</si>
  <si>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</si>
  <si>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</si>
  <si>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</si>
  <si>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</si>
  <si>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</si>
  <si>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</si>
  <si>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</si>
  <si>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</si>
  <si>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</si>
  <si>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</si>
  <si>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</si>
  <si>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</si>
  <si>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</si>
  <si>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</si>
  <si>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</si>
  <si>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</si>
  <si>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</si>
  <si>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</si>
  <si>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</si>
  <si>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</si>
  <si>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</si>
  <si>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</si>
  <si>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</si>
  <si>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</si>
  <si>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</si>
  <si>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</si>
  <si>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</si>
  <si>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</si>
  <si>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</si>
  <si>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</si>
  <si>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</si>
  <si>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</si>
  <si>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</si>
  <si>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</si>
  <si>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</si>
  <si>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</si>
  <si>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</si>
  <si>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</si>
  <si>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</si>
  <si>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</si>
  <si>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</si>
  <si>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</si>
  <si>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</si>
  <si>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</si>
  <si>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</si>
  <si>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</si>
  <si>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</si>
  <si>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</si>
  <si>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</si>
  <si>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</si>
  <si>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</si>
  <si>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</si>
  <si>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</si>
  <si>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</si>
  <si>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</si>
  <si>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</si>
  <si>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</si>
  <si>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</si>
  <si>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</si>
  <si>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</si>
  <si>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</si>
  <si>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</si>
  <si>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</si>
  <si>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</si>
  <si>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</si>
  <si>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</si>
  <si>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</si>
  <si>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</si>
  <si>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</si>
  <si>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</si>
  <si>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</si>
  <si>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</si>
  <si>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</si>
  <si>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</si>
  <si>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</si>
  <si>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</si>
  <si>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</si>
  <si>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</si>
  <si>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</si>
  <si>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</si>
  <si>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</si>
  <si>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</si>
  <si>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</si>
  <si>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</si>
  <si>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</si>
  <si>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</si>
  <si>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</si>
  <si>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</si>
  <si>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</si>
  <si>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</si>
  <si>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</si>
  <si>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</si>
  <si>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</si>
  <si>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</si>
  <si>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</si>
  <si>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</si>
  <si>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</si>
  <si>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</si>
  <si>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</si>
  <si>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</si>
  <si>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</si>
  <si>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</si>
  <si>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</si>
  <si>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</si>
  <si>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</si>
  <si>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</si>
  <si>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</si>
  <si>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</si>
  <si>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</si>
  <si>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</si>
  <si>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</si>
  <si>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</si>
  <si>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</si>
  <si>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</si>
  <si>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</si>
  <si>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</si>
  <si>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</si>
  <si>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</si>
  <si>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</si>
  <si>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</si>
  <si>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</si>
  <si>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</si>
  <si>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</si>
  <si>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</si>
  <si>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</si>
  <si>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</si>
  <si>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</si>
  <si>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</si>
  <si>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</si>
  <si>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</si>
  <si>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</si>
  <si>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</si>
  <si>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</si>
  <si>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</si>
  <si>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</si>
  <si>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</si>
  <si>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</si>
  <si>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</si>
  <si>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</si>
  <si>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</si>
  <si>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</si>
  <si>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</si>
  <si>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</si>
  <si>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</si>
  <si>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</si>
  <si>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</si>
  <si>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</si>
  <si>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</si>
  <si>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</si>
  <si>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</si>
  <si>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</si>
  <si>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</si>
  <si>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</si>
  <si>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</si>
  <si>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</si>
  <si>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</si>
  <si>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</si>
  <si>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</si>
  <si>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</si>
  <si>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</si>
  <si>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</si>
  <si>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</si>
  <si>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</si>
  <si>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</si>
  <si>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</si>
  <si>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</si>
  <si>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</si>
  <si>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</si>
  <si>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</si>
  <si>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</si>
  <si>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</si>
  <si>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</si>
  <si>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</si>
  <si>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</si>
  <si>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</si>
  <si>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</si>
  <si>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</si>
  <si>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</si>
  <si>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</si>
  <si>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</si>
  <si>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</si>
  <si>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</si>
  <si>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</si>
  <si>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</si>
  <si>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</si>
  <si>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</si>
  <si>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</si>
  <si>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</si>
  <si>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</si>
  <si>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</si>
  <si>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</si>
  <si>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</si>
  <si>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</si>
  <si>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</si>
  <si>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</si>
  <si>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</si>
  <si>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</si>
  <si>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</si>
  <si>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</si>
  <si>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</si>
  <si>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</si>
  <si>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</si>
  <si>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</si>
  <si>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</si>
  <si>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</si>
  <si>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</si>
  <si>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</si>
  <si>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</si>
  <si>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</si>
  <si>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</si>
  <si>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</si>
  <si>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</si>
  <si>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</si>
  <si>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</si>
  <si>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</si>
  <si>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</si>
  <si>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</si>
  <si>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</si>
  <si>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</si>
  <si>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</si>
  <si>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</si>
  <si>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</si>
  <si>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</si>
  <si>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</si>
  <si>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</si>
  <si>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</si>
  <si>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</si>
  <si>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</si>
  <si>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</si>
  <si>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</si>
  <si>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</si>
  <si>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</si>
  <si>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</si>
  <si>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</si>
  <si>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</si>
  <si>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</si>
  <si>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</si>
  <si>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</si>
  <si>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</si>
  <si>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</si>
  <si>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</si>
  <si>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</si>
  <si>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</si>
  <si>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</si>
  <si>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</si>
  <si>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</si>
  <si>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</si>
  <si>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</si>
  <si>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</si>
  <si>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</si>
  <si>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</si>
  <si>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</si>
  <si>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</si>
  <si>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</si>
  <si>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</si>
  <si>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</si>
  <si>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</si>
  <si>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</si>
  <si>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</si>
  <si>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</si>
  <si>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</si>
  <si>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</si>
  <si>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</si>
  <si>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</si>
  <si>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</si>
  <si>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</si>
  <si>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</si>
  <si>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</si>
  <si>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</si>
  <si>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</si>
  <si>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</si>
  <si>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</si>
  <si>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</si>
  <si>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</si>
  <si>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</si>
  <si>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</si>
  <si>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</si>
  <si>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</si>
  <si>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</si>
  <si>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</si>
  <si>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</si>
  <si>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</si>
  <si>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</si>
  <si>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</si>
  <si>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</si>
  <si>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</si>
  <si>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</si>
  <si>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</si>
  <si>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</si>
  <si>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</si>
  <si>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</si>
  <si>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</si>
  <si>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</si>
  <si>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</si>
  <si>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</si>
  <si>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</si>
  <si>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</si>
  <si>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</si>
  <si>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</si>
  <si>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</si>
  <si>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</si>
  <si>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</si>
  <si>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</si>
  <si>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</si>
  <si>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</si>
  <si>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</si>
  <si>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</si>
  <si>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</si>
  <si>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</si>
  <si>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</si>
  <si>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</si>
  <si>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</si>
  <si>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</si>
  <si>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</si>
  <si>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</si>
  <si>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</si>
  <si>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</si>
  <si>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</si>
  <si>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</si>
  <si>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</si>
  <si>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</si>
  <si>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</si>
  <si>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</si>
  <si>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</si>
  <si>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</si>
  <si>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</si>
  <si>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</si>
  <si>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</si>
  <si>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</si>
  <si>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</si>
  <si>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</si>
  <si>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</si>
  <si>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</si>
  <si>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</si>
  <si>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</si>
  <si>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</si>
  <si>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</si>
  <si>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</si>
  <si>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</si>
  <si>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</si>
  <si>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</si>
  <si>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</si>
  <si>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</si>
  <si>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</si>
  <si>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</si>
  <si>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</si>
  <si>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</si>
  <si>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</si>
  <si>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</si>
  <si>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</si>
  <si>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</si>
  <si>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</si>
  <si>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</si>
  <si>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</si>
  <si>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</si>
  <si>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</si>
  <si>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</si>
  <si>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</si>
  <si>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</si>
  <si>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</si>
  <si>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</si>
  <si>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</si>
  <si>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</si>
  <si>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</si>
  <si>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</si>
  <si>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</si>
  <si>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</si>
  <si>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</si>
  <si>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</si>
  <si>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</si>
  <si>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</si>
  <si>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</si>
  <si>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</si>
  <si>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</si>
  <si>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</si>
  <si>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</si>
  <si>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</si>
  <si>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</si>
  <si>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</si>
  <si>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</si>
  <si>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</si>
  <si>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</si>
  <si>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</si>
  <si>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</si>
  <si>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</si>
  <si>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</si>
  <si>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</si>
  <si>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</si>
  <si>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</si>
  <si>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</si>
  <si>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</si>
  <si>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</si>
  <si>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</si>
  <si>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</si>
  <si>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</si>
  <si>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</si>
  <si>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</si>
  <si>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</si>
  <si>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</si>
  <si>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</si>
  <si>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</si>
  <si>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</si>
  <si>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</si>
  <si>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</si>
  <si>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</si>
  <si>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</si>
  <si>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</si>
  <si>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</si>
  <si>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</si>
  <si>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</si>
  <si>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</si>
  <si>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</si>
  <si>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</si>
  <si>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</si>
  <si>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</si>
  <si>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</si>
  <si>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</si>
  <si>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</si>
  <si>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</si>
  <si>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</si>
  <si>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</si>
  <si>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</si>
  <si>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</si>
  <si>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</si>
  <si>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</si>
  <si>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</si>
  <si>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</si>
  <si>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</si>
  <si>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</si>
  <si>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</si>
  <si>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</si>
  <si>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</si>
  <si>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</si>
  <si>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</si>
  <si>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</si>
  <si>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</si>
  <si>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</si>
  <si>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</si>
  <si>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</si>
  <si>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</si>
  <si>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</si>
  <si>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</si>
  <si>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</si>
  <si>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</si>
  <si>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</si>
  <si>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</si>
  <si>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</si>
  <si>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</si>
  <si>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</si>
  <si>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</si>
  <si>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</si>
  <si>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</si>
  <si>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</si>
  <si>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</si>
  <si>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</si>
  <si>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</si>
  <si>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</si>
  <si>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</si>
  <si>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</si>
  <si>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</si>
  <si>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</si>
  <si>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</si>
  <si>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</si>
  <si>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</si>
  <si>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</si>
  <si>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</si>
  <si>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</si>
  <si>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</si>
  <si>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</si>
  <si>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</si>
  <si>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</si>
  <si>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</si>
  <si>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</si>
  <si>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</si>
  <si>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</si>
  <si>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</si>
  <si>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</si>
  <si>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</si>
  <si>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</si>
  <si>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</si>
  <si>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</si>
  <si>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</si>
  <si>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</si>
  <si>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</si>
  <si>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</si>
  <si>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</si>
  <si>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</si>
  <si>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</si>
  <si>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</si>
  <si>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</si>
  <si>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</si>
  <si>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</si>
  <si>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</si>
  <si>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</si>
  <si>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</si>
  <si>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</si>
  <si>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</si>
  <si>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</si>
  <si>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</si>
  <si>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</si>
  <si>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</si>
  <si>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</si>
  <si>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</si>
  <si>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</si>
  <si>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</si>
  <si>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</si>
  <si>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</si>
  <si>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</si>
  <si>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</si>
  <si>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</si>
  <si>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</si>
  <si>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</si>
  <si>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</si>
  <si>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</si>
  <si>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</si>
  <si>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</si>
  <si>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</si>
  <si>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</si>
  <si>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</si>
  <si>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</si>
  <si>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</si>
  <si>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</si>
  <si>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</si>
  <si>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</si>
  <si>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</si>
  <si>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</si>
  <si>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</si>
  <si>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</si>
  <si>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</si>
  <si>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</si>
  <si>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</si>
  <si>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</si>
  <si>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</si>
  <si>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</si>
  <si>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</si>
  <si>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</si>
  <si>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</si>
  <si>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</si>
  <si>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</si>
  <si>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</si>
  <si>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</si>
  <si>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</si>
  <si>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</si>
  <si>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</si>
  <si>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</si>
  <si>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</si>
  <si>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</si>
  <si>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</si>
  <si>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</si>
  <si>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</si>
  <si>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</si>
  <si>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</si>
  <si>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</si>
  <si>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</si>
  <si>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</si>
  <si>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</si>
  <si>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</si>
  <si>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</si>
  <si>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</si>
  <si>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</si>
  <si>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</si>
  <si>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</si>
  <si>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</si>
  <si>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</si>
  <si>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</si>
  <si>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</si>
  <si>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</si>
  <si>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</si>
  <si>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</si>
  <si>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</si>
  <si>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</si>
  <si>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</si>
  <si>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</si>
  <si>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</si>
  <si>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</si>
  <si>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</si>
  <si>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</si>
  <si>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</si>
  <si>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</si>
  <si>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</si>
  <si>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</si>
  <si>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</si>
  <si>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</si>
  <si>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</si>
  <si>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</si>
  <si>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</si>
  <si>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</si>
  <si>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</si>
  <si>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</si>
  <si>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</si>
  <si>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</si>
  <si>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</si>
  <si>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</si>
  <si>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</si>
  <si>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</si>
  <si>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</si>
  <si>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</si>
  <si>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</si>
  <si>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</si>
  <si>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</si>
  <si>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</si>
  <si>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</si>
  <si>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</si>
  <si>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</si>
  <si>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新船型開発・設計能力の強化</t>
  </si>
  <si>
    <t>海事局</t>
  </si>
  <si>
    <t>平成28年度</t>
  </si>
  <si>
    <t>令和3年度</t>
  </si>
  <si>
    <t>海洋・環境政策課
船舶産業課</t>
  </si>
  <si>
    <t>-</t>
  </si>
  <si>
    <t>世界最先端IT国家創造宣言・官民データ活用推進基本計画、海洋基本計画、統合イノベーション戦略、新しい経済政策パッケージ</t>
  </si>
  <si>
    <t>海事産業市場整備等推進調査費</t>
  </si>
  <si>
    <t>諸謝金</t>
  </si>
  <si>
    <t>職員旅費</t>
  </si>
  <si>
    <t>委員等旅費</t>
  </si>
  <si>
    <t>船舶建造量の世界シェアを令和7年までに30%にする</t>
  </si>
  <si>
    <t>船舶建造量の世界シェア
（日本の建造量／世界の建造量）</t>
  </si>
  <si>
    <t>IHS Markit が発行している造船業に係るデータ</t>
  </si>
  <si>
    <t>CFDの高度化に係る調査研究の実施件数</t>
  </si>
  <si>
    <t>件</t>
  </si>
  <si>
    <t>生産設計支援AIの構築に係る調査研究の実施件数</t>
  </si>
  <si>
    <t>累計執行額(X)／類型件数(Y)</t>
    <phoneticPr fontId="5"/>
  </si>
  <si>
    <t>円/件</t>
  </si>
  <si>
    <t xml:space="preserve">      X/Y</t>
    <phoneticPr fontId="5"/>
  </si>
  <si>
    <t>164/2</t>
  </si>
  <si>
    <t>9市場環境の整備、産業の生産性向上、消費者利益の確保</t>
  </si>
  <si>
    <t>36海事産業市場環境整備・活性化及び人材の確保等を図る</t>
  </si>
  <si>
    <t>船舶建造量の世界シェア</t>
  </si>
  <si>
    <t>新28-047</t>
  </si>
  <si>
    <t>新28-032</t>
  </si>
  <si>
    <t>0372</t>
  </si>
  <si>
    <t>0379</t>
  </si>
  <si>
    <t>○</t>
  </si>
  <si>
    <t>（平成28年度～令和元年度）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
（令和元年度～）船舶の設計工程のうち、部材の取付け位置・順序などを決定する生産設計の工程において、ＡＩを活用した設計支援システムを構築することで、生産設計者の負担軽減、手戻り発生の防止等による現場作業の効率化を図る。</t>
    <phoneticPr fontId="5"/>
  </si>
  <si>
    <t>-</t>
    <phoneticPr fontId="5"/>
  </si>
  <si>
    <t>-</t>
    <phoneticPr fontId="5"/>
  </si>
  <si>
    <t>船舶の省エネや水中静音性能の定量評価を可能とするための数値シミュレーションの高度化に係る調査研究や、生産設計工程における生産設計者の負担軽減、手戻り発生の防止等に資する調査研究・技術開発を行い、もって我が国海事産業の生産性向上、国際競争力の強化を図る。</t>
    <phoneticPr fontId="5"/>
  </si>
  <si>
    <t>243/3</t>
    <phoneticPr fontId="5"/>
  </si>
  <si>
    <t>322/4</t>
    <phoneticPr fontId="5"/>
  </si>
  <si>
    <t>世界中で省エネや水中静音性能が高い船型の開発競争が行われている中、定量評価を可能とするための数値シミュレーションの高度化や数値シミュレーションを活用した性能評価手法の国際標準化を行うこと、また、船舶の設計工程の中でも特に大きな労力を要している生産設計工程において、AIを活用した生産設計者の能力を補完・支援するシステムを構築し設計作業の効率化を行うことは、我が国海事産業の競争力を維持、向上させ、海事産業市場環境の整備と活性化につながるものである。</t>
    <rPh sb="0" eb="2">
      <t>セカイ</t>
    </rPh>
    <rPh sb="2" eb="3">
      <t>チュウ</t>
    </rPh>
    <rPh sb="4" eb="5">
      <t>ショウ</t>
    </rPh>
    <rPh sb="8" eb="10">
      <t>スイチュウ</t>
    </rPh>
    <rPh sb="10" eb="12">
      <t>セイオン</t>
    </rPh>
    <rPh sb="12" eb="14">
      <t>セイノウ</t>
    </rPh>
    <rPh sb="15" eb="16">
      <t>タカ</t>
    </rPh>
    <rPh sb="17" eb="19">
      <t>センケイ</t>
    </rPh>
    <rPh sb="20" eb="22">
      <t>カイハツ</t>
    </rPh>
    <rPh sb="22" eb="24">
      <t>キョウソウ</t>
    </rPh>
    <rPh sb="25" eb="26">
      <t>オコナ</t>
    </rPh>
    <rPh sb="31" eb="32">
      <t>ナカ</t>
    </rPh>
    <rPh sb="33" eb="35">
      <t>テイリョウ</t>
    </rPh>
    <rPh sb="35" eb="37">
      <t>ヒョウカ</t>
    </rPh>
    <rPh sb="38" eb="40">
      <t>カノウ</t>
    </rPh>
    <rPh sb="46" eb="48">
      <t>スウチ</t>
    </rPh>
    <rPh sb="57" eb="60">
      <t>コウドカ</t>
    </rPh>
    <rPh sb="61" eb="63">
      <t>スウチ</t>
    </rPh>
    <rPh sb="72" eb="74">
      <t>カツヨウ</t>
    </rPh>
    <rPh sb="76" eb="80">
      <t>セイノウヒョウカ</t>
    </rPh>
    <rPh sb="80" eb="82">
      <t>シュホウ</t>
    </rPh>
    <rPh sb="83" eb="85">
      <t>コクサイ</t>
    </rPh>
    <rPh sb="85" eb="88">
      <t>ヒョウジュンカ</t>
    </rPh>
    <rPh sb="89" eb="90">
      <t>オコナ</t>
    </rPh>
    <rPh sb="97" eb="99">
      <t>センパク</t>
    </rPh>
    <rPh sb="100" eb="102">
      <t>セッケイ</t>
    </rPh>
    <rPh sb="102" eb="104">
      <t>コウテイ</t>
    </rPh>
    <rPh sb="105" eb="106">
      <t>ナカ</t>
    </rPh>
    <rPh sb="108" eb="109">
      <t>トク</t>
    </rPh>
    <rPh sb="110" eb="111">
      <t>オオ</t>
    </rPh>
    <rPh sb="113" eb="115">
      <t>ロウリョク</t>
    </rPh>
    <rPh sb="116" eb="117">
      <t>ヨウ</t>
    </rPh>
    <rPh sb="121" eb="123">
      <t>セイサン</t>
    </rPh>
    <rPh sb="123" eb="125">
      <t>セッケイ</t>
    </rPh>
    <rPh sb="125" eb="127">
      <t>コウテイ</t>
    </rPh>
    <rPh sb="135" eb="137">
      <t>カツヨウ</t>
    </rPh>
    <rPh sb="139" eb="141">
      <t>セイサン</t>
    </rPh>
    <rPh sb="141" eb="144">
      <t>セッケイシャ</t>
    </rPh>
    <rPh sb="145" eb="147">
      <t>ノウリョク</t>
    </rPh>
    <rPh sb="148" eb="150">
      <t>ホカン</t>
    </rPh>
    <rPh sb="151" eb="153">
      <t>シエン</t>
    </rPh>
    <rPh sb="160" eb="162">
      <t>コウチク</t>
    </rPh>
    <rPh sb="163" eb="165">
      <t>セッケイ</t>
    </rPh>
    <rPh sb="165" eb="167">
      <t>サギョウ</t>
    </rPh>
    <rPh sb="168" eb="171">
      <t>コウリツカ</t>
    </rPh>
    <phoneticPr fontId="33"/>
  </si>
  <si>
    <t>本事業は、省エネや水中静音性能の定量評価を可能とし、高性能船舶の開発促進に寄与するものであり、また、船舶の生産設計工程における現場作業の効率化により、我が国海事産業の競争力強化を図るものであり、国民及び社会からのニーズは高い。</t>
    <rPh sb="5" eb="6">
      <t>ショウ</t>
    </rPh>
    <rPh sb="9" eb="11">
      <t>スイチュウ</t>
    </rPh>
    <rPh sb="11" eb="13">
      <t>セイオン</t>
    </rPh>
    <rPh sb="13" eb="15">
      <t>セイノウ</t>
    </rPh>
    <rPh sb="16" eb="18">
      <t>テイリョウ</t>
    </rPh>
    <rPh sb="18" eb="20">
      <t>ヒョウカ</t>
    </rPh>
    <rPh sb="21" eb="23">
      <t>カノウ</t>
    </rPh>
    <rPh sb="26" eb="29">
      <t>コウセイノウ</t>
    </rPh>
    <rPh sb="29" eb="31">
      <t>センパク</t>
    </rPh>
    <rPh sb="32" eb="34">
      <t>カイハツ</t>
    </rPh>
    <rPh sb="34" eb="36">
      <t>ソクシン</t>
    </rPh>
    <rPh sb="37" eb="39">
      <t>キヨ</t>
    </rPh>
    <rPh sb="50" eb="52">
      <t>センパク</t>
    </rPh>
    <rPh sb="53" eb="55">
      <t>セイサン</t>
    </rPh>
    <rPh sb="55" eb="57">
      <t>セッケイ</t>
    </rPh>
    <rPh sb="57" eb="59">
      <t>コウテイ</t>
    </rPh>
    <rPh sb="63" eb="65">
      <t>ゲンバ</t>
    </rPh>
    <rPh sb="75" eb="76">
      <t>ワ</t>
    </rPh>
    <rPh sb="77" eb="78">
      <t>クニ</t>
    </rPh>
    <rPh sb="78" eb="80">
      <t>カイジ</t>
    </rPh>
    <rPh sb="80" eb="82">
      <t>サンギョウ</t>
    </rPh>
    <rPh sb="83" eb="86">
      <t>キョウソウリョク</t>
    </rPh>
    <rPh sb="86" eb="88">
      <t>キョウカ</t>
    </rPh>
    <rPh sb="97" eb="99">
      <t>コクミン</t>
    </rPh>
    <rPh sb="99" eb="100">
      <t>オヨ</t>
    </rPh>
    <rPh sb="101" eb="103">
      <t>シャカイ</t>
    </rPh>
    <rPh sb="110" eb="111">
      <t>タカ</t>
    </rPh>
    <phoneticPr fontId="33"/>
  </si>
  <si>
    <t>船舶の性能評価手法の構築、ＡＩを活用したシステムによる生産設計の生産性向上は、地域の枠を越えた日本全体としての問題であり、国が一体的に取り組む必要がある。</t>
    <rPh sb="0" eb="2">
      <t>センパク</t>
    </rPh>
    <rPh sb="3" eb="7">
      <t>セイノウヒョウカ</t>
    </rPh>
    <rPh sb="7" eb="9">
      <t>シュホウ</t>
    </rPh>
    <rPh sb="10" eb="12">
      <t>コウチク</t>
    </rPh>
    <rPh sb="27" eb="29">
      <t>セイサン</t>
    </rPh>
    <rPh sb="29" eb="31">
      <t>セッケイ</t>
    </rPh>
    <rPh sb="32" eb="35">
      <t>セイサンセイ</t>
    </rPh>
    <rPh sb="35" eb="37">
      <t>コウジョウ</t>
    </rPh>
    <phoneticPr fontId="33"/>
  </si>
  <si>
    <t>性能の「見える化」と船型開発効率の向上により各社の高性能船舶の開発が促進されること、船舶の設計工程の中でも特に大きな労力を要している生産設計の生産性を向上させることは、我が国海事産業の競争力強化に資することから、重要かつ優先度が高い事業である。</t>
    <rPh sb="0" eb="2">
      <t>セイノウ</t>
    </rPh>
    <rPh sb="4" eb="5">
      <t>ミ</t>
    </rPh>
    <rPh sb="7" eb="8">
      <t>カ</t>
    </rPh>
    <rPh sb="10" eb="12">
      <t>センケイ</t>
    </rPh>
    <rPh sb="12" eb="14">
      <t>カイハツ</t>
    </rPh>
    <rPh sb="14" eb="16">
      <t>コウリツ</t>
    </rPh>
    <rPh sb="17" eb="19">
      <t>コウジョウ</t>
    </rPh>
    <rPh sb="22" eb="24">
      <t>カクシャ</t>
    </rPh>
    <rPh sb="25" eb="28">
      <t>コウセイノウ</t>
    </rPh>
    <rPh sb="28" eb="30">
      <t>センパク</t>
    </rPh>
    <rPh sb="31" eb="33">
      <t>カイハツ</t>
    </rPh>
    <rPh sb="34" eb="36">
      <t>ソクシン</t>
    </rPh>
    <rPh sb="66" eb="68">
      <t>セイサン</t>
    </rPh>
    <rPh sb="68" eb="70">
      <t>セッケイ</t>
    </rPh>
    <rPh sb="71" eb="74">
      <t>セイサンセイ</t>
    </rPh>
    <rPh sb="75" eb="77">
      <t>コウジョウ</t>
    </rPh>
    <phoneticPr fontId="33"/>
  </si>
  <si>
    <t>業務委託にあたっては、結果的に一者応募とはなったものの企画競争により支出先を選定しており、競争性は確保されているとともに、支出に見合った十分な成果が獲得されるものと考える。</t>
  </si>
  <si>
    <t>有</t>
  </si>
  <si>
    <t>無</t>
  </si>
  <si>
    <t>‐</t>
  </si>
  <si>
    <t>企画競争により支出先を選定し競争性を確保しており、妥当と考える。</t>
  </si>
  <si>
    <t>企画競争により支出先を選定し競争性を確保しており、真に必要なものに限定されているものと考える。</t>
  </si>
  <si>
    <t>使途が真に必要なものに限定されるよう、調査内容等を精査し実施した。</t>
  </si>
  <si>
    <t>見込みに見合った活動実績が出ている。</t>
    <phoneticPr fontId="33"/>
  </si>
  <si>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33"/>
  </si>
  <si>
    <t>調査事業について、調査項目、調査対象範囲等について十分な事前検討を行うなど、事業の効率性及び有効性が確保するように努めている。また、企画競争入札では、入札にあたっての応募要件は必要最低限とするなど競争性を確保し、適正な予算の執行を図っている。</t>
    <phoneticPr fontId="33"/>
  </si>
  <si>
    <t>引き続き適切な予算執行の確保を図るとともに、海事産業の競争力強化等を図っていくために適切な成果を出すべく効果的な事業の実行に努める。</t>
    <phoneticPr fontId="33"/>
  </si>
  <si>
    <t>国交</t>
  </si>
  <si>
    <t>新型コロナウィルスの影響もあり事業の成果をより高めるため、やむを得ず繰越をすることとした。</t>
    <rPh sb="0" eb="2">
      <t>シンガタ</t>
    </rPh>
    <rPh sb="10" eb="12">
      <t>エイキョウ</t>
    </rPh>
    <rPh sb="15" eb="17">
      <t>ジギョウ</t>
    </rPh>
    <rPh sb="18" eb="20">
      <t>セイカ</t>
    </rPh>
    <rPh sb="23" eb="24">
      <t>タカ</t>
    </rPh>
    <rPh sb="32" eb="33">
      <t>エ</t>
    </rPh>
    <rPh sb="34" eb="36">
      <t>クリコシ</t>
    </rPh>
    <phoneticPr fontId="5"/>
  </si>
  <si>
    <t>人件費</t>
    <rPh sb="0" eb="3">
      <t>ジンケンヒ</t>
    </rPh>
    <phoneticPr fontId="5"/>
  </si>
  <si>
    <t>調査費</t>
    <rPh sb="0" eb="3">
      <t>チョウサヒ</t>
    </rPh>
    <phoneticPr fontId="5"/>
  </si>
  <si>
    <t>調査に係る調査員の経費</t>
    <rPh sb="0" eb="2">
      <t>チョウサ</t>
    </rPh>
    <rPh sb="3" eb="4">
      <t>カカ</t>
    </rPh>
    <rPh sb="5" eb="8">
      <t>チョウサイン</t>
    </rPh>
    <rPh sb="9" eb="11">
      <t>ケイヒ</t>
    </rPh>
    <phoneticPr fontId="5"/>
  </si>
  <si>
    <t>プログラム取得に係る経費、機械設置に係る経費</t>
    <rPh sb="5" eb="7">
      <t>シュトク</t>
    </rPh>
    <rPh sb="8" eb="9">
      <t>カカワ</t>
    </rPh>
    <rPh sb="10" eb="12">
      <t>ケイヒ</t>
    </rPh>
    <rPh sb="13" eb="15">
      <t>キカイ</t>
    </rPh>
    <rPh sb="15" eb="17">
      <t>セッチ</t>
    </rPh>
    <rPh sb="18" eb="19">
      <t>カカワ</t>
    </rPh>
    <rPh sb="20" eb="22">
      <t>ケイヒ</t>
    </rPh>
    <phoneticPr fontId="5"/>
  </si>
  <si>
    <t>外注費</t>
    <rPh sb="0" eb="3">
      <t>ガイチュウヒ</t>
    </rPh>
    <phoneticPr fontId="5"/>
  </si>
  <si>
    <t>不具合データの解消</t>
    <rPh sb="0" eb="3">
      <t>フグアイ</t>
    </rPh>
    <rPh sb="7" eb="9">
      <t>カイショウ</t>
    </rPh>
    <phoneticPr fontId="5"/>
  </si>
  <si>
    <t>その他</t>
    <rPh sb="2" eb="3">
      <t>タ</t>
    </rPh>
    <phoneticPr fontId="5"/>
  </si>
  <si>
    <t>旅費、諸謝金、臨時派遣者経費</t>
    <rPh sb="0" eb="2">
      <t>リョヒ</t>
    </rPh>
    <rPh sb="3" eb="4">
      <t>ショ</t>
    </rPh>
    <rPh sb="4" eb="6">
      <t>シャキン</t>
    </rPh>
    <rPh sb="7" eb="9">
      <t>リンジ</t>
    </rPh>
    <rPh sb="9" eb="12">
      <t>ハケンシャ</t>
    </rPh>
    <rPh sb="12" eb="14">
      <t>ケイヒ</t>
    </rPh>
    <phoneticPr fontId="5"/>
  </si>
  <si>
    <t>消費税</t>
    <rPh sb="0" eb="3">
      <t>ショウヒゼイ</t>
    </rPh>
    <phoneticPr fontId="5"/>
  </si>
  <si>
    <t>A.ジャパンマリンユナイテッド(株)</t>
    <rPh sb="15" eb="18">
      <t>カブ</t>
    </rPh>
    <phoneticPr fontId="5"/>
  </si>
  <si>
    <t>ジャパンマリンユナイテッド株式会社</t>
    <rPh sb="13" eb="17">
      <t>カブシキガイシャ</t>
    </rPh>
    <phoneticPr fontId="5"/>
  </si>
  <si>
    <t>AI技術等の活用による船舶の高度な設計支援技術の構築のための調査研究業務</t>
    <rPh sb="2" eb="4">
      <t>ギジュツ</t>
    </rPh>
    <rPh sb="4" eb="5">
      <t>トウ</t>
    </rPh>
    <rPh sb="6" eb="8">
      <t>カツヨウ</t>
    </rPh>
    <rPh sb="11" eb="13">
      <t>センパク</t>
    </rPh>
    <rPh sb="14" eb="16">
      <t>コウド</t>
    </rPh>
    <rPh sb="17" eb="19">
      <t>セッケイ</t>
    </rPh>
    <rPh sb="19" eb="21">
      <t>シエン</t>
    </rPh>
    <rPh sb="21" eb="23">
      <t>ギジュツ</t>
    </rPh>
    <rPh sb="24" eb="26">
      <t>コウチク</t>
    </rPh>
    <rPh sb="30" eb="32">
      <t>チョウサ</t>
    </rPh>
    <rPh sb="32" eb="34">
      <t>ケンキュウ</t>
    </rPh>
    <rPh sb="34" eb="36">
      <t>ギョウム</t>
    </rPh>
    <phoneticPr fontId="33"/>
  </si>
  <si>
    <t>随意契約
（企画競争）</t>
    <rPh sb="2" eb="4">
      <t>ケイヤク</t>
    </rPh>
    <rPh sb="6" eb="8">
      <t>キカク</t>
    </rPh>
    <rPh sb="8" eb="10">
      <t>キョウソウ</t>
    </rPh>
    <phoneticPr fontId="33"/>
  </si>
  <si>
    <t>-</t>
    <phoneticPr fontId="33"/>
  </si>
  <si>
    <t>令和2年度の実績値は前年比で減少しているが、引き続き目標達成に努める。</t>
    <rPh sb="0" eb="2">
      <t>レイワ</t>
    </rPh>
    <rPh sb="3" eb="4">
      <t>ネン</t>
    </rPh>
    <rPh sb="4" eb="5">
      <t>ド</t>
    </rPh>
    <rPh sb="6" eb="9">
      <t>ジッセキチ</t>
    </rPh>
    <rPh sb="10" eb="13">
      <t>ゼンネンヒ</t>
    </rPh>
    <rPh sb="14" eb="16">
      <t>ゲンショウ</t>
    </rPh>
    <rPh sb="22" eb="23">
      <t>ヒ</t>
    </rPh>
    <rPh sb="24" eb="25">
      <t>ツヅ</t>
    </rPh>
    <rPh sb="26" eb="28">
      <t>モクヒョウ</t>
    </rPh>
    <rPh sb="28" eb="30">
      <t>タッセイ</t>
    </rPh>
    <rPh sb="31" eb="32">
      <t>ツト</t>
    </rPh>
    <phoneticPr fontId="33"/>
  </si>
  <si>
    <t>課長　田村　顕洋
課長　今井　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</si>
</sst>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8"/>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748</xdr:row>
      <xdr:rowOff>65495</xdr:rowOff>
    </xdr:from>
    <xdr:to>
      <xdr:col>22</xdr:col>
      <xdr:colOff>184513</xdr:colOff>
      <xdr:row>750</xdr:row>
      <xdr:rowOff>160927</xdr:rowOff>
    </xdr:to>
    <xdr:sp macro="" textlink="">
      <xdr:nvSpPr>
        <xdr:cNvPr id="2" name="正方形/長方形 1"/>
        <xdr:cNvSpPr/>
      </xdr:nvSpPr>
      <xdr:spPr>
        <a:xfrm>
          <a:off x="2032000" y="43029595"/>
          <a:ext cx="2622913" cy="8066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】79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24</xdr:col>
      <xdr:colOff>157752</xdr:colOff>
      <xdr:row>748</xdr:row>
      <xdr:rowOff>0</xdr:rowOff>
    </xdr:from>
    <xdr:to>
      <xdr:col>38</xdr:col>
      <xdr:colOff>92982</xdr:colOff>
      <xdr:row>750</xdr:row>
      <xdr:rowOff>216172</xdr:rowOff>
    </xdr:to>
    <xdr:sp macro="" textlink="">
      <xdr:nvSpPr>
        <xdr:cNvPr id="10" name="大かっこ 9"/>
        <xdr:cNvSpPr/>
      </xdr:nvSpPr>
      <xdr:spPr>
        <a:xfrm>
          <a:off x="5034552" y="42964100"/>
          <a:ext cx="2780030" cy="92737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a:t>
          </a:r>
          <a:r>
            <a:rPr kumimoji="1" lang="en-US" altLang="ja-JP" sz="1100">
              <a:solidFill>
                <a:sysClr val="windowText" lastClr="000000"/>
              </a:solidFill>
              <a:latin typeface="HG丸ｺﾞｼｯｸM-PRO"/>
              <a:ea typeface="HG丸ｺﾞｼｯｸM-PRO"/>
            </a:rPr>
            <a:t>0.1</a:t>
          </a:r>
          <a:r>
            <a:rPr kumimoji="1" lang="ja-JP" altLang="en-US" sz="1100">
              <a:solidFill>
                <a:sysClr val="windowText" lastClr="000000"/>
              </a:solidFill>
              <a:latin typeface="HG丸ｺﾞｼｯｸM-PRO"/>
              <a:ea typeface="HG丸ｺﾞｼｯｸM-PRO"/>
            </a:rPr>
            <a:t>百万円、委員等旅費</a:t>
          </a:r>
          <a:r>
            <a:rPr kumimoji="1" lang="en-US" altLang="ja-JP" sz="1100">
              <a:solidFill>
                <a:sysClr val="windowText" lastClr="000000"/>
              </a:solidFill>
              <a:latin typeface="HG丸ｺﾞｼｯｸM-PRO"/>
              <a:ea typeface="HG丸ｺﾞｼｯｸM-PRO"/>
            </a:rPr>
            <a:t>0.3</a:t>
          </a:r>
          <a:r>
            <a:rPr kumimoji="1" lang="ja-JP" altLang="en-US" sz="1100">
              <a:solidFill>
                <a:sysClr val="windowText" lastClr="000000"/>
              </a:solidFill>
              <a:latin typeface="HG丸ｺﾞｼｯｸM-PRO"/>
              <a:ea typeface="HG丸ｺﾞｼｯｸM-PRO"/>
            </a:rPr>
            <a:t>万円</a:t>
          </a:r>
          <a:endParaRPr kumimoji="1" lang="en-US" altLang="ja-JP" sz="1100">
            <a:solidFill>
              <a:sysClr val="windowText" lastClr="000000"/>
            </a:solidFill>
            <a:latin typeface="HG丸ｺﾞｼｯｸM-PRO"/>
            <a:ea typeface="HG丸ｺﾞｼｯｸM-PRO"/>
          </a:endParaRPr>
        </a:p>
        <a:p>
          <a:pPr algn="l"/>
          <a:endParaRPr kumimoji="1" lang="ja-JP" altLang="en-US" sz="1100">
            <a:solidFill>
              <a:srgbClr val="FF0000"/>
            </a:solidFill>
            <a:latin typeface="HG丸ｺﾞｼｯｸM-PRO"/>
            <a:ea typeface="HG丸ｺﾞｼｯｸM-PRO"/>
          </a:endParaRPr>
        </a:p>
      </xdr:txBody>
    </xdr:sp>
    <xdr:clientData/>
  </xdr:twoCellAnchor>
  <xdr:twoCellAnchor>
    <xdr:from>
      <xdr:col>16</xdr:col>
      <xdr:colOff>127000</xdr:colOff>
      <xdr:row>750</xdr:row>
      <xdr:rowOff>177800</xdr:rowOff>
    </xdr:from>
    <xdr:to>
      <xdr:col>16</xdr:col>
      <xdr:colOff>129540</xdr:colOff>
      <xdr:row>753</xdr:row>
      <xdr:rowOff>299000</xdr:rowOff>
    </xdr:to>
    <xdr:sp macro="" textlink="">
      <xdr:nvSpPr>
        <xdr:cNvPr id="4" name="Line 6"/>
        <xdr:cNvSpPr>
          <a:spLocks noChangeShapeType="1"/>
        </xdr:cNvSpPr>
      </xdr:nvSpPr>
      <xdr:spPr>
        <a:xfrm flipH="1">
          <a:off x="3378200" y="43268900"/>
          <a:ext cx="2540" cy="1188000"/>
        </a:xfrm>
        <a:prstGeom prst="line">
          <a:avLst/>
        </a:prstGeom>
        <a:noFill/>
        <a:ln w="12700">
          <a:solidFill>
            <a:srgbClr val="000000"/>
          </a:solidFill>
          <a:round/>
          <a:headEnd/>
          <a:tailEnd type="arrow" w="med" len="med"/>
        </a:ln>
      </xdr:spPr>
    </xdr:sp>
    <xdr:clientData/>
  </xdr:twoCellAnchor>
  <xdr:twoCellAnchor>
    <xdr:from>
      <xdr:col>7</xdr:col>
      <xdr:colOff>114300</xdr:colOff>
      <xdr:row>755</xdr:row>
      <xdr:rowOff>12700</xdr:rowOff>
    </xdr:from>
    <xdr:to>
      <xdr:col>28</xdr:col>
      <xdr:colOff>149951</xdr:colOff>
      <xdr:row>757</xdr:row>
      <xdr:rowOff>177346</xdr:rowOff>
    </xdr:to>
    <xdr:sp macro="" textlink="">
      <xdr:nvSpPr>
        <xdr:cNvPr id="5" name="Text Box 5"/>
        <xdr:cNvSpPr txBox="1">
          <a:spLocks noChangeArrowheads="1"/>
        </xdr:cNvSpPr>
      </xdr:nvSpPr>
      <xdr:spPr>
        <a:xfrm>
          <a:off x="1536700" y="44881800"/>
          <a:ext cx="4302851" cy="875846"/>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eaLnBrk="1" fontAlgn="auto" latinLnBrk="0" hangingPunct="1">
            <a:lnSpc>
              <a:spcPct val="100000"/>
            </a:lnSpc>
            <a:spcBef>
              <a:spcPts val="0"/>
            </a:spcBef>
            <a:spcAft>
              <a:spcPts val="0"/>
            </a:spcAft>
            <a:defRPr/>
          </a:pP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B. </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ジャパンマリンユナイテッド</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株</a:t>
          </a:r>
          <a:r>
            <a:rPr kumimoji="1" lang="en-US" altLang="ja-JP"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a:t>
          </a:r>
          <a:r>
            <a:rPr kumimoji="1" lang="ja-JP" altLang="en-US" sz="1200" b="1" i="0" u="none" strike="noStrike" kern="0" cap="none" spc="0" normalizeH="0" baseline="0" noProof="0">
              <a:ln>
                <a:noFill/>
              </a:ln>
              <a:solidFill>
                <a:sysClr val="windowText" lastClr="000000"/>
              </a:solidFill>
              <a:effectLst/>
              <a:uLnTx/>
              <a:uFillTx/>
              <a:latin typeface="HG丸ｺﾞｼｯｸM-PRO"/>
              <a:ea typeface="HG丸ｺﾞｼｯｸM-PRO"/>
              <a:cs typeface="+mn-cs"/>
            </a:rPr>
            <a:t>（共同提案体）</a:t>
          </a:r>
        </a:p>
        <a:p>
          <a:pPr marL="0" marR="0" lvl="0" indent="0" algn="ctr"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78.2</a:t>
          </a:r>
          <a:r>
            <a:rPr kumimoji="1" lang="ja-JP" altLang="en-US" sz="1050" b="0" i="0" u="none" strike="noStrike" kern="0" cap="none" spc="0" normalizeH="0" baseline="0" noProof="0">
              <a:ln>
                <a:noFill/>
              </a:ln>
              <a:solidFill>
                <a:sysClr val="windowText" lastClr="000000"/>
              </a:solidFill>
              <a:effectLst/>
              <a:uLnTx/>
              <a:uFillTx/>
              <a:latin typeface="HG丸ｺﾞｼｯｸM-PRO"/>
              <a:ea typeface="HG丸ｺﾞｼｯｸM-PRO"/>
              <a:cs typeface="+mn-cs"/>
            </a:rPr>
            <a:t>百万円</a:t>
          </a:r>
        </a:p>
      </xdr:txBody>
    </xdr:sp>
    <xdr:clientData/>
  </xdr:twoCellAnchor>
  <xdr:twoCellAnchor>
    <xdr:from>
      <xdr:col>11</xdr:col>
      <xdr:colOff>101600</xdr:colOff>
      <xdr:row>753</xdr:row>
      <xdr:rowOff>317500</xdr:rowOff>
    </xdr:from>
    <xdr:to>
      <xdr:col>25</xdr:col>
      <xdr:colOff>143430</xdr:colOff>
      <xdr:row>754</xdr:row>
      <xdr:rowOff>331561</xdr:rowOff>
    </xdr:to>
    <xdr:sp macro="" textlink="">
      <xdr:nvSpPr>
        <xdr:cNvPr id="6" name="テキスト ボックス 5"/>
        <xdr:cNvSpPr txBox="1"/>
      </xdr:nvSpPr>
      <xdr:spPr>
        <a:xfrm>
          <a:off x="2336800" y="44475400"/>
          <a:ext cx="2886630" cy="369661"/>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10</xdr:col>
      <xdr:colOff>88900</xdr:colOff>
      <xdr:row>757</xdr:row>
      <xdr:rowOff>228600</xdr:rowOff>
    </xdr:from>
    <xdr:to>
      <xdr:col>26</xdr:col>
      <xdr:colOff>51979</xdr:colOff>
      <xdr:row>760</xdr:row>
      <xdr:rowOff>89807</xdr:rowOff>
    </xdr:to>
    <xdr:sp macro="" textlink="">
      <xdr:nvSpPr>
        <xdr:cNvPr id="7" name="大かっこ 6"/>
        <xdr:cNvSpPr/>
      </xdr:nvSpPr>
      <xdr:spPr>
        <a:xfrm>
          <a:off x="2120900" y="45808900"/>
          <a:ext cx="3214279" cy="92800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AI技術等の活用による船舶の高度な設計支援技術の構築の為の調査研究業務</a:t>
          </a:r>
          <a:endParaRPr kumimoji="1" lang="ja-JP" altLang="en-US" sz="110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K16" sqref="AK16:AQ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325</v>
      </c>
      <c r="AJ2" s="927" t="s">
        <v>680</v>
      </c>
      <c r="AK2" s="927"/>
      <c r="AL2" s="927"/>
      <c r="AM2" s="927"/>
      <c r="AN2" s="83" t="s">
        <v>325</v>
      </c>
      <c r="AO2" s="927">
        <v>20</v>
      </c>
      <c r="AP2" s="927"/>
      <c r="AQ2" s="927"/>
      <c r="AR2" s="84" t="s">
        <v>628</v>
      </c>
      <c r="AS2" s="933">
        <v>447</v>
      </c>
      <c r="AT2" s="933"/>
      <c r="AU2" s="933"/>
      <c r="AV2" s="83" t="str">
        <f>IF(AW2="","","-")</f>
        <v/>
      </c>
      <c r="AW2" s="893"/>
      <c r="AX2" s="893"/>
    </row>
    <row r="3" spans="1:50" ht="21" customHeight="1" thickBot="1" x14ac:dyDescent="0.2">
      <c r="A3" s="846" t="s">
        <v>621</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63</v>
      </c>
      <c r="AJ3" s="848" t="s">
        <v>629</v>
      </c>
      <c r="AK3" s="848"/>
      <c r="AL3" s="848"/>
      <c r="AM3" s="848"/>
      <c r="AN3" s="848"/>
      <c r="AO3" s="848"/>
      <c r="AP3" s="848"/>
      <c r="AQ3" s="848"/>
      <c r="AR3" s="848"/>
      <c r="AS3" s="848"/>
      <c r="AT3" s="848"/>
      <c r="AU3" s="848"/>
      <c r="AV3" s="848"/>
      <c r="AW3" s="848"/>
      <c r="AX3" s="24" t="s">
        <v>64</v>
      </c>
    </row>
    <row r="4" spans="1:50" ht="24.75" customHeight="1" x14ac:dyDescent="0.15">
      <c r="A4" s="686" t="s">
        <v>25</v>
      </c>
      <c r="B4" s="687"/>
      <c r="C4" s="687"/>
      <c r="D4" s="687"/>
      <c r="E4" s="687"/>
      <c r="F4" s="687"/>
      <c r="G4" s="664" t="s">
        <v>630</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631</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x14ac:dyDescent="0.15">
      <c r="A5" s="674" t="s">
        <v>66</v>
      </c>
      <c r="B5" s="675"/>
      <c r="C5" s="675"/>
      <c r="D5" s="675"/>
      <c r="E5" s="675"/>
      <c r="F5" s="676"/>
      <c r="G5" s="818" t="s">
        <v>632</v>
      </c>
      <c r="H5" s="819"/>
      <c r="I5" s="819"/>
      <c r="J5" s="819"/>
      <c r="K5" s="819"/>
      <c r="L5" s="819"/>
      <c r="M5" s="820" t="s">
        <v>65</v>
      </c>
      <c r="N5" s="821"/>
      <c r="O5" s="821"/>
      <c r="P5" s="821"/>
      <c r="Q5" s="821"/>
      <c r="R5" s="822"/>
      <c r="S5" s="823" t="s">
        <v>633</v>
      </c>
      <c r="T5" s="819"/>
      <c r="U5" s="819"/>
      <c r="V5" s="819"/>
      <c r="W5" s="819"/>
      <c r="X5" s="824"/>
      <c r="Y5" s="680" t="s">
        <v>3</v>
      </c>
      <c r="Z5" s="527"/>
      <c r="AA5" s="527"/>
      <c r="AB5" s="527"/>
      <c r="AC5" s="527"/>
      <c r="AD5" s="528"/>
      <c r="AE5" s="681" t="s">
        <v>634</v>
      </c>
      <c r="AF5" s="681"/>
      <c r="AG5" s="681"/>
      <c r="AH5" s="681"/>
      <c r="AI5" s="681"/>
      <c r="AJ5" s="681"/>
      <c r="AK5" s="681"/>
      <c r="AL5" s="681"/>
      <c r="AM5" s="681"/>
      <c r="AN5" s="681"/>
      <c r="AO5" s="681"/>
      <c r="AP5" s="682"/>
      <c r="AQ5" s="683" t="s">
        <v>697</v>
      </c>
      <c r="AR5" s="684"/>
      <c r="AS5" s="684"/>
      <c r="AT5" s="684"/>
      <c r="AU5" s="684"/>
      <c r="AV5" s="684"/>
      <c r="AW5" s="684"/>
      <c r="AX5" s="685"/>
    </row>
    <row r="6" spans="1:50" ht="39" customHeight="1" x14ac:dyDescent="0.15">
      <c r="A6" s="688" t="s">
        <v>4</v>
      </c>
      <c r="B6" s="689"/>
      <c r="C6" s="689"/>
      <c r="D6" s="689"/>
      <c r="E6" s="689"/>
      <c r="F6" s="689"/>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5" t="s">
        <v>308</v>
      </c>
      <c r="Z7" s="424"/>
      <c r="AA7" s="424"/>
      <c r="AB7" s="424"/>
      <c r="AC7" s="424"/>
      <c r="AD7" s="906"/>
      <c r="AE7" s="894" t="s">
        <v>636</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海洋政策、科学技術・イノベーション</v>
      </c>
      <c r="H8" s="702"/>
      <c r="I8" s="702"/>
      <c r="J8" s="702"/>
      <c r="K8" s="702"/>
      <c r="L8" s="702"/>
      <c r="M8" s="702"/>
      <c r="N8" s="702"/>
      <c r="O8" s="702"/>
      <c r="P8" s="702"/>
      <c r="Q8" s="702"/>
      <c r="R8" s="702"/>
      <c r="S8" s="702"/>
      <c r="T8" s="702"/>
      <c r="U8" s="702"/>
      <c r="V8" s="702"/>
      <c r="W8" s="702"/>
      <c r="X8" s="929"/>
      <c r="Y8" s="825" t="s">
        <v>209</v>
      </c>
      <c r="Z8" s="826"/>
      <c r="AA8" s="826"/>
      <c r="AB8" s="826"/>
      <c r="AC8" s="826"/>
      <c r="AD8" s="827"/>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15">
      <c r="A9" s="828" t="s">
        <v>23</v>
      </c>
      <c r="B9" s="829"/>
      <c r="C9" s="829"/>
      <c r="D9" s="829"/>
      <c r="E9" s="829"/>
      <c r="F9" s="829"/>
      <c r="G9" s="830" t="s">
        <v>662</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x14ac:dyDescent="0.15">
      <c r="A10" s="642" t="s">
        <v>29</v>
      </c>
      <c r="B10" s="643"/>
      <c r="C10" s="643"/>
      <c r="D10" s="643"/>
      <c r="E10" s="643"/>
      <c r="F10" s="643"/>
      <c r="G10" s="736" t="s">
        <v>659</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2" t="s">
        <v>5</v>
      </c>
      <c r="B11" s="643"/>
      <c r="C11" s="643"/>
      <c r="D11" s="643"/>
      <c r="E11" s="643"/>
      <c r="F11" s="644"/>
      <c r="G11" s="677" t="str">
        <f>入力規則等!P10</f>
        <v>直接実施、委託・請負</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x14ac:dyDescent="0.15">
      <c r="A12" s="946" t="s">
        <v>24</v>
      </c>
      <c r="B12" s="947"/>
      <c r="C12" s="947"/>
      <c r="D12" s="947"/>
      <c r="E12" s="947"/>
      <c r="F12" s="948"/>
      <c r="G12" s="742"/>
      <c r="H12" s="743"/>
      <c r="I12" s="743"/>
      <c r="J12" s="743"/>
      <c r="K12" s="743"/>
      <c r="L12" s="743"/>
      <c r="M12" s="743"/>
      <c r="N12" s="743"/>
      <c r="O12" s="743"/>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4"/>
    </row>
    <row r="13" spans="1:50" ht="21" customHeight="1" x14ac:dyDescent="0.15">
      <c r="A13" s="596"/>
      <c r="B13" s="597"/>
      <c r="C13" s="597"/>
      <c r="D13" s="597"/>
      <c r="E13" s="597"/>
      <c r="F13" s="598"/>
      <c r="G13" s="705" t="s">
        <v>6</v>
      </c>
      <c r="H13" s="706"/>
      <c r="I13" s="746" t="s">
        <v>7</v>
      </c>
      <c r="J13" s="747"/>
      <c r="K13" s="747"/>
      <c r="L13" s="747"/>
      <c r="M13" s="747"/>
      <c r="N13" s="747"/>
      <c r="O13" s="748"/>
      <c r="P13" s="639">
        <v>83</v>
      </c>
      <c r="Q13" s="640"/>
      <c r="R13" s="640"/>
      <c r="S13" s="640"/>
      <c r="T13" s="640"/>
      <c r="U13" s="640"/>
      <c r="V13" s="641"/>
      <c r="W13" s="639">
        <v>82</v>
      </c>
      <c r="X13" s="640"/>
      <c r="Y13" s="640"/>
      <c r="Z13" s="640"/>
      <c r="AA13" s="640"/>
      <c r="AB13" s="640"/>
      <c r="AC13" s="641"/>
      <c r="AD13" s="639">
        <v>79</v>
      </c>
      <c r="AE13" s="640"/>
      <c r="AF13" s="640"/>
      <c r="AG13" s="640"/>
      <c r="AH13" s="640"/>
      <c r="AI13" s="640"/>
      <c r="AJ13" s="641"/>
      <c r="AK13" s="639">
        <v>0.5</v>
      </c>
      <c r="AL13" s="640"/>
      <c r="AM13" s="640"/>
      <c r="AN13" s="640"/>
      <c r="AO13" s="640"/>
      <c r="AP13" s="640"/>
      <c r="AQ13" s="641"/>
      <c r="AR13" s="902"/>
      <c r="AS13" s="903"/>
      <c r="AT13" s="903"/>
      <c r="AU13" s="903"/>
      <c r="AV13" s="903"/>
      <c r="AW13" s="903"/>
      <c r="AX13" s="904"/>
    </row>
    <row r="14" spans="1:50" ht="21" customHeight="1" x14ac:dyDescent="0.15">
      <c r="A14" s="596"/>
      <c r="B14" s="597"/>
      <c r="C14" s="597"/>
      <c r="D14" s="597"/>
      <c r="E14" s="597"/>
      <c r="F14" s="598"/>
      <c r="G14" s="707"/>
      <c r="H14" s="708"/>
      <c r="I14" s="693" t="s">
        <v>8</v>
      </c>
      <c r="J14" s="744"/>
      <c r="K14" s="744"/>
      <c r="L14" s="744"/>
      <c r="M14" s="744"/>
      <c r="N14" s="744"/>
      <c r="O14" s="745"/>
      <c r="P14" s="639" t="s">
        <v>635</v>
      </c>
      <c r="Q14" s="640"/>
      <c r="R14" s="640"/>
      <c r="S14" s="640"/>
      <c r="T14" s="640"/>
      <c r="U14" s="640"/>
      <c r="V14" s="641"/>
      <c r="W14" s="639" t="s">
        <v>635</v>
      </c>
      <c r="X14" s="640"/>
      <c r="Y14" s="640"/>
      <c r="Z14" s="640"/>
      <c r="AA14" s="640"/>
      <c r="AB14" s="640"/>
      <c r="AC14" s="641"/>
      <c r="AD14" s="639">
        <v>79</v>
      </c>
      <c r="AE14" s="640"/>
      <c r="AF14" s="640"/>
      <c r="AG14" s="640"/>
      <c r="AH14" s="640"/>
      <c r="AI14" s="640"/>
      <c r="AJ14" s="641"/>
      <c r="AK14" s="639"/>
      <c r="AL14" s="640"/>
      <c r="AM14" s="640"/>
      <c r="AN14" s="640"/>
      <c r="AO14" s="640"/>
      <c r="AP14" s="640"/>
      <c r="AQ14" s="641"/>
      <c r="AR14" s="770"/>
      <c r="AS14" s="770"/>
      <c r="AT14" s="770"/>
      <c r="AU14" s="770"/>
      <c r="AV14" s="770"/>
      <c r="AW14" s="770"/>
      <c r="AX14" s="771"/>
    </row>
    <row r="15" spans="1:50" ht="21" customHeight="1" x14ac:dyDescent="0.15">
      <c r="A15" s="596"/>
      <c r="B15" s="597"/>
      <c r="C15" s="597"/>
      <c r="D15" s="597"/>
      <c r="E15" s="597"/>
      <c r="F15" s="598"/>
      <c r="G15" s="707"/>
      <c r="H15" s="708"/>
      <c r="I15" s="693" t="s">
        <v>50</v>
      </c>
      <c r="J15" s="694"/>
      <c r="K15" s="694"/>
      <c r="L15" s="694"/>
      <c r="M15" s="694"/>
      <c r="N15" s="694"/>
      <c r="O15" s="695"/>
      <c r="P15" s="639" t="s">
        <v>635</v>
      </c>
      <c r="Q15" s="640"/>
      <c r="R15" s="640"/>
      <c r="S15" s="640"/>
      <c r="T15" s="640"/>
      <c r="U15" s="640"/>
      <c r="V15" s="641"/>
      <c r="W15" s="639">
        <v>82</v>
      </c>
      <c r="X15" s="640"/>
      <c r="Y15" s="640"/>
      <c r="Z15" s="640"/>
      <c r="AA15" s="640"/>
      <c r="AB15" s="640"/>
      <c r="AC15" s="641"/>
      <c r="AD15" s="639" t="s">
        <v>635</v>
      </c>
      <c r="AE15" s="640"/>
      <c r="AF15" s="640"/>
      <c r="AG15" s="640"/>
      <c r="AH15" s="640"/>
      <c r="AI15" s="640"/>
      <c r="AJ15" s="641"/>
      <c r="AK15" s="639">
        <v>79</v>
      </c>
      <c r="AL15" s="640"/>
      <c r="AM15" s="640"/>
      <c r="AN15" s="640"/>
      <c r="AO15" s="640"/>
      <c r="AP15" s="640"/>
      <c r="AQ15" s="641"/>
      <c r="AR15" s="639"/>
      <c r="AS15" s="640"/>
      <c r="AT15" s="640"/>
      <c r="AU15" s="640"/>
      <c r="AV15" s="640"/>
      <c r="AW15" s="640"/>
      <c r="AX15" s="785"/>
    </row>
    <row r="16" spans="1:50" ht="21" customHeight="1" x14ac:dyDescent="0.15">
      <c r="A16" s="596"/>
      <c r="B16" s="597"/>
      <c r="C16" s="597"/>
      <c r="D16" s="597"/>
      <c r="E16" s="597"/>
      <c r="F16" s="598"/>
      <c r="G16" s="707"/>
      <c r="H16" s="708"/>
      <c r="I16" s="693" t="s">
        <v>51</v>
      </c>
      <c r="J16" s="694"/>
      <c r="K16" s="694"/>
      <c r="L16" s="694"/>
      <c r="M16" s="694"/>
      <c r="N16" s="694"/>
      <c r="O16" s="695"/>
      <c r="P16" s="639">
        <v>-82</v>
      </c>
      <c r="Q16" s="640"/>
      <c r="R16" s="640"/>
      <c r="S16" s="640"/>
      <c r="T16" s="640"/>
      <c r="U16" s="640"/>
      <c r="V16" s="641"/>
      <c r="W16" s="639" t="s">
        <v>635</v>
      </c>
      <c r="X16" s="640"/>
      <c r="Y16" s="640"/>
      <c r="Z16" s="640"/>
      <c r="AA16" s="640"/>
      <c r="AB16" s="640"/>
      <c r="AC16" s="641"/>
      <c r="AD16" s="639">
        <v>-79</v>
      </c>
      <c r="AE16" s="640"/>
      <c r="AF16" s="640"/>
      <c r="AG16" s="640"/>
      <c r="AH16" s="640"/>
      <c r="AI16" s="640"/>
      <c r="AJ16" s="641"/>
      <c r="AK16" s="639" t="s">
        <v>660</v>
      </c>
      <c r="AL16" s="640"/>
      <c r="AM16" s="640"/>
      <c r="AN16" s="640"/>
      <c r="AO16" s="640"/>
      <c r="AP16" s="640"/>
      <c r="AQ16" s="641"/>
      <c r="AR16" s="739"/>
      <c r="AS16" s="740"/>
      <c r="AT16" s="740"/>
      <c r="AU16" s="740"/>
      <c r="AV16" s="740"/>
      <c r="AW16" s="740"/>
      <c r="AX16" s="741"/>
    </row>
    <row r="17" spans="1:50" ht="24.75" customHeight="1" x14ac:dyDescent="0.15">
      <c r="A17" s="596"/>
      <c r="B17" s="597"/>
      <c r="C17" s="597"/>
      <c r="D17" s="597"/>
      <c r="E17" s="597"/>
      <c r="F17" s="598"/>
      <c r="G17" s="707"/>
      <c r="H17" s="708"/>
      <c r="I17" s="693" t="s">
        <v>49</v>
      </c>
      <c r="J17" s="744"/>
      <c r="K17" s="744"/>
      <c r="L17" s="744"/>
      <c r="M17" s="744"/>
      <c r="N17" s="744"/>
      <c r="O17" s="745"/>
      <c r="P17" s="639" t="s">
        <v>635</v>
      </c>
      <c r="Q17" s="640"/>
      <c r="R17" s="640"/>
      <c r="S17" s="640"/>
      <c r="T17" s="640"/>
      <c r="U17" s="640"/>
      <c r="V17" s="641"/>
      <c r="W17" s="639" t="s">
        <v>635</v>
      </c>
      <c r="X17" s="640"/>
      <c r="Y17" s="640"/>
      <c r="Z17" s="640"/>
      <c r="AA17" s="640"/>
      <c r="AB17" s="640"/>
      <c r="AC17" s="641"/>
      <c r="AD17" s="639" t="s">
        <v>661</v>
      </c>
      <c r="AE17" s="640"/>
      <c r="AF17" s="640"/>
      <c r="AG17" s="640"/>
      <c r="AH17" s="640"/>
      <c r="AI17" s="640"/>
      <c r="AJ17" s="641"/>
      <c r="AK17" s="639"/>
      <c r="AL17" s="640"/>
      <c r="AM17" s="640"/>
      <c r="AN17" s="640"/>
      <c r="AO17" s="640"/>
      <c r="AP17" s="640"/>
      <c r="AQ17" s="641"/>
      <c r="AR17" s="900"/>
      <c r="AS17" s="900"/>
      <c r="AT17" s="900"/>
      <c r="AU17" s="900"/>
      <c r="AV17" s="900"/>
      <c r="AW17" s="900"/>
      <c r="AX17" s="901"/>
    </row>
    <row r="18" spans="1:50" ht="24.75" customHeight="1" x14ac:dyDescent="0.15">
      <c r="A18" s="596"/>
      <c r="B18" s="597"/>
      <c r="C18" s="597"/>
      <c r="D18" s="597"/>
      <c r="E18" s="597"/>
      <c r="F18" s="598"/>
      <c r="G18" s="709"/>
      <c r="H18" s="710"/>
      <c r="I18" s="698" t="s">
        <v>20</v>
      </c>
      <c r="J18" s="699"/>
      <c r="K18" s="699"/>
      <c r="L18" s="699"/>
      <c r="M18" s="699"/>
      <c r="N18" s="699"/>
      <c r="O18" s="700"/>
      <c r="P18" s="857">
        <f>SUM(P13:V17)</f>
        <v>1</v>
      </c>
      <c r="Q18" s="858"/>
      <c r="R18" s="858"/>
      <c r="S18" s="858"/>
      <c r="T18" s="858"/>
      <c r="U18" s="858"/>
      <c r="V18" s="859"/>
      <c r="W18" s="857">
        <f>SUM(W13:AC17)</f>
        <v>164</v>
      </c>
      <c r="X18" s="858"/>
      <c r="Y18" s="858"/>
      <c r="Z18" s="858"/>
      <c r="AA18" s="858"/>
      <c r="AB18" s="858"/>
      <c r="AC18" s="859"/>
      <c r="AD18" s="857">
        <f>SUM(AD13:AJ17)</f>
        <v>79</v>
      </c>
      <c r="AE18" s="858"/>
      <c r="AF18" s="858"/>
      <c r="AG18" s="858"/>
      <c r="AH18" s="858"/>
      <c r="AI18" s="858"/>
      <c r="AJ18" s="859"/>
      <c r="AK18" s="857">
        <f>SUM(AK13:AQ17)</f>
        <v>79.5</v>
      </c>
      <c r="AL18" s="858"/>
      <c r="AM18" s="858"/>
      <c r="AN18" s="858"/>
      <c r="AO18" s="858"/>
      <c r="AP18" s="858"/>
      <c r="AQ18" s="859"/>
      <c r="AR18" s="857">
        <f>SUM(AR13:AX17)</f>
        <v>0</v>
      </c>
      <c r="AS18" s="858"/>
      <c r="AT18" s="858"/>
      <c r="AU18" s="858"/>
      <c r="AV18" s="858"/>
      <c r="AW18" s="858"/>
      <c r="AX18" s="860"/>
    </row>
    <row r="19" spans="1:50" ht="24.75" customHeight="1" x14ac:dyDescent="0.15">
      <c r="A19" s="596"/>
      <c r="B19" s="597"/>
      <c r="C19" s="597"/>
      <c r="D19" s="597"/>
      <c r="E19" s="597"/>
      <c r="F19" s="598"/>
      <c r="G19" s="855" t="s">
        <v>9</v>
      </c>
      <c r="H19" s="856"/>
      <c r="I19" s="856"/>
      <c r="J19" s="856"/>
      <c r="K19" s="856"/>
      <c r="L19" s="856"/>
      <c r="M19" s="856"/>
      <c r="N19" s="856"/>
      <c r="O19" s="856"/>
      <c r="P19" s="639">
        <v>0.2</v>
      </c>
      <c r="Q19" s="640"/>
      <c r="R19" s="640"/>
      <c r="S19" s="640"/>
      <c r="T19" s="640"/>
      <c r="U19" s="640"/>
      <c r="V19" s="641"/>
      <c r="W19" s="639">
        <v>164</v>
      </c>
      <c r="X19" s="640"/>
      <c r="Y19" s="640"/>
      <c r="Z19" s="640"/>
      <c r="AA19" s="640"/>
      <c r="AB19" s="640"/>
      <c r="AC19" s="641"/>
      <c r="AD19" s="639">
        <v>79</v>
      </c>
      <c r="AE19" s="640"/>
      <c r="AF19" s="640"/>
      <c r="AG19" s="640"/>
      <c r="AH19" s="640"/>
      <c r="AI19" s="640"/>
      <c r="AJ19" s="641"/>
      <c r="AK19" s="309"/>
      <c r="AL19" s="309"/>
      <c r="AM19" s="309"/>
      <c r="AN19" s="309"/>
      <c r="AO19" s="309"/>
      <c r="AP19" s="309"/>
      <c r="AQ19" s="309"/>
      <c r="AR19" s="309"/>
      <c r="AS19" s="309"/>
      <c r="AT19" s="309"/>
      <c r="AU19" s="309"/>
      <c r="AV19" s="309"/>
      <c r="AW19" s="309"/>
      <c r="AX19" s="311"/>
    </row>
    <row r="20" spans="1:50" ht="24.75" customHeight="1" x14ac:dyDescent="0.15">
      <c r="A20" s="596"/>
      <c r="B20" s="597"/>
      <c r="C20" s="597"/>
      <c r="D20" s="597"/>
      <c r="E20" s="597"/>
      <c r="F20" s="598"/>
      <c r="G20" s="855" t="s">
        <v>10</v>
      </c>
      <c r="H20" s="856"/>
      <c r="I20" s="856"/>
      <c r="J20" s="856"/>
      <c r="K20" s="856"/>
      <c r="L20" s="856"/>
      <c r="M20" s="856"/>
      <c r="N20" s="856"/>
      <c r="O20" s="856"/>
      <c r="P20" s="301">
        <f>IF(P18=0, "-", SUM(P19)/P18)</f>
        <v>0.2</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8"/>
      <c r="B21" s="829"/>
      <c r="C21" s="829"/>
      <c r="D21" s="829"/>
      <c r="E21" s="829"/>
      <c r="F21" s="949"/>
      <c r="G21" s="299" t="s">
        <v>274</v>
      </c>
      <c r="H21" s="300"/>
      <c r="I21" s="300"/>
      <c r="J21" s="300"/>
      <c r="K21" s="300"/>
      <c r="L21" s="300"/>
      <c r="M21" s="300"/>
      <c r="N21" s="300"/>
      <c r="O21" s="300"/>
      <c r="P21" s="301">
        <f>IF(P19=0, "-", SUM(P19)/SUM(P13,P14))</f>
        <v>2.4096385542168677E-3</v>
      </c>
      <c r="Q21" s="301"/>
      <c r="R21" s="301"/>
      <c r="S21" s="301"/>
      <c r="T21" s="301"/>
      <c r="U21" s="301"/>
      <c r="V21" s="301"/>
      <c r="W21" s="301">
        <f t="shared" ref="W21" si="2">IF(W19=0, "-", SUM(W19)/SUM(W13,W14))</f>
        <v>2</v>
      </c>
      <c r="X21" s="301"/>
      <c r="Y21" s="301"/>
      <c r="Z21" s="301"/>
      <c r="AA21" s="301"/>
      <c r="AB21" s="301"/>
      <c r="AC21" s="301"/>
      <c r="AD21" s="301">
        <f t="shared" ref="AD21" si="3">IF(AD19=0, "-", SUM(AD19)/SUM(AD13,AD14))</f>
        <v>0.5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626</v>
      </c>
      <c r="B22" s="956"/>
      <c r="C22" s="956"/>
      <c r="D22" s="956"/>
      <c r="E22" s="956"/>
      <c r="F22" s="957"/>
      <c r="G22" s="951" t="s">
        <v>254</v>
      </c>
      <c r="H22" s="207"/>
      <c r="I22" s="207"/>
      <c r="J22" s="207"/>
      <c r="K22" s="207"/>
      <c r="L22" s="207"/>
      <c r="M22" s="207"/>
      <c r="N22" s="207"/>
      <c r="O22" s="208"/>
      <c r="P22" s="916" t="s">
        <v>624</v>
      </c>
      <c r="Q22" s="207"/>
      <c r="R22" s="207"/>
      <c r="S22" s="207"/>
      <c r="T22" s="207"/>
      <c r="U22" s="207"/>
      <c r="V22" s="208"/>
      <c r="W22" s="916" t="s">
        <v>625</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637</v>
      </c>
      <c r="H23" s="953"/>
      <c r="I23" s="953"/>
      <c r="J23" s="953"/>
      <c r="K23" s="953"/>
      <c r="L23" s="953"/>
      <c r="M23" s="953"/>
      <c r="N23" s="953"/>
      <c r="O23" s="954"/>
      <c r="P23" s="902">
        <v>0</v>
      </c>
      <c r="Q23" s="903"/>
      <c r="R23" s="903"/>
      <c r="S23" s="903"/>
      <c r="T23" s="903"/>
      <c r="U23" s="903"/>
      <c r="V23" s="917"/>
      <c r="W23" s="902">
        <v>0</v>
      </c>
      <c r="X23" s="903"/>
      <c r="Y23" s="903"/>
      <c r="Z23" s="903"/>
      <c r="AA23" s="903"/>
      <c r="AB23" s="903"/>
      <c r="AC23" s="91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638</v>
      </c>
      <c r="H24" s="919"/>
      <c r="I24" s="919"/>
      <c r="J24" s="919"/>
      <c r="K24" s="919"/>
      <c r="L24" s="919"/>
      <c r="M24" s="919"/>
      <c r="N24" s="919"/>
      <c r="O24" s="920"/>
      <c r="P24" s="639">
        <v>0</v>
      </c>
      <c r="Q24" s="640"/>
      <c r="R24" s="640"/>
      <c r="S24" s="640"/>
      <c r="T24" s="640"/>
      <c r="U24" s="640"/>
      <c r="V24" s="641"/>
      <c r="W24" s="639">
        <v>0</v>
      </c>
      <c r="X24" s="640"/>
      <c r="Y24" s="640"/>
      <c r="Z24" s="640"/>
      <c r="AA24" s="640"/>
      <c r="AB24" s="640"/>
      <c r="AC24" s="641"/>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t="s">
        <v>639</v>
      </c>
      <c r="H25" s="919"/>
      <c r="I25" s="919"/>
      <c r="J25" s="919"/>
      <c r="K25" s="919"/>
      <c r="L25" s="919"/>
      <c r="M25" s="919"/>
      <c r="N25" s="919"/>
      <c r="O25" s="920"/>
      <c r="P25" s="639">
        <v>0</v>
      </c>
      <c r="Q25" s="640"/>
      <c r="R25" s="640"/>
      <c r="S25" s="640"/>
      <c r="T25" s="640"/>
      <c r="U25" s="640"/>
      <c r="V25" s="641"/>
      <c r="W25" s="639">
        <v>0</v>
      </c>
      <c r="X25" s="640"/>
      <c r="Y25" s="640"/>
      <c r="Z25" s="640"/>
      <c r="AA25" s="640"/>
      <c r="AB25" s="640"/>
      <c r="AC25" s="641"/>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t="s">
        <v>640</v>
      </c>
      <c r="H26" s="919"/>
      <c r="I26" s="919"/>
      <c r="J26" s="919"/>
      <c r="K26" s="919"/>
      <c r="L26" s="919"/>
      <c r="M26" s="919"/>
      <c r="N26" s="919"/>
      <c r="O26" s="920"/>
      <c r="P26" s="639">
        <v>0</v>
      </c>
      <c r="Q26" s="640"/>
      <c r="R26" s="640"/>
      <c r="S26" s="640"/>
      <c r="T26" s="640"/>
      <c r="U26" s="640"/>
      <c r="V26" s="641"/>
      <c r="W26" s="639">
        <v>0</v>
      </c>
      <c r="X26" s="640"/>
      <c r="Y26" s="640"/>
      <c r="Z26" s="640"/>
      <c r="AA26" s="640"/>
      <c r="AB26" s="640"/>
      <c r="AC26" s="641"/>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39"/>
      <c r="Q27" s="640"/>
      <c r="R27" s="640"/>
      <c r="S27" s="640"/>
      <c r="T27" s="640"/>
      <c r="U27" s="640"/>
      <c r="V27" s="641"/>
      <c r="W27" s="639"/>
      <c r="X27" s="640"/>
      <c r="Y27" s="640"/>
      <c r="Z27" s="640"/>
      <c r="AA27" s="640"/>
      <c r="AB27" s="640"/>
      <c r="AC27" s="641"/>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57">
        <f>P29-SUM(P23:P27)</f>
        <v>0.5</v>
      </c>
      <c r="Q28" s="858"/>
      <c r="R28" s="858"/>
      <c r="S28" s="858"/>
      <c r="T28" s="858"/>
      <c r="U28" s="858"/>
      <c r="V28" s="859"/>
      <c r="W28" s="857">
        <f>W29-SUM(W23:W27)</f>
        <v>0</v>
      </c>
      <c r="X28" s="858"/>
      <c r="Y28" s="858"/>
      <c r="Z28" s="858"/>
      <c r="AA28" s="858"/>
      <c r="AB28" s="858"/>
      <c r="AC28" s="859"/>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39">
        <f>AK13</f>
        <v>0.5</v>
      </c>
      <c r="Q29" s="640"/>
      <c r="R29" s="640"/>
      <c r="S29" s="640"/>
      <c r="T29" s="640"/>
      <c r="U29" s="640"/>
      <c r="V29" s="641"/>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0" t="s">
        <v>270</v>
      </c>
      <c r="B30" s="841"/>
      <c r="C30" s="841"/>
      <c r="D30" s="841"/>
      <c r="E30" s="841"/>
      <c r="F30" s="842"/>
      <c r="G30" s="755" t="s">
        <v>145</v>
      </c>
      <c r="H30" s="756"/>
      <c r="I30" s="756"/>
      <c r="J30" s="756"/>
      <c r="K30" s="756"/>
      <c r="L30" s="756"/>
      <c r="M30" s="756"/>
      <c r="N30" s="756"/>
      <c r="O30" s="757"/>
      <c r="P30" s="836" t="s">
        <v>58</v>
      </c>
      <c r="Q30" s="756"/>
      <c r="R30" s="756"/>
      <c r="S30" s="756"/>
      <c r="T30" s="756"/>
      <c r="U30" s="756"/>
      <c r="V30" s="756"/>
      <c r="W30" s="756"/>
      <c r="X30" s="757"/>
      <c r="Y30" s="833"/>
      <c r="Z30" s="834"/>
      <c r="AA30" s="835"/>
      <c r="AB30" s="837" t="s">
        <v>11</v>
      </c>
      <c r="AC30" s="838"/>
      <c r="AD30" s="839"/>
      <c r="AE30" s="837" t="s">
        <v>309</v>
      </c>
      <c r="AF30" s="838"/>
      <c r="AG30" s="838"/>
      <c r="AH30" s="839"/>
      <c r="AI30" s="897" t="s">
        <v>331</v>
      </c>
      <c r="AJ30" s="897"/>
      <c r="AK30" s="897"/>
      <c r="AL30" s="837"/>
      <c r="AM30" s="897" t="s">
        <v>428</v>
      </c>
      <c r="AN30" s="897"/>
      <c r="AO30" s="897"/>
      <c r="AP30" s="837"/>
      <c r="AQ30" s="749" t="s">
        <v>184</v>
      </c>
      <c r="AR30" s="750"/>
      <c r="AS30" s="750"/>
      <c r="AT30" s="751"/>
      <c r="AU30" s="756" t="s">
        <v>133</v>
      </c>
      <c r="AV30" s="756"/>
      <c r="AW30" s="756"/>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c r="AR31" s="186"/>
      <c r="AS31" s="121" t="s">
        <v>185</v>
      </c>
      <c r="AT31" s="122"/>
      <c r="AU31" s="185">
        <v>7</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290</v>
      </c>
      <c r="AC32" s="445"/>
      <c r="AD32" s="445"/>
      <c r="AE32" s="203">
        <v>25</v>
      </c>
      <c r="AF32" s="204"/>
      <c r="AG32" s="204"/>
      <c r="AH32" s="204"/>
      <c r="AI32" s="203">
        <v>24</v>
      </c>
      <c r="AJ32" s="204"/>
      <c r="AK32" s="204"/>
      <c r="AL32" s="204"/>
      <c r="AM32" s="203">
        <v>22</v>
      </c>
      <c r="AN32" s="204"/>
      <c r="AO32" s="204"/>
      <c r="AP32" s="204"/>
      <c r="AQ32" s="321"/>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290</v>
      </c>
      <c r="AC33" s="507"/>
      <c r="AD33" s="507"/>
      <c r="AE33" s="203" t="s">
        <v>635</v>
      </c>
      <c r="AF33" s="204"/>
      <c r="AG33" s="204"/>
      <c r="AH33" s="204"/>
      <c r="AI33" s="203" t="s">
        <v>635</v>
      </c>
      <c r="AJ33" s="204"/>
      <c r="AK33" s="204"/>
      <c r="AL33" s="204"/>
      <c r="AM33" s="203" t="s">
        <v>661</v>
      </c>
      <c r="AN33" s="204"/>
      <c r="AO33" s="204"/>
      <c r="AP33" s="204"/>
      <c r="AQ33" s="321"/>
      <c r="AR33" s="193"/>
      <c r="AS33" s="193"/>
      <c r="AT33" s="322"/>
      <c r="AU33" s="204">
        <v>30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83.3333333333333</v>
      </c>
      <c r="AF34" s="204"/>
      <c r="AG34" s="204"/>
      <c r="AH34" s="204"/>
      <c r="AI34" s="203">
        <v>80</v>
      </c>
      <c r="AJ34" s="204"/>
      <c r="AK34" s="204"/>
      <c r="AL34" s="204"/>
      <c r="AM34" s="203">
        <v>73.3</v>
      </c>
      <c r="AN34" s="204"/>
      <c r="AO34" s="204"/>
      <c r="AP34" s="204"/>
      <c r="AQ34" s="321"/>
      <c r="AR34" s="193"/>
      <c r="AS34" s="193"/>
      <c r="AT34" s="322"/>
      <c r="AU34" s="204"/>
      <c r="AV34" s="204"/>
      <c r="AW34" s="204"/>
      <c r="AX34" s="206"/>
    </row>
    <row r="35" spans="1:51" ht="23.25" customHeight="1" x14ac:dyDescent="0.15">
      <c r="A35" s="213" t="s">
        <v>299</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2" t="s">
        <v>270</v>
      </c>
      <c r="B37" s="753"/>
      <c r="C37" s="753"/>
      <c r="D37" s="753"/>
      <c r="E37" s="753"/>
      <c r="F37" s="754"/>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9"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2" t="s">
        <v>270</v>
      </c>
      <c r="B44" s="753"/>
      <c r="C44" s="753"/>
      <c r="D44" s="753"/>
      <c r="E44" s="753"/>
      <c r="F44" s="754"/>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18"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6" t="s">
        <v>14</v>
      </c>
      <c r="AC55" s="576"/>
      <c r="AD55" s="57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5"/>
      <c r="H73" s="118" t="s">
        <v>145</v>
      </c>
      <c r="I73" s="118"/>
      <c r="J73" s="118"/>
      <c r="K73" s="118"/>
      <c r="L73" s="118"/>
      <c r="M73" s="118"/>
      <c r="N73" s="118"/>
      <c r="O73" s="119"/>
      <c r="P73" s="143" t="s">
        <v>58</v>
      </c>
      <c r="Q73" s="118"/>
      <c r="R73" s="118"/>
      <c r="S73" s="118"/>
      <c r="T73" s="118"/>
      <c r="U73" s="118"/>
      <c r="V73" s="118"/>
      <c r="W73" s="118"/>
      <c r="X73" s="119"/>
      <c r="Y73" s="567"/>
      <c r="Z73" s="568"/>
      <c r="AA73" s="569"/>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6"/>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3"/>
      <c r="H77" s="99"/>
      <c r="I77" s="99"/>
      <c r="J77" s="99"/>
      <c r="K77" s="99"/>
      <c r="L77" s="99"/>
      <c r="M77" s="99"/>
      <c r="N77" s="99"/>
      <c r="O77" s="100"/>
      <c r="P77" s="96"/>
      <c r="Q77" s="96"/>
      <c r="R77" s="96"/>
      <c r="S77" s="96"/>
      <c r="T77" s="96"/>
      <c r="U77" s="96"/>
      <c r="V77" s="96"/>
      <c r="W77" s="96"/>
      <c r="X77" s="97"/>
      <c r="Y77" s="143" t="s">
        <v>13</v>
      </c>
      <c r="Z77" s="118"/>
      <c r="AA77" s="119"/>
      <c r="AB77" s="562" t="s">
        <v>14</v>
      </c>
      <c r="AC77" s="562"/>
      <c r="AD77" s="562"/>
      <c r="AE77" s="869"/>
      <c r="AF77" s="870"/>
      <c r="AG77" s="870"/>
      <c r="AH77" s="870"/>
      <c r="AI77" s="869"/>
      <c r="AJ77" s="870"/>
      <c r="AK77" s="870"/>
      <c r="AL77" s="870"/>
      <c r="AM77" s="869"/>
      <c r="AN77" s="870"/>
      <c r="AO77" s="870"/>
      <c r="AP77" s="870"/>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0"/>
      <c r="I78" s="571"/>
      <c r="J78" s="571"/>
      <c r="K78" s="571"/>
      <c r="L78" s="571"/>
      <c r="M78" s="571"/>
      <c r="N78" s="571"/>
      <c r="O78" s="572"/>
      <c r="P78" s="135"/>
      <c r="Q78" s="135"/>
      <c r="R78" s="135"/>
      <c r="S78" s="135"/>
      <c r="T78" s="135"/>
      <c r="U78" s="135"/>
      <c r="V78" s="135"/>
      <c r="W78" s="135"/>
      <c r="X78" s="135"/>
      <c r="Y78" s="861"/>
      <c r="Z78" s="861"/>
      <c r="AA78" s="861"/>
      <c r="AB78" s="861"/>
      <c r="AC78" s="861"/>
      <c r="AD78" s="861"/>
      <c r="AE78" s="861"/>
      <c r="AF78" s="861"/>
      <c r="AG78" s="861"/>
      <c r="AH78" s="861"/>
      <c r="AI78" s="861"/>
      <c r="AJ78" s="861"/>
      <c r="AK78" s="861"/>
      <c r="AL78" s="861"/>
      <c r="AM78" s="861"/>
      <c r="AN78" s="861"/>
      <c r="AO78" s="861"/>
      <c r="AP78" s="861"/>
      <c r="AQ78" s="861"/>
      <c r="AR78" s="861"/>
      <c r="AS78" s="861"/>
      <c r="AT78" s="861"/>
      <c r="AU78" s="861"/>
      <c r="AV78" s="861"/>
      <c r="AW78" s="861"/>
      <c r="AX78" s="862"/>
      <c r="AY78">
        <f t="shared" si="9"/>
        <v>0</v>
      </c>
    </row>
    <row r="79" spans="1:51" ht="18"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0"/>
      <c r="AY79">
        <f>COUNTIF($AR$79,"☑")</f>
        <v>0</v>
      </c>
    </row>
    <row r="80" spans="1:51" ht="18.75" hidden="1" customHeight="1" thickBot="1" x14ac:dyDescent="0.2">
      <c r="A80" s="843"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thickBot="1" x14ac:dyDescent="0.2">
      <c r="A81" s="844"/>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thickBot="1" x14ac:dyDescent="0.2">
      <c r="A82" s="844"/>
      <c r="B82" s="511"/>
      <c r="C82" s="409"/>
      <c r="D82" s="409"/>
      <c r="E82" s="409"/>
      <c r="F82" s="410"/>
      <c r="G82" s="658"/>
      <c r="H82" s="658"/>
      <c r="I82" s="658"/>
      <c r="J82" s="658"/>
      <c r="K82" s="658"/>
      <c r="L82" s="658"/>
      <c r="M82" s="658"/>
      <c r="N82" s="658"/>
      <c r="O82" s="658"/>
      <c r="P82" s="658"/>
      <c r="Q82" s="658"/>
      <c r="R82" s="658"/>
      <c r="S82" s="658"/>
      <c r="T82" s="658"/>
      <c r="U82" s="658"/>
      <c r="V82" s="658"/>
      <c r="W82" s="658"/>
      <c r="X82" s="658"/>
      <c r="Y82" s="658"/>
      <c r="Z82" s="658"/>
      <c r="AA82" s="659"/>
      <c r="AB82" s="863"/>
      <c r="AC82" s="658"/>
      <c r="AD82" s="658"/>
      <c r="AE82" s="658"/>
      <c r="AF82" s="658"/>
      <c r="AG82" s="658"/>
      <c r="AH82" s="658"/>
      <c r="AI82" s="658"/>
      <c r="AJ82" s="658"/>
      <c r="AK82" s="658"/>
      <c r="AL82" s="658"/>
      <c r="AM82" s="658"/>
      <c r="AN82" s="658"/>
      <c r="AO82" s="658"/>
      <c r="AP82" s="658"/>
      <c r="AQ82" s="658"/>
      <c r="AR82" s="658"/>
      <c r="AS82" s="658"/>
      <c r="AT82" s="658"/>
      <c r="AU82" s="658"/>
      <c r="AV82" s="658"/>
      <c r="AW82" s="658"/>
      <c r="AX82" s="864"/>
      <c r="AY82">
        <f t="shared" ref="AY82:AY89" si="10">$AY$80</f>
        <v>0</v>
      </c>
    </row>
    <row r="83" spans="1:60" ht="6.75" hidden="1" customHeight="1" thickBot="1" x14ac:dyDescent="0.2">
      <c r="A83" s="844"/>
      <c r="B83" s="511"/>
      <c r="C83" s="409"/>
      <c r="D83" s="409"/>
      <c r="E83" s="409"/>
      <c r="F83" s="410"/>
      <c r="G83" s="660"/>
      <c r="H83" s="660"/>
      <c r="I83" s="660"/>
      <c r="J83" s="660"/>
      <c r="K83" s="660"/>
      <c r="L83" s="660"/>
      <c r="M83" s="660"/>
      <c r="N83" s="660"/>
      <c r="O83" s="660"/>
      <c r="P83" s="660"/>
      <c r="Q83" s="660"/>
      <c r="R83" s="660"/>
      <c r="S83" s="660"/>
      <c r="T83" s="660"/>
      <c r="U83" s="660"/>
      <c r="V83" s="660"/>
      <c r="W83" s="660"/>
      <c r="X83" s="660"/>
      <c r="Y83" s="660"/>
      <c r="Z83" s="660"/>
      <c r="AA83" s="661"/>
      <c r="AB83" s="865"/>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866"/>
      <c r="AY83">
        <f t="shared" si="10"/>
        <v>0</v>
      </c>
    </row>
    <row r="84" spans="1:60" ht="19.5" hidden="1" customHeight="1" thickBot="1" x14ac:dyDescent="0.2">
      <c r="A84" s="844"/>
      <c r="B84" s="512"/>
      <c r="C84" s="513"/>
      <c r="D84" s="513"/>
      <c r="E84" s="513"/>
      <c r="F84" s="514"/>
      <c r="G84" s="662"/>
      <c r="H84" s="662"/>
      <c r="I84" s="662"/>
      <c r="J84" s="662"/>
      <c r="K84" s="662"/>
      <c r="L84" s="662"/>
      <c r="M84" s="662"/>
      <c r="N84" s="662"/>
      <c r="O84" s="662"/>
      <c r="P84" s="662"/>
      <c r="Q84" s="662"/>
      <c r="R84" s="662"/>
      <c r="S84" s="662"/>
      <c r="T84" s="662"/>
      <c r="U84" s="662"/>
      <c r="V84" s="662"/>
      <c r="W84" s="662"/>
      <c r="X84" s="662"/>
      <c r="Y84" s="662"/>
      <c r="Z84" s="662"/>
      <c r="AA84" s="663"/>
      <c r="AB84" s="867"/>
      <c r="AC84" s="662"/>
      <c r="AD84" s="662"/>
      <c r="AE84" s="660"/>
      <c r="AF84" s="660"/>
      <c r="AG84" s="660"/>
      <c r="AH84" s="660"/>
      <c r="AI84" s="660"/>
      <c r="AJ84" s="660"/>
      <c r="AK84" s="660"/>
      <c r="AL84" s="660"/>
      <c r="AM84" s="660"/>
      <c r="AN84" s="660"/>
      <c r="AO84" s="660"/>
      <c r="AP84" s="660"/>
      <c r="AQ84" s="660"/>
      <c r="AR84" s="660"/>
      <c r="AS84" s="660"/>
      <c r="AT84" s="660"/>
      <c r="AU84" s="662"/>
      <c r="AV84" s="662"/>
      <c r="AW84" s="662"/>
      <c r="AX84" s="868"/>
      <c r="AY84">
        <f t="shared" si="10"/>
        <v>0</v>
      </c>
    </row>
    <row r="85" spans="1:60" ht="18.75" hidden="1" customHeight="1" thickBot="1" x14ac:dyDescent="0.2">
      <c r="A85" s="844"/>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thickBot="1" x14ac:dyDescent="0.2">
      <c r="A86" s="844"/>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thickBot="1" x14ac:dyDescent="0.2">
      <c r="A87" s="844"/>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thickBot="1" x14ac:dyDescent="0.2">
      <c r="A88" s="844"/>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thickBot="1" x14ac:dyDescent="0.2">
      <c r="A89" s="844"/>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6" t="s">
        <v>14</v>
      </c>
      <c r="AC89" s="576"/>
      <c r="AD89" s="57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thickBot="1" x14ac:dyDescent="0.2">
      <c r="A90" s="844"/>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thickBot="1" x14ac:dyDescent="0.2">
      <c r="A91" s="844"/>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thickBot="1" x14ac:dyDescent="0.2">
      <c r="A92" s="844"/>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thickBot="1" x14ac:dyDescent="0.2">
      <c r="A93" s="844"/>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thickBot="1" x14ac:dyDescent="0.2">
      <c r="A94" s="844"/>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6" t="s">
        <v>14</v>
      </c>
      <c r="AC94" s="576"/>
      <c r="AD94" s="57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thickBot="1" x14ac:dyDescent="0.2">
      <c r="A95" s="844"/>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thickBot="1" x14ac:dyDescent="0.2">
      <c r="A96" s="844"/>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thickBot="1" x14ac:dyDescent="0.2">
      <c r="A97" s="844"/>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thickBot="1" x14ac:dyDescent="0.2">
      <c r="A98" s="844"/>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5"/>
      <c r="B99" s="411"/>
      <c r="C99" s="411"/>
      <c r="D99" s="411"/>
      <c r="E99" s="411"/>
      <c r="F99" s="412"/>
      <c r="G99" s="563"/>
      <c r="H99" s="201"/>
      <c r="I99" s="201"/>
      <c r="J99" s="201"/>
      <c r="K99" s="201"/>
      <c r="L99" s="201"/>
      <c r="M99" s="201"/>
      <c r="N99" s="201"/>
      <c r="O99" s="564"/>
      <c r="P99" s="502"/>
      <c r="Q99" s="502"/>
      <c r="R99" s="502"/>
      <c r="S99" s="502"/>
      <c r="T99" s="502"/>
      <c r="U99" s="502"/>
      <c r="V99" s="502"/>
      <c r="W99" s="502"/>
      <c r="X99" s="503"/>
      <c r="Y99" s="874" t="s">
        <v>13</v>
      </c>
      <c r="Z99" s="875"/>
      <c r="AA99" s="876"/>
      <c r="AB99" s="871" t="s">
        <v>14</v>
      </c>
      <c r="AC99" s="872"/>
      <c r="AD99" s="873"/>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3"/>
      <c r="Z100" s="834"/>
      <c r="AA100" s="835"/>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v>0</v>
      </c>
      <c r="AF101" s="267"/>
      <c r="AG101" s="267"/>
      <c r="AH101" s="267"/>
      <c r="AI101" s="267">
        <v>1</v>
      </c>
      <c r="AJ101" s="267"/>
      <c r="AK101" s="267"/>
      <c r="AL101" s="267"/>
      <c r="AM101" s="267">
        <v>1</v>
      </c>
      <c r="AN101" s="267"/>
      <c r="AO101" s="267"/>
      <c r="AP101" s="267"/>
      <c r="AQ101" s="267">
        <v>1</v>
      </c>
      <c r="AR101" s="267"/>
      <c r="AS101" s="267"/>
      <c r="AT101" s="267"/>
      <c r="AU101" s="203">
        <v>0</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v>1</v>
      </c>
      <c r="AF102" s="267"/>
      <c r="AG102" s="267"/>
      <c r="AH102" s="267"/>
      <c r="AI102" s="267">
        <v>1</v>
      </c>
      <c r="AJ102" s="267"/>
      <c r="AK102" s="267"/>
      <c r="AL102" s="267"/>
      <c r="AM102" s="267">
        <v>1</v>
      </c>
      <c r="AN102" s="267"/>
      <c r="AO102" s="267"/>
      <c r="AP102" s="267"/>
      <c r="AQ102" s="267">
        <v>1</v>
      </c>
      <c r="AR102" s="267"/>
      <c r="AS102" s="267"/>
      <c r="AT102" s="267"/>
      <c r="AU102" s="210">
        <v>0</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1</v>
      </c>
    </row>
    <row r="104" spans="1:60" ht="23.25" customHeight="1" x14ac:dyDescent="0.15">
      <c r="A104" s="403"/>
      <c r="B104" s="404"/>
      <c r="C104" s="404"/>
      <c r="D104" s="404"/>
      <c r="E104" s="404"/>
      <c r="F104" s="405"/>
      <c r="G104" s="93" t="s">
        <v>646</v>
      </c>
      <c r="H104" s="93"/>
      <c r="I104" s="93"/>
      <c r="J104" s="93"/>
      <c r="K104" s="93"/>
      <c r="L104" s="93"/>
      <c r="M104" s="93"/>
      <c r="N104" s="93"/>
      <c r="O104" s="93"/>
      <c r="P104" s="93"/>
      <c r="Q104" s="93"/>
      <c r="R104" s="93"/>
      <c r="S104" s="93"/>
      <c r="T104" s="93"/>
      <c r="U104" s="93"/>
      <c r="V104" s="93"/>
      <c r="W104" s="93"/>
      <c r="X104" s="94"/>
      <c r="Y104" s="449" t="s">
        <v>54</v>
      </c>
      <c r="Z104" s="450"/>
      <c r="AA104" s="451"/>
      <c r="AB104" s="529" t="s">
        <v>645</v>
      </c>
      <c r="AC104" s="530"/>
      <c r="AD104" s="531"/>
      <c r="AE104" s="267">
        <v>0</v>
      </c>
      <c r="AF104" s="267"/>
      <c r="AG104" s="267"/>
      <c r="AH104" s="267"/>
      <c r="AI104" s="267">
        <v>1</v>
      </c>
      <c r="AJ104" s="267"/>
      <c r="AK104" s="267"/>
      <c r="AL104" s="267"/>
      <c r="AM104" s="267">
        <v>1</v>
      </c>
      <c r="AN104" s="267"/>
      <c r="AO104" s="267"/>
      <c r="AP104" s="267"/>
      <c r="AQ104" s="267">
        <v>1</v>
      </c>
      <c r="AR104" s="267"/>
      <c r="AS104" s="267"/>
      <c r="AT104" s="267"/>
      <c r="AU104" s="267">
        <v>0</v>
      </c>
      <c r="AV104" s="267"/>
      <c r="AW104" s="267"/>
      <c r="AX104" s="268"/>
      <c r="AY104">
        <f>$AY$103</f>
        <v>1</v>
      </c>
    </row>
    <row r="105" spans="1:60" ht="2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645</v>
      </c>
      <c r="AC105" s="453"/>
      <c r="AD105" s="454"/>
      <c r="AE105" s="267">
        <v>0</v>
      </c>
      <c r="AF105" s="267"/>
      <c r="AG105" s="267"/>
      <c r="AH105" s="267"/>
      <c r="AI105" s="267">
        <v>1</v>
      </c>
      <c r="AJ105" s="267"/>
      <c r="AK105" s="267"/>
      <c r="AL105" s="267"/>
      <c r="AM105" s="267">
        <v>1</v>
      </c>
      <c r="AN105" s="267"/>
      <c r="AO105" s="267"/>
      <c r="AP105" s="267"/>
      <c r="AQ105" s="267">
        <v>1</v>
      </c>
      <c r="AR105" s="267"/>
      <c r="AS105" s="267"/>
      <c r="AT105" s="267"/>
      <c r="AU105" s="267">
        <v>0</v>
      </c>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3" t="s">
        <v>461</v>
      </c>
      <c r="AR115" s="574"/>
      <c r="AS115" s="574"/>
      <c r="AT115" s="574"/>
      <c r="AU115" s="574"/>
      <c r="AV115" s="574"/>
      <c r="AW115" s="574"/>
      <c r="AX115" s="575"/>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t="s">
        <v>635</v>
      </c>
      <c r="AF116" s="267"/>
      <c r="AG116" s="267"/>
      <c r="AH116" s="267"/>
      <c r="AI116" s="267">
        <v>82</v>
      </c>
      <c r="AJ116" s="267"/>
      <c r="AK116" s="267"/>
      <c r="AL116" s="267"/>
      <c r="AM116" s="267">
        <v>81</v>
      </c>
      <c r="AN116" s="267"/>
      <c r="AO116" s="267"/>
      <c r="AP116" s="267"/>
      <c r="AQ116" s="203">
        <v>80.5</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35" t="s">
        <v>635</v>
      </c>
      <c r="AF117" s="535"/>
      <c r="AG117" s="535"/>
      <c r="AH117" s="535"/>
      <c r="AI117" s="535" t="s">
        <v>650</v>
      </c>
      <c r="AJ117" s="535"/>
      <c r="AK117" s="535"/>
      <c r="AL117" s="535"/>
      <c r="AM117" s="535" t="s">
        <v>663</v>
      </c>
      <c r="AN117" s="535"/>
      <c r="AO117" s="535"/>
      <c r="AP117" s="535"/>
      <c r="AQ117" s="535" t="s">
        <v>664</v>
      </c>
      <c r="AR117" s="535"/>
      <c r="AS117" s="535"/>
      <c r="AT117" s="535"/>
      <c r="AU117" s="535"/>
      <c r="AV117" s="535"/>
      <c r="AW117" s="535"/>
      <c r="AX117" s="536"/>
    </row>
    <row r="118" spans="1:51" ht="3" customHeight="1" thickBo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3" t="s">
        <v>461</v>
      </c>
      <c r="AR118" s="574"/>
      <c r="AS118" s="574"/>
      <c r="AT118" s="574"/>
      <c r="AU118" s="574"/>
      <c r="AV118" s="574"/>
      <c r="AW118" s="574"/>
      <c r="AX118" s="575"/>
      <c r="AY118" s="77">
        <f>IF(SUBSTITUTE(SUBSTITUTE($G$119,"／",""),"　","")="",0,1)</f>
        <v>0</v>
      </c>
    </row>
    <row r="119" spans="1:51" ht="23.25" hidden="1" customHeight="1" thickBot="1" x14ac:dyDescent="0.2">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14.25" hidden="1"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thickBo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3" t="s">
        <v>461</v>
      </c>
      <c r="AR121" s="574"/>
      <c r="AS121" s="574"/>
      <c r="AT121" s="574"/>
      <c r="AU121" s="574"/>
      <c r="AV121" s="574"/>
      <c r="AW121" s="574"/>
      <c r="AX121" s="575"/>
      <c r="AY121" s="77">
        <f>IF(SUBSTITUTE(SUBSTITUTE($G$122,"／",""),"　","")="",0,1)</f>
        <v>0</v>
      </c>
    </row>
    <row r="122" spans="1:51" ht="23.25" hidden="1" customHeight="1" thickBot="1" x14ac:dyDescent="0.2">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thickBo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3" t="s">
        <v>461</v>
      </c>
      <c r="AR124" s="574"/>
      <c r="AS124" s="574"/>
      <c r="AT124" s="574"/>
      <c r="AU124" s="574"/>
      <c r="AV124" s="574"/>
      <c r="AW124" s="574"/>
      <c r="AX124" s="575"/>
      <c r="AY124" s="77">
        <f>IF(SUBSTITUTE(SUBSTITUTE($G$125,"／",""),"　","")="",0,1)</f>
        <v>0</v>
      </c>
    </row>
    <row r="125" spans="1:51" ht="23.25" hidden="1" customHeight="1" thickBot="1" x14ac:dyDescent="0.2">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thickBo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thickBot="1" x14ac:dyDescent="0.2">
      <c r="A127" s="613"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309</v>
      </c>
      <c r="AF127" s="232"/>
      <c r="AG127" s="232"/>
      <c r="AH127" s="232"/>
      <c r="AI127" s="232" t="s">
        <v>331</v>
      </c>
      <c r="AJ127" s="232"/>
      <c r="AK127" s="232"/>
      <c r="AL127" s="232"/>
      <c r="AM127" s="232" t="s">
        <v>428</v>
      </c>
      <c r="AN127" s="232"/>
      <c r="AO127" s="232"/>
      <c r="AP127" s="232"/>
      <c r="AQ127" s="573" t="s">
        <v>461</v>
      </c>
      <c r="AR127" s="574"/>
      <c r="AS127" s="574"/>
      <c r="AT127" s="574"/>
      <c r="AU127" s="574"/>
      <c r="AV127" s="574"/>
      <c r="AW127" s="574"/>
      <c r="AX127" s="575"/>
      <c r="AY127" s="77">
        <f>IF(SUBSTITUTE(SUBSTITUTE($G$128,"／",""),"　","")="",0,1)</f>
        <v>0</v>
      </c>
    </row>
    <row r="128" spans="1:51" ht="23.25" hidden="1" customHeight="1" thickBot="1" x14ac:dyDescent="0.2">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hidden="1" customHeight="1" thickBot="1" x14ac:dyDescent="0.2">
      <c r="A130" s="174" t="s">
        <v>324</v>
      </c>
      <c r="B130" s="171"/>
      <c r="C130" s="170" t="s">
        <v>188</v>
      </c>
      <c r="D130" s="171"/>
      <c r="E130" s="155" t="s">
        <v>217</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thickBot="1" x14ac:dyDescent="0.2">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thickBo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0</v>
      </c>
    </row>
    <row r="133" spans="1:51" ht="18.75" hidden="1" customHeight="1" thickBo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thickBot="1" x14ac:dyDescent="0.2">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4.5" hidden="1" customHeight="1" thickBo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10.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11.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8.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thickBo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34.5" hidden="1" customHeight="1" thickBot="1" x14ac:dyDescent="0.2">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customHeight="1" x14ac:dyDescent="0.15">
      <c r="A190" s="175"/>
      <c r="B190" s="172"/>
      <c r="C190" s="166"/>
      <c r="D190" s="172"/>
      <c r="E190" s="155" t="s">
        <v>217</v>
      </c>
      <c r="F190" s="156"/>
      <c r="G190" s="157" t="s">
        <v>651</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1</v>
      </c>
    </row>
    <row r="191" spans="1:51" ht="45" customHeight="1" x14ac:dyDescent="0.15">
      <c r="A191" s="175"/>
      <c r="B191" s="172"/>
      <c r="C191" s="166"/>
      <c r="D191" s="172"/>
      <c r="E191" s="160" t="s">
        <v>216</v>
      </c>
      <c r="F191" s="161"/>
      <c r="G191" s="98" t="s">
        <v>652</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1</v>
      </c>
    </row>
    <row r="192" spans="1:51" ht="18.75"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1</v>
      </c>
    </row>
    <row r="193" spans="1:51" ht="18.75"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v>7</v>
      </c>
      <c r="AV193" s="186"/>
      <c r="AW193" s="121" t="s">
        <v>175</v>
      </c>
      <c r="AX193" s="181"/>
      <c r="AY193">
        <f>$AY$192</f>
        <v>1</v>
      </c>
    </row>
    <row r="194" spans="1:51" ht="39.75" customHeight="1" x14ac:dyDescent="0.15">
      <c r="A194" s="175"/>
      <c r="B194" s="172"/>
      <c r="C194" s="166"/>
      <c r="D194" s="172"/>
      <c r="E194" s="166"/>
      <c r="F194" s="167"/>
      <c r="G194" s="92" t="s">
        <v>653</v>
      </c>
      <c r="H194" s="93"/>
      <c r="I194" s="93"/>
      <c r="J194" s="93"/>
      <c r="K194" s="93"/>
      <c r="L194" s="93"/>
      <c r="M194" s="93"/>
      <c r="N194" s="93"/>
      <c r="O194" s="93"/>
      <c r="P194" s="93"/>
      <c r="Q194" s="93"/>
      <c r="R194" s="93"/>
      <c r="S194" s="93"/>
      <c r="T194" s="93"/>
      <c r="U194" s="93"/>
      <c r="V194" s="93"/>
      <c r="W194" s="93"/>
      <c r="X194" s="94"/>
      <c r="Y194" s="187" t="s">
        <v>199</v>
      </c>
      <c r="Z194" s="188"/>
      <c r="AA194" s="189"/>
      <c r="AB194" s="190" t="s">
        <v>290</v>
      </c>
      <c r="AC194" s="191"/>
      <c r="AD194" s="191"/>
      <c r="AE194" s="192">
        <v>25</v>
      </c>
      <c r="AF194" s="193"/>
      <c r="AG194" s="193"/>
      <c r="AH194" s="193"/>
      <c r="AI194" s="192">
        <v>24</v>
      </c>
      <c r="AJ194" s="193"/>
      <c r="AK194" s="193"/>
      <c r="AL194" s="193"/>
      <c r="AM194" s="192">
        <v>22</v>
      </c>
      <c r="AN194" s="193"/>
      <c r="AO194" s="193"/>
      <c r="AP194" s="193"/>
      <c r="AQ194" s="192"/>
      <c r="AR194" s="193"/>
      <c r="AS194" s="193"/>
      <c r="AT194" s="193"/>
      <c r="AU194" s="192"/>
      <c r="AV194" s="193"/>
      <c r="AW194" s="193"/>
      <c r="AX194" s="194"/>
      <c r="AY194">
        <f t="shared" ref="AY194:AY195" si="23">$AY$192</f>
        <v>1</v>
      </c>
    </row>
    <row r="195" spans="1:51" ht="39.75"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t="s">
        <v>290</v>
      </c>
      <c r="AC195" s="199"/>
      <c r="AD195" s="199"/>
      <c r="AE195" s="192" t="s">
        <v>635</v>
      </c>
      <c r="AF195" s="193"/>
      <c r="AG195" s="193"/>
      <c r="AH195" s="193"/>
      <c r="AI195" s="192" t="s">
        <v>635</v>
      </c>
      <c r="AJ195" s="193"/>
      <c r="AK195" s="193"/>
      <c r="AL195" s="193"/>
      <c r="AM195" s="192" t="s">
        <v>661</v>
      </c>
      <c r="AN195" s="193"/>
      <c r="AO195" s="193"/>
      <c r="AP195" s="193"/>
      <c r="AQ195" s="192"/>
      <c r="AR195" s="193"/>
      <c r="AS195" s="193"/>
      <c r="AT195" s="193"/>
      <c r="AU195" s="192">
        <v>30</v>
      </c>
      <c r="AV195" s="193"/>
      <c r="AW195" s="193"/>
      <c r="AX195" s="194"/>
      <c r="AY195">
        <f t="shared" si="23"/>
        <v>1</v>
      </c>
    </row>
    <row r="196" spans="1:51" ht="0.75"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17.2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0.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17.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1</v>
      </c>
    </row>
    <row r="248" spans="1:51" ht="38.25" customHeight="1" x14ac:dyDescent="0.15">
      <c r="A248" s="175"/>
      <c r="B248" s="172"/>
      <c r="C248" s="166"/>
      <c r="D248" s="172"/>
      <c r="E248" s="113" t="s">
        <v>665</v>
      </c>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1</v>
      </c>
    </row>
    <row r="249" spans="1:51" ht="24.75"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1</v>
      </c>
    </row>
    <row r="250" spans="1:51" ht="1.5"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19.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4.2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25.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25.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3.7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15.7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x14ac:dyDescent="0.1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16.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8.2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14.2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9.7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4"/>
      <c r="E430" s="160" t="s">
        <v>318</v>
      </c>
      <c r="F430" s="877"/>
      <c r="G430" s="878" t="s">
        <v>204</v>
      </c>
      <c r="H430" s="111"/>
      <c r="I430" s="111"/>
      <c r="J430" s="879"/>
      <c r="K430" s="880"/>
      <c r="L430" s="880"/>
      <c r="M430" s="880"/>
      <c r="N430" s="880"/>
      <c r="O430" s="880"/>
      <c r="P430" s="880"/>
      <c r="Q430" s="880"/>
      <c r="R430" s="880"/>
      <c r="S430" s="880"/>
      <c r="T430" s="881"/>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82"/>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2" t="s">
        <v>176</v>
      </c>
      <c r="AC435" s="562"/>
      <c r="AD435" s="562"/>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0.25"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2" t="s">
        <v>176</v>
      </c>
      <c r="AC440" s="562"/>
      <c r="AD440" s="562"/>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2" t="s">
        <v>176</v>
      </c>
      <c r="AC445" s="562"/>
      <c r="AD445" s="562"/>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2" t="s">
        <v>176</v>
      </c>
      <c r="AC450" s="562"/>
      <c r="AD450" s="562"/>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2" t="s">
        <v>176</v>
      </c>
      <c r="AC455" s="562"/>
      <c r="AD455" s="562"/>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2" t="s">
        <v>14</v>
      </c>
      <c r="AC460" s="562"/>
      <c r="AD460" s="562"/>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0.75" customHeight="1" thickBo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thickBo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thickBo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thickBo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thickBo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2" t="s">
        <v>14</v>
      </c>
      <c r="AC465" s="562"/>
      <c r="AD465" s="562"/>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thickBo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thickBo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17.25" hidden="1" customHeight="1" thickBo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thickBo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thickBo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2" t="s">
        <v>14</v>
      </c>
      <c r="AC470" s="562"/>
      <c r="AD470" s="562"/>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thickBo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thickBo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thickBo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thickBo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thickBo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2" t="s">
        <v>14</v>
      </c>
      <c r="AC475" s="562"/>
      <c r="AD475" s="562"/>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thickBo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thickBo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thickBo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thickBo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thickBo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2" t="s">
        <v>14</v>
      </c>
      <c r="AC480" s="562"/>
      <c r="AD480" s="562"/>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thickBot="1" x14ac:dyDescent="0.2">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thickBo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thickBot="1" x14ac:dyDescent="0.2">
      <c r="A484" s="175"/>
      <c r="B484" s="172"/>
      <c r="C484" s="166"/>
      <c r="D484" s="172"/>
      <c r="E484" s="160" t="s">
        <v>321</v>
      </c>
      <c r="F484" s="161"/>
      <c r="G484" s="878" t="s">
        <v>204</v>
      </c>
      <c r="H484" s="111"/>
      <c r="I484" s="111"/>
      <c r="J484" s="879"/>
      <c r="K484" s="880"/>
      <c r="L484" s="880"/>
      <c r="M484" s="880"/>
      <c r="N484" s="880"/>
      <c r="O484" s="880"/>
      <c r="P484" s="880"/>
      <c r="Q484" s="880"/>
      <c r="R484" s="880"/>
      <c r="S484" s="880"/>
      <c r="T484" s="881"/>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82"/>
      <c r="AY484" s="78" t="str">
        <f>IF(SUBSTITUTE($J$484,"-","")="","0","1")</f>
        <v>0</v>
      </c>
    </row>
    <row r="485" spans="1:51" ht="18.75" hidden="1" customHeight="1" thickBo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thickBo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thickBo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thickBo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thickBo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2" t="s">
        <v>176</v>
      </c>
      <c r="AC489" s="562"/>
      <c r="AD489" s="562"/>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thickBo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thickBo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thickBo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thickBo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thickBo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2" t="s">
        <v>176</v>
      </c>
      <c r="AC494" s="562"/>
      <c r="AD494" s="562"/>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thickBo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thickBo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thickBo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thickBo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thickBo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2" t="s">
        <v>176</v>
      </c>
      <c r="AC499" s="562"/>
      <c r="AD499" s="562"/>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7.25" hidden="1" customHeight="1" thickBo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2" t="s">
        <v>176</v>
      </c>
      <c r="AC504" s="562"/>
      <c r="AD504" s="562"/>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2" t="s">
        <v>176</v>
      </c>
      <c r="AC509" s="562"/>
      <c r="AD509" s="562"/>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2" t="s">
        <v>14</v>
      </c>
      <c r="AC514" s="562"/>
      <c r="AD514" s="562"/>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2" t="s">
        <v>14</v>
      </c>
      <c r="AC519" s="562"/>
      <c r="AD519" s="562"/>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2" t="s">
        <v>14</v>
      </c>
      <c r="AC524" s="562"/>
      <c r="AD524" s="562"/>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2" t="s">
        <v>14</v>
      </c>
      <c r="AC529" s="562"/>
      <c r="AD529" s="562"/>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5.25" hidden="1" customHeight="1" thickBo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thickBo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thickBo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thickBo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thickBo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2" t="s">
        <v>14</v>
      </c>
      <c r="AC534" s="562"/>
      <c r="AD534" s="562"/>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25" hidden="1" customHeight="1" thickBot="1" x14ac:dyDescent="0.2">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thickBo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thickBo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thickBot="1" x14ac:dyDescent="0.2">
      <c r="A538" s="175"/>
      <c r="B538" s="172"/>
      <c r="C538" s="166"/>
      <c r="D538" s="172"/>
      <c r="E538" s="160" t="s">
        <v>322</v>
      </c>
      <c r="F538" s="161"/>
      <c r="G538" s="878" t="s">
        <v>204</v>
      </c>
      <c r="H538" s="111"/>
      <c r="I538" s="111"/>
      <c r="J538" s="879"/>
      <c r="K538" s="880"/>
      <c r="L538" s="880"/>
      <c r="M538" s="880"/>
      <c r="N538" s="880"/>
      <c r="O538" s="880"/>
      <c r="P538" s="880"/>
      <c r="Q538" s="880"/>
      <c r="R538" s="880"/>
      <c r="S538" s="880"/>
      <c r="T538" s="881"/>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82"/>
      <c r="AY538" s="78" t="str">
        <f>IF(SUBSTITUTE($J$538,"-","")="","0","1")</f>
        <v>0</v>
      </c>
    </row>
    <row r="539" spans="1:51" ht="18.75" hidden="1" customHeight="1" thickBo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thickBo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thickBo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thickBo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thickBo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2" t="s">
        <v>176</v>
      </c>
      <c r="AC543" s="562"/>
      <c r="AD543" s="562"/>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thickBo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thickBo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thickBo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thickBo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thickBo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2" t="s">
        <v>176</v>
      </c>
      <c r="AC548" s="562"/>
      <c r="AD548" s="562"/>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thickBo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thickBo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thickBo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thickBo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thickBo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2" t="s">
        <v>176</v>
      </c>
      <c r="AC553" s="562"/>
      <c r="AD553" s="562"/>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thickBo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thickBo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thickBo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thickBo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thickBo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2" t="s">
        <v>176</v>
      </c>
      <c r="AC558" s="562"/>
      <c r="AD558" s="562"/>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thickBo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thickBo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thickBo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thickBo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thickBo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2" t="s">
        <v>176</v>
      </c>
      <c r="AC563" s="562"/>
      <c r="AD563" s="562"/>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5.75" hidden="1" customHeight="1" thickBo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thickBo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thickBo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thickBo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thickBo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2" t="s">
        <v>14</v>
      </c>
      <c r="AC568" s="562"/>
      <c r="AD568" s="562"/>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thickBo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thickBo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thickBo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thickBo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thickBo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2" t="s">
        <v>14</v>
      </c>
      <c r="AC573" s="562"/>
      <c r="AD573" s="562"/>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thickBo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thickBo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thickBo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thickBo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thickBo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2" t="s">
        <v>14</v>
      </c>
      <c r="AC578" s="562"/>
      <c r="AD578" s="562"/>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thickBo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thickBo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thickBo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thickBo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thickBo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2" t="s">
        <v>14</v>
      </c>
      <c r="AC583" s="562"/>
      <c r="AD583" s="562"/>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thickBo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thickBo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thickBo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thickBo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thickBo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2" t="s">
        <v>14</v>
      </c>
      <c r="AC588" s="562"/>
      <c r="AD588" s="562"/>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thickBot="1" x14ac:dyDescent="0.2">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thickBo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thickBo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thickBot="1" x14ac:dyDescent="0.2">
      <c r="A592" s="175"/>
      <c r="B592" s="172"/>
      <c r="C592" s="166"/>
      <c r="D592" s="172"/>
      <c r="E592" s="160" t="s">
        <v>321</v>
      </c>
      <c r="F592" s="161"/>
      <c r="G592" s="878" t="s">
        <v>204</v>
      </c>
      <c r="H592" s="111"/>
      <c r="I592" s="111"/>
      <c r="J592" s="879"/>
      <c r="K592" s="880"/>
      <c r="L592" s="880"/>
      <c r="M592" s="880"/>
      <c r="N592" s="880"/>
      <c r="O592" s="880"/>
      <c r="P592" s="880"/>
      <c r="Q592" s="880"/>
      <c r="R592" s="880"/>
      <c r="S592" s="880"/>
      <c r="T592" s="881"/>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82"/>
      <c r="AY592" s="78" t="str">
        <f>IF(SUBSTITUTE($J$592,"-","")="","0","1")</f>
        <v>0</v>
      </c>
    </row>
    <row r="593" spans="1:51" ht="18.75" hidden="1" customHeight="1" thickBo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thickBo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thickBo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thickBo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thickBo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2" t="s">
        <v>176</v>
      </c>
      <c r="AC597" s="562"/>
      <c r="AD597" s="562"/>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thickBo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6" hidden="1" customHeight="1" thickBo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thickBo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thickBo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thickBo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2" t="s">
        <v>176</v>
      </c>
      <c r="AC602" s="562"/>
      <c r="AD602" s="562"/>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thickBo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thickBo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thickBo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thickBo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thickBo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2" t="s">
        <v>176</v>
      </c>
      <c r="AC607" s="562"/>
      <c r="AD607" s="562"/>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thickBo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thickBo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thickBo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thickBo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thickBo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2" t="s">
        <v>176</v>
      </c>
      <c r="AC612" s="562"/>
      <c r="AD612" s="562"/>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thickBo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thickBo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thickBo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thickBo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thickBo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2" t="s">
        <v>176</v>
      </c>
      <c r="AC617" s="562"/>
      <c r="AD617" s="562"/>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thickBo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thickBo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thickBo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thickBo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thickBo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2" t="s">
        <v>14</v>
      </c>
      <c r="AC622" s="562"/>
      <c r="AD622" s="562"/>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thickBo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thickBo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thickBo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thickBo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thickBo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2" t="s">
        <v>14</v>
      </c>
      <c r="AC627" s="562"/>
      <c r="AD627" s="562"/>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thickBo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thickBo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thickBo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thickBo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thickBo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2" t="s">
        <v>14</v>
      </c>
      <c r="AC632" s="562"/>
      <c r="AD632" s="562"/>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thickBo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thickBo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15" hidden="1" customHeight="1" thickBo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thickBo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thickBo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2" t="s">
        <v>14</v>
      </c>
      <c r="AC637" s="562"/>
      <c r="AD637" s="562"/>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thickBo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thickBo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thickBo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thickBo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thickBo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2" t="s">
        <v>14</v>
      </c>
      <c r="AC642" s="562"/>
      <c r="AD642" s="562"/>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thickBot="1" x14ac:dyDescent="0.2">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thickBo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thickBo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thickBot="1" x14ac:dyDescent="0.2">
      <c r="A646" s="175"/>
      <c r="B646" s="172"/>
      <c r="C646" s="166"/>
      <c r="D646" s="172"/>
      <c r="E646" s="160" t="s">
        <v>322</v>
      </c>
      <c r="F646" s="161"/>
      <c r="G646" s="878" t="s">
        <v>204</v>
      </c>
      <c r="H646" s="111"/>
      <c r="I646" s="111"/>
      <c r="J646" s="879"/>
      <c r="K646" s="880"/>
      <c r="L646" s="880"/>
      <c r="M646" s="880"/>
      <c r="N646" s="880"/>
      <c r="O646" s="880"/>
      <c r="P646" s="880"/>
      <c r="Q646" s="880"/>
      <c r="R646" s="880"/>
      <c r="S646" s="880"/>
      <c r="T646" s="881"/>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82"/>
      <c r="AY646" s="78" t="str">
        <f>IF(SUBSTITUTE($J$646,"-","")="","0","1")</f>
        <v>0</v>
      </c>
    </row>
    <row r="647" spans="1:51" ht="18.75" hidden="1" customHeight="1" thickBo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thickBo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thickBo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thickBo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thickBo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2" t="s">
        <v>176</v>
      </c>
      <c r="AC651" s="562"/>
      <c r="AD651" s="562"/>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thickBo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thickBo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thickBo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thickBo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thickBo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2" t="s">
        <v>176</v>
      </c>
      <c r="AC656" s="562"/>
      <c r="AD656" s="562"/>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thickBo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thickBo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thickBo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thickBo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thickBo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2" t="s">
        <v>176</v>
      </c>
      <c r="AC661" s="562"/>
      <c r="AD661" s="562"/>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thickBo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thickBo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thickBo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thickBo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thickBo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2" t="s">
        <v>176</v>
      </c>
      <c r="AC666" s="562"/>
      <c r="AD666" s="562"/>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thickBo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5" hidden="1" customHeight="1" thickBo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thickBo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thickBo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thickBo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2" t="s">
        <v>176</v>
      </c>
      <c r="AC671" s="562"/>
      <c r="AD671" s="562"/>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thickBo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thickBo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thickBo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thickBo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thickBo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2" t="s">
        <v>14</v>
      </c>
      <c r="AC676" s="562"/>
      <c r="AD676" s="562"/>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thickBo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thickBo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thickBo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thickBo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thickBo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2" t="s">
        <v>14</v>
      </c>
      <c r="AC681" s="562"/>
      <c r="AD681" s="562"/>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thickBo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thickBo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thickBo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thickBo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thickBo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2" t="s">
        <v>14</v>
      </c>
      <c r="AC686" s="562"/>
      <c r="AD686" s="562"/>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thickBo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thickBo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thickBo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thickBo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thickBo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2" t="s">
        <v>14</v>
      </c>
      <c r="AC691" s="562"/>
      <c r="AD691" s="562"/>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thickBo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thickBo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thickBo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thickBo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thickBo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2" t="s">
        <v>14</v>
      </c>
      <c r="AC696" s="562"/>
      <c r="AD696" s="562"/>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25" hidden="1" customHeight="1" thickBot="1" x14ac:dyDescent="0.2">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thickBo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70.5" customHeight="1" x14ac:dyDescent="0.15">
      <c r="A702" s="849" t="s">
        <v>139</v>
      </c>
      <c r="B702" s="850"/>
      <c r="C702" s="690" t="s">
        <v>140</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6" t="s">
        <v>658</v>
      </c>
      <c r="AE702" s="327"/>
      <c r="AF702" s="327"/>
      <c r="AG702" s="364" t="s">
        <v>666</v>
      </c>
      <c r="AH702" s="365"/>
      <c r="AI702" s="365"/>
      <c r="AJ702" s="365"/>
      <c r="AK702" s="365"/>
      <c r="AL702" s="365"/>
      <c r="AM702" s="365"/>
      <c r="AN702" s="365"/>
      <c r="AO702" s="365"/>
      <c r="AP702" s="365"/>
      <c r="AQ702" s="365"/>
      <c r="AR702" s="365"/>
      <c r="AS702" s="365"/>
      <c r="AT702" s="365"/>
      <c r="AU702" s="365"/>
      <c r="AV702" s="365"/>
      <c r="AW702" s="365"/>
      <c r="AX702" s="366"/>
    </row>
    <row r="703" spans="1:51" ht="60.75" customHeight="1" x14ac:dyDescent="0.15">
      <c r="A703" s="851"/>
      <c r="B703" s="852"/>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7" t="s">
        <v>658</v>
      </c>
      <c r="AE703" s="308"/>
      <c r="AF703" s="308"/>
      <c r="AG703" s="89" t="s">
        <v>667</v>
      </c>
      <c r="AH703" s="90"/>
      <c r="AI703" s="90"/>
      <c r="AJ703" s="90"/>
      <c r="AK703" s="90"/>
      <c r="AL703" s="90"/>
      <c r="AM703" s="90"/>
      <c r="AN703" s="90"/>
      <c r="AO703" s="90"/>
      <c r="AP703" s="90"/>
      <c r="AQ703" s="90"/>
      <c r="AR703" s="90"/>
      <c r="AS703" s="90"/>
      <c r="AT703" s="90"/>
      <c r="AU703" s="90"/>
      <c r="AV703" s="90"/>
      <c r="AW703" s="90"/>
      <c r="AX703" s="91"/>
    </row>
    <row r="704" spans="1:51" ht="84.75" customHeight="1" x14ac:dyDescent="0.15">
      <c r="A704" s="853"/>
      <c r="B704" s="854"/>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4" t="s">
        <v>658</v>
      </c>
      <c r="AE704" s="765"/>
      <c r="AF704" s="765"/>
      <c r="AG704" s="153" t="s">
        <v>668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2" t="s">
        <v>38</v>
      </c>
      <c r="B705" s="623"/>
      <c r="C705" s="800" t="s">
        <v>40</v>
      </c>
      <c r="D705" s="801"/>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802"/>
      <c r="AD705" s="696" t="s">
        <v>658</v>
      </c>
      <c r="AE705" s="697"/>
      <c r="AF705" s="697"/>
      <c r="AG705" s="113" t="s">
        <v>669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4"/>
      <c r="B706" s="625"/>
      <c r="C706" s="776"/>
      <c r="D706" s="777"/>
      <c r="E706" s="712" t="s">
        <v>300</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7" t="s">
        <v>670</v>
      </c>
      <c r="AE706" s="308"/>
      <c r="AF706" s="645"/>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4"/>
      <c r="B707" s="625"/>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814" t="s">
        <v>671</v>
      </c>
      <c r="AE707" s="815"/>
      <c r="AF707" s="815"/>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4"/>
      <c r="B708" s="626"/>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6" t="s">
        <v>672</v>
      </c>
      <c r="AE708" s="587"/>
      <c r="AF708" s="587"/>
      <c r="AG708" s="724"/>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4"/>
      <c r="B709" s="626"/>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4"/>
      <c r="B710" s="626"/>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672</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4"/>
      <c r="B711" s="626"/>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5"/>
      <c r="AD711" s="307" t="s">
        <v>658</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4"/>
      <c r="B712" s="626"/>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5"/>
      <c r="AD712" s="764" t="s">
        <v>672</v>
      </c>
      <c r="AE712" s="765"/>
      <c r="AF712" s="765"/>
      <c r="AG712" s="789"/>
      <c r="AH712" s="790"/>
      <c r="AI712" s="790"/>
      <c r="AJ712" s="790"/>
      <c r="AK712" s="790"/>
      <c r="AL712" s="790"/>
      <c r="AM712" s="790"/>
      <c r="AN712" s="790"/>
      <c r="AO712" s="790"/>
      <c r="AP712" s="790"/>
      <c r="AQ712" s="790"/>
      <c r="AR712" s="790"/>
      <c r="AS712" s="790"/>
      <c r="AT712" s="790"/>
      <c r="AU712" s="790"/>
      <c r="AV712" s="790"/>
      <c r="AW712" s="790"/>
      <c r="AX712" s="791"/>
    </row>
    <row r="713" spans="1:50" ht="41.25" customHeight="1" x14ac:dyDescent="0.15">
      <c r="A713" s="624"/>
      <c r="B713" s="626"/>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658</v>
      </c>
      <c r="AE713" s="308"/>
      <c r="AF713" s="645"/>
      <c r="AG713" s="89" t="s">
        <v>681</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7"/>
      <c r="B714" s="628"/>
      <c r="C714" s="629" t="s">
        <v>246</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786" t="s">
        <v>658</v>
      </c>
      <c r="AE714" s="787"/>
      <c r="AF714" s="788"/>
      <c r="AG714" s="718" t="s">
        <v>675</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2"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6" t="s">
        <v>672</v>
      </c>
      <c r="AE715" s="587"/>
      <c r="AF715" s="638"/>
      <c r="AG715" s="724" t="s">
        <v>696</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4"/>
      <c r="B716" s="626"/>
      <c r="C716" s="602" t="s">
        <v>44</v>
      </c>
      <c r="D716" s="603"/>
      <c r="E716" s="603"/>
      <c r="F716" s="603"/>
      <c r="G716" s="603"/>
      <c r="H716" s="603"/>
      <c r="I716" s="603"/>
      <c r="J716" s="603"/>
      <c r="K716" s="603"/>
      <c r="L716" s="603"/>
      <c r="M716" s="603"/>
      <c r="N716" s="603"/>
      <c r="O716" s="603"/>
      <c r="P716" s="603"/>
      <c r="Q716" s="603"/>
      <c r="R716" s="603"/>
      <c r="S716" s="603"/>
      <c r="T716" s="603"/>
      <c r="U716" s="603"/>
      <c r="V716" s="603"/>
      <c r="W716" s="603"/>
      <c r="X716" s="603"/>
      <c r="Y716" s="603"/>
      <c r="Z716" s="603"/>
      <c r="AA716" s="603"/>
      <c r="AB716" s="603"/>
      <c r="AC716" s="604"/>
      <c r="AD716" s="608" t="s">
        <v>672</v>
      </c>
      <c r="AE716" s="609"/>
      <c r="AF716" s="609"/>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4"/>
      <c r="B717" s="626"/>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7"/>
      <c r="B718" s="628"/>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t="s">
        <v>677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8" t="s">
        <v>57</v>
      </c>
      <c r="B719" s="759"/>
      <c r="C719" s="605" t="s">
        <v>143</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6" t="s">
        <v>672</v>
      </c>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5" hidden="1" customHeight="1" x14ac:dyDescent="0.15">
      <c r="A720" s="760"/>
      <c r="B720" s="76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0"/>
      <c r="B721" s="76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0"/>
      <c r="B722" s="76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0"/>
      <c r="B723" s="76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0"/>
      <c r="B724" s="76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2"/>
      <c r="B725" s="76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2" t="s">
        <v>47</v>
      </c>
      <c r="B726" s="781"/>
      <c r="C726" s="794" t="s">
        <v>52</v>
      </c>
      <c r="D726" s="816"/>
      <c r="E726" s="816"/>
      <c r="F726" s="817"/>
      <c r="G726" s="561" t="s">
        <v>678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221"/>
    </row>
    <row r="727" spans="1:52" ht="67.5" customHeight="1" thickBot="1" x14ac:dyDescent="0.2">
      <c r="A727" s="782"/>
      <c r="B727" s="783"/>
      <c r="C727" s="730" t="s">
        <v>56</v>
      </c>
      <c r="D727" s="731"/>
      <c r="E727" s="731"/>
      <c r="F727" s="732"/>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67.5" customHeight="1" thickBot="1" x14ac:dyDescent="0.2">
      <c r="A729" s="616"/>
      <c r="B729" s="617"/>
      <c r="C729" s="617"/>
      <c r="D729" s="617"/>
      <c r="E729" s="617"/>
      <c r="F729" s="617"/>
      <c r="G729" s="617"/>
      <c r="H729" s="617"/>
      <c r="I729" s="617"/>
      <c r="J729" s="617"/>
      <c r="K729" s="617"/>
      <c r="L729" s="617"/>
      <c r="M729" s="617"/>
      <c r="N729" s="617"/>
      <c r="O729" s="617"/>
      <c r="P729" s="617"/>
      <c r="Q729" s="617"/>
      <c r="R729" s="617"/>
      <c r="S729" s="617"/>
      <c r="T729" s="617"/>
      <c r="U729" s="617"/>
      <c r="V729" s="617"/>
      <c r="W729" s="617"/>
      <c r="X729" s="617"/>
      <c r="Y729" s="617"/>
      <c r="Z729" s="617"/>
      <c r="AA729" s="617"/>
      <c r="AB729" s="617"/>
      <c r="AC729" s="617"/>
      <c r="AD729" s="617"/>
      <c r="AE729" s="617"/>
      <c r="AF729" s="617"/>
      <c r="AG729" s="617"/>
      <c r="AH729" s="617"/>
      <c r="AI729" s="617"/>
      <c r="AJ729" s="617"/>
      <c r="AK729" s="617"/>
      <c r="AL729" s="617"/>
      <c r="AM729" s="617"/>
      <c r="AN729" s="617"/>
      <c r="AO729" s="617"/>
      <c r="AP729" s="617"/>
      <c r="AQ729" s="617"/>
      <c r="AR729" s="617"/>
      <c r="AS729" s="617"/>
      <c r="AT729" s="617"/>
      <c r="AU729" s="617"/>
      <c r="AV729" s="617"/>
      <c r="AW729" s="617"/>
      <c r="AX729" s="618"/>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655"/>
      <c r="B731" s="656"/>
      <c r="C731" s="656"/>
      <c r="D731" s="656"/>
      <c r="E731" s="657"/>
      <c r="F731" s="711"/>
      <c r="G731" s="617"/>
      <c r="H731" s="617"/>
      <c r="I731" s="617"/>
      <c r="J731" s="617"/>
      <c r="K731" s="617"/>
      <c r="L731" s="617"/>
      <c r="M731" s="617"/>
      <c r="N731" s="617"/>
      <c r="O731" s="617"/>
      <c r="P731" s="617"/>
      <c r="Q731" s="617"/>
      <c r="R731" s="617"/>
      <c r="S731" s="617"/>
      <c r="T731" s="617"/>
      <c r="U731" s="617"/>
      <c r="V731" s="617"/>
      <c r="W731" s="617"/>
      <c r="X731" s="617"/>
      <c r="Y731" s="617"/>
      <c r="Z731" s="617"/>
      <c r="AA731" s="617"/>
      <c r="AB731" s="617"/>
      <c r="AC731" s="617"/>
      <c r="AD731" s="617"/>
      <c r="AE731" s="617"/>
      <c r="AF731" s="617"/>
      <c r="AG731" s="617"/>
      <c r="AH731" s="617"/>
      <c r="AI731" s="617"/>
      <c r="AJ731" s="617"/>
      <c r="AK731" s="617"/>
      <c r="AL731" s="617"/>
      <c r="AM731" s="617"/>
      <c r="AN731" s="617"/>
      <c r="AO731" s="617"/>
      <c r="AP731" s="617"/>
      <c r="AQ731" s="617"/>
      <c r="AR731" s="617"/>
      <c r="AS731" s="617"/>
      <c r="AT731" s="617"/>
      <c r="AU731" s="617"/>
      <c r="AV731" s="617"/>
      <c r="AW731" s="617"/>
      <c r="AX731" s="618"/>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5"/>
      <c r="B733" s="656"/>
      <c r="C733" s="656"/>
      <c r="D733" s="656"/>
      <c r="E733" s="657"/>
      <c r="F733" s="619"/>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0"/>
      <c r="AL733" s="620"/>
      <c r="AM733" s="620"/>
      <c r="AN733" s="620"/>
      <c r="AO733" s="620"/>
      <c r="AP733" s="620"/>
      <c r="AQ733" s="620"/>
      <c r="AR733" s="620"/>
      <c r="AS733" s="620"/>
      <c r="AT733" s="620"/>
      <c r="AU733" s="620"/>
      <c r="AV733" s="620"/>
      <c r="AW733" s="620"/>
      <c r="AX733" s="621"/>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2" t="s">
        <v>273</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c r="AZ736" s="10"/>
    </row>
    <row r="737" spans="1:51" ht="24.75" customHeight="1" x14ac:dyDescent="0.15">
      <c r="A737" s="973" t="s">
        <v>591</v>
      </c>
      <c r="B737" s="196"/>
      <c r="C737" s="196"/>
      <c r="D737" s="197"/>
      <c r="E737" s="937"/>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316</v>
      </c>
      <c r="B738" s="346"/>
      <c r="C738" s="346"/>
      <c r="D738" s="346"/>
      <c r="E738" s="937"/>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315</v>
      </c>
      <c r="B739" s="346"/>
      <c r="C739" s="346"/>
      <c r="D739" s="346"/>
      <c r="E739" s="937"/>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314</v>
      </c>
      <c r="B740" s="346"/>
      <c r="C740" s="346"/>
      <c r="D740" s="346"/>
      <c r="E740" s="937"/>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313</v>
      </c>
      <c r="B741" s="346"/>
      <c r="C741" s="346"/>
      <c r="D741" s="346"/>
      <c r="E741" s="937"/>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312</v>
      </c>
      <c r="B742" s="346"/>
      <c r="C742" s="346"/>
      <c r="D742" s="346"/>
      <c r="E742" s="937" t="s">
        <v>654</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311</v>
      </c>
      <c r="B743" s="346"/>
      <c r="C743" s="346"/>
      <c r="D743" s="346"/>
      <c r="E743" s="937" t="s">
        <v>655</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310</v>
      </c>
      <c r="B744" s="346"/>
      <c r="C744" s="346"/>
      <c r="D744" s="346"/>
      <c r="E744" s="937" t="s">
        <v>656</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309</v>
      </c>
      <c r="B745" s="346"/>
      <c r="C745" s="346"/>
      <c r="D745" s="346"/>
      <c r="E745" s="974" t="s">
        <v>657</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464</v>
      </c>
      <c r="B746" s="346"/>
      <c r="C746" s="346"/>
      <c r="D746" s="346"/>
      <c r="E746" s="943" t="s">
        <v>629</v>
      </c>
      <c r="F746" s="941"/>
      <c r="G746" s="941"/>
      <c r="H746" s="85" t="str">
        <f>IF(E746="","","-")</f>
        <v>-</v>
      </c>
      <c r="I746" s="941" t="s">
        <v>263</v>
      </c>
      <c r="J746" s="941"/>
      <c r="K746" s="85" t="str">
        <f>IF(I746="","","-")</f>
        <v>-</v>
      </c>
      <c r="L746" s="942">
        <v>381</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428</v>
      </c>
      <c r="B747" s="346"/>
      <c r="C747" s="346"/>
      <c r="D747" s="346"/>
      <c r="E747" s="943" t="s">
        <v>629</v>
      </c>
      <c r="F747" s="941"/>
      <c r="G747" s="941"/>
      <c r="H747" s="85" t="str">
        <f>IF(E747="","","-")</f>
        <v>-</v>
      </c>
      <c r="I747" s="941"/>
      <c r="J747" s="941"/>
      <c r="K747" s="85" t="str">
        <f>IF(I747="","","-")</f>
        <v/>
      </c>
      <c r="L747" s="942">
        <v>414</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6" t="s">
        <v>303</v>
      </c>
      <c r="B748" s="597"/>
      <c r="C748" s="597"/>
      <c r="D748" s="597"/>
      <c r="E748" s="597"/>
      <c r="F748" s="59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6"/>
      <c r="B749" s="597"/>
      <c r="C749" s="597"/>
      <c r="D749" s="597"/>
      <c r="E749" s="597"/>
      <c r="F749" s="59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6"/>
      <c r="B750" s="597"/>
      <c r="C750" s="597"/>
      <c r="D750" s="597"/>
      <c r="E750" s="597"/>
      <c r="F750" s="59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6"/>
      <c r="B751" s="597"/>
      <c r="C751" s="597"/>
      <c r="D751" s="597"/>
      <c r="E751" s="597"/>
      <c r="F751" s="59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6"/>
      <c r="B752" s="597"/>
      <c r="C752" s="597"/>
      <c r="D752" s="597"/>
      <c r="E752" s="597"/>
      <c r="F752" s="59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6"/>
      <c r="B753" s="597"/>
      <c r="C753" s="597"/>
      <c r="D753" s="597"/>
      <c r="E753" s="597"/>
      <c r="F753" s="59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6"/>
      <c r="B754" s="597"/>
      <c r="C754" s="597"/>
      <c r="D754" s="597"/>
      <c r="E754" s="597"/>
      <c r="F754" s="59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6"/>
      <c r="B755" s="597"/>
      <c r="C755" s="597"/>
      <c r="D755" s="597"/>
      <c r="E755" s="597"/>
      <c r="F755" s="59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6"/>
      <c r="B756" s="597"/>
      <c r="C756" s="597"/>
      <c r="D756" s="597"/>
      <c r="E756" s="597"/>
      <c r="F756" s="59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6"/>
      <c r="B757" s="597"/>
      <c r="C757" s="597"/>
      <c r="D757" s="597"/>
      <c r="E757" s="597"/>
      <c r="F757" s="59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6"/>
      <c r="B758" s="597"/>
      <c r="C758" s="597"/>
      <c r="D758" s="597"/>
      <c r="E758" s="597"/>
      <c r="F758" s="59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6"/>
      <c r="B759" s="597"/>
      <c r="C759" s="597"/>
      <c r="D759" s="597"/>
      <c r="E759" s="597"/>
      <c r="F759" s="59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6"/>
      <c r="B760" s="597"/>
      <c r="C760" s="597"/>
      <c r="D760" s="597"/>
      <c r="E760" s="597"/>
      <c r="F760" s="59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6"/>
      <c r="B761" s="597"/>
      <c r="C761" s="597"/>
      <c r="D761" s="597"/>
      <c r="E761" s="597"/>
      <c r="F761" s="59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6"/>
      <c r="B762" s="597"/>
      <c r="C762" s="597"/>
      <c r="D762" s="597"/>
      <c r="E762" s="597"/>
      <c r="F762" s="59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6"/>
      <c r="B763" s="597"/>
      <c r="C763" s="597"/>
      <c r="D763" s="597"/>
      <c r="E763" s="597"/>
      <c r="F763" s="59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6"/>
      <c r="B764" s="597"/>
      <c r="C764" s="597"/>
      <c r="D764" s="597"/>
      <c r="E764" s="597"/>
      <c r="F764" s="59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6"/>
      <c r="B765" s="597"/>
      <c r="C765" s="597"/>
      <c r="D765" s="597"/>
      <c r="E765" s="597"/>
      <c r="F765" s="59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6"/>
      <c r="B766" s="597"/>
      <c r="C766" s="597"/>
      <c r="D766" s="597"/>
      <c r="E766" s="597"/>
      <c r="F766" s="59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6"/>
      <c r="B767" s="597"/>
      <c r="C767" s="597"/>
      <c r="D767" s="597"/>
      <c r="E767" s="597"/>
      <c r="F767" s="59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6"/>
      <c r="B768" s="597"/>
      <c r="C768" s="597"/>
      <c r="D768" s="597"/>
      <c r="E768" s="597"/>
      <c r="F768" s="59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6"/>
      <c r="B769" s="597"/>
      <c r="C769" s="597"/>
      <c r="D769" s="597"/>
      <c r="E769" s="597"/>
      <c r="F769" s="59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6"/>
      <c r="B770" s="597"/>
      <c r="C770" s="597"/>
      <c r="D770" s="597"/>
      <c r="E770" s="597"/>
      <c r="F770" s="59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6"/>
      <c r="B771" s="597"/>
      <c r="C771" s="597"/>
      <c r="D771" s="597"/>
      <c r="E771" s="597"/>
      <c r="F771" s="59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6"/>
      <c r="B772" s="597"/>
      <c r="C772" s="597"/>
      <c r="D772" s="597"/>
      <c r="E772" s="597"/>
      <c r="F772" s="59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6"/>
      <c r="B773" s="597"/>
      <c r="C773" s="597"/>
      <c r="D773" s="597"/>
      <c r="E773" s="597"/>
      <c r="F773" s="59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6"/>
      <c r="B774" s="597"/>
      <c r="C774" s="597"/>
      <c r="D774" s="597"/>
      <c r="E774" s="597"/>
      <c r="F774" s="59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6"/>
      <c r="B775" s="597"/>
      <c r="C775" s="597"/>
      <c r="D775" s="597"/>
      <c r="E775" s="597"/>
      <c r="F775" s="59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6"/>
      <c r="B776" s="597"/>
      <c r="C776" s="597"/>
      <c r="D776" s="597"/>
      <c r="E776" s="597"/>
      <c r="F776" s="59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6"/>
      <c r="B777" s="597"/>
      <c r="C777" s="597"/>
      <c r="D777" s="597"/>
      <c r="E777" s="597"/>
      <c r="F777" s="59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6"/>
      <c r="B778" s="597"/>
      <c r="C778" s="597"/>
      <c r="D778" s="597"/>
      <c r="E778" s="597"/>
      <c r="F778" s="59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6"/>
      <c r="B779" s="597"/>
      <c r="C779" s="597"/>
      <c r="D779" s="597"/>
      <c r="E779" s="597"/>
      <c r="F779" s="59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6"/>
      <c r="B780" s="597"/>
      <c r="C780" s="597"/>
      <c r="D780" s="597"/>
      <c r="E780" s="597"/>
      <c r="F780" s="59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6"/>
      <c r="B781" s="597"/>
      <c r="C781" s="597"/>
      <c r="D781" s="597"/>
      <c r="E781" s="597"/>
      <c r="F781" s="59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6"/>
      <c r="B782" s="597"/>
      <c r="C782" s="597"/>
      <c r="D782" s="597"/>
      <c r="E782" s="597"/>
      <c r="F782" s="59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6"/>
      <c r="B783" s="597"/>
      <c r="C783" s="597"/>
      <c r="D783" s="597"/>
      <c r="E783" s="597"/>
      <c r="F783" s="59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6"/>
      <c r="B784" s="597"/>
      <c r="C784" s="597"/>
      <c r="D784" s="597"/>
      <c r="E784" s="597"/>
      <c r="F784" s="59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6"/>
      <c r="B785" s="597"/>
      <c r="C785" s="597"/>
      <c r="D785" s="597"/>
      <c r="E785" s="597"/>
      <c r="F785" s="59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599"/>
      <c r="B786" s="600"/>
      <c r="C786" s="600"/>
      <c r="D786" s="600"/>
      <c r="E786" s="600"/>
      <c r="F786" s="60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0" t="s">
        <v>305</v>
      </c>
      <c r="B787" s="611"/>
      <c r="C787" s="611"/>
      <c r="D787" s="611"/>
      <c r="E787" s="611"/>
      <c r="F787" s="612"/>
      <c r="G787" s="577" t="s">
        <v>691</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282</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5"/>
    </row>
    <row r="788" spans="1:51" ht="24.75" customHeight="1" x14ac:dyDescent="0.15">
      <c r="A788" s="613"/>
      <c r="B788" s="614"/>
      <c r="C788" s="614"/>
      <c r="D788" s="614"/>
      <c r="E788" s="614"/>
      <c r="F788" s="615"/>
      <c r="G788" s="794" t="s">
        <v>17</v>
      </c>
      <c r="H788" s="650"/>
      <c r="I788" s="650"/>
      <c r="J788" s="650"/>
      <c r="K788" s="650"/>
      <c r="L788" s="649" t="s">
        <v>18</v>
      </c>
      <c r="M788" s="650"/>
      <c r="N788" s="650"/>
      <c r="O788" s="650"/>
      <c r="P788" s="650"/>
      <c r="Q788" s="650"/>
      <c r="R788" s="650"/>
      <c r="S788" s="650"/>
      <c r="T788" s="650"/>
      <c r="U788" s="650"/>
      <c r="V788" s="650"/>
      <c r="W788" s="650"/>
      <c r="X788" s="651"/>
      <c r="Y788" s="635" t="s">
        <v>19</v>
      </c>
      <c r="Z788" s="636"/>
      <c r="AA788" s="636"/>
      <c r="AB788" s="780"/>
      <c r="AC788" s="794" t="s">
        <v>17</v>
      </c>
      <c r="AD788" s="650"/>
      <c r="AE788" s="650"/>
      <c r="AF788" s="650"/>
      <c r="AG788" s="650"/>
      <c r="AH788" s="649" t="s">
        <v>18</v>
      </c>
      <c r="AI788" s="650"/>
      <c r="AJ788" s="650"/>
      <c r="AK788" s="650"/>
      <c r="AL788" s="650"/>
      <c r="AM788" s="650"/>
      <c r="AN788" s="650"/>
      <c r="AO788" s="650"/>
      <c r="AP788" s="650"/>
      <c r="AQ788" s="650"/>
      <c r="AR788" s="650"/>
      <c r="AS788" s="650"/>
      <c r="AT788" s="651"/>
      <c r="AU788" s="635" t="s">
        <v>19</v>
      </c>
      <c r="AV788" s="636"/>
      <c r="AW788" s="636"/>
      <c r="AX788" s="637"/>
    </row>
    <row r="789" spans="1:51" ht="24.75" customHeight="1" x14ac:dyDescent="0.15">
      <c r="A789" s="613"/>
      <c r="B789" s="614"/>
      <c r="C789" s="614"/>
      <c r="D789" s="614"/>
      <c r="E789" s="614"/>
      <c r="F789" s="615"/>
      <c r="G789" s="652" t="s">
        <v>682</v>
      </c>
      <c r="H789" s="653"/>
      <c r="I789" s="653"/>
      <c r="J789" s="653"/>
      <c r="K789" s="654"/>
      <c r="L789" s="646" t="s">
        <v>684</v>
      </c>
      <c r="M789" s="647"/>
      <c r="N789" s="647"/>
      <c r="O789" s="647"/>
      <c r="P789" s="647"/>
      <c r="Q789" s="647"/>
      <c r="R789" s="647"/>
      <c r="S789" s="647"/>
      <c r="T789" s="647"/>
      <c r="U789" s="647"/>
      <c r="V789" s="647"/>
      <c r="W789" s="647"/>
      <c r="X789" s="648"/>
      <c r="Y789" s="367">
        <v>46.8</v>
      </c>
      <c r="Z789" s="368"/>
      <c r="AA789" s="368"/>
      <c r="AB789" s="784"/>
      <c r="AC789" s="652"/>
      <c r="AD789" s="653"/>
      <c r="AE789" s="653"/>
      <c r="AF789" s="653"/>
      <c r="AG789" s="654"/>
      <c r="AH789" s="646"/>
      <c r="AI789" s="647"/>
      <c r="AJ789" s="647"/>
      <c r="AK789" s="647"/>
      <c r="AL789" s="647"/>
      <c r="AM789" s="647"/>
      <c r="AN789" s="647"/>
      <c r="AO789" s="647"/>
      <c r="AP789" s="647"/>
      <c r="AQ789" s="647"/>
      <c r="AR789" s="647"/>
      <c r="AS789" s="647"/>
      <c r="AT789" s="648"/>
      <c r="AU789" s="367"/>
      <c r="AV789" s="368"/>
      <c r="AW789" s="368"/>
      <c r="AX789" s="369"/>
    </row>
    <row r="790" spans="1:51" ht="24.75" customHeight="1" x14ac:dyDescent="0.15">
      <c r="A790" s="613"/>
      <c r="B790" s="614"/>
      <c r="C790" s="614"/>
      <c r="D790" s="614"/>
      <c r="E790" s="614"/>
      <c r="F790" s="615"/>
      <c r="G790" s="588" t="s">
        <v>683</v>
      </c>
      <c r="H790" s="589"/>
      <c r="I790" s="589"/>
      <c r="J790" s="589"/>
      <c r="K790" s="590"/>
      <c r="L790" s="580" t="s">
        <v>685</v>
      </c>
      <c r="M790" s="581"/>
      <c r="N790" s="581"/>
      <c r="O790" s="581"/>
      <c r="P790" s="581"/>
      <c r="Q790" s="581"/>
      <c r="R790" s="581"/>
      <c r="S790" s="581"/>
      <c r="T790" s="581"/>
      <c r="U790" s="581"/>
      <c r="V790" s="581"/>
      <c r="W790" s="581"/>
      <c r="X790" s="582"/>
      <c r="Y790" s="583">
        <v>1.3</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customHeight="1" x14ac:dyDescent="0.15">
      <c r="A791" s="613"/>
      <c r="B791" s="614"/>
      <c r="C791" s="614"/>
      <c r="D791" s="614"/>
      <c r="E791" s="614"/>
      <c r="F791" s="615"/>
      <c r="G791" s="588" t="s">
        <v>686</v>
      </c>
      <c r="H791" s="589"/>
      <c r="I791" s="589"/>
      <c r="J791" s="589"/>
      <c r="K791" s="590"/>
      <c r="L791" s="580" t="s">
        <v>687</v>
      </c>
      <c r="M791" s="581"/>
      <c r="N791" s="581"/>
      <c r="O791" s="581"/>
      <c r="P791" s="581"/>
      <c r="Q791" s="581"/>
      <c r="R791" s="581"/>
      <c r="S791" s="581"/>
      <c r="T791" s="581"/>
      <c r="U791" s="581"/>
      <c r="V791" s="581"/>
      <c r="W791" s="581"/>
      <c r="X791" s="582"/>
      <c r="Y791" s="583">
        <v>6.2</v>
      </c>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customHeight="1" x14ac:dyDescent="0.15">
      <c r="A792" s="613"/>
      <c r="B792" s="614"/>
      <c r="C792" s="614"/>
      <c r="D792" s="614"/>
      <c r="E792" s="614"/>
      <c r="F792" s="615"/>
      <c r="G792" s="588" t="s">
        <v>688</v>
      </c>
      <c r="H792" s="589"/>
      <c r="I792" s="589"/>
      <c r="J792" s="589"/>
      <c r="K792" s="590"/>
      <c r="L792" s="580" t="s">
        <v>689</v>
      </c>
      <c r="M792" s="581"/>
      <c r="N792" s="581"/>
      <c r="O792" s="581"/>
      <c r="P792" s="581"/>
      <c r="Q792" s="581"/>
      <c r="R792" s="581"/>
      <c r="S792" s="581"/>
      <c r="T792" s="581"/>
      <c r="U792" s="581"/>
      <c r="V792" s="581"/>
      <c r="W792" s="581"/>
      <c r="X792" s="582"/>
      <c r="Y792" s="583">
        <v>16.8</v>
      </c>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customHeight="1" x14ac:dyDescent="0.15">
      <c r="A793" s="613"/>
      <c r="B793" s="614"/>
      <c r="C793" s="614"/>
      <c r="D793" s="614"/>
      <c r="E793" s="614"/>
      <c r="F793" s="615"/>
      <c r="G793" s="588" t="s">
        <v>690</v>
      </c>
      <c r="H793" s="589"/>
      <c r="I793" s="589"/>
      <c r="J793" s="589"/>
      <c r="K793" s="590"/>
      <c r="L793" s="580"/>
      <c r="M793" s="581"/>
      <c r="N793" s="581"/>
      <c r="O793" s="581"/>
      <c r="P793" s="581"/>
      <c r="Q793" s="581"/>
      <c r="R793" s="581"/>
      <c r="S793" s="581"/>
      <c r="T793" s="581"/>
      <c r="U793" s="581"/>
      <c r="V793" s="581"/>
      <c r="W793" s="581"/>
      <c r="X793" s="582"/>
      <c r="Y793" s="583">
        <v>7.1</v>
      </c>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3"/>
      <c r="B794" s="614"/>
      <c r="C794" s="614"/>
      <c r="D794" s="614"/>
      <c r="E794" s="614"/>
      <c r="F794" s="615"/>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3"/>
      <c r="B795" s="614"/>
      <c r="C795" s="614"/>
      <c r="D795" s="614"/>
      <c r="E795" s="614"/>
      <c r="F795" s="615"/>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3"/>
      <c r="B796" s="614"/>
      <c r="C796" s="614"/>
      <c r="D796" s="614"/>
      <c r="E796" s="614"/>
      <c r="F796" s="615"/>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3"/>
      <c r="B797" s="614"/>
      <c r="C797" s="614"/>
      <c r="D797" s="614"/>
      <c r="E797" s="614"/>
      <c r="F797" s="615"/>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hidden="1" customHeight="1" x14ac:dyDescent="0.15">
      <c r="A798" s="613"/>
      <c r="B798" s="614"/>
      <c r="C798" s="614"/>
      <c r="D798" s="614"/>
      <c r="E798" s="614"/>
      <c r="F798" s="615"/>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3"/>
      <c r="B799" s="614"/>
      <c r="C799" s="614"/>
      <c r="D799" s="614"/>
      <c r="E799" s="614"/>
      <c r="F799" s="615"/>
      <c r="G799" s="805" t="s">
        <v>20</v>
      </c>
      <c r="H799" s="806"/>
      <c r="I799" s="806"/>
      <c r="J799" s="806"/>
      <c r="K799" s="806"/>
      <c r="L799" s="807"/>
      <c r="M799" s="808"/>
      <c r="N799" s="808"/>
      <c r="O799" s="808"/>
      <c r="P799" s="808"/>
      <c r="Q799" s="808"/>
      <c r="R799" s="808"/>
      <c r="S799" s="808"/>
      <c r="T799" s="808"/>
      <c r="U799" s="808"/>
      <c r="V799" s="808"/>
      <c r="W799" s="808"/>
      <c r="X799" s="809"/>
      <c r="Y799" s="810">
        <f>SUM(Y789:AB798)</f>
        <v>78.199999999999989</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3"/>
      <c r="B800" s="614"/>
      <c r="C800" s="614"/>
      <c r="D800" s="614"/>
      <c r="E800" s="614"/>
      <c r="F800" s="615"/>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5"/>
      <c r="AY800">
        <f>COUNTA($G$802,$AC$802)</f>
        <v>0</v>
      </c>
    </row>
    <row r="801" spans="1:51" ht="24.75" hidden="1" customHeight="1" x14ac:dyDescent="0.15">
      <c r="A801" s="613"/>
      <c r="B801" s="614"/>
      <c r="C801" s="614"/>
      <c r="D801" s="614"/>
      <c r="E801" s="614"/>
      <c r="F801" s="615"/>
      <c r="G801" s="794" t="s">
        <v>17</v>
      </c>
      <c r="H801" s="650"/>
      <c r="I801" s="650"/>
      <c r="J801" s="650"/>
      <c r="K801" s="650"/>
      <c r="L801" s="649" t="s">
        <v>18</v>
      </c>
      <c r="M801" s="650"/>
      <c r="N801" s="650"/>
      <c r="O801" s="650"/>
      <c r="P801" s="650"/>
      <c r="Q801" s="650"/>
      <c r="R801" s="650"/>
      <c r="S801" s="650"/>
      <c r="T801" s="650"/>
      <c r="U801" s="650"/>
      <c r="V801" s="650"/>
      <c r="W801" s="650"/>
      <c r="X801" s="651"/>
      <c r="Y801" s="635" t="s">
        <v>19</v>
      </c>
      <c r="Z801" s="636"/>
      <c r="AA801" s="636"/>
      <c r="AB801" s="780"/>
      <c r="AC801" s="794" t="s">
        <v>17</v>
      </c>
      <c r="AD801" s="650"/>
      <c r="AE801" s="650"/>
      <c r="AF801" s="650"/>
      <c r="AG801" s="650"/>
      <c r="AH801" s="649" t="s">
        <v>18</v>
      </c>
      <c r="AI801" s="650"/>
      <c r="AJ801" s="650"/>
      <c r="AK801" s="650"/>
      <c r="AL801" s="650"/>
      <c r="AM801" s="650"/>
      <c r="AN801" s="650"/>
      <c r="AO801" s="650"/>
      <c r="AP801" s="650"/>
      <c r="AQ801" s="650"/>
      <c r="AR801" s="650"/>
      <c r="AS801" s="650"/>
      <c r="AT801" s="651"/>
      <c r="AU801" s="635" t="s">
        <v>19</v>
      </c>
      <c r="AV801" s="636"/>
      <c r="AW801" s="636"/>
      <c r="AX801" s="637"/>
      <c r="AY801">
        <f>$AY$800</f>
        <v>0</v>
      </c>
    </row>
    <row r="802" spans="1:51" ht="24.75" hidden="1" customHeight="1" x14ac:dyDescent="0.15">
      <c r="A802" s="613"/>
      <c r="B802" s="614"/>
      <c r="C802" s="614"/>
      <c r="D802" s="614"/>
      <c r="E802" s="614"/>
      <c r="F802" s="615"/>
      <c r="G802" s="652"/>
      <c r="H802" s="653"/>
      <c r="I802" s="653"/>
      <c r="J802" s="653"/>
      <c r="K802" s="654"/>
      <c r="L802" s="646"/>
      <c r="M802" s="647"/>
      <c r="N802" s="647"/>
      <c r="O802" s="647"/>
      <c r="P802" s="647"/>
      <c r="Q802" s="647"/>
      <c r="R802" s="647"/>
      <c r="S802" s="647"/>
      <c r="T802" s="647"/>
      <c r="U802" s="647"/>
      <c r="V802" s="647"/>
      <c r="W802" s="647"/>
      <c r="X802" s="648"/>
      <c r="Y802" s="367"/>
      <c r="Z802" s="368"/>
      <c r="AA802" s="368"/>
      <c r="AB802" s="784"/>
      <c r="AC802" s="652"/>
      <c r="AD802" s="653"/>
      <c r="AE802" s="653"/>
      <c r="AF802" s="653"/>
      <c r="AG802" s="654"/>
      <c r="AH802" s="646"/>
      <c r="AI802" s="647"/>
      <c r="AJ802" s="647"/>
      <c r="AK802" s="647"/>
      <c r="AL802" s="647"/>
      <c r="AM802" s="647"/>
      <c r="AN802" s="647"/>
      <c r="AO802" s="647"/>
      <c r="AP802" s="647"/>
      <c r="AQ802" s="647"/>
      <c r="AR802" s="647"/>
      <c r="AS802" s="647"/>
      <c r="AT802" s="648"/>
      <c r="AU802" s="367"/>
      <c r="AV802" s="368"/>
      <c r="AW802" s="368"/>
      <c r="AX802" s="369"/>
      <c r="AY802">
        <f t="shared" ref="AY802:AY812" si="115">$AY$800</f>
        <v>0</v>
      </c>
    </row>
    <row r="803" spans="1:51" ht="24.75" hidden="1" customHeight="1" x14ac:dyDescent="0.15">
      <c r="A803" s="613"/>
      <c r="B803" s="614"/>
      <c r="C803" s="614"/>
      <c r="D803" s="614"/>
      <c r="E803" s="614"/>
      <c r="F803" s="615"/>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3"/>
      <c r="B804" s="614"/>
      <c r="C804" s="614"/>
      <c r="D804" s="614"/>
      <c r="E804" s="614"/>
      <c r="F804" s="615"/>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3"/>
      <c r="B805" s="614"/>
      <c r="C805" s="614"/>
      <c r="D805" s="614"/>
      <c r="E805" s="614"/>
      <c r="F805" s="615"/>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3"/>
      <c r="B806" s="614"/>
      <c r="C806" s="614"/>
      <c r="D806" s="614"/>
      <c r="E806" s="614"/>
      <c r="F806" s="615"/>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3"/>
      <c r="B807" s="614"/>
      <c r="C807" s="614"/>
      <c r="D807" s="614"/>
      <c r="E807" s="614"/>
      <c r="F807" s="615"/>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3"/>
      <c r="B808" s="614"/>
      <c r="C808" s="614"/>
      <c r="D808" s="614"/>
      <c r="E808" s="614"/>
      <c r="F808" s="615"/>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3"/>
      <c r="B809" s="614"/>
      <c r="C809" s="614"/>
      <c r="D809" s="614"/>
      <c r="E809" s="614"/>
      <c r="F809" s="615"/>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3"/>
      <c r="B810" s="614"/>
      <c r="C810" s="614"/>
      <c r="D810" s="614"/>
      <c r="E810" s="614"/>
      <c r="F810" s="615"/>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3"/>
      <c r="B811" s="614"/>
      <c r="C811" s="614"/>
      <c r="D811" s="614"/>
      <c r="E811" s="614"/>
      <c r="F811" s="615"/>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3"/>
      <c r="B812" s="614"/>
      <c r="C812" s="614"/>
      <c r="D812" s="614"/>
      <c r="E812" s="614"/>
      <c r="F812" s="615"/>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3"/>
      <c r="B813" s="614"/>
      <c r="C813" s="614"/>
      <c r="D813" s="614"/>
      <c r="E813" s="614"/>
      <c r="F813" s="615"/>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5"/>
      <c r="AY813">
        <f>COUNTA($G$815,$AC$815)</f>
        <v>0</v>
      </c>
    </row>
    <row r="814" spans="1:51" ht="24.75" hidden="1" customHeight="1" x14ac:dyDescent="0.15">
      <c r="A814" s="613"/>
      <c r="B814" s="614"/>
      <c r="C814" s="614"/>
      <c r="D814" s="614"/>
      <c r="E814" s="614"/>
      <c r="F814" s="615"/>
      <c r="G814" s="794" t="s">
        <v>17</v>
      </c>
      <c r="H814" s="650"/>
      <c r="I814" s="650"/>
      <c r="J814" s="650"/>
      <c r="K814" s="650"/>
      <c r="L814" s="649" t="s">
        <v>18</v>
      </c>
      <c r="M814" s="650"/>
      <c r="N814" s="650"/>
      <c r="O814" s="650"/>
      <c r="P814" s="650"/>
      <c r="Q814" s="650"/>
      <c r="R814" s="650"/>
      <c r="S814" s="650"/>
      <c r="T814" s="650"/>
      <c r="U814" s="650"/>
      <c r="V814" s="650"/>
      <c r="W814" s="650"/>
      <c r="X814" s="651"/>
      <c r="Y814" s="635" t="s">
        <v>19</v>
      </c>
      <c r="Z814" s="636"/>
      <c r="AA814" s="636"/>
      <c r="AB814" s="780"/>
      <c r="AC814" s="794" t="s">
        <v>17</v>
      </c>
      <c r="AD814" s="650"/>
      <c r="AE814" s="650"/>
      <c r="AF814" s="650"/>
      <c r="AG814" s="650"/>
      <c r="AH814" s="649" t="s">
        <v>18</v>
      </c>
      <c r="AI814" s="650"/>
      <c r="AJ814" s="650"/>
      <c r="AK814" s="650"/>
      <c r="AL814" s="650"/>
      <c r="AM814" s="650"/>
      <c r="AN814" s="650"/>
      <c r="AO814" s="650"/>
      <c r="AP814" s="650"/>
      <c r="AQ814" s="650"/>
      <c r="AR814" s="650"/>
      <c r="AS814" s="650"/>
      <c r="AT814" s="651"/>
      <c r="AU814" s="635" t="s">
        <v>19</v>
      </c>
      <c r="AV814" s="636"/>
      <c r="AW814" s="636"/>
      <c r="AX814" s="637"/>
      <c r="AY814">
        <f>$AY$813</f>
        <v>0</v>
      </c>
    </row>
    <row r="815" spans="1:51" ht="24.75" hidden="1" customHeight="1" x14ac:dyDescent="0.15">
      <c r="A815" s="613"/>
      <c r="B815" s="614"/>
      <c r="C815" s="614"/>
      <c r="D815" s="614"/>
      <c r="E815" s="614"/>
      <c r="F815" s="615"/>
      <c r="G815" s="652"/>
      <c r="H815" s="653"/>
      <c r="I815" s="653"/>
      <c r="J815" s="653"/>
      <c r="K815" s="654"/>
      <c r="L815" s="646"/>
      <c r="M815" s="647"/>
      <c r="N815" s="647"/>
      <c r="O815" s="647"/>
      <c r="P815" s="647"/>
      <c r="Q815" s="647"/>
      <c r="R815" s="647"/>
      <c r="S815" s="647"/>
      <c r="T815" s="647"/>
      <c r="U815" s="647"/>
      <c r="V815" s="647"/>
      <c r="W815" s="647"/>
      <c r="X815" s="648"/>
      <c r="Y815" s="367"/>
      <c r="Z815" s="368"/>
      <c r="AA815" s="368"/>
      <c r="AB815" s="784"/>
      <c r="AC815" s="652"/>
      <c r="AD815" s="653"/>
      <c r="AE815" s="653"/>
      <c r="AF815" s="653"/>
      <c r="AG815" s="654"/>
      <c r="AH815" s="646"/>
      <c r="AI815" s="647"/>
      <c r="AJ815" s="647"/>
      <c r="AK815" s="647"/>
      <c r="AL815" s="647"/>
      <c r="AM815" s="647"/>
      <c r="AN815" s="647"/>
      <c r="AO815" s="647"/>
      <c r="AP815" s="647"/>
      <c r="AQ815" s="647"/>
      <c r="AR815" s="647"/>
      <c r="AS815" s="647"/>
      <c r="AT815" s="648"/>
      <c r="AU815" s="367"/>
      <c r="AV815" s="368"/>
      <c r="AW815" s="368"/>
      <c r="AX815" s="369"/>
      <c r="AY815">
        <f t="shared" ref="AY815:AY825" si="116">$AY$813</f>
        <v>0</v>
      </c>
    </row>
    <row r="816" spans="1:51" ht="24.75" hidden="1" customHeight="1" x14ac:dyDescent="0.15">
      <c r="A816" s="613"/>
      <c r="B816" s="614"/>
      <c r="C816" s="614"/>
      <c r="D816" s="614"/>
      <c r="E816" s="614"/>
      <c r="F816" s="615"/>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3"/>
      <c r="B817" s="614"/>
      <c r="C817" s="614"/>
      <c r="D817" s="614"/>
      <c r="E817" s="614"/>
      <c r="F817" s="615"/>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3"/>
      <c r="B818" s="614"/>
      <c r="C818" s="614"/>
      <c r="D818" s="614"/>
      <c r="E818" s="614"/>
      <c r="F818" s="615"/>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3"/>
      <c r="B819" s="614"/>
      <c r="C819" s="614"/>
      <c r="D819" s="614"/>
      <c r="E819" s="614"/>
      <c r="F819" s="615"/>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3"/>
      <c r="B820" s="614"/>
      <c r="C820" s="614"/>
      <c r="D820" s="614"/>
      <c r="E820" s="614"/>
      <c r="F820" s="615"/>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3"/>
      <c r="B821" s="614"/>
      <c r="C821" s="614"/>
      <c r="D821" s="614"/>
      <c r="E821" s="614"/>
      <c r="F821" s="615"/>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3"/>
      <c r="B822" s="614"/>
      <c r="C822" s="614"/>
      <c r="D822" s="614"/>
      <c r="E822" s="614"/>
      <c r="F822" s="615"/>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3"/>
      <c r="B823" s="614"/>
      <c r="C823" s="614"/>
      <c r="D823" s="614"/>
      <c r="E823" s="614"/>
      <c r="F823" s="615"/>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3"/>
      <c r="B824" s="614"/>
      <c r="C824" s="614"/>
      <c r="D824" s="614"/>
      <c r="E824" s="614"/>
      <c r="F824" s="615"/>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3"/>
      <c r="B825" s="614"/>
      <c r="C825" s="614"/>
      <c r="D825" s="614"/>
      <c r="E825" s="614"/>
      <c r="F825" s="615"/>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3"/>
      <c r="B826" s="614"/>
      <c r="C826" s="614"/>
      <c r="D826" s="614"/>
      <c r="E826" s="614"/>
      <c r="F826" s="615"/>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5"/>
      <c r="AY826">
        <f>COUNTA($G$828,$AC$828)</f>
        <v>0</v>
      </c>
    </row>
    <row r="827" spans="1:51" ht="24.75" hidden="1" customHeight="1" x14ac:dyDescent="0.15">
      <c r="A827" s="613"/>
      <c r="B827" s="614"/>
      <c r="C827" s="614"/>
      <c r="D827" s="614"/>
      <c r="E827" s="614"/>
      <c r="F827" s="615"/>
      <c r="G827" s="794" t="s">
        <v>17</v>
      </c>
      <c r="H827" s="650"/>
      <c r="I827" s="650"/>
      <c r="J827" s="650"/>
      <c r="K827" s="650"/>
      <c r="L827" s="649" t="s">
        <v>18</v>
      </c>
      <c r="M827" s="650"/>
      <c r="N827" s="650"/>
      <c r="O827" s="650"/>
      <c r="P827" s="650"/>
      <c r="Q827" s="650"/>
      <c r="R827" s="650"/>
      <c r="S827" s="650"/>
      <c r="T827" s="650"/>
      <c r="U827" s="650"/>
      <c r="V827" s="650"/>
      <c r="W827" s="650"/>
      <c r="X827" s="651"/>
      <c r="Y827" s="635" t="s">
        <v>19</v>
      </c>
      <c r="Z827" s="636"/>
      <c r="AA827" s="636"/>
      <c r="AB827" s="780"/>
      <c r="AC827" s="794" t="s">
        <v>17</v>
      </c>
      <c r="AD827" s="650"/>
      <c r="AE827" s="650"/>
      <c r="AF827" s="650"/>
      <c r="AG827" s="650"/>
      <c r="AH827" s="649" t="s">
        <v>18</v>
      </c>
      <c r="AI827" s="650"/>
      <c r="AJ827" s="650"/>
      <c r="AK827" s="650"/>
      <c r="AL827" s="650"/>
      <c r="AM827" s="650"/>
      <c r="AN827" s="650"/>
      <c r="AO827" s="650"/>
      <c r="AP827" s="650"/>
      <c r="AQ827" s="650"/>
      <c r="AR827" s="650"/>
      <c r="AS827" s="650"/>
      <c r="AT827" s="651"/>
      <c r="AU827" s="635" t="s">
        <v>19</v>
      </c>
      <c r="AV827" s="636"/>
      <c r="AW827" s="636"/>
      <c r="AX827" s="637"/>
      <c r="AY827">
        <f>$AY$826</f>
        <v>0</v>
      </c>
    </row>
    <row r="828" spans="1:51" s="16" customFormat="1" ht="24.75" hidden="1" customHeight="1" x14ac:dyDescent="0.15">
      <c r="A828" s="613"/>
      <c r="B828" s="614"/>
      <c r="C828" s="614"/>
      <c r="D828" s="614"/>
      <c r="E828" s="614"/>
      <c r="F828" s="615"/>
      <c r="G828" s="652"/>
      <c r="H828" s="653"/>
      <c r="I828" s="653"/>
      <c r="J828" s="653"/>
      <c r="K828" s="654"/>
      <c r="L828" s="646"/>
      <c r="M828" s="647"/>
      <c r="N828" s="647"/>
      <c r="O828" s="647"/>
      <c r="P828" s="647"/>
      <c r="Q828" s="647"/>
      <c r="R828" s="647"/>
      <c r="S828" s="647"/>
      <c r="T828" s="647"/>
      <c r="U828" s="647"/>
      <c r="V828" s="647"/>
      <c r="W828" s="647"/>
      <c r="X828" s="648"/>
      <c r="Y828" s="367"/>
      <c r="Z828" s="368"/>
      <c r="AA828" s="368"/>
      <c r="AB828" s="784"/>
      <c r="AC828" s="652"/>
      <c r="AD828" s="653"/>
      <c r="AE828" s="653"/>
      <c r="AF828" s="653"/>
      <c r="AG828" s="654"/>
      <c r="AH828" s="646"/>
      <c r="AI828" s="647"/>
      <c r="AJ828" s="647"/>
      <c r="AK828" s="647"/>
      <c r="AL828" s="647"/>
      <c r="AM828" s="647"/>
      <c r="AN828" s="647"/>
      <c r="AO828" s="647"/>
      <c r="AP828" s="647"/>
      <c r="AQ828" s="647"/>
      <c r="AR828" s="647"/>
      <c r="AS828" s="647"/>
      <c r="AT828" s="648"/>
      <c r="AU828" s="367"/>
      <c r="AV828" s="368"/>
      <c r="AW828" s="368"/>
      <c r="AX828" s="369"/>
      <c r="AY828">
        <f t="shared" ref="AY828:AY838" si="117">$AY$826</f>
        <v>0</v>
      </c>
    </row>
    <row r="829" spans="1:51" ht="24.75" hidden="1" customHeight="1" x14ac:dyDescent="0.15">
      <c r="A829" s="613"/>
      <c r="B829" s="614"/>
      <c r="C829" s="614"/>
      <c r="D829" s="614"/>
      <c r="E829" s="614"/>
      <c r="F829" s="615"/>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3"/>
      <c r="B830" s="614"/>
      <c r="C830" s="614"/>
      <c r="D830" s="614"/>
      <c r="E830" s="614"/>
      <c r="F830" s="615"/>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3"/>
      <c r="B831" s="614"/>
      <c r="C831" s="614"/>
      <c r="D831" s="614"/>
      <c r="E831" s="614"/>
      <c r="F831" s="615"/>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3"/>
      <c r="B832" s="614"/>
      <c r="C832" s="614"/>
      <c r="D832" s="614"/>
      <c r="E832" s="614"/>
      <c r="F832" s="615"/>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3"/>
      <c r="B833" s="614"/>
      <c r="C833" s="614"/>
      <c r="D833" s="614"/>
      <c r="E833" s="614"/>
      <c r="F833" s="615"/>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3"/>
      <c r="B834" s="614"/>
      <c r="C834" s="614"/>
      <c r="D834" s="614"/>
      <c r="E834" s="614"/>
      <c r="F834" s="615"/>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3"/>
      <c r="B835" s="614"/>
      <c r="C835" s="614"/>
      <c r="D835" s="614"/>
      <c r="E835" s="614"/>
      <c r="F835" s="615"/>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3"/>
      <c r="B836" s="614"/>
      <c r="C836" s="614"/>
      <c r="D836" s="614"/>
      <c r="E836" s="614"/>
      <c r="F836" s="615"/>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3"/>
      <c r="B837" s="614"/>
      <c r="C837" s="614"/>
      <c r="D837" s="614"/>
      <c r="E837" s="614"/>
      <c r="F837" s="615"/>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3"/>
      <c r="B838" s="614"/>
      <c r="C838" s="614"/>
      <c r="D838" s="614"/>
      <c r="E838" s="614"/>
      <c r="F838" s="615"/>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72" customHeight="1" x14ac:dyDescent="0.15">
      <c r="A845" s="355">
        <v>1</v>
      </c>
      <c r="B845" s="355">
        <v>1</v>
      </c>
      <c r="C845" s="343" t="s">
        <v>692</v>
      </c>
      <c r="D845" s="328"/>
      <c r="E845" s="328"/>
      <c r="F845" s="328"/>
      <c r="G845" s="328"/>
      <c r="H845" s="328"/>
      <c r="I845" s="328"/>
      <c r="J845" s="329">
        <v>8020001076641</v>
      </c>
      <c r="K845" s="329"/>
      <c r="L845" s="329"/>
      <c r="M845" s="329"/>
      <c r="N845" s="329"/>
      <c r="O845" s="329"/>
      <c r="P845" s="888" t="s">
        <v>693</v>
      </c>
      <c r="Q845" s="888"/>
      <c r="R845" s="888"/>
      <c r="S845" s="888"/>
      <c r="T845" s="888"/>
      <c r="U845" s="888"/>
      <c r="V845" s="888"/>
      <c r="W845" s="888"/>
      <c r="X845" s="888"/>
      <c r="Y845" s="332">
        <v>78.2</v>
      </c>
      <c r="Z845" s="333"/>
      <c r="AA845" s="333"/>
      <c r="AB845" s="334"/>
      <c r="AC845" s="883" t="s">
        <v>694</v>
      </c>
      <c r="AD845" s="884"/>
      <c r="AE845" s="884"/>
      <c r="AF845" s="884"/>
      <c r="AG845" s="884"/>
      <c r="AH845" s="351">
        <v>1</v>
      </c>
      <c r="AI845" s="351"/>
      <c r="AJ845" s="351"/>
      <c r="AK845" s="351"/>
      <c r="AL845" s="339" t="s">
        <v>635</v>
      </c>
      <c r="AM845" s="340"/>
      <c r="AN845" s="340"/>
      <c r="AO845" s="341"/>
      <c r="AP845" s="135" t="s">
        <v>695</v>
      </c>
      <c r="AQ845" s="135"/>
      <c r="AR845" s="135"/>
      <c r="AS845" s="135"/>
      <c r="AT845" s="135"/>
      <c r="AU845" s="135"/>
      <c r="AV845" s="135"/>
      <c r="AW845" s="135"/>
      <c r="AX845" s="135"/>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5:AX15 P13:AX13 P16:AQ17">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6:AO846">
    <cfRule type="expression" dxfId="1685" priority="2817">
      <formula>IF(AND(AL846&gt;=0, RIGHT(TEXT(AL846,"0.#"),1)&lt;&gt;"."),TRUE,FALSE)</formula>
    </cfRule>
    <cfRule type="expression" dxfId="1684" priority="2818">
      <formula>IF(AND(AL846&gt;=0, RIGHT(TEXT(AL846,"0.#"),1)="."),TRUE,FALSE)</formula>
    </cfRule>
    <cfRule type="expression" dxfId="1683" priority="2819">
      <formula>IF(AND(AL846&lt;0, RIGHT(TEXT(AL846,"0.#"),1)&lt;&gt;"."),TRUE,FALSE)</formula>
    </cfRule>
    <cfRule type="expression" dxfId="1682" priority="2820">
      <formula>IF(AND(AL846&lt;0, RIGHT(TEXT(AL846,"0.#"),1)="."),TRUE,FALSE)</formula>
    </cfRule>
  </conditionalFormatting>
  <conditionalFormatting sqref="Y846">
    <cfRule type="expression" dxfId="1681" priority="2815">
      <formula>IF(RIGHT(TEXT(Y846,"0.#"),1)=".",FALSE,TRUE)</formula>
    </cfRule>
    <cfRule type="expression" dxfId="1680" priority="2816">
      <formula>IF(RIGHT(TEXT(Y846,"0.#"),1)=".",TRUE,FALSE)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Y845">
    <cfRule type="expression" dxfId="5" priority="1">
      <formula>IF(RIGHT(TEXT(Y845,"0.#"),1)=".",FALSE,TRUE)</formula>
    </cfRule>
    <cfRule type="expression" dxfId="4" priority="2">
      <formula>IF(RIGHT(TEXT(Y845,"0.#"),1)=".",TRUE,FALSE)</formula>
    </cfRule>
  </conditionalFormatting>
  <conditionalFormatting sqref="AL845:AO845">
    <cfRule type="expression" dxfId="3" priority="3">
      <formula>IF(AND(AL845&gt;=0,RIGHT(TEXT(AL845,"0.#"),1)&lt;&gt;"."),TRUE,FALSE)</formula>
    </cfRule>
    <cfRule type="expression" dxfId="2" priority="4">
      <formula>IF(AND(AL845&gt;=0,RIGHT(TEXT(AL845,"0.#"),1)="."),TRUE,FALSE)</formula>
    </cfRule>
    <cfRule type="expression" dxfId="1" priority="5">
      <formula>IF(AND(AL845&lt;0,RIGHT(TEXT(AL845,"0.#"),1)&lt;&gt;"."),TRUE,FALSE)</formula>
    </cfRule>
    <cfRule type="expression" dxfId="0" priority="6">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1107"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00" zoomScaleNormal="100"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658</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658</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嶋倉 悠介</dc:creator>
  <cp:lastModifiedBy>ㅤ</cp:lastModifiedBy>
  <cp:lastPrinted>2021-06-02T07:06:20Z</cp:lastPrinted>
  <dcterms:created xsi:type="dcterms:W3CDTF">2012-03-13T00:50:25Z</dcterms:created>
  <dcterms:modified xsi:type="dcterms:W3CDTF">2021-06-29T09:57:12Z</dcterms:modified>
</cp:coreProperties>
</file>