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<sst xmlns="http://schemas.openxmlformats.org/spreadsheetml/2006/main" xmlns:r="http://schemas.openxmlformats.org/officeDocument/2006/relationships" count="709" uniqueCount="709">
  <si>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</si>
  <si>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</si>
  <si>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</si>
  <si>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</si>
  <si>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123</t>
  </si>
  <si>
    <t>補正予算</t>
    <rPh sb="0" eb="2">
      <t>ホセイ</t>
    </rPh>
    <rPh sb="2" eb="4">
      <t>ヨサン</t>
    </rPh>
    <phoneticPr fontId="4"/>
  </si>
  <si>
    <t>積算技術</t>
  </si>
  <si>
    <t>（株）九州建設マネジメントセンター</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</si>
  <si>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</si>
  <si>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</si>
  <si>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</si>
  <si>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</si>
  <si>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</si>
  <si>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</si>
  <si>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</si>
  <si>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</si>
  <si>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（株）拓和</t>
  </si>
  <si>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</si>
  <si>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</si>
  <si>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</si>
  <si>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</si>
  <si>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</si>
  <si>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</si>
  <si>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</si>
  <si>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</si>
  <si>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</si>
  <si>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</si>
  <si>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</si>
  <si>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</si>
  <si>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</si>
  <si>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</si>
  <si>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</si>
  <si>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</si>
  <si>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</si>
  <si>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</si>
  <si>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柴崎建設（株）</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</si>
  <si>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</si>
  <si>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</si>
  <si>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</si>
  <si>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</si>
  <si>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</si>
  <si>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</si>
  <si>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</si>
  <si>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</si>
  <si>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</si>
  <si>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</si>
  <si>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</si>
  <si>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</si>
  <si>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</si>
  <si>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</si>
  <si>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</si>
  <si>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</si>
  <si>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</si>
  <si>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</si>
  <si>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</si>
  <si>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</si>
  <si>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</si>
  <si>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</si>
  <si>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</si>
  <si>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</si>
  <si>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</si>
  <si>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</si>
  <si>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</si>
  <si>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</si>
  <si>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</si>
  <si>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CCTV設備その他設置工事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</si>
  <si>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</si>
  <si>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</si>
  <si>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</si>
  <si>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</si>
  <si>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砂防法（明治３０年３月３０日）
第６条：国土交通大臣の直轄管理等
第１４条：国土交通大臣直轄管理の場合の負担</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</si>
  <si>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</si>
  <si>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</si>
  <si>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</si>
  <si>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</si>
  <si>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</si>
  <si>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南島原市</t>
  </si>
  <si>
    <t>施設の機能保全のために必要な実績をあげている。</t>
    <rPh sb="0" eb="2">
      <t>シセツ</t>
    </rPh>
    <rPh sb="3" eb="5">
      <t>キノウ</t>
    </rPh>
    <rPh sb="5" eb="7">
      <t>ホゼン</t>
    </rPh>
    <rPh sb="11" eb="13">
      <t>ヒツヨウ</t>
    </rPh>
    <rPh sb="14" eb="16">
      <t>ジッセキ</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</si>
  <si>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</si>
  <si>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</si>
  <si>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</si>
  <si>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</si>
  <si>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</si>
  <si>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</si>
  <si>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</si>
  <si>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</si>
  <si>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</si>
  <si>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</si>
  <si>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</si>
  <si>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</si>
  <si>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</si>
  <si>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</si>
  <si>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</si>
  <si>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</si>
  <si>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</si>
  <si>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</si>
  <si>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</si>
  <si>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</si>
  <si>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</si>
  <si>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</si>
  <si>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</si>
  <si>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</si>
  <si>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</si>
  <si>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</si>
  <si>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</si>
  <si>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</si>
  <si>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</si>
  <si>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</si>
  <si>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</si>
  <si>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</si>
  <si>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</si>
  <si>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</si>
  <si>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</si>
  <si>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</si>
  <si>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</si>
  <si>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</si>
  <si>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</si>
  <si>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</si>
  <si>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</si>
  <si>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</si>
  <si>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</si>
  <si>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</si>
  <si>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</si>
  <si>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</si>
  <si>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</si>
  <si>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</si>
  <si>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</si>
  <si>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</si>
  <si>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</si>
  <si>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</si>
  <si>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</si>
  <si>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</si>
  <si>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</si>
  <si>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</si>
  <si>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</si>
  <si>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</si>
  <si>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</si>
  <si>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</si>
  <si>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</si>
  <si>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</si>
  <si>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工事の実施及び工事にかかる調査・設計等</t>
    <rPh sb="18" eb="19">
      <t>トウ</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</si>
  <si>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</si>
  <si>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</si>
  <si>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</si>
  <si>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砂防管理事業</t>
    <rPh sb="0" eb="2">
      <t>サボウ</t>
    </rPh>
    <rPh sb="2" eb="4">
      <t>カンリ</t>
    </rPh>
    <rPh sb="4" eb="6">
      <t>ジギョウ</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</si>
  <si>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</si>
  <si>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</si>
  <si>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</si>
  <si>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</si>
  <si>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</si>
  <si>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</si>
  <si>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</si>
  <si>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</si>
  <si>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</si>
  <si>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</si>
  <si>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</si>
  <si>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</si>
  <si>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</si>
  <si>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</si>
  <si>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</si>
  <si>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</si>
  <si>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</si>
  <si>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</si>
  <si>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</si>
  <si>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</si>
  <si>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</si>
  <si>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</si>
  <si>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</si>
  <si>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</si>
  <si>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</si>
  <si>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</si>
  <si>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</si>
  <si>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</si>
  <si>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</si>
  <si>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</si>
  <si>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</si>
  <si>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</si>
  <si>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</si>
  <si>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</si>
  <si>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</si>
  <si>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砂防設備改築外工事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</si>
  <si>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</si>
  <si>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</si>
  <si>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</si>
  <si>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</si>
  <si>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</si>
  <si>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渓流</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</si>
  <si>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</si>
  <si>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</si>
  <si>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</si>
  <si>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</si>
  <si>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</si>
  <si>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</si>
  <si>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</si>
  <si>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</si>
  <si>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</si>
  <si>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</si>
  <si>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</si>
  <si>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</si>
  <si>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</si>
  <si>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</si>
  <si>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等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</si>
  <si>
    <t>堰堤改築工事</t>
  </si>
  <si>
    <t>中小企業対策</t>
  </si>
  <si>
    <t>定量的な成果目標の設定が困難な場合</t>
  </si>
  <si>
    <t>エネルギー対策</t>
  </si>
  <si>
    <t>（選択してください）</t>
    <rPh sb="1" eb="3">
      <t>センタク</t>
    </rPh>
    <phoneticPr fontId="4"/>
  </si>
  <si>
    <t>その他の事項経費</t>
  </si>
  <si>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競争性のない随意契約となった案件は、水道料の支払いであり、その契約の相手方は一者に限定されるものである。</t>
    <rPh sb="104" eb="106">
      <t>ケイヤク</t>
    </rPh>
    <rPh sb="107" eb="109">
      <t>ソウゴウ</t>
    </rPh>
    <rPh sb="109" eb="111">
      <t>ヒョウカ</t>
    </rPh>
    <rPh sb="152" eb="155">
      <t>スイドウリョウ</t>
    </rPh>
    <rPh sb="156" eb="158">
      <t>シハラ</t>
    </rPh>
    <phoneticPr fontId="4"/>
  </si>
  <si>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</si>
  <si>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</si>
  <si>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</si>
  <si>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</si>
  <si>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</si>
  <si>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</si>
  <si>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</si>
  <si>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約○万m3</t>
    <rPh sb="0" eb="1">
      <t>ヤク</t>
    </rPh>
    <rPh sb="2" eb="3">
      <t>マン</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</si>
  <si>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</si>
  <si>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</si>
  <si>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</si>
  <si>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</si>
  <si>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</si>
  <si>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</si>
  <si>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</si>
  <si>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</si>
  <si>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</si>
  <si>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</si>
  <si>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</si>
  <si>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</si>
  <si>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</si>
  <si>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</si>
  <si>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</si>
  <si>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</si>
  <si>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</si>
  <si>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</si>
  <si>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</si>
  <si>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</si>
  <si>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</si>
  <si>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</si>
  <si>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</si>
  <si>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</si>
  <si>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</si>
  <si>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</si>
  <si>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</si>
  <si>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</si>
  <si>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</si>
  <si>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</si>
  <si>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134</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</si>
  <si>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</si>
  <si>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</si>
  <si>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</si>
  <si>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</si>
  <si>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</si>
  <si>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</si>
  <si>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</si>
  <si>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</si>
  <si>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</si>
  <si>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</si>
  <si>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</si>
  <si>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</si>
  <si>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</si>
  <si>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</si>
  <si>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</si>
  <si>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適正に管理・補修した施設は、下流の人家等の保全に所要の機能を発揮している。</t>
    <rPh sb="24" eb="26">
      <t>ショヨウ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</si>
  <si>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</si>
  <si>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</si>
  <si>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</si>
  <si>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</si>
  <si>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</si>
  <si>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</si>
  <si>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</si>
  <si>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</si>
  <si>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</si>
  <si>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</si>
  <si>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</si>
  <si>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</si>
  <si>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</si>
  <si>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</si>
  <si>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</si>
  <si>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</si>
  <si>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</si>
  <si>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</si>
  <si>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</si>
  <si>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</si>
  <si>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</si>
  <si>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</si>
  <si>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</si>
  <si>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</si>
  <si>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</si>
  <si>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</si>
  <si>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</si>
  <si>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</si>
  <si>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</si>
  <si>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</si>
  <si>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衛星通信回線の利用</t>
  </si>
  <si>
    <t>昭和43年度</t>
    <rPh sb="0" eb="2">
      <t>ショウワ</t>
    </rPh>
    <rPh sb="4" eb="5">
      <t>ネン</t>
    </rPh>
    <rPh sb="5" eb="6">
      <t>ド</t>
    </rPh>
    <phoneticPr fontId="4"/>
  </si>
  <si>
    <t>防災情報共有システム改修</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</si>
  <si>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</si>
  <si>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</si>
  <si>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</si>
  <si>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</si>
  <si>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</si>
  <si>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C.南島原市</t>
    <rPh sb="2" eb="3">
      <t>ミナミ</t>
    </rPh>
    <rPh sb="3" eb="4">
      <t>シマ</t>
    </rPh>
    <rPh sb="4" eb="5">
      <t>ハラ</t>
    </rPh>
    <rPh sb="5" eb="6">
      <t>シ</t>
    </rPh>
    <phoneticPr fontId="4"/>
  </si>
  <si>
    <t>令和23年度</t>
    <rPh sb="0" eb="2">
      <t>レイワ</t>
    </rPh>
    <rPh sb="4" eb="5">
      <t>ネン</t>
    </rPh>
    <rPh sb="5" eb="6">
      <t>ド</t>
    </rPh>
    <phoneticPr fontId="4"/>
  </si>
  <si>
    <t>4年度
活動見込</t>
    <rPh sb="4" eb="6">
      <t>カツドウ</t>
    </rPh>
    <rPh sb="6" eb="8">
      <t>ミコ</t>
    </rPh>
    <phoneticPr fontId="4"/>
  </si>
  <si>
    <t>昭和30年度</t>
    <rPh sb="0" eb="2">
      <t>ショウワ</t>
    </rPh>
    <rPh sb="4" eb="5">
      <t>ネン</t>
    </rPh>
    <rPh sb="5" eb="6">
      <t>ド</t>
    </rPh>
    <phoneticPr fontId="4"/>
  </si>
  <si>
    <t>文教・科学技術</t>
  </si>
  <si>
    <t>除石工事</t>
    <rPh sb="0" eb="1">
      <t>ジョ</t>
    </rPh>
    <rPh sb="1" eb="2">
      <t>セキ</t>
    </rPh>
    <rPh sb="2" eb="4">
      <t>コウジ</t>
    </rPh>
    <phoneticPr fontId="4"/>
  </si>
  <si>
    <t>その他コスト削減や効率化に向けた工夫は行われているか。</t>
  </si>
  <si>
    <t>1932年度</t>
    <rPh sb="5" eb="6">
      <t>ド</t>
    </rPh>
    <phoneticPr fontId="4"/>
  </si>
  <si>
    <t>E.民間企業等</t>
    <rPh sb="2" eb="4">
      <t>ミンカン</t>
    </rPh>
    <rPh sb="4" eb="6">
      <t>キギョウ</t>
    </rPh>
    <rPh sb="6" eb="7">
      <t>トウ</t>
    </rPh>
    <phoneticPr fontId="4"/>
  </si>
  <si>
    <t>（株）川北電工</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</si>
  <si>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</si>
  <si>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</si>
  <si>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</si>
  <si>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</si>
  <si>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</si>
  <si>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127</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</si>
  <si>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</si>
  <si>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</si>
  <si>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</si>
  <si>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</si>
  <si>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</si>
  <si>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</si>
  <si>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</si>
  <si>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</si>
  <si>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（株）洗組</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</si>
  <si>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</si>
  <si>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</si>
  <si>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</si>
  <si>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</si>
  <si>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土砂掘削運搬その他工事</t>
  </si>
  <si>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</si>
  <si>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</si>
  <si>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</si>
  <si>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</si>
  <si>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</si>
  <si>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</si>
  <si>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</si>
  <si>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</si>
  <si>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</si>
  <si>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</si>
  <si>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</si>
  <si>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</si>
  <si>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</si>
  <si>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</si>
  <si>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</si>
  <si>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</si>
  <si>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</si>
  <si>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</si>
  <si>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</si>
  <si>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</si>
  <si>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</si>
  <si>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</si>
  <si>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</si>
  <si>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</si>
  <si>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</si>
  <si>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</si>
  <si>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</si>
  <si>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</si>
  <si>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</si>
  <si>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</si>
  <si>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</si>
  <si>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</si>
  <si>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</si>
  <si>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</si>
  <si>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</si>
  <si>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</si>
  <si>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</si>
  <si>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</si>
  <si>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</si>
  <si>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</si>
  <si>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</si>
  <si>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</si>
  <si>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</si>
  <si>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</si>
  <si>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</si>
  <si>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</si>
  <si>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</si>
  <si>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</si>
  <si>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</si>
  <si>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</si>
  <si>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</si>
  <si>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</si>
  <si>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</si>
  <si>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</si>
  <si>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</si>
  <si>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</si>
  <si>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</si>
  <si>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</si>
  <si>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</si>
  <si>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</si>
  <si>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</si>
  <si>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</si>
  <si>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</si>
  <si>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</si>
  <si>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</si>
  <si>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</si>
  <si>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</si>
  <si>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</si>
  <si>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</si>
  <si>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</si>
  <si>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</si>
  <si>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</si>
  <si>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</si>
  <si>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</si>
  <si>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</si>
  <si>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</si>
  <si>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</si>
  <si>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</si>
  <si>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</si>
  <si>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</si>
  <si>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</si>
  <si>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</si>
  <si>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</si>
  <si>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</si>
  <si>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（株）吉川組</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</si>
  <si>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</si>
  <si>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</si>
  <si>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</si>
  <si>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</si>
  <si>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</si>
  <si>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</si>
  <si>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砂防計画課
保全課</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</si>
  <si>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</si>
  <si>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</si>
  <si>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</si>
  <si>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E.スカパーJSAT（株）</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</si>
  <si>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</si>
  <si>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</si>
  <si>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</si>
  <si>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</si>
  <si>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</si>
  <si>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</si>
  <si>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</si>
  <si>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</si>
  <si>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</si>
  <si>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</si>
  <si>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</si>
  <si>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</si>
  <si>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</si>
  <si>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</si>
  <si>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</si>
  <si>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</si>
  <si>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</si>
  <si>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</si>
  <si>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</si>
  <si>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</si>
  <si>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</si>
  <si>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</si>
  <si>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</si>
  <si>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</si>
  <si>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</si>
  <si>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</si>
  <si>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</si>
  <si>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</si>
  <si>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</si>
  <si>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</si>
  <si>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</si>
  <si>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</si>
  <si>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</si>
  <si>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</si>
  <si>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</si>
  <si>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</si>
  <si>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</si>
  <si>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</si>
  <si>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</si>
  <si>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</si>
  <si>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</si>
  <si>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</si>
  <si>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</si>
  <si>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</si>
  <si>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</si>
  <si>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</si>
  <si>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</si>
  <si>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</si>
  <si>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</si>
  <si>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</si>
  <si>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</si>
  <si>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</si>
  <si>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</si>
  <si>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</si>
  <si>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</si>
  <si>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</si>
  <si>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</si>
  <si>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</si>
  <si>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</si>
  <si>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</si>
  <si>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</si>
  <si>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</si>
  <si>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　砂防設備の機能保持のため、直轄砂防管理を実施する渓流毎に巡視・点検、流出土砂量の把握等を行うとともに、設備の機能回復のために必要な除石及び補修等を実施する。</t>
  </si>
  <si>
    <t>昭和41年度</t>
    <rPh sb="0" eb="2">
      <t>ショウワ</t>
    </rPh>
    <rPh sb="4" eb="5">
      <t>ネン</t>
    </rPh>
    <rPh sb="5" eb="6">
      <t>ド</t>
    </rPh>
    <phoneticPr fontId="4"/>
  </si>
  <si>
    <t>適正に砂防施設の機能が確保された渓流の数 （国土交通省水管理・国土保全局調べ（令和3年3月））</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</si>
  <si>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</si>
  <si>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</si>
  <si>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</si>
  <si>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</si>
  <si>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</si>
  <si>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</si>
  <si>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</si>
  <si>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</si>
  <si>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</si>
  <si>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</si>
  <si>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</si>
  <si>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</si>
  <si>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</si>
  <si>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</si>
  <si>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</si>
  <si>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</si>
  <si>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</si>
  <si>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</si>
  <si>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</si>
  <si>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</si>
  <si>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</si>
  <si>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</si>
  <si>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</si>
  <si>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</si>
  <si>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</si>
  <si>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</si>
  <si>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</si>
  <si>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</si>
  <si>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</si>
  <si>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</si>
  <si>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</si>
  <si>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</si>
  <si>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</si>
  <si>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</si>
  <si>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</si>
  <si>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</si>
  <si>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</si>
  <si>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</si>
  <si>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</si>
  <si>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</si>
  <si>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</si>
  <si>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</si>
  <si>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</si>
  <si>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</si>
  <si>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</si>
  <si>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現地の施工条件に合わせ経済的な施工を行っている。</t>
  </si>
  <si>
    <t>令和28年度</t>
    <rPh sb="0" eb="2">
      <t>レイワ</t>
    </rPh>
    <rPh sb="4" eb="5">
      <t>ネン</t>
    </rPh>
    <rPh sb="5" eb="6">
      <t>ド</t>
    </rPh>
    <phoneticPr fontId="4"/>
  </si>
  <si>
    <t>砂防管理事業の実施に当たり、計画に関する諸条件により、事業の執行が見込みを下回ったこと等のため。</t>
    <rPh sb="2" eb="4">
      <t>カンリ</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</si>
  <si>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</si>
  <si>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</si>
  <si>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</si>
  <si>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A.地方整備局</t>
    <rPh sb="2" eb="4">
      <t>チホウ</t>
    </rPh>
    <rPh sb="4" eb="6">
      <t>セイビ</t>
    </rPh>
    <rPh sb="6" eb="7">
      <t>キョク</t>
    </rPh>
    <phoneticPr fontId="4"/>
  </si>
  <si>
    <t>2年度</t>
  </si>
  <si>
    <t>121</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</si>
  <si>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</si>
  <si>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</si>
  <si>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</si>
  <si>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</si>
  <si>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</si>
  <si>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</si>
  <si>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</si>
  <si>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</si>
  <si>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</si>
  <si>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</si>
  <si>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</si>
  <si>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</si>
  <si>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</si>
  <si>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対象施設の維持管理により適正な機能を保持している。</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</si>
  <si>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</si>
  <si>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</si>
  <si>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</si>
  <si>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</si>
  <si>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</si>
  <si>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</si>
  <si>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</si>
  <si>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</si>
  <si>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</si>
  <si>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</si>
  <si>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</si>
  <si>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</si>
  <si>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</si>
  <si>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</si>
  <si>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</si>
  <si>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</si>
  <si>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</si>
  <si>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</si>
  <si>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</si>
  <si>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</si>
  <si>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</si>
  <si>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</si>
  <si>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</si>
  <si>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</si>
  <si>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D.本省</t>
    <rPh sb="2" eb="4">
      <t>ホンショウ</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</si>
  <si>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</si>
  <si>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</si>
  <si>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</si>
  <si>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</si>
  <si>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</si>
  <si>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</si>
  <si>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</si>
  <si>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</si>
  <si>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</si>
  <si>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水管理・国土保全局</t>
    <rPh sb="0" eb="1">
      <t>ミズ</t>
    </rPh>
    <rPh sb="1" eb="3">
      <t>カンリ</t>
    </rPh>
    <rPh sb="4" eb="6">
      <t>コクド</t>
    </rPh>
    <rPh sb="6" eb="9">
      <t>ホゼンキョク</t>
    </rPh>
    <phoneticPr fontId="30"/>
  </si>
  <si>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</si>
  <si>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</si>
  <si>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</si>
  <si>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</si>
  <si>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</si>
  <si>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</si>
  <si>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</si>
  <si>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</si>
  <si>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</si>
  <si>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</si>
  <si>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</si>
  <si>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</si>
  <si>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</si>
  <si>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</si>
  <si>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</si>
  <si>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</si>
  <si>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</si>
  <si>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</si>
  <si>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</si>
  <si>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</si>
  <si>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</si>
  <si>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</si>
  <si>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丸福建設（株）</t>
  </si>
  <si>
    <t>2019年度</t>
    <rPh sb="5" eb="6">
      <t>ド</t>
    </rPh>
    <phoneticPr fontId="4"/>
  </si>
  <si>
    <t>2021年度</t>
    <rPh sb="5" eb="6">
      <t>ド</t>
    </rPh>
    <phoneticPr fontId="4"/>
  </si>
  <si>
    <t>2022年度</t>
    <rPh sb="5" eb="6">
      <t>ド</t>
    </rPh>
    <phoneticPr fontId="4"/>
  </si>
  <si>
    <t>2023年度</t>
    <rPh sb="5" eb="6">
      <t>ド</t>
    </rPh>
    <phoneticPr fontId="4"/>
  </si>
  <si>
    <t>資料共有システム一式購入</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</si>
  <si>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</si>
  <si>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</si>
  <si>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</si>
  <si>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</si>
  <si>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</si>
  <si>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</si>
  <si>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</si>
  <si>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</si>
  <si>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</si>
  <si>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</si>
  <si>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</si>
  <si>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</si>
  <si>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</si>
  <si>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</si>
  <si>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</si>
  <si>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</si>
  <si>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</si>
  <si>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</si>
  <si>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</si>
  <si>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</si>
  <si>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</si>
  <si>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</si>
  <si>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</si>
  <si>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</si>
  <si>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富士通Japan（株）</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</si>
  <si>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</si>
  <si>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</si>
  <si>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</si>
  <si>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</si>
  <si>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</si>
  <si>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</si>
  <si>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</si>
  <si>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</si>
  <si>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</si>
  <si>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</si>
  <si>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</si>
  <si>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</si>
  <si>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</si>
  <si>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</si>
  <si>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</si>
  <si>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有</t>
  </si>
  <si>
    <t>190</t>
  </si>
  <si>
    <t>160</t>
  </si>
  <si>
    <t>168</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</si>
  <si>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</si>
  <si>
    <t>適正に砂防施設の機能が確保された渓流の数</t>
  </si>
  <si>
    <t>除石量</t>
  </si>
  <si>
    <t>土砂災害による被害の防止・軽減を目的とした事業であり、近年の激甚な災害状況を背景に、国民や社会のニーズは一層高いものとなっている。</t>
    <rPh sb="0" eb="2">
      <t>ドシャ</t>
    </rPh>
    <rPh sb="2" eb="4">
      <t>サイガイ</t>
    </rPh>
    <phoneticPr fontId="4"/>
  </si>
  <si>
    <t>砂防法等の関係法令に基づき、土砂災害の防止を目的に国が実施する必要がある事業である。</t>
  </si>
  <si>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4"/>
  </si>
  <si>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</si>
  <si>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</si>
  <si>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複数の工法を比較検討し、効果的で低コストな工法を用いるなど、コスト縮減に努めている。</t>
  </si>
  <si>
    <t>・引き続き土砂流出の状況等を踏まえて砂防設備の管理を適正に実施し、地域における土砂災害による人命・資産の被害防止を図る。</t>
  </si>
  <si>
    <t>118</t>
  </si>
  <si>
    <t>水道料</t>
  </si>
  <si>
    <t>現在管理している３渓流について、適正に砂防施設の機能を確保する</t>
    <rPh sb="0" eb="2">
      <t>ゲンザイ</t>
    </rPh>
    <rPh sb="2" eb="4">
      <t>カンリ</t>
    </rPh>
    <rPh sb="9" eb="11">
      <t>ケイリュウ</t>
    </rPh>
    <rPh sb="16" eb="18">
      <t>テキセイ</t>
    </rPh>
    <rPh sb="24" eb="26">
      <t>キノウ</t>
    </rPh>
    <phoneticPr fontId="4"/>
  </si>
  <si>
    <t>A.九州地方整備局</t>
    <rPh sb="2" eb="4">
      <t>キュウシュウ</t>
    </rPh>
    <rPh sb="4" eb="6">
      <t>チホウ</t>
    </rPh>
    <rPh sb="6" eb="8">
      <t>セイビ</t>
    </rPh>
    <rPh sb="8" eb="9">
      <t>キョク</t>
    </rPh>
    <phoneticPr fontId="4"/>
  </si>
  <si>
    <t>砂防保全工事</t>
  </si>
  <si>
    <t>B.（株）吉川組</t>
    <rPh sb="3" eb="4">
      <t>カブ</t>
    </rPh>
    <rPh sb="5" eb="7">
      <t>ヨシカワ</t>
    </rPh>
    <rPh sb="7" eb="8">
      <t>クミ</t>
    </rPh>
    <phoneticPr fontId="4"/>
  </si>
  <si>
    <t>除石工事</t>
  </si>
  <si>
    <t>水道料</t>
    <rPh sb="0" eb="2">
      <t>スイドウ</t>
    </rPh>
    <rPh sb="2" eb="3">
      <t>リョウ</t>
    </rPh>
    <phoneticPr fontId="4"/>
  </si>
  <si>
    <t>通信設備及び通信回線の利用等</t>
  </si>
  <si>
    <t>工事の実施及び工事にかかる調査・設計等</t>
  </si>
  <si>
    <t>船舶及び機械器具費</t>
  </si>
  <si>
    <t>（株）植村組</t>
  </si>
  <si>
    <t>（株）野添土木</t>
  </si>
  <si>
    <t>（株）三恵電業</t>
  </si>
  <si>
    <t>大福コンサルタント（株）</t>
  </si>
  <si>
    <t>堰堤補強工事</t>
  </si>
  <si>
    <t>光ケーブル設置外工事</t>
  </si>
  <si>
    <t>砂防施設設計外業務</t>
  </si>
  <si>
    <t>情報処理設備外設置工事</t>
  </si>
  <si>
    <t>一般競争契約
（総合評価）</t>
  </si>
  <si>
    <t>指名競争契約
（総合評価）</t>
  </si>
  <si>
    <t>C.地方公共団体等</t>
    <rPh sb="2" eb="4">
      <t>チホウ</t>
    </rPh>
    <rPh sb="4" eb="6">
      <t>コウキョウ</t>
    </rPh>
    <rPh sb="6" eb="8">
      <t>ダンタイ</t>
    </rPh>
    <rPh sb="8" eb="9">
      <t>トウ</t>
    </rPh>
    <phoneticPr fontId="4"/>
  </si>
  <si>
    <t>本省</t>
    <rPh sb="0" eb="2">
      <t>ホンショウ</t>
    </rPh>
    <phoneticPr fontId="4"/>
  </si>
  <si>
    <t>B</t>
  </si>
  <si>
    <t>維持修繕工事</t>
  </si>
  <si>
    <t>スカパーJSAT（株）</t>
  </si>
  <si>
    <t>（株）ケーネス</t>
  </si>
  <si>
    <t>災害映像表示装置改修</t>
  </si>
  <si>
    <t>随意契約
（公募）</t>
  </si>
  <si>
    <t>砂防事業費</t>
    <rPh sb="0" eb="2">
      <t>サボウ</t>
    </rPh>
    <rPh sb="2" eb="5">
      <t>ジギョウヒ</t>
    </rPh>
    <phoneticPr fontId="4"/>
  </si>
  <si>
    <t>課長　草野　慎一
課長　伊藤　仁志</t>
    <rPh sb="0" eb="2">
      <t>カチョウ</t>
    </rPh>
    <rPh sb="9" eb="11">
      <t>カチョウ</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</si>
</sst>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0</xdr:colOff>
      <xdr:row>749</xdr:row>
      <xdr:rowOff>0</xdr:rowOff>
    </xdr:from>
    <xdr:to xmlns:xdr="http://schemas.openxmlformats.org/drawingml/2006/spreadsheetDrawing">
      <xdr:col>42</xdr:col>
      <xdr:colOff>180975</xdr:colOff>
      <xdr:row>768</xdr:row>
      <xdr:rowOff>76200</xdr:rowOff>
    </xdr:to>
    <xdr:pic macro="">
      <xdr:nvPicPr>
        <xdr:cNvPr id="11" name="図 10"/>
        <xdr:cNvPicPr>
          <a:picLocks noChangeAspect="1" noChangeArrowheads="1"/>
        </xdr:cNvPicPr>
      </xdr:nvPicPr>
      <xdr:blipFill>
        <a:blip xmlns:r="http://schemas.openxmlformats.org/officeDocument/2006/relationships" r:embed="rId1"/>
        <a:stretch>
          <a:fillRect/>
        </a:stretch>
      </xdr:blipFill>
      <xdr:spPr>
        <a:xfrm>
          <a:off x="1400175" y="47263685"/>
          <a:ext cx="7181850" cy="7825740"/>
        </a:xfrm>
        <a:prstGeom prst="rect">
          <a:avLst/>
        </a:prstGeom>
        <a:noFill/>
      </xdr:spPr>
    </xdr:pic>
    <xdr:clientData/>
  </xdr:twoCellAnchor>
  <xdr:oneCellAnchor>
    <xdr:from xmlns:xdr="http://schemas.openxmlformats.org/drawingml/2006/spreadsheetDrawing">
      <xdr:col>0</xdr:col>
      <xdr:colOff>0</xdr:colOff>
      <xdr:row>1106</xdr:row>
      <xdr:rowOff>0</xdr:rowOff>
    </xdr:from>
    <xdr:ext cx="7539355" cy="276225"/>
    <xdr:sp macro="" textlink="">
      <xdr:nvSpPr>
        <xdr:cNvPr id="13" name="テキスト ボックス 12"/>
        <xdr:cNvSpPr txBox="1"/>
      </xdr:nvSpPr>
      <xdr:spPr>
        <a:xfrm>
          <a:off x="0" y="92165805"/>
          <a:ext cx="753935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AE7" sqref="AE7:AX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8</v>
      </c>
      <c r="Y2" s="2"/>
      <c r="Z2" s="2"/>
      <c r="AA2" s="2"/>
      <c r="AB2" s="2"/>
      <c r="AC2" s="2"/>
      <c r="AD2" s="637">
        <v>2021</v>
      </c>
      <c r="AE2" s="637"/>
      <c r="AF2" s="637"/>
      <c r="AG2" s="637"/>
      <c r="AH2" s="637"/>
      <c r="AI2" s="722" t="s">
        <v>459</v>
      </c>
      <c r="AJ2" s="637" t="s">
        <v>653</v>
      </c>
      <c r="AK2" s="637"/>
      <c r="AL2" s="637"/>
      <c r="AM2" s="637"/>
      <c r="AN2" s="722" t="s">
        <v>459</v>
      </c>
      <c r="AO2" s="637">
        <v>20</v>
      </c>
      <c r="AP2" s="637"/>
      <c r="AQ2" s="637"/>
      <c r="AR2" s="759" t="s">
        <v>459</v>
      </c>
      <c r="AS2" s="770">
        <v>127</v>
      </c>
      <c r="AT2" s="770"/>
      <c r="AU2" s="770"/>
      <c r="AV2" s="722" t="str">
        <f>IF(AW2="","","-")</f>
        <v/>
      </c>
      <c r="AW2" s="779"/>
      <c r="AX2" s="779"/>
    </row>
    <row r="3" spans="1:50" ht="21" customHeight="1">
      <c r="A3" s="3" t="s">
        <v>658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97</v>
      </c>
      <c r="AJ3" s="728" t="s">
        <v>288</v>
      </c>
      <c r="AK3" s="728"/>
      <c r="AL3" s="728"/>
      <c r="AM3" s="728"/>
      <c r="AN3" s="728"/>
      <c r="AO3" s="728"/>
      <c r="AP3" s="728"/>
      <c r="AQ3" s="728"/>
      <c r="AR3" s="728"/>
      <c r="AS3" s="728"/>
      <c r="AT3" s="728"/>
      <c r="AU3" s="728"/>
      <c r="AV3" s="728"/>
      <c r="AW3" s="728"/>
      <c r="AX3" s="780" t="s">
        <v>134</v>
      </c>
    </row>
    <row r="4" spans="1:50" ht="24.75" customHeight="1">
      <c r="A4" s="4" t="s">
        <v>49</v>
      </c>
      <c r="B4" s="72"/>
      <c r="C4" s="72"/>
      <c r="D4" s="72"/>
      <c r="E4" s="72"/>
      <c r="F4" s="72"/>
      <c r="G4" s="257" t="s">
        <v>144</v>
      </c>
      <c r="H4" s="324"/>
      <c r="I4" s="324"/>
      <c r="J4" s="324"/>
      <c r="K4" s="324"/>
      <c r="L4" s="324"/>
      <c r="M4" s="324"/>
      <c r="N4" s="324"/>
      <c r="O4" s="324"/>
      <c r="P4" s="324"/>
      <c r="Q4" s="324"/>
      <c r="R4" s="324"/>
      <c r="S4" s="324"/>
      <c r="T4" s="324"/>
      <c r="U4" s="324"/>
      <c r="V4" s="324"/>
      <c r="W4" s="324"/>
      <c r="X4" s="324"/>
      <c r="Y4" s="499" t="s">
        <v>11</v>
      </c>
      <c r="Z4" s="532"/>
      <c r="AA4" s="532"/>
      <c r="AB4" s="532"/>
      <c r="AC4" s="532"/>
      <c r="AD4" s="638"/>
      <c r="AE4" s="659" t="s">
        <v>595</v>
      </c>
      <c r="AF4" s="324"/>
      <c r="AG4" s="324"/>
      <c r="AH4" s="324"/>
      <c r="AI4" s="324"/>
      <c r="AJ4" s="324"/>
      <c r="AK4" s="324"/>
      <c r="AL4" s="324"/>
      <c r="AM4" s="324"/>
      <c r="AN4" s="324"/>
      <c r="AO4" s="324"/>
      <c r="AP4" s="745"/>
      <c r="AQ4" s="749" t="s">
        <v>24</v>
      </c>
      <c r="AR4" s="532"/>
      <c r="AS4" s="532"/>
      <c r="AT4" s="532"/>
      <c r="AU4" s="532"/>
      <c r="AV4" s="532"/>
      <c r="AW4" s="532"/>
      <c r="AX4" s="781"/>
    </row>
    <row r="5" spans="1:50" ht="30" customHeight="1">
      <c r="A5" s="5" t="s">
        <v>139</v>
      </c>
      <c r="B5" s="73"/>
      <c r="C5" s="73"/>
      <c r="D5" s="73"/>
      <c r="E5" s="73"/>
      <c r="F5" s="204"/>
      <c r="G5" s="258" t="s">
        <v>517</v>
      </c>
      <c r="H5" s="325"/>
      <c r="I5" s="325"/>
      <c r="J5" s="325"/>
      <c r="K5" s="325"/>
      <c r="L5" s="325"/>
      <c r="M5" s="390" t="s">
        <v>136</v>
      </c>
      <c r="N5" s="396"/>
      <c r="O5" s="396"/>
      <c r="P5" s="396"/>
      <c r="Q5" s="396"/>
      <c r="R5" s="454"/>
      <c r="S5" s="458" t="s">
        <v>36</v>
      </c>
      <c r="T5" s="325"/>
      <c r="U5" s="325"/>
      <c r="V5" s="325"/>
      <c r="W5" s="325"/>
      <c r="X5" s="474"/>
      <c r="Y5" s="500" t="s">
        <v>27</v>
      </c>
      <c r="Z5" s="533"/>
      <c r="AA5" s="533"/>
      <c r="AB5" s="533"/>
      <c r="AC5" s="533"/>
      <c r="AD5" s="565"/>
      <c r="AE5" s="660" t="s">
        <v>423</v>
      </c>
      <c r="AF5" s="660"/>
      <c r="AG5" s="660"/>
      <c r="AH5" s="660"/>
      <c r="AI5" s="660"/>
      <c r="AJ5" s="660"/>
      <c r="AK5" s="660"/>
      <c r="AL5" s="660"/>
      <c r="AM5" s="660"/>
      <c r="AN5" s="660"/>
      <c r="AO5" s="660"/>
      <c r="AP5" s="746"/>
      <c r="AQ5" s="750" t="s">
        <v>708</v>
      </c>
      <c r="AR5" s="760"/>
      <c r="AS5" s="760"/>
      <c r="AT5" s="760"/>
      <c r="AU5" s="760"/>
      <c r="AV5" s="760"/>
      <c r="AW5" s="760"/>
      <c r="AX5" s="782"/>
    </row>
    <row r="6" spans="1:50" ht="39" customHeight="1">
      <c r="A6" s="6" t="s">
        <v>29</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1</v>
      </c>
      <c r="B7" s="75"/>
      <c r="C7" s="75"/>
      <c r="D7" s="75"/>
      <c r="E7" s="75"/>
      <c r="F7" s="205"/>
      <c r="G7" s="260" t="s">
        <v>70</v>
      </c>
      <c r="H7" s="294"/>
      <c r="I7" s="294"/>
      <c r="J7" s="294"/>
      <c r="K7" s="294"/>
      <c r="L7" s="294"/>
      <c r="M7" s="294"/>
      <c r="N7" s="294"/>
      <c r="O7" s="294"/>
      <c r="P7" s="294"/>
      <c r="Q7" s="294"/>
      <c r="R7" s="294"/>
      <c r="S7" s="294"/>
      <c r="T7" s="294"/>
      <c r="U7" s="294"/>
      <c r="V7" s="294"/>
      <c r="W7" s="294"/>
      <c r="X7" s="475"/>
      <c r="Y7" s="501" t="s">
        <v>266</v>
      </c>
      <c r="Z7" s="105"/>
      <c r="AA7" s="105"/>
      <c r="AB7" s="105"/>
      <c r="AC7" s="105"/>
      <c r="AD7" s="639"/>
      <c r="AE7" s="661" t="s">
        <v>459</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351</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354</v>
      </c>
      <c r="Z8" s="534"/>
      <c r="AA8" s="534"/>
      <c r="AB8" s="534"/>
      <c r="AC8" s="534"/>
      <c r="AD8" s="640"/>
      <c r="AE8" s="662" t="str">
        <f>入力規則等!K13</f>
        <v>公共事業</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85</v>
      </c>
      <c r="B9" s="76"/>
      <c r="C9" s="76"/>
      <c r="D9" s="76"/>
      <c r="E9" s="76"/>
      <c r="F9" s="76"/>
      <c r="G9" s="262" t="s">
        <v>668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93</v>
      </c>
      <c r="B10" s="77"/>
      <c r="C10" s="77"/>
      <c r="D10" s="77"/>
      <c r="E10" s="77"/>
      <c r="F10" s="77"/>
      <c r="G10" s="263" t="s">
        <v>490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22</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88</v>
      </c>
      <c r="B12" s="78"/>
      <c r="C12" s="78"/>
      <c r="D12" s="78"/>
      <c r="E12" s="78"/>
      <c r="F12" s="207"/>
      <c r="G12" s="265"/>
      <c r="H12" s="331"/>
      <c r="I12" s="331"/>
      <c r="J12" s="331"/>
      <c r="K12" s="331"/>
      <c r="L12" s="331"/>
      <c r="M12" s="331"/>
      <c r="N12" s="331"/>
      <c r="O12" s="331"/>
      <c r="P12" s="426" t="s">
        <v>435</v>
      </c>
      <c r="Q12" s="302"/>
      <c r="R12" s="302"/>
      <c r="S12" s="302"/>
      <c r="T12" s="302"/>
      <c r="U12" s="302"/>
      <c r="V12" s="460"/>
      <c r="W12" s="426" t="s">
        <v>83</v>
      </c>
      <c r="X12" s="302"/>
      <c r="Y12" s="302"/>
      <c r="Z12" s="302"/>
      <c r="AA12" s="302"/>
      <c r="AB12" s="302"/>
      <c r="AC12" s="460"/>
      <c r="AD12" s="426" t="s">
        <v>192</v>
      </c>
      <c r="AE12" s="302"/>
      <c r="AF12" s="302"/>
      <c r="AG12" s="302"/>
      <c r="AH12" s="302"/>
      <c r="AI12" s="302"/>
      <c r="AJ12" s="460"/>
      <c r="AK12" s="426" t="s">
        <v>659</v>
      </c>
      <c r="AL12" s="302"/>
      <c r="AM12" s="302"/>
      <c r="AN12" s="302"/>
      <c r="AO12" s="302"/>
      <c r="AP12" s="302"/>
      <c r="AQ12" s="460"/>
      <c r="AR12" s="426" t="s">
        <v>660</v>
      </c>
      <c r="AS12" s="302"/>
      <c r="AT12" s="302"/>
      <c r="AU12" s="302"/>
      <c r="AV12" s="302"/>
      <c r="AW12" s="302"/>
      <c r="AX12" s="789"/>
    </row>
    <row r="13" spans="1:50" ht="21" customHeight="1">
      <c r="A13" s="11"/>
      <c r="B13" s="79"/>
      <c r="C13" s="79"/>
      <c r="D13" s="79"/>
      <c r="E13" s="79"/>
      <c r="F13" s="208"/>
      <c r="G13" s="266" t="s">
        <v>2</v>
      </c>
      <c r="H13" s="332"/>
      <c r="I13" s="365" t="s">
        <v>15</v>
      </c>
      <c r="J13" s="373"/>
      <c r="K13" s="373"/>
      <c r="L13" s="373"/>
      <c r="M13" s="373"/>
      <c r="N13" s="373"/>
      <c r="O13" s="399"/>
      <c r="P13" s="427">
        <v>703</v>
      </c>
      <c r="Q13" s="447"/>
      <c r="R13" s="447"/>
      <c r="S13" s="447"/>
      <c r="T13" s="447"/>
      <c r="U13" s="447"/>
      <c r="V13" s="461"/>
      <c r="W13" s="427">
        <v>714</v>
      </c>
      <c r="X13" s="447"/>
      <c r="Y13" s="447"/>
      <c r="Z13" s="447"/>
      <c r="AA13" s="447"/>
      <c r="AB13" s="447"/>
      <c r="AC13" s="461"/>
      <c r="AD13" s="427">
        <v>1488</v>
      </c>
      <c r="AE13" s="447"/>
      <c r="AF13" s="447"/>
      <c r="AG13" s="447"/>
      <c r="AH13" s="447"/>
      <c r="AI13" s="447"/>
      <c r="AJ13" s="461"/>
      <c r="AK13" s="427">
        <v>1807</v>
      </c>
      <c r="AL13" s="447"/>
      <c r="AM13" s="447"/>
      <c r="AN13" s="447"/>
      <c r="AO13" s="447"/>
      <c r="AP13" s="447"/>
      <c r="AQ13" s="461"/>
      <c r="AR13" s="431"/>
      <c r="AS13" s="449"/>
      <c r="AT13" s="449"/>
      <c r="AU13" s="449"/>
      <c r="AV13" s="449"/>
      <c r="AW13" s="449"/>
      <c r="AX13" s="790"/>
    </row>
    <row r="14" spans="1:50" ht="21" customHeight="1">
      <c r="A14" s="11"/>
      <c r="B14" s="79"/>
      <c r="C14" s="79"/>
      <c r="D14" s="79"/>
      <c r="E14" s="79"/>
      <c r="F14" s="208"/>
      <c r="G14" s="267"/>
      <c r="H14" s="333"/>
      <c r="I14" s="366" t="s">
        <v>5</v>
      </c>
      <c r="J14" s="374"/>
      <c r="K14" s="374"/>
      <c r="L14" s="374"/>
      <c r="M14" s="374"/>
      <c r="N14" s="374"/>
      <c r="O14" s="400"/>
      <c r="P14" s="427">
        <v>0</v>
      </c>
      <c r="Q14" s="447"/>
      <c r="R14" s="447"/>
      <c r="S14" s="447"/>
      <c r="T14" s="447"/>
      <c r="U14" s="447"/>
      <c r="V14" s="461"/>
      <c r="W14" s="427">
        <v>0</v>
      </c>
      <c r="X14" s="447"/>
      <c r="Y14" s="447"/>
      <c r="Z14" s="447"/>
      <c r="AA14" s="447"/>
      <c r="AB14" s="447"/>
      <c r="AC14" s="461"/>
      <c r="AD14" s="427">
        <v>1010</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116</v>
      </c>
      <c r="J15" s="375"/>
      <c r="K15" s="375"/>
      <c r="L15" s="375"/>
      <c r="M15" s="375"/>
      <c r="N15" s="375"/>
      <c r="O15" s="401"/>
      <c r="P15" s="427">
        <v>0</v>
      </c>
      <c r="Q15" s="447"/>
      <c r="R15" s="447"/>
      <c r="S15" s="447"/>
      <c r="T15" s="447"/>
      <c r="U15" s="447"/>
      <c r="V15" s="461"/>
      <c r="W15" s="427">
        <v>157</v>
      </c>
      <c r="X15" s="447"/>
      <c r="Y15" s="447"/>
      <c r="Z15" s="447"/>
      <c r="AA15" s="447"/>
      <c r="AB15" s="447"/>
      <c r="AC15" s="461"/>
      <c r="AD15" s="427">
        <v>188</v>
      </c>
      <c r="AE15" s="447"/>
      <c r="AF15" s="447"/>
      <c r="AG15" s="447"/>
      <c r="AH15" s="447"/>
      <c r="AI15" s="447"/>
      <c r="AJ15" s="461"/>
      <c r="AK15" s="427">
        <v>1617</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62</v>
      </c>
      <c r="J16" s="375"/>
      <c r="K16" s="375"/>
      <c r="L16" s="375"/>
      <c r="M16" s="375"/>
      <c r="N16" s="375"/>
      <c r="O16" s="401"/>
      <c r="P16" s="427">
        <v>-157</v>
      </c>
      <c r="Q16" s="447"/>
      <c r="R16" s="447"/>
      <c r="S16" s="447"/>
      <c r="T16" s="447"/>
      <c r="U16" s="447"/>
      <c r="V16" s="461"/>
      <c r="W16" s="427">
        <v>-188</v>
      </c>
      <c r="X16" s="447"/>
      <c r="Y16" s="447"/>
      <c r="Z16" s="447"/>
      <c r="AA16" s="447"/>
      <c r="AB16" s="447"/>
      <c r="AC16" s="461"/>
      <c r="AD16" s="427">
        <v>-1617</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127</v>
      </c>
      <c r="J17" s="374"/>
      <c r="K17" s="374"/>
      <c r="L17" s="374"/>
      <c r="M17" s="374"/>
      <c r="N17" s="374"/>
      <c r="O17" s="400"/>
      <c r="P17" s="427">
        <v>0</v>
      </c>
      <c r="Q17" s="447"/>
      <c r="R17" s="447"/>
      <c r="S17" s="447"/>
      <c r="T17" s="447"/>
      <c r="U17" s="447"/>
      <c r="V17" s="461"/>
      <c r="W17" s="427">
        <v>0</v>
      </c>
      <c r="X17" s="447"/>
      <c r="Y17" s="447"/>
      <c r="Z17" s="447"/>
      <c r="AA17" s="447"/>
      <c r="AB17" s="447"/>
      <c r="AC17" s="461"/>
      <c r="AD17" s="427">
        <v>0</v>
      </c>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80</v>
      </c>
      <c r="J18" s="376"/>
      <c r="K18" s="376"/>
      <c r="L18" s="376"/>
      <c r="M18" s="376"/>
      <c r="N18" s="376"/>
      <c r="O18" s="402"/>
      <c r="P18" s="428">
        <f>SUM(P13:V17)</f>
        <v>546</v>
      </c>
      <c r="Q18" s="448"/>
      <c r="R18" s="448"/>
      <c r="S18" s="448"/>
      <c r="T18" s="448"/>
      <c r="U18" s="448"/>
      <c r="V18" s="462"/>
      <c r="W18" s="428">
        <f>SUM(W13:AC17)</f>
        <v>683</v>
      </c>
      <c r="X18" s="448"/>
      <c r="Y18" s="448"/>
      <c r="Z18" s="448"/>
      <c r="AA18" s="448"/>
      <c r="AB18" s="448"/>
      <c r="AC18" s="462"/>
      <c r="AD18" s="428">
        <f>SUM(AD13:AJ17)</f>
        <v>1069</v>
      </c>
      <c r="AE18" s="448"/>
      <c r="AF18" s="448"/>
      <c r="AG18" s="448"/>
      <c r="AH18" s="448"/>
      <c r="AI18" s="448"/>
      <c r="AJ18" s="462"/>
      <c r="AK18" s="428">
        <f>SUM(AK13:AQ17)</f>
        <v>3424</v>
      </c>
      <c r="AL18" s="448"/>
      <c r="AM18" s="448"/>
      <c r="AN18" s="448"/>
      <c r="AO18" s="448"/>
      <c r="AP18" s="448"/>
      <c r="AQ18" s="462"/>
      <c r="AR18" s="428">
        <f>SUM(AR13:AX17)</f>
        <v>0</v>
      </c>
      <c r="AS18" s="448"/>
      <c r="AT18" s="448"/>
      <c r="AU18" s="448"/>
      <c r="AV18" s="448"/>
      <c r="AW18" s="448"/>
      <c r="AX18" s="795"/>
    </row>
    <row r="19" spans="1:50" ht="24.75" customHeight="1">
      <c r="A19" s="11"/>
      <c r="B19" s="79"/>
      <c r="C19" s="79"/>
      <c r="D19" s="79"/>
      <c r="E19" s="79"/>
      <c r="F19" s="208"/>
      <c r="G19" s="269" t="s">
        <v>38</v>
      </c>
      <c r="H19" s="335"/>
      <c r="I19" s="335"/>
      <c r="J19" s="335"/>
      <c r="K19" s="335"/>
      <c r="L19" s="335"/>
      <c r="M19" s="335"/>
      <c r="N19" s="335"/>
      <c r="O19" s="335"/>
      <c r="P19" s="427">
        <v>545</v>
      </c>
      <c r="Q19" s="447"/>
      <c r="R19" s="447"/>
      <c r="S19" s="447"/>
      <c r="T19" s="447"/>
      <c r="U19" s="447"/>
      <c r="V19" s="461"/>
      <c r="W19" s="427">
        <v>683</v>
      </c>
      <c r="X19" s="447"/>
      <c r="Y19" s="447"/>
      <c r="Z19" s="447"/>
      <c r="AA19" s="447"/>
      <c r="AB19" s="447"/>
      <c r="AC19" s="461"/>
      <c r="AD19" s="427">
        <v>1069</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40</v>
      </c>
      <c r="H20" s="335"/>
      <c r="I20" s="335"/>
      <c r="J20" s="335"/>
      <c r="K20" s="335"/>
      <c r="L20" s="335"/>
      <c r="M20" s="335"/>
      <c r="N20" s="335"/>
      <c r="O20" s="335"/>
      <c r="P20" s="429">
        <f>IF(P18=0,"-",SUM(P19)/P18)</f>
        <v>0.99816849816849818</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425</v>
      </c>
      <c r="H21" s="336"/>
      <c r="I21" s="336"/>
      <c r="J21" s="336"/>
      <c r="K21" s="336"/>
      <c r="L21" s="336"/>
      <c r="M21" s="336"/>
      <c r="N21" s="336"/>
      <c r="O21" s="336"/>
      <c r="P21" s="429">
        <f>IF(P19=0,"-",SUM(P19)/SUM(P13,P14))</f>
        <v>0.77524893314366994</v>
      </c>
      <c r="Q21" s="429"/>
      <c r="R21" s="429"/>
      <c r="S21" s="429"/>
      <c r="T21" s="429"/>
      <c r="U21" s="429"/>
      <c r="V21" s="429"/>
      <c r="W21" s="429">
        <f>IF(W19=0,"-",SUM(W19)/SUM(W13,W14))</f>
        <v>0.95658263305322133</v>
      </c>
      <c r="X21" s="429"/>
      <c r="Y21" s="429"/>
      <c r="Z21" s="429"/>
      <c r="AA21" s="429"/>
      <c r="AB21" s="429"/>
      <c r="AC21" s="429"/>
      <c r="AD21" s="429">
        <f>IF(AD19=0,"-",SUM(AD19)/SUM(AD13,AD14))</f>
        <v>0.42794235388310647</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257</v>
      </c>
      <c r="B22" s="80"/>
      <c r="C22" s="80"/>
      <c r="D22" s="80"/>
      <c r="E22" s="80"/>
      <c r="F22" s="210"/>
      <c r="G22" s="271" t="s">
        <v>246</v>
      </c>
      <c r="H22" s="131"/>
      <c r="I22" s="131"/>
      <c r="J22" s="131"/>
      <c r="K22" s="131"/>
      <c r="L22" s="131"/>
      <c r="M22" s="131"/>
      <c r="N22" s="131"/>
      <c r="O22" s="187"/>
      <c r="P22" s="430" t="s">
        <v>209</v>
      </c>
      <c r="Q22" s="131"/>
      <c r="R22" s="131"/>
      <c r="S22" s="131"/>
      <c r="T22" s="131"/>
      <c r="U22" s="131"/>
      <c r="V22" s="187"/>
      <c r="W22" s="430" t="s">
        <v>661</v>
      </c>
      <c r="X22" s="131"/>
      <c r="Y22" s="131"/>
      <c r="Z22" s="131"/>
      <c r="AA22" s="131"/>
      <c r="AB22" s="131"/>
      <c r="AC22" s="187"/>
      <c r="AD22" s="430" t="s">
        <v>175</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707</v>
      </c>
      <c r="H23" s="337"/>
      <c r="I23" s="337"/>
      <c r="J23" s="337"/>
      <c r="K23" s="337"/>
      <c r="L23" s="337"/>
      <c r="M23" s="337"/>
      <c r="N23" s="337"/>
      <c r="O23" s="403"/>
      <c r="P23" s="431">
        <v>1807</v>
      </c>
      <c r="Q23" s="449"/>
      <c r="R23" s="449"/>
      <c r="S23" s="449"/>
      <c r="T23" s="449"/>
      <c r="U23" s="449"/>
      <c r="V23" s="463"/>
      <c r="W23" s="431"/>
      <c r="X23" s="449"/>
      <c r="Y23" s="449"/>
      <c r="Z23" s="449"/>
      <c r="AA23" s="449"/>
      <c r="AB23" s="449"/>
      <c r="AC23" s="463"/>
      <c r="AD23" s="641"/>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customHeight="1">
      <c r="A28" s="13"/>
      <c r="B28" s="81"/>
      <c r="C28" s="81"/>
      <c r="D28" s="81"/>
      <c r="E28" s="81"/>
      <c r="F28" s="211"/>
      <c r="G28" s="274" t="s">
        <v>158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80</v>
      </c>
      <c r="H29" s="340"/>
      <c r="I29" s="340"/>
      <c r="J29" s="340"/>
      <c r="K29" s="340"/>
      <c r="L29" s="340"/>
      <c r="M29" s="340"/>
      <c r="N29" s="340"/>
      <c r="O29" s="406"/>
      <c r="P29" s="427">
        <f>AK13</f>
        <v>1807</v>
      </c>
      <c r="Q29" s="447"/>
      <c r="R29" s="447"/>
      <c r="S29" s="447"/>
      <c r="T29" s="447"/>
      <c r="U29" s="447"/>
      <c r="V29" s="461"/>
      <c r="W29" s="464">
        <f>AR13</f>
        <v>0</v>
      </c>
      <c r="X29" s="477"/>
      <c r="Y29" s="477"/>
      <c r="Z29" s="477"/>
      <c r="AA29" s="477"/>
      <c r="AB29" s="477"/>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18.75" customHeight="1">
      <c r="A30" s="15" t="s">
        <v>420</v>
      </c>
      <c r="B30" s="83"/>
      <c r="C30" s="83"/>
      <c r="D30" s="83"/>
      <c r="E30" s="83"/>
      <c r="F30" s="213"/>
      <c r="G30" s="276" t="s">
        <v>210</v>
      </c>
      <c r="H30" s="341"/>
      <c r="I30" s="341"/>
      <c r="J30" s="341"/>
      <c r="K30" s="341"/>
      <c r="L30" s="341"/>
      <c r="M30" s="341"/>
      <c r="N30" s="341"/>
      <c r="O30" s="407"/>
      <c r="P30" s="432" t="s">
        <v>92</v>
      </c>
      <c r="Q30" s="341"/>
      <c r="R30" s="341"/>
      <c r="S30" s="341"/>
      <c r="T30" s="341"/>
      <c r="U30" s="341"/>
      <c r="V30" s="341"/>
      <c r="W30" s="341"/>
      <c r="X30" s="407"/>
      <c r="Y30" s="503"/>
      <c r="Z30" s="535"/>
      <c r="AA30" s="553"/>
      <c r="AB30" s="578" t="s">
        <v>47</v>
      </c>
      <c r="AC30" s="616"/>
      <c r="AD30" s="644"/>
      <c r="AE30" s="578" t="s">
        <v>435</v>
      </c>
      <c r="AF30" s="616"/>
      <c r="AG30" s="616"/>
      <c r="AH30" s="644"/>
      <c r="AI30" s="724" t="s">
        <v>83</v>
      </c>
      <c r="AJ30" s="724"/>
      <c r="AK30" s="724"/>
      <c r="AL30" s="578"/>
      <c r="AM30" s="724" t="s">
        <v>525</v>
      </c>
      <c r="AN30" s="724"/>
      <c r="AO30" s="724"/>
      <c r="AP30" s="578"/>
      <c r="AQ30" s="752" t="s">
        <v>320</v>
      </c>
      <c r="AR30" s="764"/>
      <c r="AS30" s="764"/>
      <c r="AT30" s="772"/>
      <c r="AU30" s="341" t="s">
        <v>245</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t="s">
        <v>459</v>
      </c>
      <c r="AR31" s="679"/>
      <c r="AS31" s="346" t="s">
        <v>321</v>
      </c>
      <c r="AT31" s="414"/>
      <c r="AU31" s="765" t="s">
        <v>459</v>
      </c>
      <c r="AV31" s="765"/>
      <c r="AW31" s="291" t="s">
        <v>299</v>
      </c>
      <c r="AX31" s="802"/>
    </row>
    <row r="32" spans="1:50" ht="36.950000000000003" customHeight="1">
      <c r="A32" s="17"/>
      <c r="B32" s="84"/>
      <c r="C32" s="84"/>
      <c r="D32" s="84"/>
      <c r="E32" s="84"/>
      <c r="F32" s="214"/>
      <c r="G32" s="278" t="s">
        <v>680</v>
      </c>
      <c r="H32" s="315"/>
      <c r="I32" s="315"/>
      <c r="J32" s="315"/>
      <c r="K32" s="315"/>
      <c r="L32" s="315"/>
      <c r="M32" s="315"/>
      <c r="N32" s="315"/>
      <c r="O32" s="409"/>
      <c r="P32" s="238" t="s">
        <v>669</v>
      </c>
      <c r="Q32" s="238"/>
      <c r="R32" s="238"/>
      <c r="S32" s="238"/>
      <c r="T32" s="238"/>
      <c r="U32" s="238"/>
      <c r="V32" s="238"/>
      <c r="W32" s="238"/>
      <c r="X32" s="417"/>
      <c r="Y32" s="505" t="s">
        <v>54</v>
      </c>
      <c r="Z32" s="536"/>
      <c r="AA32" s="554"/>
      <c r="AB32" s="580" t="s">
        <v>186</v>
      </c>
      <c r="AC32" s="580"/>
      <c r="AD32" s="580"/>
      <c r="AE32" s="665">
        <v>2</v>
      </c>
      <c r="AF32" s="689"/>
      <c r="AG32" s="689"/>
      <c r="AH32" s="689"/>
      <c r="AI32" s="665">
        <v>2</v>
      </c>
      <c r="AJ32" s="689"/>
      <c r="AK32" s="689"/>
      <c r="AL32" s="689"/>
      <c r="AM32" s="665">
        <v>3</v>
      </c>
      <c r="AN32" s="689"/>
      <c r="AO32" s="689"/>
      <c r="AP32" s="689"/>
      <c r="AQ32" s="668" t="s">
        <v>459</v>
      </c>
      <c r="AR32" s="691"/>
      <c r="AS32" s="691"/>
      <c r="AT32" s="714"/>
      <c r="AU32" s="689" t="s">
        <v>459</v>
      </c>
      <c r="AV32" s="689"/>
      <c r="AW32" s="689"/>
      <c r="AX32" s="803"/>
    </row>
    <row r="33" spans="1:51" ht="36.950000000000003"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98</v>
      </c>
      <c r="Z33" s="302"/>
      <c r="AA33" s="460"/>
      <c r="AB33" s="580" t="s">
        <v>186</v>
      </c>
      <c r="AC33" s="580"/>
      <c r="AD33" s="580"/>
      <c r="AE33" s="665">
        <v>2</v>
      </c>
      <c r="AF33" s="689"/>
      <c r="AG33" s="689"/>
      <c r="AH33" s="689"/>
      <c r="AI33" s="665">
        <v>2</v>
      </c>
      <c r="AJ33" s="689"/>
      <c r="AK33" s="689"/>
      <c r="AL33" s="689"/>
      <c r="AM33" s="665">
        <v>3</v>
      </c>
      <c r="AN33" s="689"/>
      <c r="AO33" s="689"/>
      <c r="AP33" s="689"/>
      <c r="AQ33" s="668" t="s">
        <v>459</v>
      </c>
      <c r="AR33" s="691"/>
      <c r="AS33" s="691"/>
      <c r="AT33" s="714"/>
      <c r="AU33" s="689" t="s">
        <v>459</v>
      </c>
      <c r="AV33" s="689"/>
      <c r="AW33" s="689"/>
      <c r="AX33" s="803"/>
    </row>
    <row r="34" spans="1:51" ht="36.950000000000003"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1" t="s">
        <v>51</v>
      </c>
      <c r="AC34" s="581"/>
      <c r="AD34" s="581"/>
      <c r="AE34" s="665">
        <v>100</v>
      </c>
      <c r="AF34" s="689"/>
      <c r="AG34" s="689"/>
      <c r="AH34" s="689"/>
      <c r="AI34" s="665">
        <v>100</v>
      </c>
      <c r="AJ34" s="689"/>
      <c r="AK34" s="689"/>
      <c r="AL34" s="689"/>
      <c r="AM34" s="665">
        <v>100</v>
      </c>
      <c r="AN34" s="689"/>
      <c r="AO34" s="689"/>
      <c r="AP34" s="689"/>
      <c r="AQ34" s="668" t="s">
        <v>459</v>
      </c>
      <c r="AR34" s="691"/>
      <c r="AS34" s="691"/>
      <c r="AT34" s="714"/>
      <c r="AU34" s="689" t="s">
        <v>459</v>
      </c>
      <c r="AV34" s="689"/>
      <c r="AW34" s="689"/>
      <c r="AX34" s="803"/>
    </row>
    <row r="35" spans="1:51" ht="23.25" customHeight="1">
      <c r="A35" s="19" t="s">
        <v>270</v>
      </c>
      <c r="B35" s="86"/>
      <c r="C35" s="86"/>
      <c r="D35" s="86"/>
      <c r="E35" s="86"/>
      <c r="F35" s="216"/>
      <c r="G35" s="278" t="s">
        <v>492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420</v>
      </c>
      <c r="B37" s="88"/>
      <c r="C37" s="88"/>
      <c r="D37" s="88"/>
      <c r="E37" s="88"/>
      <c r="F37" s="218"/>
      <c r="G37" s="281" t="s">
        <v>210</v>
      </c>
      <c r="H37" s="344"/>
      <c r="I37" s="344"/>
      <c r="J37" s="344"/>
      <c r="K37" s="344"/>
      <c r="L37" s="344"/>
      <c r="M37" s="344"/>
      <c r="N37" s="344"/>
      <c r="O37" s="412"/>
      <c r="P37" s="434" t="s">
        <v>92</v>
      </c>
      <c r="Q37" s="344"/>
      <c r="R37" s="344"/>
      <c r="S37" s="344"/>
      <c r="T37" s="344"/>
      <c r="U37" s="344"/>
      <c r="V37" s="344"/>
      <c r="W37" s="344"/>
      <c r="X37" s="412"/>
      <c r="Y37" s="506"/>
      <c r="Z37" s="508"/>
      <c r="AA37" s="555"/>
      <c r="AB37" s="582" t="s">
        <v>47</v>
      </c>
      <c r="AC37" s="617"/>
      <c r="AD37" s="645"/>
      <c r="AE37" s="65" t="s">
        <v>435</v>
      </c>
      <c r="AF37" s="65"/>
      <c r="AG37" s="65"/>
      <c r="AH37" s="65"/>
      <c r="AI37" s="65" t="s">
        <v>83</v>
      </c>
      <c r="AJ37" s="65"/>
      <c r="AK37" s="65"/>
      <c r="AL37" s="65"/>
      <c r="AM37" s="65" t="s">
        <v>525</v>
      </c>
      <c r="AN37" s="65"/>
      <c r="AO37" s="65"/>
      <c r="AP37" s="65"/>
      <c r="AQ37" s="601" t="s">
        <v>320</v>
      </c>
      <c r="AR37" s="355"/>
      <c r="AS37" s="355"/>
      <c r="AT37" s="495"/>
      <c r="AU37" s="344" t="s">
        <v>245</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9"/>
      <c r="AS38" s="346" t="s">
        <v>321</v>
      </c>
      <c r="AT38" s="414"/>
      <c r="AU38" s="765"/>
      <c r="AV38" s="765"/>
      <c r="AW38" s="291" t="s">
        <v>299</v>
      </c>
      <c r="AX38" s="802"/>
      <c r="AY38">
        <f t="shared" ref="AY38:AY43" si="0">$AY$37</f>
        <v>0</v>
      </c>
    </row>
    <row r="39" spans="1:51" ht="39"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t="s">
        <v>51</v>
      </c>
      <c r="AC39" s="580"/>
      <c r="AD39" s="580"/>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39"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98</v>
      </c>
      <c r="Z40" s="302"/>
      <c r="AA40" s="460"/>
      <c r="AB40" s="580" t="s">
        <v>51</v>
      </c>
      <c r="AC40" s="580"/>
      <c r="AD40" s="580"/>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39"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1" t="s">
        <v>51</v>
      </c>
      <c r="AC41" s="581"/>
      <c r="AD41" s="581"/>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270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420</v>
      </c>
      <c r="B44" s="88"/>
      <c r="C44" s="88"/>
      <c r="D44" s="88"/>
      <c r="E44" s="88"/>
      <c r="F44" s="218"/>
      <c r="G44" s="281" t="s">
        <v>210</v>
      </c>
      <c r="H44" s="344"/>
      <c r="I44" s="344"/>
      <c r="J44" s="344"/>
      <c r="K44" s="344"/>
      <c r="L44" s="344"/>
      <c r="M44" s="344"/>
      <c r="N44" s="344"/>
      <c r="O44" s="412"/>
      <c r="P44" s="434" t="s">
        <v>92</v>
      </c>
      <c r="Q44" s="344"/>
      <c r="R44" s="344"/>
      <c r="S44" s="344"/>
      <c r="T44" s="344"/>
      <c r="U44" s="344"/>
      <c r="V44" s="344"/>
      <c r="W44" s="344"/>
      <c r="X44" s="412"/>
      <c r="Y44" s="506"/>
      <c r="Z44" s="508"/>
      <c r="AA44" s="555"/>
      <c r="AB44" s="582" t="s">
        <v>47</v>
      </c>
      <c r="AC44" s="617"/>
      <c r="AD44" s="645"/>
      <c r="AE44" s="65" t="s">
        <v>435</v>
      </c>
      <c r="AF44" s="65"/>
      <c r="AG44" s="65"/>
      <c r="AH44" s="65"/>
      <c r="AI44" s="65" t="s">
        <v>83</v>
      </c>
      <c r="AJ44" s="65"/>
      <c r="AK44" s="65"/>
      <c r="AL44" s="65"/>
      <c r="AM44" s="65" t="s">
        <v>525</v>
      </c>
      <c r="AN44" s="65"/>
      <c r="AO44" s="65"/>
      <c r="AP44" s="65"/>
      <c r="AQ44" s="601" t="s">
        <v>320</v>
      </c>
      <c r="AR44" s="355"/>
      <c r="AS44" s="355"/>
      <c r="AT44" s="495"/>
      <c r="AU44" s="344" t="s">
        <v>245</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9"/>
      <c r="AS45" s="346" t="s">
        <v>321</v>
      </c>
      <c r="AT45" s="414"/>
      <c r="AU45" s="765"/>
      <c r="AV45" s="765"/>
      <c r="AW45" s="291" t="s">
        <v>299</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3"/>
      <c r="AC46" s="583"/>
      <c r="AD46" s="583"/>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98</v>
      </c>
      <c r="Z47" s="302"/>
      <c r="AA47" s="460"/>
      <c r="AB47" s="584"/>
      <c r="AC47" s="584"/>
      <c r="AD47" s="584"/>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1" t="s">
        <v>51</v>
      </c>
      <c r="AC48" s="581"/>
      <c r="AD48" s="581"/>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270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420</v>
      </c>
      <c r="B51" s="84"/>
      <c r="C51" s="84"/>
      <c r="D51" s="84"/>
      <c r="E51" s="84"/>
      <c r="F51" s="214"/>
      <c r="G51" s="281" t="s">
        <v>210</v>
      </c>
      <c r="H51" s="344"/>
      <c r="I51" s="344"/>
      <c r="J51" s="344"/>
      <c r="K51" s="344"/>
      <c r="L51" s="344"/>
      <c r="M51" s="344"/>
      <c r="N51" s="344"/>
      <c r="O51" s="412"/>
      <c r="P51" s="434" t="s">
        <v>92</v>
      </c>
      <c r="Q51" s="344"/>
      <c r="R51" s="344"/>
      <c r="S51" s="344"/>
      <c r="T51" s="344"/>
      <c r="U51" s="344"/>
      <c r="V51" s="344"/>
      <c r="W51" s="344"/>
      <c r="X51" s="412"/>
      <c r="Y51" s="506"/>
      <c r="Z51" s="508"/>
      <c r="AA51" s="555"/>
      <c r="AB51" s="582" t="s">
        <v>47</v>
      </c>
      <c r="AC51" s="617"/>
      <c r="AD51" s="645"/>
      <c r="AE51" s="65" t="s">
        <v>435</v>
      </c>
      <c r="AF51" s="65"/>
      <c r="AG51" s="65"/>
      <c r="AH51" s="65"/>
      <c r="AI51" s="65" t="s">
        <v>83</v>
      </c>
      <c r="AJ51" s="65"/>
      <c r="AK51" s="65"/>
      <c r="AL51" s="65"/>
      <c r="AM51" s="65" t="s">
        <v>525</v>
      </c>
      <c r="AN51" s="65"/>
      <c r="AO51" s="65"/>
      <c r="AP51" s="65"/>
      <c r="AQ51" s="601" t="s">
        <v>320</v>
      </c>
      <c r="AR51" s="355"/>
      <c r="AS51" s="355"/>
      <c r="AT51" s="495"/>
      <c r="AU51" s="775" t="s">
        <v>245</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9"/>
      <c r="AS52" s="346" t="s">
        <v>321</v>
      </c>
      <c r="AT52" s="414"/>
      <c r="AU52" s="765"/>
      <c r="AV52" s="765"/>
      <c r="AW52" s="291" t="s">
        <v>299</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3"/>
      <c r="AC53" s="583"/>
      <c r="AD53" s="583"/>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98</v>
      </c>
      <c r="Z54" s="302"/>
      <c r="AA54" s="460"/>
      <c r="AB54" s="584"/>
      <c r="AC54" s="584"/>
      <c r="AD54" s="584"/>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5" t="s">
        <v>51</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270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420</v>
      </c>
      <c r="B58" s="84"/>
      <c r="C58" s="84"/>
      <c r="D58" s="84"/>
      <c r="E58" s="84"/>
      <c r="F58" s="214"/>
      <c r="G58" s="281" t="s">
        <v>210</v>
      </c>
      <c r="H58" s="344"/>
      <c r="I58" s="344"/>
      <c r="J58" s="344"/>
      <c r="K58" s="344"/>
      <c r="L58" s="344"/>
      <c r="M58" s="344"/>
      <c r="N58" s="344"/>
      <c r="O58" s="412"/>
      <c r="P58" s="434" t="s">
        <v>92</v>
      </c>
      <c r="Q58" s="344"/>
      <c r="R58" s="344"/>
      <c r="S58" s="344"/>
      <c r="T58" s="344"/>
      <c r="U58" s="344"/>
      <c r="V58" s="344"/>
      <c r="W58" s="344"/>
      <c r="X58" s="412"/>
      <c r="Y58" s="506"/>
      <c r="Z58" s="508"/>
      <c r="AA58" s="555"/>
      <c r="AB58" s="582" t="s">
        <v>47</v>
      </c>
      <c r="AC58" s="617"/>
      <c r="AD58" s="645"/>
      <c r="AE58" s="65" t="s">
        <v>435</v>
      </c>
      <c r="AF58" s="65"/>
      <c r="AG58" s="65"/>
      <c r="AH58" s="65"/>
      <c r="AI58" s="65" t="s">
        <v>83</v>
      </c>
      <c r="AJ58" s="65"/>
      <c r="AK58" s="65"/>
      <c r="AL58" s="65"/>
      <c r="AM58" s="65" t="s">
        <v>525</v>
      </c>
      <c r="AN58" s="65"/>
      <c r="AO58" s="65"/>
      <c r="AP58" s="65"/>
      <c r="AQ58" s="601" t="s">
        <v>320</v>
      </c>
      <c r="AR58" s="355"/>
      <c r="AS58" s="355"/>
      <c r="AT58" s="495"/>
      <c r="AU58" s="775" t="s">
        <v>245</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9"/>
      <c r="AS59" s="346" t="s">
        <v>321</v>
      </c>
      <c r="AT59" s="414"/>
      <c r="AU59" s="765"/>
      <c r="AV59" s="765"/>
      <c r="AW59" s="291" t="s">
        <v>299</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3"/>
      <c r="AC60" s="583"/>
      <c r="AD60" s="583"/>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98</v>
      </c>
      <c r="Z61" s="302"/>
      <c r="AA61" s="460"/>
      <c r="AB61" s="584"/>
      <c r="AC61" s="584"/>
      <c r="AD61" s="584"/>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1" t="s">
        <v>51</v>
      </c>
      <c r="AC62" s="581"/>
      <c r="AD62" s="581"/>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270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284</v>
      </c>
      <c r="B65" s="90"/>
      <c r="C65" s="90"/>
      <c r="D65" s="90"/>
      <c r="E65" s="90"/>
      <c r="F65" s="220"/>
      <c r="G65" s="282"/>
      <c r="H65" s="345" t="s">
        <v>210</v>
      </c>
      <c r="I65" s="345"/>
      <c r="J65" s="345"/>
      <c r="K65" s="345"/>
      <c r="L65" s="345"/>
      <c r="M65" s="345"/>
      <c r="N65" s="345"/>
      <c r="O65" s="413"/>
      <c r="P65" s="435" t="s">
        <v>92</v>
      </c>
      <c r="Q65" s="345"/>
      <c r="R65" s="345"/>
      <c r="S65" s="345"/>
      <c r="T65" s="345"/>
      <c r="U65" s="345"/>
      <c r="V65" s="413"/>
      <c r="W65" s="465" t="s">
        <v>121</v>
      </c>
      <c r="X65" s="478"/>
      <c r="Y65" s="507"/>
      <c r="Z65" s="507"/>
      <c r="AA65" s="556"/>
      <c r="AB65" s="435" t="s">
        <v>47</v>
      </c>
      <c r="AC65" s="345"/>
      <c r="AD65" s="413"/>
      <c r="AE65" s="65" t="s">
        <v>435</v>
      </c>
      <c r="AF65" s="65"/>
      <c r="AG65" s="65"/>
      <c r="AH65" s="65"/>
      <c r="AI65" s="65" t="s">
        <v>83</v>
      </c>
      <c r="AJ65" s="65"/>
      <c r="AK65" s="65"/>
      <c r="AL65" s="65"/>
      <c r="AM65" s="65" t="s">
        <v>525</v>
      </c>
      <c r="AN65" s="65"/>
      <c r="AO65" s="65"/>
      <c r="AP65" s="65"/>
      <c r="AQ65" s="435" t="s">
        <v>320</v>
      </c>
      <c r="AR65" s="345"/>
      <c r="AS65" s="345"/>
      <c r="AT65" s="413"/>
      <c r="AU65" s="695" t="s">
        <v>245</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9"/>
      <c r="AS66" s="346" t="s">
        <v>321</v>
      </c>
      <c r="AT66" s="414"/>
      <c r="AU66" s="765"/>
      <c r="AV66" s="765"/>
      <c r="AW66" s="346" t="s">
        <v>299</v>
      </c>
      <c r="AX66" s="809"/>
      <c r="AY66">
        <f t="shared" ref="AY66:AY72" si="4">$AY$65</f>
        <v>0</v>
      </c>
    </row>
    <row r="67" spans="1:51" ht="23.25" hidden="1" customHeight="1">
      <c r="A67" s="24"/>
      <c r="B67" s="91"/>
      <c r="C67" s="91"/>
      <c r="D67" s="91"/>
      <c r="E67" s="91"/>
      <c r="F67" s="221"/>
      <c r="G67" s="284" t="s">
        <v>324</v>
      </c>
      <c r="H67" s="347"/>
      <c r="I67" s="368"/>
      <c r="J67" s="368"/>
      <c r="K67" s="368"/>
      <c r="L67" s="368"/>
      <c r="M67" s="368"/>
      <c r="N67" s="368"/>
      <c r="O67" s="415"/>
      <c r="P67" s="347"/>
      <c r="Q67" s="368"/>
      <c r="R67" s="368"/>
      <c r="S67" s="368"/>
      <c r="T67" s="368"/>
      <c r="U67" s="368"/>
      <c r="V67" s="415"/>
      <c r="W67" s="467"/>
      <c r="X67" s="480"/>
      <c r="Y67" s="509" t="s">
        <v>54</v>
      </c>
      <c r="Z67" s="509"/>
      <c r="AA67" s="557"/>
      <c r="AB67" s="586" t="s">
        <v>95</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98</v>
      </c>
      <c r="Z68" s="131"/>
      <c r="AA68" s="187"/>
      <c r="AB68" s="587" t="s">
        <v>95</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8" t="s">
        <v>51</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426</v>
      </c>
      <c r="B70" s="91"/>
      <c r="C70" s="91"/>
      <c r="D70" s="91"/>
      <c r="E70" s="91"/>
      <c r="F70" s="221"/>
      <c r="G70" s="285" t="s">
        <v>318</v>
      </c>
      <c r="H70" s="349"/>
      <c r="I70" s="349"/>
      <c r="J70" s="349"/>
      <c r="K70" s="349"/>
      <c r="L70" s="349"/>
      <c r="M70" s="349"/>
      <c r="N70" s="349"/>
      <c r="O70" s="349"/>
      <c r="P70" s="349"/>
      <c r="Q70" s="349"/>
      <c r="R70" s="349"/>
      <c r="S70" s="349"/>
      <c r="T70" s="349"/>
      <c r="U70" s="349"/>
      <c r="V70" s="349"/>
      <c r="W70" s="470" t="s">
        <v>439</v>
      </c>
      <c r="X70" s="483"/>
      <c r="Y70" s="509" t="s">
        <v>54</v>
      </c>
      <c r="Z70" s="509"/>
      <c r="AA70" s="557"/>
      <c r="AB70" s="586" t="s">
        <v>95</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98</v>
      </c>
      <c r="Z71" s="131"/>
      <c r="AA71" s="187"/>
      <c r="AB71" s="587" t="s">
        <v>95</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8" t="s">
        <v>51</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284</v>
      </c>
      <c r="B73" s="90"/>
      <c r="C73" s="90"/>
      <c r="D73" s="90"/>
      <c r="E73" s="90"/>
      <c r="F73" s="220"/>
      <c r="G73" s="287"/>
      <c r="H73" s="345" t="s">
        <v>210</v>
      </c>
      <c r="I73" s="345"/>
      <c r="J73" s="345"/>
      <c r="K73" s="345"/>
      <c r="L73" s="345"/>
      <c r="M73" s="345"/>
      <c r="N73" s="345"/>
      <c r="O73" s="413"/>
      <c r="P73" s="435" t="s">
        <v>92</v>
      </c>
      <c r="Q73" s="345"/>
      <c r="R73" s="345"/>
      <c r="S73" s="345"/>
      <c r="T73" s="345"/>
      <c r="U73" s="345"/>
      <c r="V73" s="345"/>
      <c r="W73" s="345"/>
      <c r="X73" s="413"/>
      <c r="Y73" s="510"/>
      <c r="Z73" s="537"/>
      <c r="AA73" s="558"/>
      <c r="AB73" s="435" t="s">
        <v>47</v>
      </c>
      <c r="AC73" s="345"/>
      <c r="AD73" s="413"/>
      <c r="AE73" s="65" t="s">
        <v>435</v>
      </c>
      <c r="AF73" s="65"/>
      <c r="AG73" s="65"/>
      <c r="AH73" s="65"/>
      <c r="AI73" s="65" t="s">
        <v>83</v>
      </c>
      <c r="AJ73" s="65"/>
      <c r="AK73" s="65"/>
      <c r="AL73" s="65"/>
      <c r="AM73" s="65" t="s">
        <v>525</v>
      </c>
      <c r="AN73" s="65"/>
      <c r="AO73" s="65"/>
      <c r="AP73" s="65"/>
      <c r="AQ73" s="435" t="s">
        <v>320</v>
      </c>
      <c r="AR73" s="345"/>
      <c r="AS73" s="345"/>
      <c r="AT73" s="413"/>
      <c r="AU73" s="675" t="s">
        <v>245</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9"/>
      <c r="AS74" s="346" t="s">
        <v>321</v>
      </c>
      <c r="AT74" s="414"/>
      <c r="AU74" s="753"/>
      <c r="AV74" s="679"/>
      <c r="AW74" s="346" t="s">
        <v>299</v>
      </c>
      <c r="AX74" s="809"/>
      <c r="AY74">
        <f>$AY$73</f>
        <v>0</v>
      </c>
    </row>
    <row r="75" spans="1:51" ht="23.25" hidden="1" customHeight="1">
      <c r="A75" s="24"/>
      <c r="B75" s="91"/>
      <c r="C75" s="91"/>
      <c r="D75" s="91"/>
      <c r="E75" s="91"/>
      <c r="F75" s="221"/>
      <c r="G75" s="284" t="s">
        <v>324</v>
      </c>
      <c r="H75" s="238"/>
      <c r="I75" s="238"/>
      <c r="J75" s="238"/>
      <c r="K75" s="238"/>
      <c r="L75" s="238"/>
      <c r="M75" s="238"/>
      <c r="N75" s="238"/>
      <c r="O75" s="417"/>
      <c r="P75" s="238"/>
      <c r="Q75" s="238"/>
      <c r="R75" s="238"/>
      <c r="S75" s="238"/>
      <c r="T75" s="238"/>
      <c r="U75" s="238"/>
      <c r="V75" s="238"/>
      <c r="W75" s="238"/>
      <c r="X75" s="417"/>
      <c r="Y75" s="512" t="s">
        <v>54</v>
      </c>
      <c r="Z75" s="509"/>
      <c r="AA75" s="557"/>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98</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1" t="s">
        <v>51</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443</v>
      </c>
      <c r="B78" s="93"/>
      <c r="C78" s="93"/>
      <c r="D78" s="93"/>
      <c r="E78" s="92" t="s">
        <v>45</v>
      </c>
      <c r="F78" s="222"/>
      <c r="G78" s="289" t="s">
        <v>318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264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419</v>
      </c>
      <c r="AP79" s="748"/>
      <c r="AQ79" s="748"/>
      <c r="AR79" s="742"/>
      <c r="AS79" s="739"/>
      <c r="AT79" s="748"/>
      <c r="AU79" s="748"/>
      <c r="AV79" s="748"/>
      <c r="AW79" s="748"/>
      <c r="AX79" s="811"/>
      <c r="AY79">
        <f>COUNTIF($AR$79,"☑")</f>
        <v>0</v>
      </c>
    </row>
    <row r="80" spans="1:51" ht="18.75" hidden="1" customHeight="1">
      <c r="A80" s="28" t="s">
        <v>204</v>
      </c>
      <c r="B80" s="95" t="s">
        <v>343</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181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261</v>
      </c>
      <c r="C85" s="98"/>
      <c r="D85" s="98"/>
      <c r="E85" s="98"/>
      <c r="F85" s="224"/>
      <c r="G85" s="295" t="s">
        <v>33</v>
      </c>
      <c r="H85" s="290"/>
      <c r="I85" s="290"/>
      <c r="J85" s="290"/>
      <c r="K85" s="290"/>
      <c r="L85" s="290"/>
      <c r="M85" s="290"/>
      <c r="N85" s="290"/>
      <c r="O85" s="421"/>
      <c r="P85" s="437" t="s">
        <v>119</v>
      </c>
      <c r="Q85" s="290"/>
      <c r="R85" s="290"/>
      <c r="S85" s="290"/>
      <c r="T85" s="290"/>
      <c r="U85" s="290"/>
      <c r="V85" s="290"/>
      <c r="W85" s="290"/>
      <c r="X85" s="421"/>
      <c r="Y85" s="514"/>
      <c r="Z85" s="539"/>
      <c r="AA85" s="562"/>
      <c r="AB85" s="595" t="s">
        <v>47</v>
      </c>
      <c r="AC85" s="618"/>
      <c r="AD85" s="646"/>
      <c r="AE85" s="65" t="s">
        <v>435</v>
      </c>
      <c r="AF85" s="65"/>
      <c r="AG85" s="65"/>
      <c r="AH85" s="65"/>
      <c r="AI85" s="65" t="s">
        <v>83</v>
      </c>
      <c r="AJ85" s="65"/>
      <c r="AK85" s="65"/>
      <c r="AL85" s="65"/>
      <c r="AM85" s="65" t="s">
        <v>525</v>
      </c>
      <c r="AN85" s="65"/>
      <c r="AO85" s="65"/>
      <c r="AP85" s="65"/>
      <c r="AQ85" s="435" t="s">
        <v>320</v>
      </c>
      <c r="AR85" s="345"/>
      <c r="AS85" s="345"/>
      <c r="AT85" s="413"/>
      <c r="AU85" s="776" t="s">
        <v>245</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321</v>
      </c>
      <c r="AT86" s="414"/>
      <c r="AU86" s="765"/>
      <c r="AV86" s="765"/>
      <c r="AW86" s="291" t="s">
        <v>299</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3"/>
      <c r="AC87" s="583"/>
      <c r="AD87" s="583"/>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98</v>
      </c>
      <c r="Z88" s="301"/>
      <c r="AA88" s="491"/>
      <c r="AB88" s="584"/>
      <c r="AC88" s="584"/>
      <c r="AD88" s="584"/>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5" t="s">
        <v>51</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261</v>
      </c>
      <c r="C90" s="98"/>
      <c r="D90" s="98"/>
      <c r="E90" s="98"/>
      <c r="F90" s="224"/>
      <c r="G90" s="295" t="s">
        <v>33</v>
      </c>
      <c r="H90" s="290"/>
      <c r="I90" s="290"/>
      <c r="J90" s="290"/>
      <c r="K90" s="290"/>
      <c r="L90" s="290"/>
      <c r="M90" s="290"/>
      <c r="N90" s="290"/>
      <c r="O90" s="421"/>
      <c r="P90" s="437" t="s">
        <v>119</v>
      </c>
      <c r="Q90" s="290"/>
      <c r="R90" s="290"/>
      <c r="S90" s="290"/>
      <c r="T90" s="290"/>
      <c r="U90" s="290"/>
      <c r="V90" s="290"/>
      <c r="W90" s="290"/>
      <c r="X90" s="421"/>
      <c r="Y90" s="514"/>
      <c r="Z90" s="539"/>
      <c r="AA90" s="562"/>
      <c r="AB90" s="595" t="s">
        <v>47</v>
      </c>
      <c r="AC90" s="618"/>
      <c r="AD90" s="646"/>
      <c r="AE90" s="65" t="s">
        <v>435</v>
      </c>
      <c r="AF90" s="65"/>
      <c r="AG90" s="65"/>
      <c r="AH90" s="65"/>
      <c r="AI90" s="65" t="s">
        <v>83</v>
      </c>
      <c r="AJ90" s="65"/>
      <c r="AK90" s="65"/>
      <c r="AL90" s="65"/>
      <c r="AM90" s="65" t="s">
        <v>525</v>
      </c>
      <c r="AN90" s="65"/>
      <c r="AO90" s="65"/>
      <c r="AP90" s="65"/>
      <c r="AQ90" s="435" t="s">
        <v>320</v>
      </c>
      <c r="AR90" s="345"/>
      <c r="AS90" s="345"/>
      <c r="AT90" s="413"/>
      <c r="AU90" s="776" t="s">
        <v>245</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321</v>
      </c>
      <c r="AT91" s="414"/>
      <c r="AU91" s="765"/>
      <c r="AV91" s="765"/>
      <c r="AW91" s="291" t="s">
        <v>299</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3"/>
      <c r="AC92" s="583"/>
      <c r="AD92" s="583"/>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98</v>
      </c>
      <c r="Z93" s="301"/>
      <c r="AA93" s="491"/>
      <c r="AB93" s="584"/>
      <c r="AC93" s="584"/>
      <c r="AD93" s="584"/>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5" t="s">
        <v>51</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261</v>
      </c>
      <c r="C95" s="98"/>
      <c r="D95" s="98"/>
      <c r="E95" s="98"/>
      <c r="F95" s="224"/>
      <c r="G95" s="295" t="s">
        <v>33</v>
      </c>
      <c r="H95" s="290"/>
      <c r="I95" s="290"/>
      <c r="J95" s="290"/>
      <c r="K95" s="290"/>
      <c r="L95" s="290"/>
      <c r="M95" s="290"/>
      <c r="N95" s="290"/>
      <c r="O95" s="421"/>
      <c r="P95" s="437" t="s">
        <v>119</v>
      </c>
      <c r="Q95" s="290"/>
      <c r="R95" s="290"/>
      <c r="S95" s="290"/>
      <c r="T95" s="290"/>
      <c r="U95" s="290"/>
      <c r="V95" s="290"/>
      <c r="W95" s="290"/>
      <c r="X95" s="421"/>
      <c r="Y95" s="514"/>
      <c r="Z95" s="539"/>
      <c r="AA95" s="562"/>
      <c r="AB95" s="595" t="s">
        <v>47</v>
      </c>
      <c r="AC95" s="618"/>
      <c r="AD95" s="646"/>
      <c r="AE95" s="65" t="s">
        <v>435</v>
      </c>
      <c r="AF95" s="65"/>
      <c r="AG95" s="65"/>
      <c r="AH95" s="65"/>
      <c r="AI95" s="65" t="s">
        <v>83</v>
      </c>
      <c r="AJ95" s="65"/>
      <c r="AK95" s="65"/>
      <c r="AL95" s="65"/>
      <c r="AM95" s="65" t="s">
        <v>525</v>
      </c>
      <c r="AN95" s="65"/>
      <c r="AO95" s="65"/>
      <c r="AP95" s="65"/>
      <c r="AQ95" s="435" t="s">
        <v>320</v>
      </c>
      <c r="AR95" s="345"/>
      <c r="AS95" s="345"/>
      <c r="AT95" s="413"/>
      <c r="AU95" s="776" t="s">
        <v>245</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321</v>
      </c>
      <c r="AT96" s="414"/>
      <c r="AU96" s="765"/>
      <c r="AV96" s="765"/>
      <c r="AW96" s="291" t="s">
        <v>299</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98</v>
      </c>
      <c r="Z98" s="301"/>
      <c r="AA98" s="491"/>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7" t="s">
        <v>51</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421</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47</v>
      </c>
      <c r="AC100" s="598"/>
      <c r="AD100" s="598"/>
      <c r="AE100" s="671" t="s">
        <v>435</v>
      </c>
      <c r="AF100" s="694"/>
      <c r="AG100" s="694"/>
      <c r="AH100" s="712"/>
      <c r="AI100" s="671" t="s">
        <v>83</v>
      </c>
      <c r="AJ100" s="694"/>
      <c r="AK100" s="694"/>
      <c r="AL100" s="712"/>
      <c r="AM100" s="671" t="s">
        <v>525</v>
      </c>
      <c r="AN100" s="694"/>
      <c r="AO100" s="694"/>
      <c r="AP100" s="712"/>
      <c r="AQ100" s="756" t="s">
        <v>168</v>
      </c>
      <c r="AR100" s="767"/>
      <c r="AS100" s="767"/>
      <c r="AT100" s="774"/>
      <c r="AU100" s="756" t="s">
        <v>304</v>
      </c>
      <c r="AV100" s="767"/>
      <c r="AW100" s="767"/>
      <c r="AX100" s="818"/>
    </row>
    <row r="101" spans="1:51" ht="23.25" customHeight="1">
      <c r="A101" s="32"/>
      <c r="B101" s="102"/>
      <c r="C101" s="102"/>
      <c r="D101" s="102"/>
      <c r="E101" s="102"/>
      <c r="F101" s="228"/>
      <c r="G101" s="238" t="s">
        <v>670</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3" t="s">
        <v>216</v>
      </c>
      <c r="AC101" s="583"/>
      <c r="AD101" s="583"/>
      <c r="AE101" s="666">
        <v>29</v>
      </c>
      <c r="AF101" s="666"/>
      <c r="AG101" s="666"/>
      <c r="AH101" s="666"/>
      <c r="AI101" s="666">
        <v>27</v>
      </c>
      <c r="AJ101" s="666"/>
      <c r="AK101" s="666"/>
      <c r="AL101" s="666"/>
      <c r="AM101" s="666">
        <v>16</v>
      </c>
      <c r="AN101" s="666"/>
      <c r="AO101" s="666"/>
      <c r="AP101" s="666"/>
      <c r="AQ101" s="666" t="s">
        <v>459</v>
      </c>
      <c r="AR101" s="666"/>
      <c r="AS101" s="666"/>
      <c r="AT101" s="666"/>
      <c r="AU101" s="665"/>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129</v>
      </c>
      <c r="Z102" s="542"/>
      <c r="AA102" s="566"/>
      <c r="AB102" s="583" t="s">
        <v>216</v>
      </c>
      <c r="AC102" s="583"/>
      <c r="AD102" s="583"/>
      <c r="AE102" s="666">
        <v>22</v>
      </c>
      <c r="AF102" s="666"/>
      <c r="AG102" s="666"/>
      <c r="AH102" s="666"/>
      <c r="AI102" s="666">
        <v>23</v>
      </c>
      <c r="AJ102" s="666"/>
      <c r="AK102" s="666"/>
      <c r="AL102" s="666"/>
      <c r="AM102" s="666">
        <v>26</v>
      </c>
      <c r="AN102" s="666"/>
      <c r="AO102" s="666"/>
      <c r="AP102" s="666"/>
      <c r="AQ102" s="666">
        <v>23</v>
      </c>
      <c r="AR102" s="666"/>
      <c r="AS102" s="666"/>
      <c r="AT102" s="666"/>
      <c r="AU102" s="667"/>
      <c r="AV102" s="690"/>
      <c r="AW102" s="690"/>
      <c r="AX102" s="819"/>
    </row>
    <row r="103" spans="1:51" ht="31.5" hidden="1" customHeight="1">
      <c r="A103" s="19" t="s">
        <v>421</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47</v>
      </c>
      <c r="AC103" s="302"/>
      <c r="AD103" s="460"/>
      <c r="AE103" s="65" t="s">
        <v>435</v>
      </c>
      <c r="AF103" s="65"/>
      <c r="AG103" s="65"/>
      <c r="AH103" s="65"/>
      <c r="AI103" s="65" t="s">
        <v>83</v>
      </c>
      <c r="AJ103" s="65"/>
      <c r="AK103" s="65"/>
      <c r="AL103" s="65"/>
      <c r="AM103" s="65" t="s">
        <v>525</v>
      </c>
      <c r="AN103" s="65"/>
      <c r="AO103" s="65"/>
      <c r="AP103" s="65"/>
      <c r="AQ103" s="757" t="s">
        <v>168</v>
      </c>
      <c r="AR103" s="768"/>
      <c r="AS103" s="768"/>
      <c r="AT103" s="768"/>
      <c r="AU103" s="757" t="s">
        <v>304</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83"/>
      <c r="AC104" s="583"/>
      <c r="AD104" s="583"/>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129</v>
      </c>
      <c r="Z105" s="544"/>
      <c r="AA105" s="568"/>
      <c r="AB105" s="583"/>
      <c r="AC105" s="583"/>
      <c r="AD105" s="583"/>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421</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47</v>
      </c>
      <c r="AC106" s="302"/>
      <c r="AD106" s="460"/>
      <c r="AE106" s="65" t="s">
        <v>435</v>
      </c>
      <c r="AF106" s="65"/>
      <c r="AG106" s="65"/>
      <c r="AH106" s="65"/>
      <c r="AI106" s="65" t="s">
        <v>83</v>
      </c>
      <c r="AJ106" s="65"/>
      <c r="AK106" s="65"/>
      <c r="AL106" s="65"/>
      <c r="AM106" s="65" t="s">
        <v>525</v>
      </c>
      <c r="AN106" s="65"/>
      <c r="AO106" s="65"/>
      <c r="AP106" s="65"/>
      <c r="AQ106" s="757" t="s">
        <v>168</v>
      </c>
      <c r="AR106" s="768"/>
      <c r="AS106" s="768"/>
      <c r="AT106" s="768"/>
      <c r="AU106" s="757" t="s">
        <v>304</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129</v>
      </c>
      <c r="Z108" s="544"/>
      <c r="AA108" s="568"/>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421</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47</v>
      </c>
      <c r="AC109" s="302"/>
      <c r="AD109" s="460"/>
      <c r="AE109" s="65" t="s">
        <v>435</v>
      </c>
      <c r="AF109" s="65"/>
      <c r="AG109" s="65"/>
      <c r="AH109" s="65"/>
      <c r="AI109" s="65" t="s">
        <v>83</v>
      </c>
      <c r="AJ109" s="65"/>
      <c r="AK109" s="65"/>
      <c r="AL109" s="65"/>
      <c r="AM109" s="65" t="s">
        <v>525</v>
      </c>
      <c r="AN109" s="65"/>
      <c r="AO109" s="65"/>
      <c r="AP109" s="65"/>
      <c r="AQ109" s="757" t="s">
        <v>168</v>
      </c>
      <c r="AR109" s="768"/>
      <c r="AS109" s="768"/>
      <c r="AT109" s="768"/>
      <c r="AU109" s="757" t="s">
        <v>304</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129</v>
      </c>
      <c r="Z111" s="544"/>
      <c r="AA111" s="568"/>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421</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47</v>
      </c>
      <c r="AC112" s="302"/>
      <c r="AD112" s="460"/>
      <c r="AE112" s="65" t="s">
        <v>435</v>
      </c>
      <c r="AF112" s="65"/>
      <c r="AG112" s="65"/>
      <c r="AH112" s="65"/>
      <c r="AI112" s="65" t="s">
        <v>83</v>
      </c>
      <c r="AJ112" s="65"/>
      <c r="AK112" s="65"/>
      <c r="AL112" s="65"/>
      <c r="AM112" s="65" t="s">
        <v>525</v>
      </c>
      <c r="AN112" s="65"/>
      <c r="AO112" s="65"/>
      <c r="AP112" s="65"/>
      <c r="AQ112" s="757" t="s">
        <v>168</v>
      </c>
      <c r="AR112" s="768"/>
      <c r="AS112" s="768"/>
      <c r="AT112" s="768"/>
      <c r="AU112" s="757" t="s">
        <v>304</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129</v>
      </c>
      <c r="Z114" s="544"/>
      <c r="AA114" s="568"/>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44</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47</v>
      </c>
      <c r="AC115" s="302"/>
      <c r="AD115" s="460"/>
      <c r="AE115" s="65" t="s">
        <v>435</v>
      </c>
      <c r="AF115" s="65"/>
      <c r="AG115" s="65"/>
      <c r="AH115" s="65"/>
      <c r="AI115" s="65" t="s">
        <v>83</v>
      </c>
      <c r="AJ115" s="65"/>
      <c r="AK115" s="65"/>
      <c r="AL115" s="65"/>
      <c r="AM115" s="65" t="s">
        <v>525</v>
      </c>
      <c r="AN115" s="65"/>
      <c r="AO115" s="65"/>
      <c r="AP115" s="65"/>
      <c r="AQ115" s="758" t="s">
        <v>543</v>
      </c>
      <c r="AR115" s="769"/>
      <c r="AS115" s="769"/>
      <c r="AT115" s="769"/>
      <c r="AU115" s="769"/>
      <c r="AV115" s="769"/>
      <c r="AW115" s="769"/>
      <c r="AX115" s="822"/>
    </row>
    <row r="116" spans="1:51" ht="23.25" customHeight="1">
      <c r="A116" s="34"/>
      <c r="B116" s="104"/>
      <c r="C116" s="104"/>
      <c r="D116" s="104"/>
      <c r="E116" s="104"/>
      <c r="F116" s="230"/>
      <c r="G116" s="303" t="s">
        <v>459</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6"/>
      <c r="AC116" s="619"/>
      <c r="AD116" s="647"/>
      <c r="AE116" s="666"/>
      <c r="AF116" s="666"/>
      <c r="AG116" s="666"/>
      <c r="AH116" s="666"/>
      <c r="AI116" s="666"/>
      <c r="AJ116" s="666"/>
      <c r="AK116" s="666"/>
      <c r="AL116" s="666"/>
      <c r="AM116" s="666"/>
      <c r="AN116" s="666"/>
      <c r="AO116" s="666"/>
      <c r="AP116" s="666"/>
      <c r="AQ116" s="665"/>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107</v>
      </c>
      <c r="Z117" s="542"/>
      <c r="AA117" s="566"/>
      <c r="AB117" s="600"/>
      <c r="AC117" s="621"/>
      <c r="AD117" s="649"/>
      <c r="AE117" s="673"/>
      <c r="AF117" s="673"/>
      <c r="AG117" s="673"/>
      <c r="AH117" s="673"/>
      <c r="AI117" s="673"/>
      <c r="AJ117" s="673"/>
      <c r="AK117" s="673"/>
      <c r="AL117" s="673"/>
      <c r="AM117" s="673"/>
      <c r="AN117" s="673"/>
      <c r="AO117" s="673"/>
      <c r="AP117" s="673"/>
      <c r="AQ117" s="673"/>
      <c r="AR117" s="673"/>
      <c r="AS117" s="673"/>
      <c r="AT117" s="673"/>
      <c r="AU117" s="673"/>
      <c r="AV117" s="673"/>
      <c r="AW117" s="673"/>
      <c r="AX117" s="823"/>
    </row>
    <row r="118" spans="1:51" ht="23.25" hidden="1" customHeight="1">
      <c r="A118" s="33" t="s">
        <v>44</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47</v>
      </c>
      <c r="AC118" s="302"/>
      <c r="AD118" s="460"/>
      <c r="AE118" s="65" t="s">
        <v>435</v>
      </c>
      <c r="AF118" s="65"/>
      <c r="AG118" s="65"/>
      <c r="AH118" s="65"/>
      <c r="AI118" s="65" t="s">
        <v>83</v>
      </c>
      <c r="AJ118" s="65"/>
      <c r="AK118" s="65"/>
      <c r="AL118" s="65"/>
      <c r="AM118" s="65" t="s">
        <v>525</v>
      </c>
      <c r="AN118" s="65"/>
      <c r="AO118" s="65"/>
      <c r="AP118" s="65"/>
      <c r="AQ118" s="758" t="s">
        <v>543</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430</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107</v>
      </c>
      <c r="Z120" s="542"/>
      <c r="AA120" s="566"/>
      <c r="AB120" s="600" t="s">
        <v>118</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44</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47</v>
      </c>
      <c r="AC121" s="302"/>
      <c r="AD121" s="460"/>
      <c r="AE121" s="65" t="s">
        <v>435</v>
      </c>
      <c r="AF121" s="65"/>
      <c r="AG121" s="65"/>
      <c r="AH121" s="65"/>
      <c r="AI121" s="65" t="s">
        <v>83</v>
      </c>
      <c r="AJ121" s="65"/>
      <c r="AK121" s="65"/>
      <c r="AL121" s="65"/>
      <c r="AM121" s="65" t="s">
        <v>525</v>
      </c>
      <c r="AN121" s="65"/>
      <c r="AO121" s="65"/>
      <c r="AP121" s="65"/>
      <c r="AQ121" s="758" t="s">
        <v>543</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198</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107</v>
      </c>
      <c r="Z123" s="542"/>
      <c r="AA123" s="566"/>
      <c r="AB123" s="600" t="s">
        <v>118</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44</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47</v>
      </c>
      <c r="AC124" s="302"/>
      <c r="AD124" s="460"/>
      <c r="AE124" s="65" t="s">
        <v>435</v>
      </c>
      <c r="AF124" s="65"/>
      <c r="AG124" s="65"/>
      <c r="AH124" s="65"/>
      <c r="AI124" s="65" t="s">
        <v>83</v>
      </c>
      <c r="AJ124" s="65"/>
      <c r="AK124" s="65"/>
      <c r="AL124" s="65"/>
      <c r="AM124" s="65" t="s">
        <v>525</v>
      </c>
      <c r="AN124" s="65"/>
      <c r="AO124" s="65"/>
      <c r="AP124" s="65"/>
      <c r="AQ124" s="758" t="s">
        <v>543</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198</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107</v>
      </c>
      <c r="Z126" s="542"/>
      <c r="AA126" s="566"/>
      <c r="AB126" s="600" t="s">
        <v>118</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23.25" hidden="1" customHeight="1">
      <c r="A127" s="36" t="s">
        <v>44</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47</v>
      </c>
      <c r="AC127" s="305"/>
      <c r="AD127" s="494"/>
      <c r="AE127" s="65" t="s">
        <v>435</v>
      </c>
      <c r="AF127" s="65"/>
      <c r="AG127" s="65"/>
      <c r="AH127" s="65"/>
      <c r="AI127" s="65" t="s">
        <v>83</v>
      </c>
      <c r="AJ127" s="65"/>
      <c r="AK127" s="65"/>
      <c r="AL127" s="65"/>
      <c r="AM127" s="65" t="s">
        <v>525</v>
      </c>
      <c r="AN127" s="65"/>
      <c r="AO127" s="65"/>
      <c r="AP127" s="65"/>
      <c r="AQ127" s="758" t="s">
        <v>543</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198</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107</v>
      </c>
      <c r="Z129" s="542"/>
      <c r="AA129" s="566"/>
      <c r="AB129" s="600" t="s">
        <v>118</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225</v>
      </c>
      <c r="B130" s="106"/>
      <c r="C130" s="142" t="s">
        <v>325</v>
      </c>
      <c r="D130" s="106"/>
      <c r="E130" s="188" t="s">
        <v>363</v>
      </c>
      <c r="F130" s="232"/>
      <c r="G130" s="306" t="s">
        <v>459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361</v>
      </c>
      <c r="F131" s="233"/>
      <c r="G131" s="298" t="s">
        <v>459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315</v>
      </c>
      <c r="F132" s="234"/>
      <c r="G132" s="307" t="s">
        <v>338</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47</v>
      </c>
      <c r="AC132" s="355"/>
      <c r="AD132" s="495"/>
      <c r="AE132" s="435" t="s">
        <v>435</v>
      </c>
      <c r="AF132" s="345"/>
      <c r="AG132" s="345"/>
      <c r="AH132" s="413"/>
      <c r="AI132" s="435" t="s">
        <v>83</v>
      </c>
      <c r="AJ132" s="345"/>
      <c r="AK132" s="345"/>
      <c r="AL132" s="413"/>
      <c r="AM132" s="435" t="s">
        <v>192</v>
      </c>
      <c r="AN132" s="345"/>
      <c r="AO132" s="345"/>
      <c r="AP132" s="413"/>
      <c r="AQ132" s="601" t="s">
        <v>320</v>
      </c>
      <c r="AR132" s="355"/>
      <c r="AS132" s="355"/>
      <c r="AT132" s="495"/>
      <c r="AU132" s="777" t="s">
        <v>342</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c r="AR133" s="765"/>
      <c r="AS133" s="346" t="s">
        <v>321</v>
      </c>
      <c r="AT133" s="414"/>
      <c r="AU133" s="679"/>
      <c r="AV133" s="679"/>
      <c r="AW133" s="346" t="s">
        <v>299</v>
      </c>
      <c r="AX133" s="809"/>
      <c r="AY133">
        <f>$AY$132</f>
        <v>1</v>
      </c>
    </row>
    <row r="134" spans="1:51" ht="39.75" customHeight="1">
      <c r="A134" s="38"/>
      <c r="B134" s="107"/>
      <c r="C134" s="143"/>
      <c r="D134" s="107"/>
      <c r="E134" s="143"/>
      <c r="F134" s="235"/>
      <c r="G134" s="296" t="s">
        <v>459</v>
      </c>
      <c r="H134" s="238"/>
      <c r="I134" s="238"/>
      <c r="J134" s="238"/>
      <c r="K134" s="238"/>
      <c r="L134" s="238"/>
      <c r="M134" s="238"/>
      <c r="N134" s="238"/>
      <c r="O134" s="238"/>
      <c r="P134" s="238"/>
      <c r="Q134" s="238"/>
      <c r="R134" s="238"/>
      <c r="S134" s="238"/>
      <c r="T134" s="238"/>
      <c r="U134" s="238"/>
      <c r="V134" s="238"/>
      <c r="W134" s="238"/>
      <c r="X134" s="417"/>
      <c r="Y134" s="512" t="s">
        <v>339</v>
      </c>
      <c r="Z134" s="509"/>
      <c r="AA134" s="557"/>
      <c r="AB134" s="602"/>
      <c r="AC134" s="590"/>
      <c r="AD134" s="590"/>
      <c r="AE134" s="674"/>
      <c r="AF134" s="691"/>
      <c r="AG134" s="691"/>
      <c r="AH134" s="691"/>
      <c r="AI134" s="674"/>
      <c r="AJ134" s="691"/>
      <c r="AK134" s="691"/>
      <c r="AL134" s="691"/>
      <c r="AM134" s="674"/>
      <c r="AN134" s="691"/>
      <c r="AO134" s="691"/>
      <c r="AP134" s="691"/>
      <c r="AQ134" s="674"/>
      <c r="AR134" s="691"/>
      <c r="AS134" s="691"/>
      <c r="AT134" s="691"/>
      <c r="AU134" s="674"/>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98</v>
      </c>
      <c r="Z135" s="131"/>
      <c r="AA135" s="187"/>
      <c r="AB135" s="603"/>
      <c r="AC135" s="589"/>
      <c r="AD135" s="589"/>
      <c r="AE135" s="674"/>
      <c r="AF135" s="691"/>
      <c r="AG135" s="691"/>
      <c r="AH135" s="691"/>
      <c r="AI135" s="674"/>
      <c r="AJ135" s="691"/>
      <c r="AK135" s="691"/>
      <c r="AL135" s="691"/>
      <c r="AM135" s="674"/>
      <c r="AN135" s="691"/>
      <c r="AO135" s="691"/>
      <c r="AP135" s="691"/>
      <c r="AQ135" s="674"/>
      <c r="AR135" s="691"/>
      <c r="AS135" s="691"/>
      <c r="AT135" s="691"/>
      <c r="AU135" s="674"/>
      <c r="AV135" s="691"/>
      <c r="AW135" s="691"/>
      <c r="AX135" s="827"/>
      <c r="AY135">
        <f>$AY$132</f>
        <v>1</v>
      </c>
    </row>
    <row r="136" spans="1:51" ht="18.75" hidden="1" customHeight="1">
      <c r="A136" s="38"/>
      <c r="B136" s="107"/>
      <c r="C136" s="143"/>
      <c r="D136" s="107"/>
      <c r="E136" s="143"/>
      <c r="F136" s="235"/>
      <c r="G136" s="307" t="s">
        <v>338</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47</v>
      </c>
      <c r="AC136" s="355"/>
      <c r="AD136" s="495"/>
      <c r="AE136" s="435" t="s">
        <v>435</v>
      </c>
      <c r="AF136" s="345"/>
      <c r="AG136" s="345"/>
      <c r="AH136" s="413"/>
      <c r="AI136" s="435" t="s">
        <v>83</v>
      </c>
      <c r="AJ136" s="345"/>
      <c r="AK136" s="345"/>
      <c r="AL136" s="413"/>
      <c r="AM136" s="435" t="s">
        <v>192</v>
      </c>
      <c r="AN136" s="345"/>
      <c r="AO136" s="345"/>
      <c r="AP136" s="413"/>
      <c r="AQ136" s="601" t="s">
        <v>320</v>
      </c>
      <c r="AR136" s="355"/>
      <c r="AS136" s="355"/>
      <c r="AT136" s="495"/>
      <c r="AU136" s="777" t="s">
        <v>342</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321</v>
      </c>
      <c r="AT137" s="414"/>
      <c r="AU137" s="679"/>
      <c r="AV137" s="679"/>
      <c r="AW137" s="346" t="s">
        <v>299</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339</v>
      </c>
      <c r="Z138" s="509"/>
      <c r="AA138" s="557"/>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98</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338</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47</v>
      </c>
      <c r="AC140" s="355"/>
      <c r="AD140" s="495"/>
      <c r="AE140" s="435" t="s">
        <v>435</v>
      </c>
      <c r="AF140" s="345"/>
      <c r="AG140" s="345"/>
      <c r="AH140" s="413"/>
      <c r="AI140" s="435" t="s">
        <v>83</v>
      </c>
      <c r="AJ140" s="345"/>
      <c r="AK140" s="345"/>
      <c r="AL140" s="413"/>
      <c r="AM140" s="435" t="s">
        <v>192</v>
      </c>
      <c r="AN140" s="345"/>
      <c r="AO140" s="345"/>
      <c r="AP140" s="413"/>
      <c r="AQ140" s="601" t="s">
        <v>320</v>
      </c>
      <c r="AR140" s="355"/>
      <c r="AS140" s="355"/>
      <c r="AT140" s="495"/>
      <c r="AU140" s="777" t="s">
        <v>342</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321</v>
      </c>
      <c r="AT141" s="414"/>
      <c r="AU141" s="679"/>
      <c r="AV141" s="679"/>
      <c r="AW141" s="346" t="s">
        <v>299</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339</v>
      </c>
      <c r="Z142" s="509"/>
      <c r="AA142" s="557"/>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98</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338</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47</v>
      </c>
      <c r="AC144" s="355"/>
      <c r="AD144" s="495"/>
      <c r="AE144" s="435" t="s">
        <v>435</v>
      </c>
      <c r="AF144" s="345"/>
      <c r="AG144" s="345"/>
      <c r="AH144" s="413"/>
      <c r="AI144" s="435" t="s">
        <v>83</v>
      </c>
      <c r="AJ144" s="345"/>
      <c r="AK144" s="345"/>
      <c r="AL144" s="413"/>
      <c r="AM144" s="435" t="s">
        <v>192</v>
      </c>
      <c r="AN144" s="345"/>
      <c r="AO144" s="345"/>
      <c r="AP144" s="413"/>
      <c r="AQ144" s="601" t="s">
        <v>320</v>
      </c>
      <c r="AR144" s="355"/>
      <c r="AS144" s="355"/>
      <c r="AT144" s="495"/>
      <c r="AU144" s="777" t="s">
        <v>342</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321</v>
      </c>
      <c r="AT145" s="414"/>
      <c r="AU145" s="679"/>
      <c r="AV145" s="679"/>
      <c r="AW145" s="346" t="s">
        <v>299</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339</v>
      </c>
      <c r="Z146" s="509"/>
      <c r="AA146" s="557"/>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98</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338</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47</v>
      </c>
      <c r="AC148" s="355"/>
      <c r="AD148" s="495"/>
      <c r="AE148" s="435" t="s">
        <v>435</v>
      </c>
      <c r="AF148" s="345"/>
      <c r="AG148" s="345"/>
      <c r="AH148" s="413"/>
      <c r="AI148" s="435" t="s">
        <v>83</v>
      </c>
      <c r="AJ148" s="345"/>
      <c r="AK148" s="345"/>
      <c r="AL148" s="413"/>
      <c r="AM148" s="435" t="s">
        <v>192</v>
      </c>
      <c r="AN148" s="345"/>
      <c r="AO148" s="345"/>
      <c r="AP148" s="413"/>
      <c r="AQ148" s="601" t="s">
        <v>320</v>
      </c>
      <c r="AR148" s="355"/>
      <c r="AS148" s="355"/>
      <c r="AT148" s="495"/>
      <c r="AU148" s="777" t="s">
        <v>342</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321</v>
      </c>
      <c r="AT149" s="414"/>
      <c r="AU149" s="679"/>
      <c r="AV149" s="679"/>
      <c r="AW149" s="346" t="s">
        <v>299</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339</v>
      </c>
      <c r="Z150" s="509"/>
      <c r="AA150" s="557"/>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98</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customHeight="1">
      <c r="A152" s="38"/>
      <c r="B152" s="107"/>
      <c r="C152" s="143"/>
      <c r="D152" s="107"/>
      <c r="E152" s="143"/>
      <c r="F152" s="235"/>
      <c r="G152" s="309" t="s">
        <v>39</v>
      </c>
      <c r="H152" s="345"/>
      <c r="I152" s="345"/>
      <c r="J152" s="345"/>
      <c r="K152" s="345"/>
      <c r="L152" s="345"/>
      <c r="M152" s="345"/>
      <c r="N152" s="345"/>
      <c r="O152" s="345"/>
      <c r="P152" s="413"/>
      <c r="Q152" s="435" t="s">
        <v>417</v>
      </c>
      <c r="R152" s="345"/>
      <c r="S152" s="345"/>
      <c r="T152" s="345"/>
      <c r="U152" s="345"/>
      <c r="V152" s="345"/>
      <c r="W152" s="345"/>
      <c r="X152" s="345"/>
      <c r="Y152" s="345"/>
      <c r="Z152" s="345"/>
      <c r="AA152" s="345"/>
      <c r="AB152" s="604" t="s">
        <v>418</v>
      </c>
      <c r="AC152" s="345"/>
      <c r="AD152" s="413"/>
      <c r="AE152" s="435" t="s">
        <v>344</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1</v>
      </c>
    </row>
    <row r="153" spans="1:51" ht="22.5"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1</v>
      </c>
    </row>
    <row r="154" spans="1:51" ht="22.5" customHeight="1">
      <c r="A154" s="38"/>
      <c r="B154" s="107"/>
      <c r="C154" s="143"/>
      <c r="D154" s="107"/>
      <c r="E154" s="143"/>
      <c r="F154" s="235"/>
      <c r="G154" s="296" t="s">
        <v>459</v>
      </c>
      <c r="H154" s="238"/>
      <c r="I154" s="238"/>
      <c r="J154" s="238"/>
      <c r="K154" s="238"/>
      <c r="L154" s="238"/>
      <c r="M154" s="238"/>
      <c r="N154" s="238"/>
      <c r="O154" s="238"/>
      <c r="P154" s="417"/>
      <c r="Q154" s="191" t="s">
        <v>459</v>
      </c>
      <c r="R154" s="238"/>
      <c r="S154" s="238"/>
      <c r="T154" s="238"/>
      <c r="U154" s="238"/>
      <c r="V154" s="238"/>
      <c r="W154" s="238"/>
      <c r="X154" s="238"/>
      <c r="Y154" s="238"/>
      <c r="Z154" s="238"/>
      <c r="AA154" s="572"/>
      <c r="AB154" s="606"/>
      <c r="AC154" s="622"/>
      <c r="AD154" s="622"/>
      <c r="AE154" s="203" t="s">
        <v>459</v>
      </c>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1</v>
      </c>
    </row>
    <row r="155" spans="1:51" ht="22.5"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1</v>
      </c>
    </row>
    <row r="156" spans="1:51" ht="25.5"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7"/>
      <c r="AC156" s="623"/>
      <c r="AD156" s="623"/>
      <c r="AE156" s="166" t="s">
        <v>345</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1</v>
      </c>
    </row>
    <row r="157" spans="1:51" ht="22.5"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7"/>
      <c r="AC157" s="623"/>
      <c r="AD157" s="623"/>
      <c r="AE157" s="191" t="s">
        <v>459</v>
      </c>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1</v>
      </c>
    </row>
    <row r="158" spans="1:51" ht="22.5"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1</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417</v>
      </c>
      <c r="R159" s="345"/>
      <c r="S159" s="345"/>
      <c r="T159" s="345"/>
      <c r="U159" s="345"/>
      <c r="V159" s="345"/>
      <c r="W159" s="345"/>
      <c r="X159" s="345"/>
      <c r="Y159" s="345"/>
      <c r="Z159" s="345"/>
      <c r="AA159" s="345"/>
      <c r="AB159" s="604" t="s">
        <v>418</v>
      </c>
      <c r="AC159" s="345"/>
      <c r="AD159" s="413"/>
      <c r="AE159" s="675" t="s">
        <v>344</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7"/>
      <c r="AC163" s="623"/>
      <c r="AD163" s="623"/>
      <c r="AE163" s="166" t="s">
        <v>345</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417</v>
      </c>
      <c r="R166" s="345"/>
      <c r="S166" s="345"/>
      <c r="T166" s="345"/>
      <c r="U166" s="345"/>
      <c r="V166" s="345"/>
      <c r="W166" s="345"/>
      <c r="X166" s="345"/>
      <c r="Y166" s="345"/>
      <c r="Z166" s="345"/>
      <c r="AA166" s="345"/>
      <c r="AB166" s="604" t="s">
        <v>418</v>
      </c>
      <c r="AC166" s="345"/>
      <c r="AD166" s="413"/>
      <c r="AE166" s="675" t="s">
        <v>344</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7"/>
      <c r="AC170" s="623"/>
      <c r="AD170" s="623"/>
      <c r="AE170" s="166" t="s">
        <v>345</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417</v>
      </c>
      <c r="R173" s="345"/>
      <c r="S173" s="345"/>
      <c r="T173" s="345"/>
      <c r="U173" s="345"/>
      <c r="V173" s="345"/>
      <c r="W173" s="345"/>
      <c r="X173" s="345"/>
      <c r="Y173" s="345"/>
      <c r="Z173" s="345"/>
      <c r="AA173" s="345"/>
      <c r="AB173" s="604" t="s">
        <v>418</v>
      </c>
      <c r="AC173" s="345"/>
      <c r="AD173" s="413"/>
      <c r="AE173" s="675" t="s">
        <v>344</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7"/>
      <c r="AC177" s="623"/>
      <c r="AD177" s="623"/>
      <c r="AE177" s="166" t="s">
        <v>345</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417</v>
      </c>
      <c r="R180" s="345"/>
      <c r="S180" s="345"/>
      <c r="T180" s="345"/>
      <c r="U180" s="345"/>
      <c r="V180" s="345"/>
      <c r="W180" s="345"/>
      <c r="X180" s="345"/>
      <c r="Y180" s="345"/>
      <c r="Z180" s="345"/>
      <c r="AA180" s="345"/>
      <c r="AB180" s="604" t="s">
        <v>418</v>
      </c>
      <c r="AC180" s="345"/>
      <c r="AD180" s="413"/>
      <c r="AE180" s="675" t="s">
        <v>344</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7"/>
      <c r="AC184" s="623"/>
      <c r="AD184" s="623"/>
      <c r="AE184" s="677" t="s">
        <v>345</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383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459</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363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361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315</v>
      </c>
      <c r="F192" s="234"/>
      <c r="G192" s="307" t="s">
        <v>338</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47</v>
      </c>
      <c r="AC192" s="355"/>
      <c r="AD192" s="495"/>
      <c r="AE192" s="435" t="s">
        <v>435</v>
      </c>
      <c r="AF192" s="345"/>
      <c r="AG192" s="345"/>
      <c r="AH192" s="413"/>
      <c r="AI192" s="435" t="s">
        <v>83</v>
      </c>
      <c r="AJ192" s="345"/>
      <c r="AK192" s="345"/>
      <c r="AL192" s="413"/>
      <c r="AM192" s="435" t="s">
        <v>192</v>
      </c>
      <c r="AN192" s="345"/>
      <c r="AO192" s="345"/>
      <c r="AP192" s="413"/>
      <c r="AQ192" s="601" t="s">
        <v>320</v>
      </c>
      <c r="AR192" s="355"/>
      <c r="AS192" s="355"/>
      <c r="AT192" s="495"/>
      <c r="AU192" s="777" t="s">
        <v>342</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321</v>
      </c>
      <c r="AT193" s="414"/>
      <c r="AU193" s="679"/>
      <c r="AV193" s="679"/>
      <c r="AW193" s="346" t="s">
        <v>299</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339</v>
      </c>
      <c r="Z194" s="509"/>
      <c r="AA194" s="557"/>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98</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338</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47</v>
      </c>
      <c r="AC196" s="355"/>
      <c r="AD196" s="495"/>
      <c r="AE196" s="435" t="s">
        <v>435</v>
      </c>
      <c r="AF196" s="345"/>
      <c r="AG196" s="345"/>
      <c r="AH196" s="413"/>
      <c r="AI196" s="435" t="s">
        <v>83</v>
      </c>
      <c r="AJ196" s="345"/>
      <c r="AK196" s="345"/>
      <c r="AL196" s="413"/>
      <c r="AM196" s="435" t="s">
        <v>192</v>
      </c>
      <c r="AN196" s="345"/>
      <c r="AO196" s="345"/>
      <c r="AP196" s="413"/>
      <c r="AQ196" s="601" t="s">
        <v>320</v>
      </c>
      <c r="AR196" s="355"/>
      <c r="AS196" s="355"/>
      <c r="AT196" s="495"/>
      <c r="AU196" s="777" t="s">
        <v>342</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321</v>
      </c>
      <c r="AT197" s="414"/>
      <c r="AU197" s="679"/>
      <c r="AV197" s="679"/>
      <c r="AW197" s="346" t="s">
        <v>299</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339</v>
      </c>
      <c r="Z198" s="509"/>
      <c r="AA198" s="557"/>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98</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338</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47</v>
      </c>
      <c r="AC200" s="355"/>
      <c r="AD200" s="495"/>
      <c r="AE200" s="435" t="s">
        <v>435</v>
      </c>
      <c r="AF200" s="345"/>
      <c r="AG200" s="345"/>
      <c r="AH200" s="413"/>
      <c r="AI200" s="435" t="s">
        <v>83</v>
      </c>
      <c r="AJ200" s="345"/>
      <c r="AK200" s="345"/>
      <c r="AL200" s="413"/>
      <c r="AM200" s="435" t="s">
        <v>192</v>
      </c>
      <c r="AN200" s="345"/>
      <c r="AO200" s="345"/>
      <c r="AP200" s="413"/>
      <c r="AQ200" s="601" t="s">
        <v>320</v>
      </c>
      <c r="AR200" s="355"/>
      <c r="AS200" s="355"/>
      <c r="AT200" s="495"/>
      <c r="AU200" s="777" t="s">
        <v>342</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321</v>
      </c>
      <c r="AT201" s="414"/>
      <c r="AU201" s="679"/>
      <c r="AV201" s="679"/>
      <c r="AW201" s="346" t="s">
        <v>299</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339</v>
      </c>
      <c r="Z202" s="509"/>
      <c r="AA202" s="557"/>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98</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338</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47</v>
      </c>
      <c r="AC204" s="355"/>
      <c r="AD204" s="495"/>
      <c r="AE204" s="435" t="s">
        <v>435</v>
      </c>
      <c r="AF204" s="345"/>
      <c r="AG204" s="345"/>
      <c r="AH204" s="413"/>
      <c r="AI204" s="435" t="s">
        <v>83</v>
      </c>
      <c r="AJ204" s="345"/>
      <c r="AK204" s="345"/>
      <c r="AL204" s="413"/>
      <c r="AM204" s="435" t="s">
        <v>192</v>
      </c>
      <c r="AN204" s="345"/>
      <c r="AO204" s="345"/>
      <c r="AP204" s="413"/>
      <c r="AQ204" s="601" t="s">
        <v>320</v>
      </c>
      <c r="AR204" s="355"/>
      <c r="AS204" s="355"/>
      <c r="AT204" s="495"/>
      <c r="AU204" s="777" t="s">
        <v>342</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321</v>
      </c>
      <c r="AT205" s="414"/>
      <c r="AU205" s="679"/>
      <c r="AV205" s="679"/>
      <c r="AW205" s="346" t="s">
        <v>299</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339</v>
      </c>
      <c r="Z206" s="509"/>
      <c r="AA206" s="557"/>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98</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338</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47</v>
      </c>
      <c r="AC208" s="355"/>
      <c r="AD208" s="495"/>
      <c r="AE208" s="435" t="s">
        <v>435</v>
      </c>
      <c r="AF208" s="345"/>
      <c r="AG208" s="345"/>
      <c r="AH208" s="413"/>
      <c r="AI208" s="435" t="s">
        <v>83</v>
      </c>
      <c r="AJ208" s="345"/>
      <c r="AK208" s="345"/>
      <c r="AL208" s="413"/>
      <c r="AM208" s="435" t="s">
        <v>192</v>
      </c>
      <c r="AN208" s="345"/>
      <c r="AO208" s="345"/>
      <c r="AP208" s="413"/>
      <c r="AQ208" s="601" t="s">
        <v>320</v>
      </c>
      <c r="AR208" s="355"/>
      <c r="AS208" s="355"/>
      <c r="AT208" s="495"/>
      <c r="AU208" s="777" t="s">
        <v>342</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321</v>
      </c>
      <c r="AT209" s="414"/>
      <c r="AU209" s="679"/>
      <c r="AV209" s="679"/>
      <c r="AW209" s="346" t="s">
        <v>299</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339</v>
      </c>
      <c r="Z210" s="509"/>
      <c r="AA210" s="557"/>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98</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417</v>
      </c>
      <c r="R212" s="345"/>
      <c r="S212" s="345"/>
      <c r="T212" s="345"/>
      <c r="U212" s="345"/>
      <c r="V212" s="345"/>
      <c r="W212" s="345"/>
      <c r="X212" s="345"/>
      <c r="Y212" s="345"/>
      <c r="Z212" s="345"/>
      <c r="AA212" s="345"/>
      <c r="AB212" s="604" t="s">
        <v>418</v>
      </c>
      <c r="AC212" s="345"/>
      <c r="AD212" s="413"/>
      <c r="AE212" s="435" t="s">
        <v>344</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7"/>
      <c r="AC216" s="623"/>
      <c r="AD216" s="623"/>
      <c r="AE216" s="166" t="s">
        <v>345</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417</v>
      </c>
      <c r="R219" s="345"/>
      <c r="S219" s="345"/>
      <c r="T219" s="345"/>
      <c r="U219" s="345"/>
      <c r="V219" s="345"/>
      <c r="W219" s="345"/>
      <c r="X219" s="345"/>
      <c r="Y219" s="345"/>
      <c r="Z219" s="345"/>
      <c r="AA219" s="345"/>
      <c r="AB219" s="604" t="s">
        <v>418</v>
      </c>
      <c r="AC219" s="345"/>
      <c r="AD219" s="413"/>
      <c r="AE219" s="675" t="s">
        <v>344</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7"/>
      <c r="AC223" s="623"/>
      <c r="AD223" s="623"/>
      <c r="AE223" s="166" t="s">
        <v>345</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417</v>
      </c>
      <c r="R226" s="345"/>
      <c r="S226" s="345"/>
      <c r="T226" s="345"/>
      <c r="U226" s="345"/>
      <c r="V226" s="345"/>
      <c r="W226" s="345"/>
      <c r="X226" s="345"/>
      <c r="Y226" s="345"/>
      <c r="Z226" s="345"/>
      <c r="AA226" s="345"/>
      <c r="AB226" s="604" t="s">
        <v>418</v>
      </c>
      <c r="AC226" s="345"/>
      <c r="AD226" s="413"/>
      <c r="AE226" s="675" t="s">
        <v>344</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7"/>
      <c r="AC230" s="623"/>
      <c r="AD230" s="623"/>
      <c r="AE230" s="166" t="s">
        <v>345</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417</v>
      </c>
      <c r="R233" s="345"/>
      <c r="S233" s="345"/>
      <c r="T233" s="345"/>
      <c r="U233" s="345"/>
      <c r="V233" s="345"/>
      <c r="W233" s="345"/>
      <c r="X233" s="345"/>
      <c r="Y233" s="345"/>
      <c r="Z233" s="345"/>
      <c r="AA233" s="345"/>
      <c r="AB233" s="604" t="s">
        <v>418</v>
      </c>
      <c r="AC233" s="345"/>
      <c r="AD233" s="413"/>
      <c r="AE233" s="675" t="s">
        <v>344</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7"/>
      <c r="AC237" s="623"/>
      <c r="AD237" s="623"/>
      <c r="AE237" s="166" t="s">
        <v>345</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417</v>
      </c>
      <c r="R240" s="345"/>
      <c r="S240" s="345"/>
      <c r="T240" s="345"/>
      <c r="U240" s="345"/>
      <c r="V240" s="345"/>
      <c r="W240" s="345"/>
      <c r="X240" s="345"/>
      <c r="Y240" s="345"/>
      <c r="Z240" s="345"/>
      <c r="AA240" s="345"/>
      <c r="AB240" s="604" t="s">
        <v>418</v>
      </c>
      <c r="AC240" s="345"/>
      <c r="AD240" s="413"/>
      <c r="AE240" s="675" t="s">
        <v>344</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7"/>
      <c r="AC244" s="623"/>
      <c r="AD244" s="623"/>
      <c r="AE244" s="677" t="s">
        <v>345</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383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363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361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315</v>
      </c>
      <c r="F252" s="234"/>
      <c r="G252" s="307" t="s">
        <v>338</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47</v>
      </c>
      <c r="AC252" s="355"/>
      <c r="AD252" s="495"/>
      <c r="AE252" s="435" t="s">
        <v>435</v>
      </c>
      <c r="AF252" s="345"/>
      <c r="AG252" s="345"/>
      <c r="AH252" s="413"/>
      <c r="AI252" s="435" t="s">
        <v>83</v>
      </c>
      <c r="AJ252" s="345"/>
      <c r="AK252" s="345"/>
      <c r="AL252" s="413"/>
      <c r="AM252" s="435" t="s">
        <v>192</v>
      </c>
      <c r="AN252" s="345"/>
      <c r="AO252" s="345"/>
      <c r="AP252" s="413"/>
      <c r="AQ252" s="601" t="s">
        <v>320</v>
      </c>
      <c r="AR252" s="355"/>
      <c r="AS252" s="355"/>
      <c r="AT252" s="495"/>
      <c r="AU252" s="777" t="s">
        <v>342</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321</v>
      </c>
      <c r="AT253" s="414"/>
      <c r="AU253" s="679"/>
      <c r="AV253" s="679"/>
      <c r="AW253" s="346" t="s">
        <v>299</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339</v>
      </c>
      <c r="Z254" s="509"/>
      <c r="AA254" s="557"/>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98</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338</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47</v>
      </c>
      <c r="AC256" s="355"/>
      <c r="AD256" s="495"/>
      <c r="AE256" s="435" t="s">
        <v>435</v>
      </c>
      <c r="AF256" s="345"/>
      <c r="AG256" s="345"/>
      <c r="AH256" s="413"/>
      <c r="AI256" s="435" t="s">
        <v>83</v>
      </c>
      <c r="AJ256" s="345"/>
      <c r="AK256" s="345"/>
      <c r="AL256" s="413"/>
      <c r="AM256" s="435" t="s">
        <v>192</v>
      </c>
      <c r="AN256" s="345"/>
      <c r="AO256" s="345"/>
      <c r="AP256" s="413"/>
      <c r="AQ256" s="601" t="s">
        <v>320</v>
      </c>
      <c r="AR256" s="355"/>
      <c r="AS256" s="355"/>
      <c r="AT256" s="495"/>
      <c r="AU256" s="777" t="s">
        <v>342</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321</v>
      </c>
      <c r="AT257" s="414"/>
      <c r="AU257" s="679"/>
      <c r="AV257" s="679"/>
      <c r="AW257" s="346" t="s">
        <v>299</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339</v>
      </c>
      <c r="Z258" s="509"/>
      <c r="AA258" s="557"/>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98</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338</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47</v>
      </c>
      <c r="AC260" s="355"/>
      <c r="AD260" s="495"/>
      <c r="AE260" s="435" t="s">
        <v>435</v>
      </c>
      <c r="AF260" s="345"/>
      <c r="AG260" s="345"/>
      <c r="AH260" s="413"/>
      <c r="AI260" s="435" t="s">
        <v>83</v>
      </c>
      <c r="AJ260" s="345"/>
      <c r="AK260" s="345"/>
      <c r="AL260" s="413"/>
      <c r="AM260" s="435" t="s">
        <v>192</v>
      </c>
      <c r="AN260" s="345"/>
      <c r="AO260" s="345"/>
      <c r="AP260" s="413"/>
      <c r="AQ260" s="601" t="s">
        <v>320</v>
      </c>
      <c r="AR260" s="355"/>
      <c r="AS260" s="355"/>
      <c r="AT260" s="495"/>
      <c r="AU260" s="777" t="s">
        <v>342</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321</v>
      </c>
      <c r="AT261" s="414"/>
      <c r="AU261" s="679"/>
      <c r="AV261" s="679"/>
      <c r="AW261" s="346" t="s">
        <v>299</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339</v>
      </c>
      <c r="Z262" s="509"/>
      <c r="AA262" s="557"/>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98</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338</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47</v>
      </c>
      <c r="AC264" s="345"/>
      <c r="AD264" s="413"/>
      <c r="AE264" s="435" t="s">
        <v>435</v>
      </c>
      <c r="AF264" s="345"/>
      <c r="AG264" s="345"/>
      <c r="AH264" s="413"/>
      <c r="AI264" s="435" t="s">
        <v>83</v>
      </c>
      <c r="AJ264" s="345"/>
      <c r="AK264" s="345"/>
      <c r="AL264" s="413"/>
      <c r="AM264" s="435" t="s">
        <v>192</v>
      </c>
      <c r="AN264" s="345"/>
      <c r="AO264" s="345"/>
      <c r="AP264" s="413"/>
      <c r="AQ264" s="435" t="s">
        <v>320</v>
      </c>
      <c r="AR264" s="345"/>
      <c r="AS264" s="345"/>
      <c r="AT264" s="413"/>
      <c r="AU264" s="695" t="s">
        <v>342</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321</v>
      </c>
      <c r="AT265" s="414"/>
      <c r="AU265" s="679"/>
      <c r="AV265" s="679"/>
      <c r="AW265" s="346" t="s">
        <v>299</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339</v>
      </c>
      <c r="Z266" s="509"/>
      <c r="AA266" s="557"/>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98</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338</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47</v>
      </c>
      <c r="AC268" s="355"/>
      <c r="AD268" s="495"/>
      <c r="AE268" s="435" t="s">
        <v>435</v>
      </c>
      <c r="AF268" s="345"/>
      <c r="AG268" s="345"/>
      <c r="AH268" s="413"/>
      <c r="AI268" s="435" t="s">
        <v>83</v>
      </c>
      <c r="AJ268" s="345"/>
      <c r="AK268" s="345"/>
      <c r="AL268" s="413"/>
      <c r="AM268" s="435" t="s">
        <v>192</v>
      </c>
      <c r="AN268" s="345"/>
      <c r="AO268" s="345"/>
      <c r="AP268" s="413"/>
      <c r="AQ268" s="601" t="s">
        <v>320</v>
      </c>
      <c r="AR268" s="355"/>
      <c r="AS268" s="355"/>
      <c r="AT268" s="495"/>
      <c r="AU268" s="777" t="s">
        <v>342</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321</v>
      </c>
      <c r="AT269" s="414"/>
      <c r="AU269" s="679"/>
      <c r="AV269" s="679"/>
      <c r="AW269" s="346" t="s">
        <v>299</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339</v>
      </c>
      <c r="Z270" s="509"/>
      <c r="AA270" s="557"/>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98</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417</v>
      </c>
      <c r="R272" s="345"/>
      <c r="S272" s="345"/>
      <c r="T272" s="345"/>
      <c r="U272" s="345"/>
      <c r="V272" s="345"/>
      <c r="W272" s="345"/>
      <c r="X272" s="345"/>
      <c r="Y272" s="345"/>
      <c r="Z272" s="345"/>
      <c r="AA272" s="345"/>
      <c r="AB272" s="604" t="s">
        <v>418</v>
      </c>
      <c r="AC272" s="345"/>
      <c r="AD272" s="413"/>
      <c r="AE272" s="435" t="s">
        <v>344</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7"/>
      <c r="AC276" s="623"/>
      <c r="AD276" s="623"/>
      <c r="AE276" s="166" t="s">
        <v>345</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417</v>
      </c>
      <c r="R279" s="345"/>
      <c r="S279" s="345"/>
      <c r="T279" s="345"/>
      <c r="U279" s="345"/>
      <c r="V279" s="345"/>
      <c r="W279" s="345"/>
      <c r="X279" s="345"/>
      <c r="Y279" s="345"/>
      <c r="Z279" s="345"/>
      <c r="AA279" s="345"/>
      <c r="AB279" s="604" t="s">
        <v>418</v>
      </c>
      <c r="AC279" s="345"/>
      <c r="AD279" s="413"/>
      <c r="AE279" s="675" t="s">
        <v>344</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7"/>
      <c r="AC283" s="623"/>
      <c r="AD283" s="623"/>
      <c r="AE283" s="166" t="s">
        <v>345</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417</v>
      </c>
      <c r="R286" s="345"/>
      <c r="S286" s="345"/>
      <c r="T286" s="345"/>
      <c r="U286" s="345"/>
      <c r="V286" s="345"/>
      <c r="W286" s="345"/>
      <c r="X286" s="345"/>
      <c r="Y286" s="345"/>
      <c r="Z286" s="345"/>
      <c r="AA286" s="345"/>
      <c r="AB286" s="604" t="s">
        <v>418</v>
      </c>
      <c r="AC286" s="345"/>
      <c r="AD286" s="413"/>
      <c r="AE286" s="675" t="s">
        <v>344</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7"/>
      <c r="AC290" s="623"/>
      <c r="AD290" s="623"/>
      <c r="AE290" s="166" t="s">
        <v>345</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417</v>
      </c>
      <c r="R293" s="345"/>
      <c r="S293" s="345"/>
      <c r="T293" s="345"/>
      <c r="U293" s="345"/>
      <c r="V293" s="345"/>
      <c r="W293" s="345"/>
      <c r="X293" s="345"/>
      <c r="Y293" s="345"/>
      <c r="Z293" s="345"/>
      <c r="AA293" s="345"/>
      <c r="AB293" s="604" t="s">
        <v>418</v>
      </c>
      <c r="AC293" s="345"/>
      <c r="AD293" s="413"/>
      <c r="AE293" s="675" t="s">
        <v>344</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7"/>
      <c r="AC297" s="623"/>
      <c r="AD297" s="623"/>
      <c r="AE297" s="166" t="s">
        <v>345</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417</v>
      </c>
      <c r="R300" s="345"/>
      <c r="S300" s="345"/>
      <c r="T300" s="345"/>
      <c r="U300" s="345"/>
      <c r="V300" s="345"/>
      <c r="W300" s="345"/>
      <c r="X300" s="345"/>
      <c r="Y300" s="345"/>
      <c r="Z300" s="345"/>
      <c r="AA300" s="345"/>
      <c r="AB300" s="604" t="s">
        <v>418</v>
      </c>
      <c r="AC300" s="345"/>
      <c r="AD300" s="413"/>
      <c r="AE300" s="675" t="s">
        <v>344</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7"/>
      <c r="AC304" s="623"/>
      <c r="AD304" s="623"/>
      <c r="AE304" s="677" t="s">
        <v>345</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383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363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361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315</v>
      </c>
      <c r="F312" s="234"/>
      <c r="G312" s="307" t="s">
        <v>338</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47</v>
      </c>
      <c r="AC312" s="355"/>
      <c r="AD312" s="495"/>
      <c r="AE312" s="435" t="s">
        <v>435</v>
      </c>
      <c r="AF312" s="345"/>
      <c r="AG312" s="345"/>
      <c r="AH312" s="413"/>
      <c r="AI312" s="435" t="s">
        <v>83</v>
      </c>
      <c r="AJ312" s="345"/>
      <c r="AK312" s="345"/>
      <c r="AL312" s="413"/>
      <c r="AM312" s="435" t="s">
        <v>192</v>
      </c>
      <c r="AN312" s="345"/>
      <c r="AO312" s="345"/>
      <c r="AP312" s="413"/>
      <c r="AQ312" s="601" t="s">
        <v>320</v>
      </c>
      <c r="AR312" s="355"/>
      <c r="AS312" s="355"/>
      <c r="AT312" s="495"/>
      <c r="AU312" s="777" t="s">
        <v>342</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321</v>
      </c>
      <c r="AT313" s="414"/>
      <c r="AU313" s="679"/>
      <c r="AV313" s="679"/>
      <c r="AW313" s="346" t="s">
        <v>299</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339</v>
      </c>
      <c r="Z314" s="509"/>
      <c r="AA314" s="557"/>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98</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338</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47</v>
      </c>
      <c r="AC316" s="355"/>
      <c r="AD316" s="495"/>
      <c r="AE316" s="435" t="s">
        <v>435</v>
      </c>
      <c r="AF316" s="345"/>
      <c r="AG316" s="345"/>
      <c r="AH316" s="413"/>
      <c r="AI316" s="435" t="s">
        <v>83</v>
      </c>
      <c r="AJ316" s="345"/>
      <c r="AK316" s="345"/>
      <c r="AL316" s="413"/>
      <c r="AM316" s="435" t="s">
        <v>192</v>
      </c>
      <c r="AN316" s="345"/>
      <c r="AO316" s="345"/>
      <c r="AP316" s="413"/>
      <c r="AQ316" s="601" t="s">
        <v>320</v>
      </c>
      <c r="AR316" s="355"/>
      <c r="AS316" s="355"/>
      <c r="AT316" s="495"/>
      <c r="AU316" s="777" t="s">
        <v>342</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321</v>
      </c>
      <c r="AT317" s="414"/>
      <c r="AU317" s="679"/>
      <c r="AV317" s="679"/>
      <c r="AW317" s="346" t="s">
        <v>299</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339</v>
      </c>
      <c r="Z318" s="509"/>
      <c r="AA318" s="557"/>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98</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338</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47</v>
      </c>
      <c r="AC320" s="355"/>
      <c r="AD320" s="495"/>
      <c r="AE320" s="435" t="s">
        <v>435</v>
      </c>
      <c r="AF320" s="345"/>
      <c r="AG320" s="345"/>
      <c r="AH320" s="413"/>
      <c r="AI320" s="435" t="s">
        <v>83</v>
      </c>
      <c r="AJ320" s="345"/>
      <c r="AK320" s="345"/>
      <c r="AL320" s="413"/>
      <c r="AM320" s="435" t="s">
        <v>192</v>
      </c>
      <c r="AN320" s="345"/>
      <c r="AO320" s="345"/>
      <c r="AP320" s="413"/>
      <c r="AQ320" s="601" t="s">
        <v>320</v>
      </c>
      <c r="AR320" s="355"/>
      <c r="AS320" s="355"/>
      <c r="AT320" s="495"/>
      <c r="AU320" s="777" t="s">
        <v>342</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321</v>
      </c>
      <c r="AT321" s="414"/>
      <c r="AU321" s="679"/>
      <c r="AV321" s="679"/>
      <c r="AW321" s="346" t="s">
        <v>299</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339</v>
      </c>
      <c r="Z322" s="509"/>
      <c r="AA322" s="557"/>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98</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338</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47</v>
      </c>
      <c r="AC324" s="355"/>
      <c r="AD324" s="495"/>
      <c r="AE324" s="435" t="s">
        <v>435</v>
      </c>
      <c r="AF324" s="345"/>
      <c r="AG324" s="345"/>
      <c r="AH324" s="413"/>
      <c r="AI324" s="435" t="s">
        <v>83</v>
      </c>
      <c r="AJ324" s="345"/>
      <c r="AK324" s="345"/>
      <c r="AL324" s="413"/>
      <c r="AM324" s="435" t="s">
        <v>192</v>
      </c>
      <c r="AN324" s="345"/>
      <c r="AO324" s="345"/>
      <c r="AP324" s="413"/>
      <c r="AQ324" s="601" t="s">
        <v>320</v>
      </c>
      <c r="AR324" s="355"/>
      <c r="AS324" s="355"/>
      <c r="AT324" s="495"/>
      <c r="AU324" s="777" t="s">
        <v>342</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321</v>
      </c>
      <c r="AT325" s="414"/>
      <c r="AU325" s="679"/>
      <c r="AV325" s="679"/>
      <c r="AW325" s="346" t="s">
        <v>299</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339</v>
      </c>
      <c r="Z326" s="509"/>
      <c r="AA326" s="557"/>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98</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338</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47</v>
      </c>
      <c r="AC328" s="355"/>
      <c r="AD328" s="495"/>
      <c r="AE328" s="435" t="s">
        <v>435</v>
      </c>
      <c r="AF328" s="345"/>
      <c r="AG328" s="345"/>
      <c r="AH328" s="413"/>
      <c r="AI328" s="435" t="s">
        <v>83</v>
      </c>
      <c r="AJ328" s="345"/>
      <c r="AK328" s="345"/>
      <c r="AL328" s="413"/>
      <c r="AM328" s="435" t="s">
        <v>192</v>
      </c>
      <c r="AN328" s="345"/>
      <c r="AO328" s="345"/>
      <c r="AP328" s="413"/>
      <c r="AQ328" s="601" t="s">
        <v>320</v>
      </c>
      <c r="AR328" s="355"/>
      <c r="AS328" s="355"/>
      <c r="AT328" s="495"/>
      <c r="AU328" s="777" t="s">
        <v>342</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321</v>
      </c>
      <c r="AT329" s="414"/>
      <c r="AU329" s="679"/>
      <c r="AV329" s="679"/>
      <c r="AW329" s="346" t="s">
        <v>299</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339</v>
      </c>
      <c r="Z330" s="509"/>
      <c r="AA330" s="557"/>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98</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417</v>
      </c>
      <c r="R332" s="345"/>
      <c r="S332" s="345"/>
      <c r="T332" s="345"/>
      <c r="U332" s="345"/>
      <c r="V332" s="345"/>
      <c r="W332" s="345"/>
      <c r="X332" s="345"/>
      <c r="Y332" s="345"/>
      <c r="Z332" s="345"/>
      <c r="AA332" s="345"/>
      <c r="AB332" s="604" t="s">
        <v>418</v>
      </c>
      <c r="AC332" s="345"/>
      <c r="AD332" s="413"/>
      <c r="AE332" s="435" t="s">
        <v>344</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7"/>
      <c r="AC336" s="623"/>
      <c r="AD336" s="623"/>
      <c r="AE336" s="166" t="s">
        <v>345</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417</v>
      </c>
      <c r="R339" s="345"/>
      <c r="S339" s="345"/>
      <c r="T339" s="345"/>
      <c r="U339" s="345"/>
      <c r="V339" s="345"/>
      <c r="W339" s="345"/>
      <c r="X339" s="345"/>
      <c r="Y339" s="345"/>
      <c r="Z339" s="345"/>
      <c r="AA339" s="345"/>
      <c r="AB339" s="604" t="s">
        <v>418</v>
      </c>
      <c r="AC339" s="345"/>
      <c r="AD339" s="413"/>
      <c r="AE339" s="675" t="s">
        <v>344</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7"/>
      <c r="AC343" s="623"/>
      <c r="AD343" s="623"/>
      <c r="AE343" s="166" t="s">
        <v>345</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417</v>
      </c>
      <c r="R346" s="345"/>
      <c r="S346" s="345"/>
      <c r="T346" s="345"/>
      <c r="U346" s="345"/>
      <c r="V346" s="345"/>
      <c r="W346" s="345"/>
      <c r="X346" s="345"/>
      <c r="Y346" s="345"/>
      <c r="Z346" s="345"/>
      <c r="AA346" s="345"/>
      <c r="AB346" s="604" t="s">
        <v>418</v>
      </c>
      <c r="AC346" s="345"/>
      <c r="AD346" s="413"/>
      <c r="AE346" s="675" t="s">
        <v>344</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7"/>
      <c r="AC350" s="623"/>
      <c r="AD350" s="623"/>
      <c r="AE350" s="166" t="s">
        <v>345</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417</v>
      </c>
      <c r="R353" s="345"/>
      <c r="S353" s="345"/>
      <c r="T353" s="345"/>
      <c r="U353" s="345"/>
      <c r="V353" s="345"/>
      <c r="W353" s="345"/>
      <c r="X353" s="345"/>
      <c r="Y353" s="345"/>
      <c r="Z353" s="345"/>
      <c r="AA353" s="345"/>
      <c r="AB353" s="604" t="s">
        <v>418</v>
      </c>
      <c r="AC353" s="345"/>
      <c r="AD353" s="413"/>
      <c r="AE353" s="675" t="s">
        <v>344</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7"/>
      <c r="AC357" s="623"/>
      <c r="AD357" s="623"/>
      <c r="AE357" s="166" t="s">
        <v>345</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417</v>
      </c>
      <c r="R360" s="345"/>
      <c r="S360" s="345"/>
      <c r="T360" s="345"/>
      <c r="U360" s="345"/>
      <c r="V360" s="345"/>
      <c r="W360" s="345"/>
      <c r="X360" s="345"/>
      <c r="Y360" s="345"/>
      <c r="Z360" s="345"/>
      <c r="AA360" s="345"/>
      <c r="AB360" s="604" t="s">
        <v>418</v>
      </c>
      <c r="AC360" s="345"/>
      <c r="AD360" s="413"/>
      <c r="AE360" s="675" t="s">
        <v>344</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7"/>
      <c r="AC364" s="623"/>
      <c r="AD364" s="623"/>
      <c r="AE364" s="677" t="s">
        <v>345</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383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363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361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315</v>
      </c>
      <c r="F372" s="234"/>
      <c r="G372" s="307" t="s">
        <v>338</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47</v>
      </c>
      <c r="AC372" s="355"/>
      <c r="AD372" s="495"/>
      <c r="AE372" s="435" t="s">
        <v>435</v>
      </c>
      <c r="AF372" s="345"/>
      <c r="AG372" s="345"/>
      <c r="AH372" s="413"/>
      <c r="AI372" s="435" t="s">
        <v>83</v>
      </c>
      <c r="AJ372" s="345"/>
      <c r="AK372" s="345"/>
      <c r="AL372" s="413"/>
      <c r="AM372" s="435" t="s">
        <v>192</v>
      </c>
      <c r="AN372" s="345"/>
      <c r="AO372" s="345"/>
      <c r="AP372" s="413"/>
      <c r="AQ372" s="601" t="s">
        <v>320</v>
      </c>
      <c r="AR372" s="355"/>
      <c r="AS372" s="355"/>
      <c r="AT372" s="495"/>
      <c r="AU372" s="777" t="s">
        <v>342</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321</v>
      </c>
      <c r="AT373" s="414"/>
      <c r="AU373" s="679"/>
      <c r="AV373" s="679"/>
      <c r="AW373" s="346" t="s">
        <v>299</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339</v>
      </c>
      <c r="Z374" s="509"/>
      <c r="AA374" s="557"/>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98</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338</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47</v>
      </c>
      <c r="AC376" s="355"/>
      <c r="AD376" s="495"/>
      <c r="AE376" s="435" t="s">
        <v>435</v>
      </c>
      <c r="AF376" s="345"/>
      <c r="AG376" s="345"/>
      <c r="AH376" s="413"/>
      <c r="AI376" s="435" t="s">
        <v>83</v>
      </c>
      <c r="AJ376" s="345"/>
      <c r="AK376" s="345"/>
      <c r="AL376" s="413"/>
      <c r="AM376" s="435" t="s">
        <v>192</v>
      </c>
      <c r="AN376" s="345"/>
      <c r="AO376" s="345"/>
      <c r="AP376" s="413"/>
      <c r="AQ376" s="601" t="s">
        <v>320</v>
      </c>
      <c r="AR376" s="355"/>
      <c r="AS376" s="355"/>
      <c r="AT376" s="495"/>
      <c r="AU376" s="777" t="s">
        <v>342</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321</v>
      </c>
      <c r="AT377" s="414"/>
      <c r="AU377" s="679"/>
      <c r="AV377" s="679"/>
      <c r="AW377" s="346" t="s">
        <v>299</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339</v>
      </c>
      <c r="Z378" s="509"/>
      <c r="AA378" s="557"/>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98</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338</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47</v>
      </c>
      <c r="AC380" s="355"/>
      <c r="AD380" s="495"/>
      <c r="AE380" s="435" t="s">
        <v>435</v>
      </c>
      <c r="AF380" s="345"/>
      <c r="AG380" s="345"/>
      <c r="AH380" s="413"/>
      <c r="AI380" s="435" t="s">
        <v>83</v>
      </c>
      <c r="AJ380" s="345"/>
      <c r="AK380" s="345"/>
      <c r="AL380" s="413"/>
      <c r="AM380" s="435" t="s">
        <v>192</v>
      </c>
      <c r="AN380" s="345"/>
      <c r="AO380" s="345"/>
      <c r="AP380" s="413"/>
      <c r="AQ380" s="601" t="s">
        <v>320</v>
      </c>
      <c r="AR380" s="355"/>
      <c r="AS380" s="355"/>
      <c r="AT380" s="495"/>
      <c r="AU380" s="777" t="s">
        <v>342</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321</v>
      </c>
      <c r="AT381" s="414"/>
      <c r="AU381" s="679"/>
      <c r="AV381" s="679"/>
      <c r="AW381" s="346" t="s">
        <v>299</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339</v>
      </c>
      <c r="Z382" s="509"/>
      <c r="AA382" s="557"/>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98</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338</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47</v>
      </c>
      <c r="AC384" s="355"/>
      <c r="AD384" s="495"/>
      <c r="AE384" s="435" t="s">
        <v>435</v>
      </c>
      <c r="AF384" s="345"/>
      <c r="AG384" s="345"/>
      <c r="AH384" s="413"/>
      <c r="AI384" s="435" t="s">
        <v>83</v>
      </c>
      <c r="AJ384" s="345"/>
      <c r="AK384" s="345"/>
      <c r="AL384" s="413"/>
      <c r="AM384" s="435" t="s">
        <v>192</v>
      </c>
      <c r="AN384" s="345"/>
      <c r="AO384" s="345"/>
      <c r="AP384" s="413"/>
      <c r="AQ384" s="601" t="s">
        <v>320</v>
      </c>
      <c r="AR384" s="355"/>
      <c r="AS384" s="355"/>
      <c r="AT384" s="495"/>
      <c r="AU384" s="777" t="s">
        <v>342</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321</v>
      </c>
      <c r="AT385" s="414"/>
      <c r="AU385" s="679"/>
      <c r="AV385" s="679"/>
      <c r="AW385" s="346" t="s">
        <v>299</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339</v>
      </c>
      <c r="Z386" s="509"/>
      <c r="AA386" s="557"/>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98</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338</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47</v>
      </c>
      <c r="AC388" s="355"/>
      <c r="AD388" s="495"/>
      <c r="AE388" s="435" t="s">
        <v>435</v>
      </c>
      <c r="AF388" s="345"/>
      <c r="AG388" s="345"/>
      <c r="AH388" s="413"/>
      <c r="AI388" s="435" t="s">
        <v>83</v>
      </c>
      <c r="AJ388" s="345"/>
      <c r="AK388" s="345"/>
      <c r="AL388" s="413"/>
      <c r="AM388" s="435" t="s">
        <v>192</v>
      </c>
      <c r="AN388" s="345"/>
      <c r="AO388" s="345"/>
      <c r="AP388" s="413"/>
      <c r="AQ388" s="601" t="s">
        <v>320</v>
      </c>
      <c r="AR388" s="355"/>
      <c r="AS388" s="355"/>
      <c r="AT388" s="495"/>
      <c r="AU388" s="777" t="s">
        <v>342</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321</v>
      </c>
      <c r="AT389" s="414"/>
      <c r="AU389" s="679"/>
      <c r="AV389" s="679"/>
      <c r="AW389" s="346" t="s">
        <v>299</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339</v>
      </c>
      <c r="Z390" s="509"/>
      <c r="AA390" s="557"/>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98</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417</v>
      </c>
      <c r="R392" s="345"/>
      <c r="S392" s="345"/>
      <c r="T392" s="345"/>
      <c r="U392" s="345"/>
      <c r="V392" s="345"/>
      <c r="W392" s="345"/>
      <c r="X392" s="345"/>
      <c r="Y392" s="345"/>
      <c r="Z392" s="345"/>
      <c r="AA392" s="345"/>
      <c r="AB392" s="604" t="s">
        <v>418</v>
      </c>
      <c r="AC392" s="345"/>
      <c r="AD392" s="413"/>
      <c r="AE392" s="435" t="s">
        <v>344</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7"/>
      <c r="AC396" s="623"/>
      <c r="AD396" s="623"/>
      <c r="AE396" s="166" t="s">
        <v>345</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417</v>
      </c>
      <c r="R399" s="345"/>
      <c r="S399" s="345"/>
      <c r="T399" s="345"/>
      <c r="U399" s="345"/>
      <c r="V399" s="345"/>
      <c r="W399" s="345"/>
      <c r="X399" s="345"/>
      <c r="Y399" s="345"/>
      <c r="Z399" s="345"/>
      <c r="AA399" s="345"/>
      <c r="AB399" s="604" t="s">
        <v>418</v>
      </c>
      <c r="AC399" s="345"/>
      <c r="AD399" s="413"/>
      <c r="AE399" s="675" t="s">
        <v>344</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7"/>
      <c r="AC403" s="623"/>
      <c r="AD403" s="623"/>
      <c r="AE403" s="166" t="s">
        <v>345</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417</v>
      </c>
      <c r="R406" s="345"/>
      <c r="S406" s="345"/>
      <c r="T406" s="345"/>
      <c r="U406" s="345"/>
      <c r="V406" s="345"/>
      <c r="W406" s="345"/>
      <c r="X406" s="345"/>
      <c r="Y406" s="345"/>
      <c r="Z406" s="345"/>
      <c r="AA406" s="345"/>
      <c r="AB406" s="604" t="s">
        <v>418</v>
      </c>
      <c r="AC406" s="345"/>
      <c r="AD406" s="413"/>
      <c r="AE406" s="675" t="s">
        <v>344</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7"/>
      <c r="AC410" s="623"/>
      <c r="AD410" s="623"/>
      <c r="AE410" s="166" t="s">
        <v>345</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417</v>
      </c>
      <c r="R413" s="345"/>
      <c r="S413" s="345"/>
      <c r="T413" s="345"/>
      <c r="U413" s="345"/>
      <c r="V413" s="345"/>
      <c r="W413" s="345"/>
      <c r="X413" s="345"/>
      <c r="Y413" s="345"/>
      <c r="Z413" s="345"/>
      <c r="AA413" s="345"/>
      <c r="AB413" s="604" t="s">
        <v>418</v>
      </c>
      <c r="AC413" s="345"/>
      <c r="AD413" s="413"/>
      <c r="AE413" s="675" t="s">
        <v>344</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7"/>
      <c r="AC417" s="623"/>
      <c r="AD417" s="623"/>
      <c r="AE417" s="166" t="s">
        <v>345</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417</v>
      </c>
      <c r="R420" s="345"/>
      <c r="S420" s="345"/>
      <c r="T420" s="345"/>
      <c r="U420" s="345"/>
      <c r="V420" s="345"/>
      <c r="W420" s="345"/>
      <c r="X420" s="345"/>
      <c r="Y420" s="345"/>
      <c r="Z420" s="345"/>
      <c r="AA420" s="345"/>
      <c r="AB420" s="604" t="s">
        <v>418</v>
      </c>
      <c r="AC420" s="345"/>
      <c r="AD420" s="413"/>
      <c r="AE420" s="675" t="s">
        <v>344</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7"/>
      <c r="AC424" s="623"/>
      <c r="AD424" s="623"/>
      <c r="AE424" s="677" t="s">
        <v>345</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383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549</v>
      </c>
      <c r="D430" s="169"/>
      <c r="E430" s="189" t="s">
        <v>456</v>
      </c>
      <c r="F430" s="242"/>
      <c r="G430" s="310" t="s">
        <v>347</v>
      </c>
      <c r="H430" s="237"/>
      <c r="I430" s="237"/>
      <c r="J430" s="377" t="s">
        <v>459</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330</v>
      </c>
      <c r="F431" s="243"/>
      <c r="G431" s="311" t="s">
        <v>327</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47</v>
      </c>
      <c r="AC431" s="345"/>
      <c r="AD431" s="413"/>
      <c r="AE431" s="678" t="s">
        <v>57</v>
      </c>
      <c r="AF431" s="697"/>
      <c r="AG431" s="697"/>
      <c r="AH431" s="713"/>
      <c r="AI431" s="726" t="s">
        <v>545</v>
      </c>
      <c r="AJ431" s="726"/>
      <c r="AK431" s="726"/>
      <c r="AL431" s="435"/>
      <c r="AM431" s="726" t="s">
        <v>55</v>
      </c>
      <c r="AN431" s="726"/>
      <c r="AO431" s="726"/>
      <c r="AP431" s="435"/>
      <c r="AQ431" s="435" t="s">
        <v>320</v>
      </c>
      <c r="AR431" s="345"/>
      <c r="AS431" s="345"/>
      <c r="AT431" s="413"/>
      <c r="AU431" s="695" t="s">
        <v>245</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9"/>
      <c r="AF432" s="679"/>
      <c r="AG432" s="346" t="s">
        <v>321</v>
      </c>
      <c r="AH432" s="414"/>
      <c r="AI432" s="727"/>
      <c r="AJ432" s="727"/>
      <c r="AK432" s="727"/>
      <c r="AL432" s="436"/>
      <c r="AM432" s="727"/>
      <c r="AN432" s="727"/>
      <c r="AO432" s="727"/>
      <c r="AP432" s="436"/>
      <c r="AQ432" s="753"/>
      <c r="AR432" s="679"/>
      <c r="AS432" s="346" t="s">
        <v>321</v>
      </c>
      <c r="AT432" s="414"/>
      <c r="AU432" s="679"/>
      <c r="AV432" s="679"/>
      <c r="AW432" s="346" t="s">
        <v>299</v>
      </c>
      <c r="AX432" s="809"/>
      <c r="AY432">
        <f>$AY$431</f>
        <v>1</v>
      </c>
    </row>
    <row r="433" spans="1:51" ht="23.25" customHeight="1">
      <c r="A433" s="38"/>
      <c r="B433" s="107"/>
      <c r="C433" s="143"/>
      <c r="D433" s="107"/>
      <c r="E433" s="195"/>
      <c r="F433" s="243"/>
      <c r="G433" s="296" t="s">
        <v>459</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89"/>
      <c r="AC433" s="589"/>
      <c r="AD433" s="589"/>
      <c r="AE433" s="668"/>
      <c r="AF433" s="691"/>
      <c r="AG433" s="691"/>
      <c r="AH433" s="691"/>
      <c r="AI433" s="668"/>
      <c r="AJ433" s="691"/>
      <c r="AK433" s="691"/>
      <c r="AL433" s="691"/>
      <c r="AM433" s="668"/>
      <c r="AN433" s="691"/>
      <c r="AO433" s="691"/>
      <c r="AP433" s="714"/>
      <c r="AQ433" s="668"/>
      <c r="AR433" s="691"/>
      <c r="AS433" s="691"/>
      <c r="AT433" s="714"/>
      <c r="AU433" s="691"/>
      <c r="AV433" s="691"/>
      <c r="AW433" s="691"/>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98</v>
      </c>
      <c r="Z434" s="131"/>
      <c r="AA434" s="187"/>
      <c r="AB434" s="590"/>
      <c r="AC434" s="590"/>
      <c r="AD434" s="590"/>
      <c r="AE434" s="668"/>
      <c r="AF434" s="691"/>
      <c r="AG434" s="691"/>
      <c r="AH434" s="714"/>
      <c r="AI434" s="668"/>
      <c r="AJ434" s="691"/>
      <c r="AK434" s="691"/>
      <c r="AL434" s="691"/>
      <c r="AM434" s="668"/>
      <c r="AN434" s="691"/>
      <c r="AO434" s="691"/>
      <c r="AP434" s="714"/>
      <c r="AQ434" s="668"/>
      <c r="AR434" s="691"/>
      <c r="AS434" s="691"/>
      <c r="AT434" s="714"/>
      <c r="AU434" s="691"/>
      <c r="AV434" s="691"/>
      <c r="AW434" s="691"/>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1" t="s">
        <v>51</v>
      </c>
      <c r="AC435" s="591"/>
      <c r="AD435" s="591"/>
      <c r="AE435" s="668"/>
      <c r="AF435" s="691"/>
      <c r="AG435" s="691"/>
      <c r="AH435" s="714"/>
      <c r="AI435" s="668"/>
      <c r="AJ435" s="691"/>
      <c r="AK435" s="691"/>
      <c r="AL435" s="691"/>
      <c r="AM435" s="668"/>
      <c r="AN435" s="691"/>
      <c r="AO435" s="691"/>
      <c r="AP435" s="714"/>
      <c r="AQ435" s="668"/>
      <c r="AR435" s="691"/>
      <c r="AS435" s="691"/>
      <c r="AT435" s="714"/>
      <c r="AU435" s="691"/>
      <c r="AV435" s="691"/>
      <c r="AW435" s="691"/>
      <c r="AX435" s="827"/>
      <c r="AY435">
        <f>$AY$431</f>
        <v>1</v>
      </c>
    </row>
    <row r="436" spans="1:51" ht="18.75" hidden="1" customHeight="1">
      <c r="A436" s="38"/>
      <c r="B436" s="107"/>
      <c r="C436" s="143"/>
      <c r="D436" s="107"/>
      <c r="E436" s="195" t="s">
        <v>330</v>
      </c>
      <c r="F436" s="243"/>
      <c r="G436" s="311" t="s">
        <v>327</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47</v>
      </c>
      <c r="AC436" s="345"/>
      <c r="AD436" s="413"/>
      <c r="AE436" s="678" t="s">
        <v>57</v>
      </c>
      <c r="AF436" s="697"/>
      <c r="AG436" s="697"/>
      <c r="AH436" s="713"/>
      <c r="AI436" s="726" t="s">
        <v>545</v>
      </c>
      <c r="AJ436" s="726"/>
      <c r="AK436" s="726"/>
      <c r="AL436" s="435"/>
      <c r="AM436" s="726" t="s">
        <v>55</v>
      </c>
      <c r="AN436" s="726"/>
      <c r="AO436" s="726"/>
      <c r="AP436" s="435"/>
      <c r="AQ436" s="435" t="s">
        <v>320</v>
      </c>
      <c r="AR436" s="345"/>
      <c r="AS436" s="345"/>
      <c r="AT436" s="413"/>
      <c r="AU436" s="695" t="s">
        <v>245</v>
      </c>
      <c r="AV436" s="695"/>
      <c r="AW436" s="695"/>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9"/>
      <c r="AF437" s="679"/>
      <c r="AG437" s="346" t="s">
        <v>321</v>
      </c>
      <c r="AH437" s="414"/>
      <c r="AI437" s="727"/>
      <c r="AJ437" s="727"/>
      <c r="AK437" s="727"/>
      <c r="AL437" s="436"/>
      <c r="AM437" s="727"/>
      <c r="AN437" s="727"/>
      <c r="AO437" s="727"/>
      <c r="AP437" s="436"/>
      <c r="AQ437" s="753"/>
      <c r="AR437" s="679"/>
      <c r="AS437" s="346" t="s">
        <v>321</v>
      </c>
      <c r="AT437" s="414"/>
      <c r="AU437" s="679"/>
      <c r="AV437" s="679"/>
      <c r="AW437" s="346" t="s">
        <v>299</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9"/>
      <c r="AC438" s="589"/>
      <c r="AD438" s="589"/>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98</v>
      </c>
      <c r="Z439" s="131"/>
      <c r="AA439" s="187"/>
      <c r="AB439" s="590"/>
      <c r="AC439" s="590"/>
      <c r="AD439" s="590"/>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1" t="s">
        <v>51</v>
      </c>
      <c r="AC440" s="591"/>
      <c r="AD440" s="591"/>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330</v>
      </c>
      <c r="F441" s="243"/>
      <c r="G441" s="311" t="s">
        <v>327</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47</v>
      </c>
      <c r="AC441" s="345"/>
      <c r="AD441" s="413"/>
      <c r="AE441" s="678" t="s">
        <v>57</v>
      </c>
      <c r="AF441" s="697"/>
      <c r="AG441" s="697"/>
      <c r="AH441" s="713"/>
      <c r="AI441" s="726" t="s">
        <v>545</v>
      </c>
      <c r="AJ441" s="726"/>
      <c r="AK441" s="726"/>
      <c r="AL441" s="435"/>
      <c r="AM441" s="726" t="s">
        <v>55</v>
      </c>
      <c r="AN441" s="726"/>
      <c r="AO441" s="726"/>
      <c r="AP441" s="435"/>
      <c r="AQ441" s="435" t="s">
        <v>320</v>
      </c>
      <c r="AR441" s="345"/>
      <c r="AS441" s="345"/>
      <c r="AT441" s="413"/>
      <c r="AU441" s="695" t="s">
        <v>245</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9"/>
      <c r="AF442" s="679"/>
      <c r="AG442" s="346" t="s">
        <v>321</v>
      </c>
      <c r="AH442" s="414"/>
      <c r="AI442" s="727"/>
      <c r="AJ442" s="727"/>
      <c r="AK442" s="727"/>
      <c r="AL442" s="436"/>
      <c r="AM442" s="727"/>
      <c r="AN442" s="727"/>
      <c r="AO442" s="727"/>
      <c r="AP442" s="436"/>
      <c r="AQ442" s="753"/>
      <c r="AR442" s="679"/>
      <c r="AS442" s="346" t="s">
        <v>321</v>
      </c>
      <c r="AT442" s="414"/>
      <c r="AU442" s="679"/>
      <c r="AV442" s="679"/>
      <c r="AW442" s="346" t="s">
        <v>299</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98</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1" t="s">
        <v>51</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330</v>
      </c>
      <c r="F446" s="243"/>
      <c r="G446" s="311" t="s">
        <v>327</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47</v>
      </c>
      <c r="AC446" s="345"/>
      <c r="AD446" s="413"/>
      <c r="AE446" s="678" t="s">
        <v>57</v>
      </c>
      <c r="AF446" s="697"/>
      <c r="AG446" s="697"/>
      <c r="AH446" s="713"/>
      <c r="AI446" s="726" t="s">
        <v>545</v>
      </c>
      <c r="AJ446" s="726"/>
      <c r="AK446" s="726"/>
      <c r="AL446" s="435"/>
      <c r="AM446" s="726" t="s">
        <v>55</v>
      </c>
      <c r="AN446" s="726"/>
      <c r="AO446" s="726"/>
      <c r="AP446" s="435"/>
      <c r="AQ446" s="435" t="s">
        <v>320</v>
      </c>
      <c r="AR446" s="345"/>
      <c r="AS446" s="345"/>
      <c r="AT446" s="413"/>
      <c r="AU446" s="695" t="s">
        <v>245</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9"/>
      <c r="AF447" s="679"/>
      <c r="AG447" s="346" t="s">
        <v>321</v>
      </c>
      <c r="AH447" s="414"/>
      <c r="AI447" s="727"/>
      <c r="AJ447" s="727"/>
      <c r="AK447" s="727"/>
      <c r="AL447" s="436"/>
      <c r="AM447" s="727"/>
      <c r="AN447" s="727"/>
      <c r="AO447" s="727"/>
      <c r="AP447" s="436"/>
      <c r="AQ447" s="753"/>
      <c r="AR447" s="679"/>
      <c r="AS447" s="346" t="s">
        <v>321</v>
      </c>
      <c r="AT447" s="414"/>
      <c r="AU447" s="679"/>
      <c r="AV447" s="679"/>
      <c r="AW447" s="346" t="s">
        <v>299</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98</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1" t="s">
        <v>51</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330</v>
      </c>
      <c r="F451" s="243"/>
      <c r="G451" s="311" t="s">
        <v>327</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47</v>
      </c>
      <c r="AC451" s="345"/>
      <c r="AD451" s="413"/>
      <c r="AE451" s="678" t="s">
        <v>57</v>
      </c>
      <c r="AF451" s="697"/>
      <c r="AG451" s="697"/>
      <c r="AH451" s="713"/>
      <c r="AI451" s="726" t="s">
        <v>545</v>
      </c>
      <c r="AJ451" s="726"/>
      <c r="AK451" s="726"/>
      <c r="AL451" s="435"/>
      <c r="AM451" s="726" t="s">
        <v>55</v>
      </c>
      <c r="AN451" s="726"/>
      <c r="AO451" s="726"/>
      <c r="AP451" s="435"/>
      <c r="AQ451" s="435" t="s">
        <v>320</v>
      </c>
      <c r="AR451" s="345"/>
      <c r="AS451" s="345"/>
      <c r="AT451" s="413"/>
      <c r="AU451" s="695" t="s">
        <v>245</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9"/>
      <c r="AF452" s="679"/>
      <c r="AG452" s="346" t="s">
        <v>321</v>
      </c>
      <c r="AH452" s="414"/>
      <c r="AI452" s="727"/>
      <c r="AJ452" s="727"/>
      <c r="AK452" s="727"/>
      <c r="AL452" s="436"/>
      <c r="AM452" s="727"/>
      <c r="AN452" s="727"/>
      <c r="AO452" s="727"/>
      <c r="AP452" s="436"/>
      <c r="AQ452" s="753"/>
      <c r="AR452" s="679"/>
      <c r="AS452" s="346" t="s">
        <v>321</v>
      </c>
      <c r="AT452" s="414"/>
      <c r="AU452" s="679"/>
      <c r="AV452" s="679"/>
      <c r="AW452" s="346" t="s">
        <v>299</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98</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1" t="s">
        <v>51</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customHeight="1">
      <c r="A456" s="38"/>
      <c r="B456" s="107"/>
      <c r="C456" s="143"/>
      <c r="D456" s="107"/>
      <c r="E456" s="195" t="s">
        <v>332</v>
      </c>
      <c r="F456" s="243"/>
      <c r="G456" s="311" t="s">
        <v>329</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47</v>
      </c>
      <c r="AC456" s="345"/>
      <c r="AD456" s="413"/>
      <c r="AE456" s="678" t="s">
        <v>57</v>
      </c>
      <c r="AF456" s="697"/>
      <c r="AG456" s="697"/>
      <c r="AH456" s="713"/>
      <c r="AI456" s="726" t="s">
        <v>545</v>
      </c>
      <c r="AJ456" s="726"/>
      <c r="AK456" s="726"/>
      <c r="AL456" s="435"/>
      <c r="AM456" s="726" t="s">
        <v>55</v>
      </c>
      <c r="AN456" s="726"/>
      <c r="AO456" s="726"/>
      <c r="AP456" s="435"/>
      <c r="AQ456" s="435" t="s">
        <v>320</v>
      </c>
      <c r="AR456" s="345"/>
      <c r="AS456" s="345"/>
      <c r="AT456" s="413"/>
      <c r="AU456" s="695" t="s">
        <v>245</v>
      </c>
      <c r="AV456" s="695"/>
      <c r="AW456" s="695"/>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9"/>
      <c r="AF457" s="679"/>
      <c r="AG457" s="346" t="s">
        <v>321</v>
      </c>
      <c r="AH457" s="414"/>
      <c r="AI457" s="727"/>
      <c r="AJ457" s="727"/>
      <c r="AK457" s="727"/>
      <c r="AL457" s="436"/>
      <c r="AM457" s="727"/>
      <c r="AN457" s="727"/>
      <c r="AO457" s="727"/>
      <c r="AP457" s="436"/>
      <c r="AQ457" s="753"/>
      <c r="AR457" s="679"/>
      <c r="AS457" s="346" t="s">
        <v>321</v>
      </c>
      <c r="AT457" s="414"/>
      <c r="AU457" s="679"/>
      <c r="AV457" s="679"/>
      <c r="AW457" s="346" t="s">
        <v>299</v>
      </c>
      <c r="AX457" s="809"/>
      <c r="AY457">
        <f>$AY$456</f>
        <v>1</v>
      </c>
    </row>
    <row r="458" spans="1:51" ht="23.25" customHeight="1">
      <c r="A458" s="38"/>
      <c r="B458" s="107"/>
      <c r="C458" s="143"/>
      <c r="D458" s="107"/>
      <c r="E458" s="195"/>
      <c r="F458" s="243"/>
      <c r="G458" s="296" t="s">
        <v>459</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89"/>
      <c r="AC458" s="589"/>
      <c r="AD458" s="589"/>
      <c r="AE458" s="668"/>
      <c r="AF458" s="691"/>
      <c r="AG458" s="691"/>
      <c r="AH458" s="691"/>
      <c r="AI458" s="668"/>
      <c r="AJ458" s="691"/>
      <c r="AK458" s="691"/>
      <c r="AL458" s="691"/>
      <c r="AM458" s="668"/>
      <c r="AN458" s="691"/>
      <c r="AO458" s="691"/>
      <c r="AP458" s="714"/>
      <c r="AQ458" s="668"/>
      <c r="AR458" s="691"/>
      <c r="AS458" s="691"/>
      <c r="AT458" s="714"/>
      <c r="AU458" s="691"/>
      <c r="AV458" s="691"/>
      <c r="AW458" s="691"/>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98</v>
      </c>
      <c r="Z459" s="131"/>
      <c r="AA459" s="187"/>
      <c r="AB459" s="590"/>
      <c r="AC459" s="590"/>
      <c r="AD459" s="590"/>
      <c r="AE459" s="668"/>
      <c r="AF459" s="691"/>
      <c r="AG459" s="691"/>
      <c r="AH459" s="714"/>
      <c r="AI459" s="668"/>
      <c r="AJ459" s="691"/>
      <c r="AK459" s="691"/>
      <c r="AL459" s="691"/>
      <c r="AM459" s="668"/>
      <c r="AN459" s="691"/>
      <c r="AO459" s="691"/>
      <c r="AP459" s="714"/>
      <c r="AQ459" s="668"/>
      <c r="AR459" s="691"/>
      <c r="AS459" s="691"/>
      <c r="AT459" s="714"/>
      <c r="AU459" s="691"/>
      <c r="AV459" s="691"/>
      <c r="AW459" s="691"/>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1" t="s">
        <v>51</v>
      </c>
      <c r="AC460" s="591"/>
      <c r="AD460" s="591"/>
      <c r="AE460" s="668"/>
      <c r="AF460" s="691"/>
      <c r="AG460" s="691"/>
      <c r="AH460" s="714"/>
      <c r="AI460" s="668"/>
      <c r="AJ460" s="691"/>
      <c r="AK460" s="691"/>
      <c r="AL460" s="691"/>
      <c r="AM460" s="668"/>
      <c r="AN460" s="691"/>
      <c r="AO460" s="691"/>
      <c r="AP460" s="714"/>
      <c r="AQ460" s="668"/>
      <c r="AR460" s="691"/>
      <c r="AS460" s="691"/>
      <c r="AT460" s="714"/>
      <c r="AU460" s="691"/>
      <c r="AV460" s="691"/>
      <c r="AW460" s="691"/>
      <c r="AX460" s="827"/>
      <c r="AY460">
        <f>$AY$456</f>
        <v>1</v>
      </c>
    </row>
    <row r="461" spans="1:51" ht="18.75" hidden="1" customHeight="1">
      <c r="A461" s="38"/>
      <c r="B461" s="107"/>
      <c r="C461" s="143"/>
      <c r="D461" s="107"/>
      <c r="E461" s="195" t="s">
        <v>332</v>
      </c>
      <c r="F461" s="243"/>
      <c r="G461" s="311" t="s">
        <v>329</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47</v>
      </c>
      <c r="AC461" s="345"/>
      <c r="AD461" s="413"/>
      <c r="AE461" s="678" t="s">
        <v>57</v>
      </c>
      <c r="AF461" s="697"/>
      <c r="AG461" s="697"/>
      <c r="AH461" s="713"/>
      <c r="AI461" s="726" t="s">
        <v>545</v>
      </c>
      <c r="AJ461" s="726"/>
      <c r="AK461" s="726"/>
      <c r="AL461" s="435"/>
      <c r="AM461" s="726" t="s">
        <v>55</v>
      </c>
      <c r="AN461" s="726"/>
      <c r="AO461" s="726"/>
      <c r="AP461" s="435"/>
      <c r="AQ461" s="435" t="s">
        <v>320</v>
      </c>
      <c r="AR461" s="345"/>
      <c r="AS461" s="345"/>
      <c r="AT461" s="413"/>
      <c r="AU461" s="695" t="s">
        <v>245</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9"/>
      <c r="AF462" s="679"/>
      <c r="AG462" s="346" t="s">
        <v>321</v>
      </c>
      <c r="AH462" s="414"/>
      <c r="AI462" s="727"/>
      <c r="AJ462" s="727"/>
      <c r="AK462" s="727"/>
      <c r="AL462" s="436"/>
      <c r="AM462" s="727"/>
      <c r="AN462" s="727"/>
      <c r="AO462" s="727"/>
      <c r="AP462" s="436"/>
      <c r="AQ462" s="753"/>
      <c r="AR462" s="679"/>
      <c r="AS462" s="346" t="s">
        <v>321</v>
      </c>
      <c r="AT462" s="414"/>
      <c r="AU462" s="679"/>
      <c r="AV462" s="679"/>
      <c r="AW462" s="346" t="s">
        <v>299</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98</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1" t="s">
        <v>51</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332</v>
      </c>
      <c r="F466" s="243"/>
      <c r="G466" s="311" t="s">
        <v>329</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47</v>
      </c>
      <c r="AC466" s="345"/>
      <c r="AD466" s="413"/>
      <c r="AE466" s="678" t="s">
        <v>57</v>
      </c>
      <c r="AF466" s="697"/>
      <c r="AG466" s="697"/>
      <c r="AH466" s="713"/>
      <c r="AI466" s="726" t="s">
        <v>545</v>
      </c>
      <c r="AJ466" s="726"/>
      <c r="AK466" s="726"/>
      <c r="AL466" s="435"/>
      <c r="AM466" s="726" t="s">
        <v>55</v>
      </c>
      <c r="AN466" s="726"/>
      <c r="AO466" s="726"/>
      <c r="AP466" s="435"/>
      <c r="AQ466" s="435" t="s">
        <v>320</v>
      </c>
      <c r="AR466" s="345"/>
      <c r="AS466" s="345"/>
      <c r="AT466" s="413"/>
      <c r="AU466" s="695" t="s">
        <v>245</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9"/>
      <c r="AF467" s="679"/>
      <c r="AG467" s="346" t="s">
        <v>321</v>
      </c>
      <c r="AH467" s="414"/>
      <c r="AI467" s="727"/>
      <c r="AJ467" s="727"/>
      <c r="AK467" s="727"/>
      <c r="AL467" s="436"/>
      <c r="AM467" s="727"/>
      <c r="AN467" s="727"/>
      <c r="AO467" s="727"/>
      <c r="AP467" s="436"/>
      <c r="AQ467" s="753"/>
      <c r="AR467" s="679"/>
      <c r="AS467" s="346" t="s">
        <v>321</v>
      </c>
      <c r="AT467" s="414"/>
      <c r="AU467" s="679"/>
      <c r="AV467" s="679"/>
      <c r="AW467" s="346" t="s">
        <v>299</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98</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1" t="s">
        <v>51</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332</v>
      </c>
      <c r="F471" s="243"/>
      <c r="G471" s="311" t="s">
        <v>329</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47</v>
      </c>
      <c r="AC471" s="345"/>
      <c r="AD471" s="413"/>
      <c r="AE471" s="678" t="s">
        <v>57</v>
      </c>
      <c r="AF471" s="697"/>
      <c r="AG471" s="697"/>
      <c r="AH471" s="713"/>
      <c r="AI471" s="726" t="s">
        <v>545</v>
      </c>
      <c r="AJ471" s="726"/>
      <c r="AK471" s="726"/>
      <c r="AL471" s="435"/>
      <c r="AM471" s="726" t="s">
        <v>55</v>
      </c>
      <c r="AN471" s="726"/>
      <c r="AO471" s="726"/>
      <c r="AP471" s="435"/>
      <c r="AQ471" s="435" t="s">
        <v>320</v>
      </c>
      <c r="AR471" s="345"/>
      <c r="AS471" s="345"/>
      <c r="AT471" s="413"/>
      <c r="AU471" s="695" t="s">
        <v>245</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9"/>
      <c r="AF472" s="679"/>
      <c r="AG472" s="346" t="s">
        <v>321</v>
      </c>
      <c r="AH472" s="414"/>
      <c r="AI472" s="727"/>
      <c r="AJ472" s="727"/>
      <c r="AK472" s="727"/>
      <c r="AL472" s="436"/>
      <c r="AM472" s="727"/>
      <c r="AN472" s="727"/>
      <c r="AO472" s="727"/>
      <c r="AP472" s="436"/>
      <c r="AQ472" s="753"/>
      <c r="AR472" s="679"/>
      <c r="AS472" s="346" t="s">
        <v>321</v>
      </c>
      <c r="AT472" s="414"/>
      <c r="AU472" s="679"/>
      <c r="AV472" s="679"/>
      <c r="AW472" s="346" t="s">
        <v>299</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98</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1" t="s">
        <v>51</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332</v>
      </c>
      <c r="F476" s="243"/>
      <c r="G476" s="311" t="s">
        <v>329</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47</v>
      </c>
      <c r="AC476" s="345"/>
      <c r="AD476" s="413"/>
      <c r="AE476" s="678" t="s">
        <v>57</v>
      </c>
      <c r="AF476" s="697"/>
      <c r="AG476" s="697"/>
      <c r="AH476" s="713"/>
      <c r="AI476" s="726" t="s">
        <v>545</v>
      </c>
      <c r="AJ476" s="726"/>
      <c r="AK476" s="726"/>
      <c r="AL476" s="435"/>
      <c r="AM476" s="726" t="s">
        <v>55</v>
      </c>
      <c r="AN476" s="726"/>
      <c r="AO476" s="726"/>
      <c r="AP476" s="435"/>
      <c r="AQ476" s="435" t="s">
        <v>320</v>
      </c>
      <c r="AR476" s="345"/>
      <c r="AS476" s="345"/>
      <c r="AT476" s="413"/>
      <c r="AU476" s="695" t="s">
        <v>245</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9"/>
      <c r="AF477" s="679"/>
      <c r="AG477" s="346" t="s">
        <v>321</v>
      </c>
      <c r="AH477" s="414"/>
      <c r="AI477" s="727"/>
      <c r="AJ477" s="727"/>
      <c r="AK477" s="727"/>
      <c r="AL477" s="436"/>
      <c r="AM477" s="727"/>
      <c r="AN477" s="727"/>
      <c r="AO477" s="727"/>
      <c r="AP477" s="436"/>
      <c r="AQ477" s="753"/>
      <c r="AR477" s="679"/>
      <c r="AS477" s="346" t="s">
        <v>321</v>
      </c>
      <c r="AT477" s="414"/>
      <c r="AU477" s="679"/>
      <c r="AV477" s="679"/>
      <c r="AW477" s="346" t="s">
        <v>299</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98</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1" t="s">
        <v>51</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customHeight="1">
      <c r="A481" s="38"/>
      <c r="B481" s="107"/>
      <c r="C481" s="143"/>
      <c r="D481" s="107"/>
      <c r="E481" s="190" t="s">
        <v>195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459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457</v>
      </c>
      <c r="F484" s="233"/>
      <c r="G484" s="310" t="s">
        <v>347</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330</v>
      </c>
      <c r="F485" s="243"/>
      <c r="G485" s="311" t="s">
        <v>327</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47</v>
      </c>
      <c r="AC485" s="345"/>
      <c r="AD485" s="413"/>
      <c r="AE485" s="678" t="s">
        <v>57</v>
      </c>
      <c r="AF485" s="697"/>
      <c r="AG485" s="697"/>
      <c r="AH485" s="713"/>
      <c r="AI485" s="726" t="s">
        <v>545</v>
      </c>
      <c r="AJ485" s="726"/>
      <c r="AK485" s="726"/>
      <c r="AL485" s="435"/>
      <c r="AM485" s="726" t="s">
        <v>55</v>
      </c>
      <c r="AN485" s="726"/>
      <c r="AO485" s="726"/>
      <c r="AP485" s="435"/>
      <c r="AQ485" s="435" t="s">
        <v>320</v>
      </c>
      <c r="AR485" s="345"/>
      <c r="AS485" s="345"/>
      <c r="AT485" s="413"/>
      <c r="AU485" s="695" t="s">
        <v>245</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9"/>
      <c r="AF486" s="679"/>
      <c r="AG486" s="346" t="s">
        <v>321</v>
      </c>
      <c r="AH486" s="414"/>
      <c r="AI486" s="727"/>
      <c r="AJ486" s="727"/>
      <c r="AK486" s="727"/>
      <c r="AL486" s="436"/>
      <c r="AM486" s="727"/>
      <c r="AN486" s="727"/>
      <c r="AO486" s="727"/>
      <c r="AP486" s="436"/>
      <c r="AQ486" s="753"/>
      <c r="AR486" s="679"/>
      <c r="AS486" s="346" t="s">
        <v>321</v>
      </c>
      <c r="AT486" s="414"/>
      <c r="AU486" s="679"/>
      <c r="AV486" s="679"/>
      <c r="AW486" s="346" t="s">
        <v>299</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98</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1" t="s">
        <v>51</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330</v>
      </c>
      <c r="F490" s="243"/>
      <c r="G490" s="311" t="s">
        <v>327</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47</v>
      </c>
      <c r="AC490" s="345"/>
      <c r="AD490" s="413"/>
      <c r="AE490" s="678" t="s">
        <v>57</v>
      </c>
      <c r="AF490" s="697"/>
      <c r="AG490" s="697"/>
      <c r="AH490" s="713"/>
      <c r="AI490" s="726" t="s">
        <v>545</v>
      </c>
      <c r="AJ490" s="726"/>
      <c r="AK490" s="726"/>
      <c r="AL490" s="435"/>
      <c r="AM490" s="726" t="s">
        <v>55</v>
      </c>
      <c r="AN490" s="726"/>
      <c r="AO490" s="726"/>
      <c r="AP490" s="435"/>
      <c r="AQ490" s="435" t="s">
        <v>320</v>
      </c>
      <c r="AR490" s="345"/>
      <c r="AS490" s="345"/>
      <c r="AT490" s="413"/>
      <c r="AU490" s="695" t="s">
        <v>245</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9"/>
      <c r="AF491" s="679"/>
      <c r="AG491" s="346" t="s">
        <v>321</v>
      </c>
      <c r="AH491" s="414"/>
      <c r="AI491" s="727"/>
      <c r="AJ491" s="727"/>
      <c r="AK491" s="727"/>
      <c r="AL491" s="436"/>
      <c r="AM491" s="727"/>
      <c r="AN491" s="727"/>
      <c r="AO491" s="727"/>
      <c r="AP491" s="436"/>
      <c r="AQ491" s="753"/>
      <c r="AR491" s="679"/>
      <c r="AS491" s="346" t="s">
        <v>321</v>
      </c>
      <c r="AT491" s="414"/>
      <c r="AU491" s="679"/>
      <c r="AV491" s="679"/>
      <c r="AW491" s="346" t="s">
        <v>299</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98</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1" t="s">
        <v>51</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330</v>
      </c>
      <c r="F495" s="243"/>
      <c r="G495" s="311" t="s">
        <v>327</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47</v>
      </c>
      <c r="AC495" s="345"/>
      <c r="AD495" s="413"/>
      <c r="AE495" s="678" t="s">
        <v>57</v>
      </c>
      <c r="AF495" s="697"/>
      <c r="AG495" s="697"/>
      <c r="AH495" s="713"/>
      <c r="AI495" s="726" t="s">
        <v>545</v>
      </c>
      <c r="AJ495" s="726"/>
      <c r="AK495" s="726"/>
      <c r="AL495" s="435"/>
      <c r="AM495" s="726" t="s">
        <v>55</v>
      </c>
      <c r="AN495" s="726"/>
      <c r="AO495" s="726"/>
      <c r="AP495" s="435"/>
      <c r="AQ495" s="435" t="s">
        <v>320</v>
      </c>
      <c r="AR495" s="345"/>
      <c r="AS495" s="345"/>
      <c r="AT495" s="413"/>
      <c r="AU495" s="695" t="s">
        <v>245</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9"/>
      <c r="AF496" s="679"/>
      <c r="AG496" s="346" t="s">
        <v>321</v>
      </c>
      <c r="AH496" s="414"/>
      <c r="AI496" s="727"/>
      <c r="AJ496" s="727"/>
      <c r="AK496" s="727"/>
      <c r="AL496" s="436"/>
      <c r="AM496" s="727"/>
      <c r="AN496" s="727"/>
      <c r="AO496" s="727"/>
      <c r="AP496" s="436"/>
      <c r="AQ496" s="753"/>
      <c r="AR496" s="679"/>
      <c r="AS496" s="346" t="s">
        <v>321</v>
      </c>
      <c r="AT496" s="414"/>
      <c r="AU496" s="679"/>
      <c r="AV496" s="679"/>
      <c r="AW496" s="346" t="s">
        <v>299</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98</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1" t="s">
        <v>51</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330</v>
      </c>
      <c r="F500" s="243"/>
      <c r="G500" s="311" t="s">
        <v>327</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47</v>
      </c>
      <c r="AC500" s="345"/>
      <c r="AD500" s="413"/>
      <c r="AE500" s="678" t="s">
        <v>57</v>
      </c>
      <c r="AF500" s="697"/>
      <c r="AG500" s="697"/>
      <c r="AH500" s="713"/>
      <c r="AI500" s="726" t="s">
        <v>545</v>
      </c>
      <c r="AJ500" s="726"/>
      <c r="AK500" s="726"/>
      <c r="AL500" s="435"/>
      <c r="AM500" s="726" t="s">
        <v>55</v>
      </c>
      <c r="AN500" s="726"/>
      <c r="AO500" s="726"/>
      <c r="AP500" s="435"/>
      <c r="AQ500" s="435" t="s">
        <v>320</v>
      </c>
      <c r="AR500" s="345"/>
      <c r="AS500" s="345"/>
      <c r="AT500" s="413"/>
      <c r="AU500" s="695" t="s">
        <v>245</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9"/>
      <c r="AF501" s="679"/>
      <c r="AG501" s="346" t="s">
        <v>321</v>
      </c>
      <c r="AH501" s="414"/>
      <c r="AI501" s="727"/>
      <c r="AJ501" s="727"/>
      <c r="AK501" s="727"/>
      <c r="AL501" s="436"/>
      <c r="AM501" s="727"/>
      <c r="AN501" s="727"/>
      <c r="AO501" s="727"/>
      <c r="AP501" s="436"/>
      <c r="AQ501" s="753"/>
      <c r="AR501" s="679"/>
      <c r="AS501" s="346" t="s">
        <v>321</v>
      </c>
      <c r="AT501" s="414"/>
      <c r="AU501" s="679"/>
      <c r="AV501" s="679"/>
      <c r="AW501" s="346" t="s">
        <v>299</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98</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1" t="s">
        <v>51</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330</v>
      </c>
      <c r="F505" s="243"/>
      <c r="G505" s="311" t="s">
        <v>327</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47</v>
      </c>
      <c r="AC505" s="345"/>
      <c r="AD505" s="413"/>
      <c r="AE505" s="678" t="s">
        <v>57</v>
      </c>
      <c r="AF505" s="697"/>
      <c r="AG505" s="697"/>
      <c r="AH505" s="713"/>
      <c r="AI505" s="726" t="s">
        <v>545</v>
      </c>
      <c r="AJ505" s="726"/>
      <c r="AK505" s="726"/>
      <c r="AL505" s="435"/>
      <c r="AM505" s="726" t="s">
        <v>55</v>
      </c>
      <c r="AN505" s="726"/>
      <c r="AO505" s="726"/>
      <c r="AP505" s="435"/>
      <c r="AQ505" s="435" t="s">
        <v>320</v>
      </c>
      <c r="AR505" s="345"/>
      <c r="AS505" s="345"/>
      <c r="AT505" s="413"/>
      <c r="AU505" s="695" t="s">
        <v>245</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9"/>
      <c r="AF506" s="679"/>
      <c r="AG506" s="346" t="s">
        <v>321</v>
      </c>
      <c r="AH506" s="414"/>
      <c r="AI506" s="727"/>
      <c r="AJ506" s="727"/>
      <c r="AK506" s="727"/>
      <c r="AL506" s="436"/>
      <c r="AM506" s="727"/>
      <c r="AN506" s="727"/>
      <c r="AO506" s="727"/>
      <c r="AP506" s="436"/>
      <c r="AQ506" s="753"/>
      <c r="AR506" s="679"/>
      <c r="AS506" s="346" t="s">
        <v>321</v>
      </c>
      <c r="AT506" s="414"/>
      <c r="AU506" s="679"/>
      <c r="AV506" s="679"/>
      <c r="AW506" s="346" t="s">
        <v>299</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98</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1" t="s">
        <v>51</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332</v>
      </c>
      <c r="F510" s="243"/>
      <c r="G510" s="311" t="s">
        <v>329</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47</v>
      </c>
      <c r="AC510" s="345"/>
      <c r="AD510" s="413"/>
      <c r="AE510" s="678" t="s">
        <v>57</v>
      </c>
      <c r="AF510" s="697"/>
      <c r="AG510" s="697"/>
      <c r="AH510" s="713"/>
      <c r="AI510" s="726" t="s">
        <v>545</v>
      </c>
      <c r="AJ510" s="726"/>
      <c r="AK510" s="726"/>
      <c r="AL510" s="435"/>
      <c r="AM510" s="726" t="s">
        <v>55</v>
      </c>
      <c r="AN510" s="726"/>
      <c r="AO510" s="726"/>
      <c r="AP510" s="435"/>
      <c r="AQ510" s="435" t="s">
        <v>320</v>
      </c>
      <c r="AR510" s="345"/>
      <c r="AS510" s="345"/>
      <c r="AT510" s="413"/>
      <c r="AU510" s="695" t="s">
        <v>245</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9"/>
      <c r="AF511" s="679"/>
      <c r="AG511" s="346" t="s">
        <v>321</v>
      </c>
      <c r="AH511" s="414"/>
      <c r="AI511" s="727"/>
      <c r="AJ511" s="727"/>
      <c r="AK511" s="727"/>
      <c r="AL511" s="436"/>
      <c r="AM511" s="727"/>
      <c r="AN511" s="727"/>
      <c r="AO511" s="727"/>
      <c r="AP511" s="436"/>
      <c r="AQ511" s="753"/>
      <c r="AR511" s="679"/>
      <c r="AS511" s="346" t="s">
        <v>321</v>
      </c>
      <c r="AT511" s="414"/>
      <c r="AU511" s="679"/>
      <c r="AV511" s="679"/>
      <c r="AW511" s="346" t="s">
        <v>299</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98</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1" t="s">
        <v>51</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332</v>
      </c>
      <c r="F515" s="243"/>
      <c r="G515" s="311" t="s">
        <v>329</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47</v>
      </c>
      <c r="AC515" s="345"/>
      <c r="AD515" s="413"/>
      <c r="AE515" s="678" t="s">
        <v>57</v>
      </c>
      <c r="AF515" s="697"/>
      <c r="AG515" s="697"/>
      <c r="AH515" s="713"/>
      <c r="AI515" s="726" t="s">
        <v>545</v>
      </c>
      <c r="AJ515" s="726"/>
      <c r="AK515" s="726"/>
      <c r="AL515" s="435"/>
      <c r="AM515" s="726" t="s">
        <v>55</v>
      </c>
      <c r="AN515" s="726"/>
      <c r="AO515" s="726"/>
      <c r="AP515" s="435"/>
      <c r="AQ515" s="435" t="s">
        <v>320</v>
      </c>
      <c r="AR515" s="345"/>
      <c r="AS515" s="345"/>
      <c r="AT515" s="413"/>
      <c r="AU515" s="695" t="s">
        <v>245</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9"/>
      <c r="AF516" s="679"/>
      <c r="AG516" s="346" t="s">
        <v>321</v>
      </c>
      <c r="AH516" s="414"/>
      <c r="AI516" s="727"/>
      <c r="AJ516" s="727"/>
      <c r="AK516" s="727"/>
      <c r="AL516" s="436"/>
      <c r="AM516" s="727"/>
      <c r="AN516" s="727"/>
      <c r="AO516" s="727"/>
      <c r="AP516" s="436"/>
      <c r="AQ516" s="753"/>
      <c r="AR516" s="679"/>
      <c r="AS516" s="346" t="s">
        <v>321</v>
      </c>
      <c r="AT516" s="414"/>
      <c r="AU516" s="679"/>
      <c r="AV516" s="679"/>
      <c r="AW516" s="346" t="s">
        <v>299</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98</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1" t="s">
        <v>51</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332</v>
      </c>
      <c r="F520" s="243"/>
      <c r="G520" s="311" t="s">
        <v>329</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47</v>
      </c>
      <c r="AC520" s="345"/>
      <c r="AD520" s="413"/>
      <c r="AE520" s="678" t="s">
        <v>57</v>
      </c>
      <c r="AF520" s="697"/>
      <c r="AG520" s="697"/>
      <c r="AH520" s="713"/>
      <c r="AI520" s="726" t="s">
        <v>545</v>
      </c>
      <c r="AJ520" s="726"/>
      <c r="AK520" s="726"/>
      <c r="AL520" s="435"/>
      <c r="AM520" s="726" t="s">
        <v>55</v>
      </c>
      <c r="AN520" s="726"/>
      <c r="AO520" s="726"/>
      <c r="AP520" s="435"/>
      <c r="AQ520" s="435" t="s">
        <v>320</v>
      </c>
      <c r="AR520" s="345"/>
      <c r="AS520" s="345"/>
      <c r="AT520" s="413"/>
      <c r="AU520" s="695" t="s">
        <v>245</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9"/>
      <c r="AF521" s="679"/>
      <c r="AG521" s="346" t="s">
        <v>321</v>
      </c>
      <c r="AH521" s="414"/>
      <c r="AI521" s="727"/>
      <c r="AJ521" s="727"/>
      <c r="AK521" s="727"/>
      <c r="AL521" s="436"/>
      <c r="AM521" s="727"/>
      <c r="AN521" s="727"/>
      <c r="AO521" s="727"/>
      <c r="AP521" s="436"/>
      <c r="AQ521" s="753"/>
      <c r="AR521" s="679"/>
      <c r="AS521" s="346" t="s">
        <v>321</v>
      </c>
      <c r="AT521" s="414"/>
      <c r="AU521" s="679"/>
      <c r="AV521" s="679"/>
      <c r="AW521" s="346" t="s">
        <v>299</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98</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1" t="s">
        <v>51</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332</v>
      </c>
      <c r="F525" s="243"/>
      <c r="G525" s="311" t="s">
        <v>329</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47</v>
      </c>
      <c r="AC525" s="345"/>
      <c r="AD525" s="413"/>
      <c r="AE525" s="678" t="s">
        <v>57</v>
      </c>
      <c r="AF525" s="697"/>
      <c r="AG525" s="697"/>
      <c r="AH525" s="713"/>
      <c r="AI525" s="726" t="s">
        <v>545</v>
      </c>
      <c r="AJ525" s="726"/>
      <c r="AK525" s="726"/>
      <c r="AL525" s="435"/>
      <c r="AM525" s="726" t="s">
        <v>55</v>
      </c>
      <c r="AN525" s="726"/>
      <c r="AO525" s="726"/>
      <c r="AP525" s="435"/>
      <c r="AQ525" s="435" t="s">
        <v>320</v>
      </c>
      <c r="AR525" s="345"/>
      <c r="AS525" s="345"/>
      <c r="AT525" s="413"/>
      <c r="AU525" s="695" t="s">
        <v>245</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9"/>
      <c r="AF526" s="679"/>
      <c r="AG526" s="346" t="s">
        <v>321</v>
      </c>
      <c r="AH526" s="414"/>
      <c r="AI526" s="727"/>
      <c r="AJ526" s="727"/>
      <c r="AK526" s="727"/>
      <c r="AL526" s="436"/>
      <c r="AM526" s="727"/>
      <c r="AN526" s="727"/>
      <c r="AO526" s="727"/>
      <c r="AP526" s="436"/>
      <c r="AQ526" s="753"/>
      <c r="AR526" s="679"/>
      <c r="AS526" s="346" t="s">
        <v>321</v>
      </c>
      <c r="AT526" s="414"/>
      <c r="AU526" s="679"/>
      <c r="AV526" s="679"/>
      <c r="AW526" s="346" t="s">
        <v>299</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98</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1" t="s">
        <v>51</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332</v>
      </c>
      <c r="F530" s="243"/>
      <c r="G530" s="311" t="s">
        <v>329</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47</v>
      </c>
      <c r="AC530" s="345"/>
      <c r="AD530" s="413"/>
      <c r="AE530" s="678" t="s">
        <v>57</v>
      </c>
      <c r="AF530" s="697"/>
      <c r="AG530" s="697"/>
      <c r="AH530" s="713"/>
      <c r="AI530" s="726" t="s">
        <v>545</v>
      </c>
      <c r="AJ530" s="726"/>
      <c r="AK530" s="726"/>
      <c r="AL530" s="435"/>
      <c r="AM530" s="726" t="s">
        <v>55</v>
      </c>
      <c r="AN530" s="726"/>
      <c r="AO530" s="726"/>
      <c r="AP530" s="435"/>
      <c r="AQ530" s="435" t="s">
        <v>320</v>
      </c>
      <c r="AR530" s="345"/>
      <c r="AS530" s="345"/>
      <c r="AT530" s="413"/>
      <c r="AU530" s="695" t="s">
        <v>245</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9"/>
      <c r="AF531" s="679"/>
      <c r="AG531" s="346" t="s">
        <v>321</v>
      </c>
      <c r="AH531" s="414"/>
      <c r="AI531" s="727"/>
      <c r="AJ531" s="727"/>
      <c r="AK531" s="727"/>
      <c r="AL531" s="436"/>
      <c r="AM531" s="727"/>
      <c r="AN531" s="727"/>
      <c r="AO531" s="727"/>
      <c r="AP531" s="436"/>
      <c r="AQ531" s="753"/>
      <c r="AR531" s="679"/>
      <c r="AS531" s="346" t="s">
        <v>321</v>
      </c>
      <c r="AT531" s="414"/>
      <c r="AU531" s="679"/>
      <c r="AV531" s="679"/>
      <c r="AW531" s="346" t="s">
        <v>299</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98</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1" t="s">
        <v>51</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149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457</v>
      </c>
      <c r="F538" s="233"/>
      <c r="G538" s="310" t="s">
        <v>347</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330</v>
      </c>
      <c r="F539" s="243"/>
      <c r="G539" s="311" t="s">
        <v>327</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47</v>
      </c>
      <c r="AC539" s="345"/>
      <c r="AD539" s="413"/>
      <c r="AE539" s="678" t="s">
        <v>57</v>
      </c>
      <c r="AF539" s="697"/>
      <c r="AG539" s="697"/>
      <c r="AH539" s="713"/>
      <c r="AI539" s="726" t="s">
        <v>545</v>
      </c>
      <c r="AJ539" s="726"/>
      <c r="AK539" s="726"/>
      <c r="AL539" s="435"/>
      <c r="AM539" s="726" t="s">
        <v>55</v>
      </c>
      <c r="AN539" s="726"/>
      <c r="AO539" s="726"/>
      <c r="AP539" s="435"/>
      <c r="AQ539" s="435" t="s">
        <v>320</v>
      </c>
      <c r="AR539" s="345"/>
      <c r="AS539" s="345"/>
      <c r="AT539" s="413"/>
      <c r="AU539" s="695" t="s">
        <v>245</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9"/>
      <c r="AF540" s="679"/>
      <c r="AG540" s="346" t="s">
        <v>321</v>
      </c>
      <c r="AH540" s="414"/>
      <c r="AI540" s="727"/>
      <c r="AJ540" s="727"/>
      <c r="AK540" s="727"/>
      <c r="AL540" s="436"/>
      <c r="AM540" s="727"/>
      <c r="AN540" s="727"/>
      <c r="AO540" s="727"/>
      <c r="AP540" s="436"/>
      <c r="AQ540" s="753"/>
      <c r="AR540" s="679"/>
      <c r="AS540" s="346" t="s">
        <v>321</v>
      </c>
      <c r="AT540" s="414"/>
      <c r="AU540" s="679"/>
      <c r="AV540" s="679"/>
      <c r="AW540" s="346" t="s">
        <v>299</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98</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1" t="s">
        <v>51</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330</v>
      </c>
      <c r="F544" s="243"/>
      <c r="G544" s="311" t="s">
        <v>327</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47</v>
      </c>
      <c r="AC544" s="345"/>
      <c r="AD544" s="413"/>
      <c r="AE544" s="678" t="s">
        <v>57</v>
      </c>
      <c r="AF544" s="697"/>
      <c r="AG544" s="697"/>
      <c r="AH544" s="713"/>
      <c r="AI544" s="726" t="s">
        <v>545</v>
      </c>
      <c r="AJ544" s="726"/>
      <c r="AK544" s="726"/>
      <c r="AL544" s="435"/>
      <c r="AM544" s="726" t="s">
        <v>55</v>
      </c>
      <c r="AN544" s="726"/>
      <c r="AO544" s="726"/>
      <c r="AP544" s="435"/>
      <c r="AQ544" s="435" t="s">
        <v>320</v>
      </c>
      <c r="AR544" s="345"/>
      <c r="AS544" s="345"/>
      <c r="AT544" s="413"/>
      <c r="AU544" s="695" t="s">
        <v>245</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9"/>
      <c r="AF545" s="679"/>
      <c r="AG545" s="346" t="s">
        <v>321</v>
      </c>
      <c r="AH545" s="414"/>
      <c r="AI545" s="727"/>
      <c r="AJ545" s="727"/>
      <c r="AK545" s="727"/>
      <c r="AL545" s="436"/>
      <c r="AM545" s="727"/>
      <c r="AN545" s="727"/>
      <c r="AO545" s="727"/>
      <c r="AP545" s="436"/>
      <c r="AQ545" s="753"/>
      <c r="AR545" s="679"/>
      <c r="AS545" s="346" t="s">
        <v>321</v>
      </c>
      <c r="AT545" s="414"/>
      <c r="AU545" s="679"/>
      <c r="AV545" s="679"/>
      <c r="AW545" s="346" t="s">
        <v>299</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98</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1" t="s">
        <v>51</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330</v>
      </c>
      <c r="F549" s="243"/>
      <c r="G549" s="311" t="s">
        <v>327</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47</v>
      </c>
      <c r="AC549" s="345"/>
      <c r="AD549" s="413"/>
      <c r="AE549" s="678" t="s">
        <v>57</v>
      </c>
      <c r="AF549" s="697"/>
      <c r="AG549" s="697"/>
      <c r="AH549" s="713"/>
      <c r="AI549" s="726" t="s">
        <v>545</v>
      </c>
      <c r="AJ549" s="726"/>
      <c r="AK549" s="726"/>
      <c r="AL549" s="435"/>
      <c r="AM549" s="726" t="s">
        <v>55</v>
      </c>
      <c r="AN549" s="726"/>
      <c r="AO549" s="726"/>
      <c r="AP549" s="435"/>
      <c r="AQ549" s="435" t="s">
        <v>320</v>
      </c>
      <c r="AR549" s="345"/>
      <c r="AS549" s="345"/>
      <c r="AT549" s="413"/>
      <c r="AU549" s="695" t="s">
        <v>245</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9"/>
      <c r="AF550" s="679"/>
      <c r="AG550" s="346" t="s">
        <v>321</v>
      </c>
      <c r="AH550" s="414"/>
      <c r="AI550" s="727"/>
      <c r="AJ550" s="727"/>
      <c r="AK550" s="727"/>
      <c r="AL550" s="436"/>
      <c r="AM550" s="727"/>
      <c r="AN550" s="727"/>
      <c r="AO550" s="727"/>
      <c r="AP550" s="436"/>
      <c r="AQ550" s="753"/>
      <c r="AR550" s="679"/>
      <c r="AS550" s="346" t="s">
        <v>321</v>
      </c>
      <c r="AT550" s="414"/>
      <c r="AU550" s="679"/>
      <c r="AV550" s="679"/>
      <c r="AW550" s="346" t="s">
        <v>299</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98</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1" t="s">
        <v>51</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330</v>
      </c>
      <c r="F554" s="243"/>
      <c r="G554" s="311" t="s">
        <v>327</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47</v>
      </c>
      <c r="AC554" s="345"/>
      <c r="AD554" s="413"/>
      <c r="AE554" s="678" t="s">
        <v>57</v>
      </c>
      <c r="AF554" s="697"/>
      <c r="AG554" s="697"/>
      <c r="AH554" s="713"/>
      <c r="AI554" s="726" t="s">
        <v>545</v>
      </c>
      <c r="AJ554" s="726"/>
      <c r="AK554" s="726"/>
      <c r="AL554" s="435"/>
      <c r="AM554" s="726" t="s">
        <v>55</v>
      </c>
      <c r="AN554" s="726"/>
      <c r="AO554" s="726"/>
      <c r="AP554" s="435"/>
      <c r="AQ554" s="435" t="s">
        <v>320</v>
      </c>
      <c r="AR554" s="345"/>
      <c r="AS554" s="345"/>
      <c r="AT554" s="413"/>
      <c r="AU554" s="695" t="s">
        <v>245</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9"/>
      <c r="AF555" s="679"/>
      <c r="AG555" s="346" t="s">
        <v>321</v>
      </c>
      <c r="AH555" s="414"/>
      <c r="AI555" s="727"/>
      <c r="AJ555" s="727"/>
      <c r="AK555" s="727"/>
      <c r="AL555" s="436"/>
      <c r="AM555" s="727"/>
      <c r="AN555" s="727"/>
      <c r="AO555" s="727"/>
      <c r="AP555" s="436"/>
      <c r="AQ555" s="753"/>
      <c r="AR555" s="679"/>
      <c r="AS555" s="346" t="s">
        <v>321</v>
      </c>
      <c r="AT555" s="414"/>
      <c r="AU555" s="679"/>
      <c r="AV555" s="679"/>
      <c r="AW555" s="346" t="s">
        <v>299</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98</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1" t="s">
        <v>51</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330</v>
      </c>
      <c r="F559" s="243"/>
      <c r="G559" s="311" t="s">
        <v>327</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47</v>
      </c>
      <c r="AC559" s="345"/>
      <c r="AD559" s="413"/>
      <c r="AE559" s="678" t="s">
        <v>57</v>
      </c>
      <c r="AF559" s="697"/>
      <c r="AG559" s="697"/>
      <c r="AH559" s="713"/>
      <c r="AI559" s="726" t="s">
        <v>545</v>
      </c>
      <c r="AJ559" s="726"/>
      <c r="AK559" s="726"/>
      <c r="AL559" s="435"/>
      <c r="AM559" s="726" t="s">
        <v>55</v>
      </c>
      <c r="AN559" s="726"/>
      <c r="AO559" s="726"/>
      <c r="AP559" s="435"/>
      <c r="AQ559" s="435" t="s">
        <v>320</v>
      </c>
      <c r="AR559" s="345"/>
      <c r="AS559" s="345"/>
      <c r="AT559" s="413"/>
      <c r="AU559" s="695" t="s">
        <v>245</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9"/>
      <c r="AF560" s="679"/>
      <c r="AG560" s="346" t="s">
        <v>321</v>
      </c>
      <c r="AH560" s="414"/>
      <c r="AI560" s="727"/>
      <c r="AJ560" s="727"/>
      <c r="AK560" s="727"/>
      <c r="AL560" s="436"/>
      <c r="AM560" s="727"/>
      <c r="AN560" s="727"/>
      <c r="AO560" s="727"/>
      <c r="AP560" s="436"/>
      <c r="AQ560" s="753"/>
      <c r="AR560" s="679"/>
      <c r="AS560" s="346" t="s">
        <v>321</v>
      </c>
      <c r="AT560" s="414"/>
      <c r="AU560" s="679"/>
      <c r="AV560" s="679"/>
      <c r="AW560" s="346" t="s">
        <v>299</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98</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1" t="s">
        <v>51</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332</v>
      </c>
      <c r="F564" s="243"/>
      <c r="G564" s="311" t="s">
        <v>329</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47</v>
      </c>
      <c r="AC564" s="345"/>
      <c r="AD564" s="413"/>
      <c r="AE564" s="678" t="s">
        <v>57</v>
      </c>
      <c r="AF564" s="697"/>
      <c r="AG564" s="697"/>
      <c r="AH564" s="713"/>
      <c r="AI564" s="726" t="s">
        <v>545</v>
      </c>
      <c r="AJ564" s="726"/>
      <c r="AK564" s="726"/>
      <c r="AL564" s="435"/>
      <c r="AM564" s="726" t="s">
        <v>55</v>
      </c>
      <c r="AN564" s="726"/>
      <c r="AO564" s="726"/>
      <c r="AP564" s="435"/>
      <c r="AQ564" s="435" t="s">
        <v>320</v>
      </c>
      <c r="AR564" s="345"/>
      <c r="AS564" s="345"/>
      <c r="AT564" s="413"/>
      <c r="AU564" s="695" t="s">
        <v>245</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9"/>
      <c r="AF565" s="679"/>
      <c r="AG565" s="346" t="s">
        <v>321</v>
      </c>
      <c r="AH565" s="414"/>
      <c r="AI565" s="727"/>
      <c r="AJ565" s="727"/>
      <c r="AK565" s="727"/>
      <c r="AL565" s="436"/>
      <c r="AM565" s="727"/>
      <c r="AN565" s="727"/>
      <c r="AO565" s="727"/>
      <c r="AP565" s="436"/>
      <c r="AQ565" s="753"/>
      <c r="AR565" s="679"/>
      <c r="AS565" s="346" t="s">
        <v>321</v>
      </c>
      <c r="AT565" s="414"/>
      <c r="AU565" s="679"/>
      <c r="AV565" s="679"/>
      <c r="AW565" s="346" t="s">
        <v>299</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98</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1" t="s">
        <v>51</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332</v>
      </c>
      <c r="F569" s="243"/>
      <c r="G569" s="311" t="s">
        <v>329</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47</v>
      </c>
      <c r="AC569" s="345"/>
      <c r="AD569" s="413"/>
      <c r="AE569" s="678" t="s">
        <v>57</v>
      </c>
      <c r="AF569" s="697"/>
      <c r="AG569" s="697"/>
      <c r="AH569" s="713"/>
      <c r="AI569" s="726" t="s">
        <v>545</v>
      </c>
      <c r="AJ569" s="726"/>
      <c r="AK569" s="726"/>
      <c r="AL569" s="435"/>
      <c r="AM569" s="726" t="s">
        <v>55</v>
      </c>
      <c r="AN569" s="726"/>
      <c r="AO569" s="726"/>
      <c r="AP569" s="435"/>
      <c r="AQ569" s="435" t="s">
        <v>320</v>
      </c>
      <c r="AR569" s="345"/>
      <c r="AS569" s="345"/>
      <c r="AT569" s="413"/>
      <c r="AU569" s="695" t="s">
        <v>245</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9"/>
      <c r="AF570" s="679"/>
      <c r="AG570" s="346" t="s">
        <v>321</v>
      </c>
      <c r="AH570" s="414"/>
      <c r="AI570" s="727"/>
      <c r="AJ570" s="727"/>
      <c r="AK570" s="727"/>
      <c r="AL570" s="436"/>
      <c r="AM570" s="727"/>
      <c r="AN570" s="727"/>
      <c r="AO570" s="727"/>
      <c r="AP570" s="436"/>
      <c r="AQ570" s="753"/>
      <c r="AR570" s="679"/>
      <c r="AS570" s="346" t="s">
        <v>321</v>
      </c>
      <c r="AT570" s="414"/>
      <c r="AU570" s="679"/>
      <c r="AV570" s="679"/>
      <c r="AW570" s="346" t="s">
        <v>299</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98</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1" t="s">
        <v>51</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332</v>
      </c>
      <c r="F574" s="243"/>
      <c r="G574" s="311" t="s">
        <v>329</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47</v>
      </c>
      <c r="AC574" s="345"/>
      <c r="AD574" s="413"/>
      <c r="AE574" s="678" t="s">
        <v>57</v>
      </c>
      <c r="AF574" s="697"/>
      <c r="AG574" s="697"/>
      <c r="AH574" s="713"/>
      <c r="AI574" s="726" t="s">
        <v>545</v>
      </c>
      <c r="AJ574" s="726"/>
      <c r="AK574" s="726"/>
      <c r="AL574" s="435"/>
      <c r="AM574" s="726" t="s">
        <v>55</v>
      </c>
      <c r="AN574" s="726"/>
      <c r="AO574" s="726"/>
      <c r="AP574" s="435"/>
      <c r="AQ574" s="435" t="s">
        <v>320</v>
      </c>
      <c r="AR574" s="345"/>
      <c r="AS574" s="345"/>
      <c r="AT574" s="413"/>
      <c r="AU574" s="695" t="s">
        <v>245</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9"/>
      <c r="AF575" s="679"/>
      <c r="AG575" s="346" t="s">
        <v>321</v>
      </c>
      <c r="AH575" s="414"/>
      <c r="AI575" s="727"/>
      <c r="AJ575" s="727"/>
      <c r="AK575" s="727"/>
      <c r="AL575" s="436"/>
      <c r="AM575" s="727"/>
      <c r="AN575" s="727"/>
      <c r="AO575" s="727"/>
      <c r="AP575" s="436"/>
      <c r="AQ575" s="753"/>
      <c r="AR575" s="679"/>
      <c r="AS575" s="346" t="s">
        <v>321</v>
      </c>
      <c r="AT575" s="414"/>
      <c r="AU575" s="679"/>
      <c r="AV575" s="679"/>
      <c r="AW575" s="346" t="s">
        <v>299</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98</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1" t="s">
        <v>51</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332</v>
      </c>
      <c r="F579" s="243"/>
      <c r="G579" s="311" t="s">
        <v>329</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47</v>
      </c>
      <c r="AC579" s="345"/>
      <c r="AD579" s="413"/>
      <c r="AE579" s="678" t="s">
        <v>57</v>
      </c>
      <c r="AF579" s="697"/>
      <c r="AG579" s="697"/>
      <c r="AH579" s="713"/>
      <c r="AI579" s="726" t="s">
        <v>545</v>
      </c>
      <c r="AJ579" s="726"/>
      <c r="AK579" s="726"/>
      <c r="AL579" s="435"/>
      <c r="AM579" s="726" t="s">
        <v>55</v>
      </c>
      <c r="AN579" s="726"/>
      <c r="AO579" s="726"/>
      <c r="AP579" s="435"/>
      <c r="AQ579" s="435" t="s">
        <v>320</v>
      </c>
      <c r="AR579" s="345"/>
      <c r="AS579" s="345"/>
      <c r="AT579" s="413"/>
      <c r="AU579" s="695" t="s">
        <v>245</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9"/>
      <c r="AF580" s="679"/>
      <c r="AG580" s="346" t="s">
        <v>321</v>
      </c>
      <c r="AH580" s="414"/>
      <c r="AI580" s="727"/>
      <c r="AJ580" s="727"/>
      <c r="AK580" s="727"/>
      <c r="AL580" s="436"/>
      <c r="AM580" s="727"/>
      <c r="AN580" s="727"/>
      <c r="AO580" s="727"/>
      <c r="AP580" s="436"/>
      <c r="AQ580" s="753"/>
      <c r="AR580" s="679"/>
      <c r="AS580" s="346" t="s">
        <v>321</v>
      </c>
      <c r="AT580" s="414"/>
      <c r="AU580" s="679"/>
      <c r="AV580" s="679"/>
      <c r="AW580" s="346" t="s">
        <v>299</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98</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1" t="s">
        <v>51</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332</v>
      </c>
      <c r="F584" s="243"/>
      <c r="G584" s="311" t="s">
        <v>329</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47</v>
      </c>
      <c r="AC584" s="345"/>
      <c r="AD584" s="413"/>
      <c r="AE584" s="678" t="s">
        <v>57</v>
      </c>
      <c r="AF584" s="697"/>
      <c r="AG584" s="697"/>
      <c r="AH584" s="713"/>
      <c r="AI584" s="726" t="s">
        <v>545</v>
      </c>
      <c r="AJ584" s="726"/>
      <c r="AK584" s="726"/>
      <c r="AL584" s="435"/>
      <c r="AM584" s="726" t="s">
        <v>55</v>
      </c>
      <c r="AN584" s="726"/>
      <c r="AO584" s="726"/>
      <c r="AP584" s="435"/>
      <c r="AQ584" s="435" t="s">
        <v>320</v>
      </c>
      <c r="AR584" s="345"/>
      <c r="AS584" s="345"/>
      <c r="AT584" s="413"/>
      <c r="AU584" s="695" t="s">
        <v>245</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9"/>
      <c r="AF585" s="679"/>
      <c r="AG585" s="346" t="s">
        <v>321</v>
      </c>
      <c r="AH585" s="414"/>
      <c r="AI585" s="727"/>
      <c r="AJ585" s="727"/>
      <c r="AK585" s="727"/>
      <c r="AL585" s="436"/>
      <c r="AM585" s="727"/>
      <c r="AN585" s="727"/>
      <c r="AO585" s="727"/>
      <c r="AP585" s="436"/>
      <c r="AQ585" s="753"/>
      <c r="AR585" s="679"/>
      <c r="AS585" s="346" t="s">
        <v>321</v>
      </c>
      <c r="AT585" s="414"/>
      <c r="AU585" s="679"/>
      <c r="AV585" s="679"/>
      <c r="AW585" s="346" t="s">
        <v>299</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98</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1" t="s">
        <v>51</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149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457</v>
      </c>
      <c r="F592" s="233"/>
      <c r="G592" s="310" t="s">
        <v>347</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330</v>
      </c>
      <c r="F593" s="243"/>
      <c r="G593" s="311" t="s">
        <v>327</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47</v>
      </c>
      <c r="AC593" s="345"/>
      <c r="AD593" s="413"/>
      <c r="AE593" s="678" t="s">
        <v>57</v>
      </c>
      <c r="AF593" s="697"/>
      <c r="AG593" s="697"/>
      <c r="AH593" s="713"/>
      <c r="AI593" s="726" t="s">
        <v>545</v>
      </c>
      <c r="AJ593" s="726"/>
      <c r="AK593" s="726"/>
      <c r="AL593" s="435"/>
      <c r="AM593" s="726" t="s">
        <v>55</v>
      </c>
      <c r="AN593" s="726"/>
      <c r="AO593" s="726"/>
      <c r="AP593" s="435"/>
      <c r="AQ593" s="435" t="s">
        <v>320</v>
      </c>
      <c r="AR593" s="345"/>
      <c r="AS593" s="345"/>
      <c r="AT593" s="413"/>
      <c r="AU593" s="695" t="s">
        <v>245</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9"/>
      <c r="AF594" s="679"/>
      <c r="AG594" s="346" t="s">
        <v>321</v>
      </c>
      <c r="AH594" s="414"/>
      <c r="AI594" s="727"/>
      <c r="AJ594" s="727"/>
      <c r="AK594" s="727"/>
      <c r="AL594" s="436"/>
      <c r="AM594" s="727"/>
      <c r="AN594" s="727"/>
      <c r="AO594" s="727"/>
      <c r="AP594" s="436"/>
      <c r="AQ594" s="753"/>
      <c r="AR594" s="679"/>
      <c r="AS594" s="346" t="s">
        <v>321</v>
      </c>
      <c r="AT594" s="414"/>
      <c r="AU594" s="679"/>
      <c r="AV594" s="679"/>
      <c r="AW594" s="346" t="s">
        <v>299</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98</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1" t="s">
        <v>51</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330</v>
      </c>
      <c r="F598" s="243"/>
      <c r="G598" s="311" t="s">
        <v>327</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47</v>
      </c>
      <c r="AC598" s="345"/>
      <c r="AD598" s="413"/>
      <c r="AE598" s="678" t="s">
        <v>57</v>
      </c>
      <c r="AF598" s="697"/>
      <c r="AG598" s="697"/>
      <c r="AH598" s="713"/>
      <c r="AI598" s="726" t="s">
        <v>545</v>
      </c>
      <c r="AJ598" s="726"/>
      <c r="AK598" s="726"/>
      <c r="AL598" s="435"/>
      <c r="AM598" s="726" t="s">
        <v>55</v>
      </c>
      <c r="AN598" s="726"/>
      <c r="AO598" s="726"/>
      <c r="AP598" s="435"/>
      <c r="AQ598" s="435" t="s">
        <v>320</v>
      </c>
      <c r="AR598" s="345"/>
      <c r="AS598" s="345"/>
      <c r="AT598" s="413"/>
      <c r="AU598" s="695" t="s">
        <v>245</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9"/>
      <c r="AF599" s="679"/>
      <c r="AG599" s="346" t="s">
        <v>321</v>
      </c>
      <c r="AH599" s="414"/>
      <c r="AI599" s="727"/>
      <c r="AJ599" s="727"/>
      <c r="AK599" s="727"/>
      <c r="AL599" s="436"/>
      <c r="AM599" s="727"/>
      <c r="AN599" s="727"/>
      <c r="AO599" s="727"/>
      <c r="AP599" s="436"/>
      <c r="AQ599" s="753"/>
      <c r="AR599" s="679"/>
      <c r="AS599" s="346" t="s">
        <v>321</v>
      </c>
      <c r="AT599" s="414"/>
      <c r="AU599" s="679"/>
      <c r="AV599" s="679"/>
      <c r="AW599" s="346" t="s">
        <v>299</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98</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1" t="s">
        <v>51</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330</v>
      </c>
      <c r="F603" s="243"/>
      <c r="G603" s="311" t="s">
        <v>327</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47</v>
      </c>
      <c r="AC603" s="345"/>
      <c r="AD603" s="413"/>
      <c r="AE603" s="678" t="s">
        <v>57</v>
      </c>
      <c r="AF603" s="697"/>
      <c r="AG603" s="697"/>
      <c r="AH603" s="713"/>
      <c r="AI603" s="726" t="s">
        <v>545</v>
      </c>
      <c r="AJ603" s="726"/>
      <c r="AK603" s="726"/>
      <c r="AL603" s="435"/>
      <c r="AM603" s="726" t="s">
        <v>55</v>
      </c>
      <c r="AN603" s="726"/>
      <c r="AO603" s="726"/>
      <c r="AP603" s="435"/>
      <c r="AQ603" s="435" t="s">
        <v>320</v>
      </c>
      <c r="AR603" s="345"/>
      <c r="AS603" s="345"/>
      <c r="AT603" s="413"/>
      <c r="AU603" s="695" t="s">
        <v>245</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9"/>
      <c r="AF604" s="679"/>
      <c r="AG604" s="346" t="s">
        <v>321</v>
      </c>
      <c r="AH604" s="414"/>
      <c r="AI604" s="727"/>
      <c r="AJ604" s="727"/>
      <c r="AK604" s="727"/>
      <c r="AL604" s="436"/>
      <c r="AM604" s="727"/>
      <c r="AN604" s="727"/>
      <c r="AO604" s="727"/>
      <c r="AP604" s="436"/>
      <c r="AQ604" s="753"/>
      <c r="AR604" s="679"/>
      <c r="AS604" s="346" t="s">
        <v>321</v>
      </c>
      <c r="AT604" s="414"/>
      <c r="AU604" s="679"/>
      <c r="AV604" s="679"/>
      <c r="AW604" s="346" t="s">
        <v>299</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98</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1" t="s">
        <v>51</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330</v>
      </c>
      <c r="F608" s="243"/>
      <c r="G608" s="311" t="s">
        <v>327</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47</v>
      </c>
      <c r="AC608" s="345"/>
      <c r="AD608" s="413"/>
      <c r="AE608" s="678" t="s">
        <v>57</v>
      </c>
      <c r="AF608" s="697"/>
      <c r="AG608" s="697"/>
      <c r="AH608" s="713"/>
      <c r="AI608" s="726" t="s">
        <v>545</v>
      </c>
      <c r="AJ608" s="726"/>
      <c r="AK608" s="726"/>
      <c r="AL608" s="435"/>
      <c r="AM608" s="726" t="s">
        <v>55</v>
      </c>
      <c r="AN608" s="726"/>
      <c r="AO608" s="726"/>
      <c r="AP608" s="435"/>
      <c r="AQ608" s="435" t="s">
        <v>320</v>
      </c>
      <c r="AR608" s="345"/>
      <c r="AS608" s="345"/>
      <c r="AT608" s="413"/>
      <c r="AU608" s="695" t="s">
        <v>245</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9"/>
      <c r="AF609" s="679"/>
      <c r="AG609" s="346" t="s">
        <v>321</v>
      </c>
      <c r="AH609" s="414"/>
      <c r="AI609" s="727"/>
      <c r="AJ609" s="727"/>
      <c r="AK609" s="727"/>
      <c r="AL609" s="436"/>
      <c r="AM609" s="727"/>
      <c r="AN609" s="727"/>
      <c r="AO609" s="727"/>
      <c r="AP609" s="436"/>
      <c r="AQ609" s="753"/>
      <c r="AR609" s="679"/>
      <c r="AS609" s="346" t="s">
        <v>321</v>
      </c>
      <c r="AT609" s="414"/>
      <c r="AU609" s="679"/>
      <c r="AV609" s="679"/>
      <c r="AW609" s="346" t="s">
        <v>299</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98</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1" t="s">
        <v>51</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330</v>
      </c>
      <c r="F613" s="243"/>
      <c r="G613" s="311" t="s">
        <v>327</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47</v>
      </c>
      <c r="AC613" s="345"/>
      <c r="AD613" s="413"/>
      <c r="AE613" s="678" t="s">
        <v>57</v>
      </c>
      <c r="AF613" s="697"/>
      <c r="AG613" s="697"/>
      <c r="AH613" s="713"/>
      <c r="AI613" s="726" t="s">
        <v>545</v>
      </c>
      <c r="AJ613" s="726"/>
      <c r="AK613" s="726"/>
      <c r="AL613" s="435"/>
      <c r="AM613" s="726" t="s">
        <v>55</v>
      </c>
      <c r="AN613" s="726"/>
      <c r="AO613" s="726"/>
      <c r="AP613" s="435"/>
      <c r="AQ613" s="435" t="s">
        <v>320</v>
      </c>
      <c r="AR613" s="345"/>
      <c r="AS613" s="345"/>
      <c r="AT613" s="413"/>
      <c r="AU613" s="695" t="s">
        <v>245</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9"/>
      <c r="AF614" s="679"/>
      <c r="AG614" s="346" t="s">
        <v>321</v>
      </c>
      <c r="AH614" s="414"/>
      <c r="AI614" s="727"/>
      <c r="AJ614" s="727"/>
      <c r="AK614" s="727"/>
      <c r="AL614" s="436"/>
      <c r="AM614" s="727"/>
      <c r="AN614" s="727"/>
      <c r="AO614" s="727"/>
      <c r="AP614" s="436"/>
      <c r="AQ614" s="753"/>
      <c r="AR614" s="679"/>
      <c r="AS614" s="346" t="s">
        <v>321</v>
      </c>
      <c r="AT614" s="414"/>
      <c r="AU614" s="679"/>
      <c r="AV614" s="679"/>
      <c r="AW614" s="346" t="s">
        <v>299</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98</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1" t="s">
        <v>51</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332</v>
      </c>
      <c r="F618" s="243"/>
      <c r="G618" s="311" t="s">
        <v>329</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47</v>
      </c>
      <c r="AC618" s="345"/>
      <c r="AD618" s="413"/>
      <c r="AE618" s="678" t="s">
        <v>57</v>
      </c>
      <c r="AF618" s="697"/>
      <c r="AG618" s="697"/>
      <c r="AH618" s="713"/>
      <c r="AI618" s="726" t="s">
        <v>545</v>
      </c>
      <c r="AJ618" s="726"/>
      <c r="AK618" s="726"/>
      <c r="AL618" s="435"/>
      <c r="AM618" s="726" t="s">
        <v>55</v>
      </c>
      <c r="AN618" s="726"/>
      <c r="AO618" s="726"/>
      <c r="AP618" s="435"/>
      <c r="AQ618" s="435" t="s">
        <v>320</v>
      </c>
      <c r="AR618" s="345"/>
      <c r="AS618" s="345"/>
      <c r="AT618" s="413"/>
      <c r="AU618" s="695" t="s">
        <v>245</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9"/>
      <c r="AF619" s="679"/>
      <c r="AG619" s="346" t="s">
        <v>321</v>
      </c>
      <c r="AH619" s="414"/>
      <c r="AI619" s="727"/>
      <c r="AJ619" s="727"/>
      <c r="AK619" s="727"/>
      <c r="AL619" s="436"/>
      <c r="AM619" s="727"/>
      <c r="AN619" s="727"/>
      <c r="AO619" s="727"/>
      <c r="AP619" s="436"/>
      <c r="AQ619" s="753"/>
      <c r="AR619" s="679"/>
      <c r="AS619" s="346" t="s">
        <v>321</v>
      </c>
      <c r="AT619" s="414"/>
      <c r="AU619" s="679"/>
      <c r="AV619" s="679"/>
      <c r="AW619" s="346" t="s">
        <v>299</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98</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1" t="s">
        <v>51</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332</v>
      </c>
      <c r="F623" s="243"/>
      <c r="G623" s="311" t="s">
        <v>329</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47</v>
      </c>
      <c r="AC623" s="345"/>
      <c r="AD623" s="413"/>
      <c r="AE623" s="678" t="s">
        <v>57</v>
      </c>
      <c r="AF623" s="697"/>
      <c r="AG623" s="697"/>
      <c r="AH623" s="713"/>
      <c r="AI623" s="726" t="s">
        <v>545</v>
      </c>
      <c r="AJ623" s="726"/>
      <c r="AK623" s="726"/>
      <c r="AL623" s="435"/>
      <c r="AM623" s="726" t="s">
        <v>55</v>
      </c>
      <c r="AN623" s="726"/>
      <c r="AO623" s="726"/>
      <c r="AP623" s="435"/>
      <c r="AQ623" s="435" t="s">
        <v>320</v>
      </c>
      <c r="AR623" s="345"/>
      <c r="AS623" s="345"/>
      <c r="AT623" s="413"/>
      <c r="AU623" s="695" t="s">
        <v>245</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9"/>
      <c r="AF624" s="679"/>
      <c r="AG624" s="346" t="s">
        <v>321</v>
      </c>
      <c r="AH624" s="414"/>
      <c r="AI624" s="727"/>
      <c r="AJ624" s="727"/>
      <c r="AK624" s="727"/>
      <c r="AL624" s="436"/>
      <c r="AM624" s="727"/>
      <c r="AN624" s="727"/>
      <c r="AO624" s="727"/>
      <c r="AP624" s="436"/>
      <c r="AQ624" s="753"/>
      <c r="AR624" s="679"/>
      <c r="AS624" s="346" t="s">
        <v>321</v>
      </c>
      <c r="AT624" s="414"/>
      <c r="AU624" s="679"/>
      <c r="AV624" s="679"/>
      <c r="AW624" s="346" t="s">
        <v>299</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98</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1" t="s">
        <v>51</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332</v>
      </c>
      <c r="F628" s="243"/>
      <c r="G628" s="311" t="s">
        <v>329</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47</v>
      </c>
      <c r="AC628" s="345"/>
      <c r="AD628" s="413"/>
      <c r="AE628" s="678" t="s">
        <v>57</v>
      </c>
      <c r="AF628" s="697"/>
      <c r="AG628" s="697"/>
      <c r="AH628" s="713"/>
      <c r="AI628" s="726" t="s">
        <v>545</v>
      </c>
      <c r="AJ628" s="726"/>
      <c r="AK628" s="726"/>
      <c r="AL628" s="435"/>
      <c r="AM628" s="726" t="s">
        <v>55</v>
      </c>
      <c r="AN628" s="726"/>
      <c r="AO628" s="726"/>
      <c r="AP628" s="435"/>
      <c r="AQ628" s="435" t="s">
        <v>320</v>
      </c>
      <c r="AR628" s="345"/>
      <c r="AS628" s="345"/>
      <c r="AT628" s="413"/>
      <c r="AU628" s="695" t="s">
        <v>245</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9"/>
      <c r="AF629" s="679"/>
      <c r="AG629" s="346" t="s">
        <v>321</v>
      </c>
      <c r="AH629" s="414"/>
      <c r="AI629" s="727"/>
      <c r="AJ629" s="727"/>
      <c r="AK629" s="727"/>
      <c r="AL629" s="436"/>
      <c r="AM629" s="727"/>
      <c r="AN629" s="727"/>
      <c r="AO629" s="727"/>
      <c r="AP629" s="436"/>
      <c r="AQ629" s="753"/>
      <c r="AR629" s="679"/>
      <c r="AS629" s="346" t="s">
        <v>321</v>
      </c>
      <c r="AT629" s="414"/>
      <c r="AU629" s="679"/>
      <c r="AV629" s="679"/>
      <c r="AW629" s="346" t="s">
        <v>299</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98</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1" t="s">
        <v>51</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332</v>
      </c>
      <c r="F633" s="243"/>
      <c r="G633" s="311" t="s">
        <v>329</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47</v>
      </c>
      <c r="AC633" s="345"/>
      <c r="AD633" s="413"/>
      <c r="AE633" s="678" t="s">
        <v>57</v>
      </c>
      <c r="AF633" s="697"/>
      <c r="AG633" s="697"/>
      <c r="AH633" s="713"/>
      <c r="AI633" s="726" t="s">
        <v>545</v>
      </c>
      <c r="AJ633" s="726"/>
      <c r="AK633" s="726"/>
      <c r="AL633" s="435"/>
      <c r="AM633" s="726" t="s">
        <v>55</v>
      </c>
      <c r="AN633" s="726"/>
      <c r="AO633" s="726"/>
      <c r="AP633" s="435"/>
      <c r="AQ633" s="435" t="s">
        <v>320</v>
      </c>
      <c r="AR633" s="345"/>
      <c r="AS633" s="345"/>
      <c r="AT633" s="413"/>
      <c r="AU633" s="695" t="s">
        <v>245</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9"/>
      <c r="AF634" s="679"/>
      <c r="AG634" s="346" t="s">
        <v>321</v>
      </c>
      <c r="AH634" s="414"/>
      <c r="AI634" s="727"/>
      <c r="AJ634" s="727"/>
      <c r="AK634" s="727"/>
      <c r="AL634" s="436"/>
      <c r="AM634" s="727"/>
      <c r="AN634" s="727"/>
      <c r="AO634" s="727"/>
      <c r="AP634" s="436"/>
      <c r="AQ634" s="753"/>
      <c r="AR634" s="679"/>
      <c r="AS634" s="346" t="s">
        <v>321</v>
      </c>
      <c r="AT634" s="414"/>
      <c r="AU634" s="679"/>
      <c r="AV634" s="679"/>
      <c r="AW634" s="346" t="s">
        <v>299</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98</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1" t="s">
        <v>51</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332</v>
      </c>
      <c r="F638" s="243"/>
      <c r="G638" s="311" t="s">
        <v>329</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47</v>
      </c>
      <c r="AC638" s="345"/>
      <c r="AD638" s="413"/>
      <c r="AE638" s="678" t="s">
        <v>57</v>
      </c>
      <c r="AF638" s="697"/>
      <c r="AG638" s="697"/>
      <c r="AH638" s="713"/>
      <c r="AI638" s="726" t="s">
        <v>545</v>
      </c>
      <c r="AJ638" s="726"/>
      <c r="AK638" s="726"/>
      <c r="AL638" s="435"/>
      <c r="AM638" s="726" t="s">
        <v>55</v>
      </c>
      <c r="AN638" s="726"/>
      <c r="AO638" s="726"/>
      <c r="AP638" s="435"/>
      <c r="AQ638" s="435" t="s">
        <v>320</v>
      </c>
      <c r="AR638" s="345"/>
      <c r="AS638" s="345"/>
      <c r="AT638" s="413"/>
      <c r="AU638" s="695" t="s">
        <v>245</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9"/>
      <c r="AF639" s="679"/>
      <c r="AG639" s="346" t="s">
        <v>321</v>
      </c>
      <c r="AH639" s="414"/>
      <c r="AI639" s="727"/>
      <c r="AJ639" s="727"/>
      <c r="AK639" s="727"/>
      <c r="AL639" s="436"/>
      <c r="AM639" s="727"/>
      <c r="AN639" s="727"/>
      <c r="AO639" s="727"/>
      <c r="AP639" s="436"/>
      <c r="AQ639" s="753"/>
      <c r="AR639" s="679"/>
      <c r="AS639" s="346" t="s">
        <v>321</v>
      </c>
      <c r="AT639" s="414"/>
      <c r="AU639" s="679"/>
      <c r="AV639" s="679"/>
      <c r="AW639" s="346" t="s">
        <v>299</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98</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1" t="s">
        <v>51</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149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457</v>
      </c>
      <c r="F646" s="233"/>
      <c r="G646" s="310" t="s">
        <v>347</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330</v>
      </c>
      <c r="F647" s="243"/>
      <c r="G647" s="311" t="s">
        <v>327</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47</v>
      </c>
      <c r="AC647" s="345"/>
      <c r="AD647" s="413"/>
      <c r="AE647" s="678" t="s">
        <v>57</v>
      </c>
      <c r="AF647" s="697"/>
      <c r="AG647" s="697"/>
      <c r="AH647" s="713"/>
      <c r="AI647" s="726" t="s">
        <v>545</v>
      </c>
      <c r="AJ647" s="726"/>
      <c r="AK647" s="726"/>
      <c r="AL647" s="435"/>
      <c r="AM647" s="726" t="s">
        <v>55</v>
      </c>
      <c r="AN647" s="726"/>
      <c r="AO647" s="726"/>
      <c r="AP647" s="435"/>
      <c r="AQ647" s="435" t="s">
        <v>320</v>
      </c>
      <c r="AR647" s="345"/>
      <c r="AS647" s="345"/>
      <c r="AT647" s="413"/>
      <c r="AU647" s="695" t="s">
        <v>245</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9"/>
      <c r="AF648" s="679"/>
      <c r="AG648" s="346" t="s">
        <v>321</v>
      </c>
      <c r="AH648" s="414"/>
      <c r="AI648" s="727"/>
      <c r="AJ648" s="727"/>
      <c r="AK648" s="727"/>
      <c r="AL648" s="436"/>
      <c r="AM648" s="727"/>
      <c r="AN648" s="727"/>
      <c r="AO648" s="727"/>
      <c r="AP648" s="436"/>
      <c r="AQ648" s="753"/>
      <c r="AR648" s="679"/>
      <c r="AS648" s="346" t="s">
        <v>321</v>
      </c>
      <c r="AT648" s="414"/>
      <c r="AU648" s="679"/>
      <c r="AV648" s="679"/>
      <c r="AW648" s="346" t="s">
        <v>299</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98</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1" t="s">
        <v>51</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330</v>
      </c>
      <c r="F652" s="243"/>
      <c r="G652" s="311" t="s">
        <v>327</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47</v>
      </c>
      <c r="AC652" s="345"/>
      <c r="AD652" s="413"/>
      <c r="AE652" s="678" t="s">
        <v>57</v>
      </c>
      <c r="AF652" s="697"/>
      <c r="AG652" s="697"/>
      <c r="AH652" s="713"/>
      <c r="AI652" s="726" t="s">
        <v>545</v>
      </c>
      <c r="AJ652" s="726"/>
      <c r="AK652" s="726"/>
      <c r="AL652" s="435"/>
      <c r="AM652" s="726" t="s">
        <v>55</v>
      </c>
      <c r="AN652" s="726"/>
      <c r="AO652" s="726"/>
      <c r="AP652" s="435"/>
      <c r="AQ652" s="435" t="s">
        <v>320</v>
      </c>
      <c r="AR652" s="345"/>
      <c r="AS652" s="345"/>
      <c r="AT652" s="413"/>
      <c r="AU652" s="695" t="s">
        <v>245</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9"/>
      <c r="AF653" s="679"/>
      <c r="AG653" s="346" t="s">
        <v>321</v>
      </c>
      <c r="AH653" s="414"/>
      <c r="AI653" s="727"/>
      <c r="AJ653" s="727"/>
      <c r="AK653" s="727"/>
      <c r="AL653" s="436"/>
      <c r="AM653" s="727"/>
      <c r="AN653" s="727"/>
      <c r="AO653" s="727"/>
      <c r="AP653" s="436"/>
      <c r="AQ653" s="753"/>
      <c r="AR653" s="679"/>
      <c r="AS653" s="346" t="s">
        <v>321</v>
      </c>
      <c r="AT653" s="414"/>
      <c r="AU653" s="679"/>
      <c r="AV653" s="679"/>
      <c r="AW653" s="346" t="s">
        <v>299</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98</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1" t="s">
        <v>51</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330</v>
      </c>
      <c r="F657" s="243"/>
      <c r="G657" s="311" t="s">
        <v>327</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47</v>
      </c>
      <c r="AC657" s="345"/>
      <c r="AD657" s="413"/>
      <c r="AE657" s="678" t="s">
        <v>57</v>
      </c>
      <c r="AF657" s="697"/>
      <c r="AG657" s="697"/>
      <c r="AH657" s="713"/>
      <c r="AI657" s="726" t="s">
        <v>545</v>
      </c>
      <c r="AJ657" s="726"/>
      <c r="AK657" s="726"/>
      <c r="AL657" s="435"/>
      <c r="AM657" s="726" t="s">
        <v>55</v>
      </c>
      <c r="AN657" s="726"/>
      <c r="AO657" s="726"/>
      <c r="AP657" s="435"/>
      <c r="AQ657" s="435" t="s">
        <v>320</v>
      </c>
      <c r="AR657" s="345"/>
      <c r="AS657" s="345"/>
      <c r="AT657" s="413"/>
      <c r="AU657" s="695" t="s">
        <v>245</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9"/>
      <c r="AF658" s="679"/>
      <c r="AG658" s="346" t="s">
        <v>321</v>
      </c>
      <c r="AH658" s="414"/>
      <c r="AI658" s="727"/>
      <c r="AJ658" s="727"/>
      <c r="AK658" s="727"/>
      <c r="AL658" s="436"/>
      <c r="AM658" s="727"/>
      <c r="AN658" s="727"/>
      <c r="AO658" s="727"/>
      <c r="AP658" s="436"/>
      <c r="AQ658" s="753"/>
      <c r="AR658" s="679"/>
      <c r="AS658" s="346" t="s">
        <v>321</v>
      </c>
      <c r="AT658" s="414"/>
      <c r="AU658" s="679"/>
      <c r="AV658" s="679"/>
      <c r="AW658" s="346" t="s">
        <v>299</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98</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1" t="s">
        <v>51</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330</v>
      </c>
      <c r="F662" s="243"/>
      <c r="G662" s="311" t="s">
        <v>327</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47</v>
      </c>
      <c r="AC662" s="345"/>
      <c r="AD662" s="413"/>
      <c r="AE662" s="678" t="s">
        <v>57</v>
      </c>
      <c r="AF662" s="697"/>
      <c r="AG662" s="697"/>
      <c r="AH662" s="713"/>
      <c r="AI662" s="726" t="s">
        <v>545</v>
      </c>
      <c r="AJ662" s="726"/>
      <c r="AK662" s="726"/>
      <c r="AL662" s="435"/>
      <c r="AM662" s="726" t="s">
        <v>55</v>
      </c>
      <c r="AN662" s="726"/>
      <c r="AO662" s="726"/>
      <c r="AP662" s="435"/>
      <c r="AQ662" s="435" t="s">
        <v>320</v>
      </c>
      <c r="AR662" s="345"/>
      <c r="AS662" s="345"/>
      <c r="AT662" s="413"/>
      <c r="AU662" s="695" t="s">
        <v>245</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9"/>
      <c r="AF663" s="679"/>
      <c r="AG663" s="346" t="s">
        <v>321</v>
      </c>
      <c r="AH663" s="414"/>
      <c r="AI663" s="727"/>
      <c r="AJ663" s="727"/>
      <c r="AK663" s="727"/>
      <c r="AL663" s="436"/>
      <c r="AM663" s="727"/>
      <c r="AN663" s="727"/>
      <c r="AO663" s="727"/>
      <c r="AP663" s="436"/>
      <c r="AQ663" s="753"/>
      <c r="AR663" s="679"/>
      <c r="AS663" s="346" t="s">
        <v>321</v>
      </c>
      <c r="AT663" s="414"/>
      <c r="AU663" s="679"/>
      <c r="AV663" s="679"/>
      <c r="AW663" s="346" t="s">
        <v>299</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98</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1" t="s">
        <v>51</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330</v>
      </c>
      <c r="F667" s="243"/>
      <c r="G667" s="311" t="s">
        <v>327</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47</v>
      </c>
      <c r="AC667" s="345"/>
      <c r="AD667" s="413"/>
      <c r="AE667" s="678" t="s">
        <v>57</v>
      </c>
      <c r="AF667" s="697"/>
      <c r="AG667" s="697"/>
      <c r="AH667" s="713"/>
      <c r="AI667" s="726" t="s">
        <v>545</v>
      </c>
      <c r="AJ667" s="726"/>
      <c r="AK667" s="726"/>
      <c r="AL667" s="435"/>
      <c r="AM667" s="726" t="s">
        <v>55</v>
      </c>
      <c r="AN667" s="726"/>
      <c r="AO667" s="726"/>
      <c r="AP667" s="435"/>
      <c r="AQ667" s="435" t="s">
        <v>320</v>
      </c>
      <c r="AR667" s="345"/>
      <c r="AS667" s="345"/>
      <c r="AT667" s="413"/>
      <c r="AU667" s="695" t="s">
        <v>245</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9"/>
      <c r="AF668" s="679"/>
      <c r="AG668" s="346" t="s">
        <v>321</v>
      </c>
      <c r="AH668" s="414"/>
      <c r="AI668" s="727"/>
      <c r="AJ668" s="727"/>
      <c r="AK668" s="727"/>
      <c r="AL668" s="436"/>
      <c r="AM668" s="727"/>
      <c r="AN668" s="727"/>
      <c r="AO668" s="727"/>
      <c r="AP668" s="436"/>
      <c r="AQ668" s="753"/>
      <c r="AR668" s="679"/>
      <c r="AS668" s="346" t="s">
        <v>321</v>
      </c>
      <c r="AT668" s="414"/>
      <c r="AU668" s="679"/>
      <c r="AV668" s="679"/>
      <c r="AW668" s="346" t="s">
        <v>299</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98</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1" t="s">
        <v>51</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332</v>
      </c>
      <c r="F672" s="243"/>
      <c r="G672" s="311" t="s">
        <v>329</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47</v>
      </c>
      <c r="AC672" s="345"/>
      <c r="AD672" s="413"/>
      <c r="AE672" s="678" t="s">
        <v>57</v>
      </c>
      <c r="AF672" s="697"/>
      <c r="AG672" s="697"/>
      <c r="AH672" s="713"/>
      <c r="AI672" s="726" t="s">
        <v>545</v>
      </c>
      <c r="AJ672" s="726"/>
      <c r="AK672" s="726"/>
      <c r="AL672" s="435"/>
      <c r="AM672" s="726" t="s">
        <v>55</v>
      </c>
      <c r="AN672" s="726"/>
      <c r="AO672" s="726"/>
      <c r="AP672" s="435"/>
      <c r="AQ672" s="435" t="s">
        <v>320</v>
      </c>
      <c r="AR672" s="345"/>
      <c r="AS672" s="345"/>
      <c r="AT672" s="413"/>
      <c r="AU672" s="695" t="s">
        <v>245</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9"/>
      <c r="AF673" s="679"/>
      <c r="AG673" s="346" t="s">
        <v>321</v>
      </c>
      <c r="AH673" s="414"/>
      <c r="AI673" s="727"/>
      <c r="AJ673" s="727"/>
      <c r="AK673" s="727"/>
      <c r="AL673" s="436"/>
      <c r="AM673" s="727"/>
      <c r="AN673" s="727"/>
      <c r="AO673" s="727"/>
      <c r="AP673" s="436"/>
      <c r="AQ673" s="753"/>
      <c r="AR673" s="679"/>
      <c r="AS673" s="346" t="s">
        <v>321</v>
      </c>
      <c r="AT673" s="414"/>
      <c r="AU673" s="679"/>
      <c r="AV673" s="679"/>
      <c r="AW673" s="346" t="s">
        <v>299</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98</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1" t="s">
        <v>51</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332</v>
      </c>
      <c r="F677" s="243"/>
      <c r="G677" s="311" t="s">
        <v>329</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47</v>
      </c>
      <c r="AC677" s="345"/>
      <c r="AD677" s="413"/>
      <c r="AE677" s="678" t="s">
        <v>57</v>
      </c>
      <c r="AF677" s="697"/>
      <c r="AG677" s="697"/>
      <c r="AH677" s="713"/>
      <c r="AI677" s="726" t="s">
        <v>545</v>
      </c>
      <c r="AJ677" s="726"/>
      <c r="AK677" s="726"/>
      <c r="AL677" s="435"/>
      <c r="AM677" s="726" t="s">
        <v>55</v>
      </c>
      <c r="AN677" s="726"/>
      <c r="AO677" s="726"/>
      <c r="AP677" s="435"/>
      <c r="AQ677" s="435" t="s">
        <v>320</v>
      </c>
      <c r="AR677" s="345"/>
      <c r="AS677" s="345"/>
      <c r="AT677" s="413"/>
      <c r="AU677" s="695" t="s">
        <v>245</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9"/>
      <c r="AF678" s="679"/>
      <c r="AG678" s="346" t="s">
        <v>321</v>
      </c>
      <c r="AH678" s="414"/>
      <c r="AI678" s="727"/>
      <c r="AJ678" s="727"/>
      <c r="AK678" s="727"/>
      <c r="AL678" s="436"/>
      <c r="AM678" s="727"/>
      <c r="AN678" s="727"/>
      <c r="AO678" s="727"/>
      <c r="AP678" s="436"/>
      <c r="AQ678" s="753"/>
      <c r="AR678" s="679"/>
      <c r="AS678" s="346" t="s">
        <v>321</v>
      </c>
      <c r="AT678" s="414"/>
      <c r="AU678" s="679"/>
      <c r="AV678" s="679"/>
      <c r="AW678" s="346" t="s">
        <v>299</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98</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1" t="s">
        <v>51</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332</v>
      </c>
      <c r="F682" s="243"/>
      <c r="G682" s="311" t="s">
        <v>329</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47</v>
      </c>
      <c r="AC682" s="345"/>
      <c r="AD682" s="413"/>
      <c r="AE682" s="678" t="s">
        <v>57</v>
      </c>
      <c r="AF682" s="697"/>
      <c r="AG682" s="697"/>
      <c r="AH682" s="713"/>
      <c r="AI682" s="726" t="s">
        <v>545</v>
      </c>
      <c r="AJ682" s="726"/>
      <c r="AK682" s="726"/>
      <c r="AL682" s="435"/>
      <c r="AM682" s="726" t="s">
        <v>55</v>
      </c>
      <c r="AN682" s="726"/>
      <c r="AO682" s="726"/>
      <c r="AP682" s="435"/>
      <c r="AQ682" s="435" t="s">
        <v>320</v>
      </c>
      <c r="AR682" s="345"/>
      <c r="AS682" s="345"/>
      <c r="AT682" s="413"/>
      <c r="AU682" s="695" t="s">
        <v>245</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9"/>
      <c r="AF683" s="679"/>
      <c r="AG683" s="346" t="s">
        <v>321</v>
      </c>
      <c r="AH683" s="414"/>
      <c r="AI683" s="727"/>
      <c r="AJ683" s="727"/>
      <c r="AK683" s="727"/>
      <c r="AL683" s="436"/>
      <c r="AM683" s="727"/>
      <c r="AN683" s="727"/>
      <c r="AO683" s="727"/>
      <c r="AP683" s="436"/>
      <c r="AQ683" s="753"/>
      <c r="AR683" s="679"/>
      <c r="AS683" s="346" t="s">
        <v>321</v>
      </c>
      <c r="AT683" s="414"/>
      <c r="AU683" s="679"/>
      <c r="AV683" s="679"/>
      <c r="AW683" s="346" t="s">
        <v>299</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98</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1" t="s">
        <v>51</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332</v>
      </c>
      <c r="F687" s="243"/>
      <c r="G687" s="311" t="s">
        <v>329</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47</v>
      </c>
      <c r="AC687" s="345"/>
      <c r="AD687" s="413"/>
      <c r="AE687" s="678" t="s">
        <v>57</v>
      </c>
      <c r="AF687" s="697"/>
      <c r="AG687" s="697"/>
      <c r="AH687" s="713"/>
      <c r="AI687" s="726" t="s">
        <v>545</v>
      </c>
      <c r="AJ687" s="726"/>
      <c r="AK687" s="726"/>
      <c r="AL687" s="435"/>
      <c r="AM687" s="726" t="s">
        <v>55</v>
      </c>
      <c r="AN687" s="726"/>
      <c r="AO687" s="726"/>
      <c r="AP687" s="435"/>
      <c r="AQ687" s="435" t="s">
        <v>320</v>
      </c>
      <c r="AR687" s="345"/>
      <c r="AS687" s="345"/>
      <c r="AT687" s="413"/>
      <c r="AU687" s="695" t="s">
        <v>245</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9"/>
      <c r="AF688" s="679"/>
      <c r="AG688" s="346" t="s">
        <v>321</v>
      </c>
      <c r="AH688" s="414"/>
      <c r="AI688" s="727"/>
      <c r="AJ688" s="727"/>
      <c r="AK688" s="727"/>
      <c r="AL688" s="436"/>
      <c r="AM688" s="727"/>
      <c r="AN688" s="727"/>
      <c r="AO688" s="727"/>
      <c r="AP688" s="436"/>
      <c r="AQ688" s="753"/>
      <c r="AR688" s="679"/>
      <c r="AS688" s="346" t="s">
        <v>321</v>
      </c>
      <c r="AT688" s="414"/>
      <c r="AU688" s="679"/>
      <c r="AV688" s="679"/>
      <c r="AW688" s="346" t="s">
        <v>299</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98</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1" t="s">
        <v>51</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332</v>
      </c>
      <c r="F692" s="243"/>
      <c r="G692" s="311" t="s">
        <v>329</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47</v>
      </c>
      <c r="AC692" s="345"/>
      <c r="AD692" s="413"/>
      <c r="AE692" s="678" t="s">
        <v>57</v>
      </c>
      <c r="AF692" s="697"/>
      <c r="AG692" s="697"/>
      <c r="AH692" s="713"/>
      <c r="AI692" s="726" t="s">
        <v>545</v>
      </c>
      <c r="AJ692" s="726"/>
      <c r="AK692" s="726"/>
      <c r="AL692" s="435"/>
      <c r="AM692" s="726" t="s">
        <v>55</v>
      </c>
      <c r="AN692" s="726"/>
      <c r="AO692" s="726"/>
      <c r="AP692" s="435"/>
      <c r="AQ692" s="435" t="s">
        <v>320</v>
      </c>
      <c r="AR692" s="345"/>
      <c r="AS692" s="345"/>
      <c r="AT692" s="413"/>
      <c r="AU692" s="695" t="s">
        <v>245</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9"/>
      <c r="AF693" s="679"/>
      <c r="AG693" s="346" t="s">
        <v>321</v>
      </c>
      <c r="AH693" s="414"/>
      <c r="AI693" s="727"/>
      <c r="AJ693" s="727"/>
      <c r="AK693" s="727"/>
      <c r="AL693" s="436"/>
      <c r="AM693" s="727"/>
      <c r="AN693" s="727"/>
      <c r="AO693" s="727"/>
      <c r="AP693" s="436"/>
      <c r="AQ693" s="753"/>
      <c r="AR693" s="679"/>
      <c r="AS693" s="346" t="s">
        <v>321</v>
      </c>
      <c r="AT693" s="414"/>
      <c r="AU693" s="679"/>
      <c r="AV693" s="679"/>
      <c r="AW693" s="346" t="s">
        <v>299</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98</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1" t="s">
        <v>51</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149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87</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72</v>
      </c>
      <c r="AE701" s="170"/>
      <c r="AF701" s="170"/>
      <c r="AG701" s="704" t="s">
        <v>64</v>
      </c>
      <c r="AH701" s="170"/>
      <c r="AI701" s="170"/>
      <c r="AJ701" s="170"/>
      <c r="AK701" s="170"/>
      <c r="AL701" s="170"/>
      <c r="AM701" s="170"/>
      <c r="AN701" s="170"/>
      <c r="AO701" s="170"/>
      <c r="AP701" s="170"/>
      <c r="AQ701" s="170"/>
      <c r="AR701" s="170"/>
      <c r="AS701" s="170"/>
      <c r="AT701" s="170"/>
      <c r="AU701" s="170"/>
      <c r="AV701" s="170"/>
      <c r="AW701" s="170"/>
      <c r="AX701" s="840"/>
    </row>
    <row r="702" spans="1:51" ht="41.25" customHeight="1">
      <c r="A702" s="42" t="s">
        <v>251</v>
      </c>
      <c r="B702" s="111"/>
      <c r="C702" s="148" t="s">
        <v>253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663</v>
      </c>
      <c r="AE702" s="680"/>
      <c r="AF702" s="680"/>
      <c r="AG702" s="705" t="s">
        <v>671</v>
      </c>
      <c r="AH702" s="715"/>
      <c r="AI702" s="715"/>
      <c r="AJ702" s="715"/>
      <c r="AK702" s="715"/>
      <c r="AL702" s="715"/>
      <c r="AM702" s="715"/>
      <c r="AN702" s="715"/>
      <c r="AO702" s="715"/>
      <c r="AP702" s="715"/>
      <c r="AQ702" s="715"/>
      <c r="AR702" s="715"/>
      <c r="AS702" s="715"/>
      <c r="AT702" s="715"/>
      <c r="AU702" s="715"/>
      <c r="AV702" s="715"/>
      <c r="AW702" s="715"/>
      <c r="AX702" s="841"/>
    </row>
    <row r="703" spans="1:51" ht="43.5" customHeight="1">
      <c r="A703" s="43"/>
      <c r="B703" s="112"/>
      <c r="C703" s="149" t="s">
        <v>106</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663</v>
      </c>
      <c r="AE703" s="681"/>
      <c r="AF703" s="681"/>
      <c r="AG703" s="706" t="s">
        <v>672</v>
      </c>
      <c r="AH703" s="716"/>
      <c r="AI703" s="716"/>
      <c r="AJ703" s="716"/>
      <c r="AK703" s="716"/>
      <c r="AL703" s="716"/>
      <c r="AM703" s="716"/>
      <c r="AN703" s="716"/>
      <c r="AO703" s="716"/>
      <c r="AP703" s="716"/>
      <c r="AQ703" s="716"/>
      <c r="AR703" s="716"/>
      <c r="AS703" s="716"/>
      <c r="AT703" s="716"/>
      <c r="AU703" s="716"/>
      <c r="AV703" s="716"/>
      <c r="AW703" s="716"/>
      <c r="AX703" s="842"/>
    </row>
    <row r="704" spans="1:51" ht="27" customHeight="1">
      <c r="A704" s="44"/>
      <c r="B704" s="113"/>
      <c r="C704" s="150" t="s">
        <v>258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663</v>
      </c>
      <c r="AE704" s="682"/>
      <c r="AF704" s="682"/>
      <c r="AG704" s="192" t="s">
        <v>673</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110</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663</v>
      </c>
      <c r="AE705" s="683"/>
      <c r="AF705" s="683"/>
      <c r="AG705" s="191" t="s">
        <v>208</v>
      </c>
      <c r="AH705" s="238"/>
      <c r="AI705" s="238"/>
      <c r="AJ705" s="238"/>
      <c r="AK705" s="238"/>
      <c r="AL705" s="238"/>
      <c r="AM705" s="238"/>
      <c r="AN705" s="238"/>
      <c r="AO705" s="238"/>
      <c r="AP705" s="238"/>
      <c r="AQ705" s="238"/>
      <c r="AR705" s="238"/>
      <c r="AS705" s="238"/>
      <c r="AT705" s="238"/>
      <c r="AU705" s="238"/>
      <c r="AV705" s="238"/>
      <c r="AW705" s="238"/>
      <c r="AX705" s="831"/>
    </row>
    <row r="706" spans="1:50" ht="39.950000000000003" customHeight="1">
      <c r="A706" s="46"/>
      <c r="B706" s="115"/>
      <c r="C706" s="152"/>
      <c r="D706" s="175"/>
      <c r="E706" s="197" t="s">
        <v>137</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664</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39.950000000000003" customHeight="1">
      <c r="A707" s="46"/>
      <c r="B707" s="115"/>
      <c r="C707" s="153"/>
      <c r="D707" s="176"/>
      <c r="E707" s="198" t="s">
        <v>401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664</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43.5" customHeight="1">
      <c r="A708" s="46"/>
      <c r="B708" s="116"/>
      <c r="C708" s="154" t="s">
        <v>18</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513</v>
      </c>
      <c r="AE708" s="685"/>
      <c r="AF708" s="685"/>
      <c r="AG708" s="707"/>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663</v>
      </c>
      <c r="AE709" s="681"/>
      <c r="AF709" s="681"/>
      <c r="AG709" s="706" t="s">
        <v>538</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663</v>
      </c>
      <c r="AE710" s="681"/>
      <c r="AF710" s="681"/>
      <c r="AG710" s="706" t="s">
        <v>359</v>
      </c>
      <c r="AH710" s="716"/>
      <c r="AI710" s="716"/>
      <c r="AJ710" s="716"/>
      <c r="AK710" s="716"/>
      <c r="AL710" s="716"/>
      <c r="AM710" s="716"/>
      <c r="AN710" s="716"/>
      <c r="AO710" s="716"/>
      <c r="AP710" s="716"/>
      <c r="AQ710" s="716"/>
      <c r="AR710" s="716"/>
      <c r="AS710" s="716"/>
      <c r="AT710" s="716"/>
      <c r="AU710" s="716"/>
      <c r="AV710" s="716"/>
      <c r="AW710" s="716"/>
      <c r="AX710" s="842"/>
    </row>
    <row r="711" spans="1:50" ht="43.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663</v>
      </c>
      <c r="AE711" s="681"/>
      <c r="AF711" s="681"/>
      <c r="AG711" s="706" t="s">
        <v>674</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352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513</v>
      </c>
      <c r="AE712" s="682"/>
      <c r="AF712" s="682"/>
      <c r="AG712" s="708"/>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364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663</v>
      </c>
      <c r="AE713" s="681"/>
      <c r="AF713" s="698"/>
      <c r="AG713" s="706" t="s">
        <v>540</v>
      </c>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308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663</v>
      </c>
      <c r="AE714" s="686"/>
      <c r="AF714" s="699"/>
      <c r="AG714" s="709" t="s">
        <v>675</v>
      </c>
      <c r="AH714" s="719"/>
      <c r="AI714" s="719"/>
      <c r="AJ714" s="719"/>
      <c r="AK714" s="719"/>
      <c r="AL714" s="719"/>
      <c r="AM714" s="719"/>
      <c r="AN714" s="719"/>
      <c r="AO714" s="719"/>
      <c r="AP714" s="719"/>
      <c r="AQ714" s="719"/>
      <c r="AR714" s="719"/>
      <c r="AS714" s="719"/>
      <c r="AT714" s="719"/>
      <c r="AU714" s="719"/>
      <c r="AV714" s="719"/>
      <c r="AW714" s="719"/>
      <c r="AX714" s="845"/>
    </row>
    <row r="715" spans="1:50" ht="57" customHeight="1">
      <c r="A715" s="45" t="s">
        <v>111</v>
      </c>
      <c r="B715" s="118"/>
      <c r="C715" s="158" t="s">
        <v>409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663</v>
      </c>
      <c r="AE715" s="685"/>
      <c r="AF715" s="700"/>
      <c r="AG715" s="707" t="s">
        <v>560</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663</v>
      </c>
      <c r="AE716" s="687"/>
      <c r="AF716" s="687"/>
      <c r="AG716" s="706" t="s">
        <v>676</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334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7" t="s">
        <v>663</v>
      </c>
      <c r="AE717" s="687"/>
      <c r="AF717" s="687"/>
      <c r="AG717" s="706" t="s">
        <v>77</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663</v>
      </c>
      <c r="AE718" s="681"/>
      <c r="AF718" s="681"/>
      <c r="AG718" s="194" t="s">
        <v>263</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68</v>
      </c>
      <c r="B719" s="119"/>
      <c r="C719" s="160" t="s">
        <v>260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513</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277</v>
      </c>
      <c r="D720" s="184"/>
      <c r="E720" s="184"/>
      <c r="F720" s="246"/>
      <c r="G720" s="312" t="s">
        <v>63</v>
      </c>
      <c r="H720" s="184"/>
      <c r="I720" s="184"/>
      <c r="J720" s="184"/>
      <c r="K720" s="184"/>
      <c r="L720" s="184"/>
      <c r="M720" s="184"/>
      <c r="N720" s="312" t="s">
        <v>289</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110.25" customHeight="1">
      <c r="A726" s="45" t="s">
        <v>113</v>
      </c>
      <c r="B726" s="122"/>
      <c r="C726" s="163" t="s">
        <v>128</v>
      </c>
      <c r="D726" s="103"/>
      <c r="E726" s="103"/>
      <c r="F726" s="248"/>
      <c r="G726" s="315" t="s">
        <v>201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47.1" customHeight="1">
      <c r="A727" s="51"/>
      <c r="B727" s="123"/>
      <c r="C727" s="164" t="s">
        <v>131</v>
      </c>
      <c r="D727" s="186"/>
      <c r="E727" s="186"/>
      <c r="F727" s="249"/>
      <c r="G727" s="316" t="s">
        <v>677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189.95" customHeight="1">
      <c r="A735" s="57" t="s">
        <v>624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422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638</v>
      </c>
      <c r="B737" s="131"/>
      <c r="C737" s="131"/>
      <c r="D737" s="187"/>
      <c r="E737" s="200" t="s">
        <v>665</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231</v>
      </c>
      <c r="B738" s="60"/>
      <c r="C738" s="60"/>
      <c r="D738" s="60"/>
      <c r="E738" s="200" t="s">
        <v>666</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453</v>
      </c>
      <c r="B739" s="60"/>
      <c r="C739" s="60"/>
      <c r="D739" s="60"/>
      <c r="E739" s="200" t="s">
        <v>667</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452</v>
      </c>
      <c r="B740" s="60"/>
      <c r="C740" s="60"/>
      <c r="D740" s="60"/>
      <c r="E740" s="200" t="s">
        <v>546</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173</v>
      </c>
      <c r="B741" s="60"/>
      <c r="C741" s="60"/>
      <c r="D741" s="60"/>
      <c r="E741" s="200" t="s">
        <v>678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449</v>
      </c>
      <c r="B742" s="60"/>
      <c r="C742" s="60"/>
      <c r="D742" s="60"/>
      <c r="E742" s="200" t="s">
        <v>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196</v>
      </c>
      <c r="B743" s="60"/>
      <c r="C743" s="60"/>
      <c r="D743" s="60"/>
      <c r="E743" s="200" t="s">
        <v>247</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178</v>
      </c>
      <c r="B744" s="60"/>
      <c r="C744" s="60"/>
      <c r="D744" s="60"/>
      <c r="E744" s="200" t="s">
        <v>317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435</v>
      </c>
      <c r="B745" s="60"/>
      <c r="C745" s="60"/>
      <c r="D745" s="60"/>
      <c r="E745" s="201" t="s">
        <v>317</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232</v>
      </c>
      <c r="B746" s="60"/>
      <c r="C746" s="60"/>
      <c r="D746" s="60"/>
      <c r="E746" s="202"/>
      <c r="F746" s="253"/>
      <c r="G746" s="253"/>
      <c r="H746" s="358" t="str">
        <f>IF(E746="","","-")</f>
        <v/>
      </c>
      <c r="I746" s="253"/>
      <c r="J746" s="253"/>
      <c r="K746" s="358" t="str">
        <f>IF(I746="","","-")</f>
        <v/>
      </c>
      <c r="L746" s="384">
        <v>122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525</v>
      </c>
      <c r="B747" s="60"/>
      <c r="C747" s="60"/>
      <c r="D747" s="60"/>
      <c r="E747" s="202"/>
      <c r="F747" s="253"/>
      <c r="G747" s="253"/>
      <c r="H747" s="358" t="str">
        <f>IF(E747="","","-")</f>
        <v/>
      </c>
      <c r="I747" s="253"/>
      <c r="J747" s="253"/>
      <c r="K747" s="358" t="str">
        <f>IF(I747="","","-")</f>
        <v/>
      </c>
      <c r="L747" s="384">
        <v>123</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446</v>
      </c>
      <c r="B748" s="79"/>
      <c r="C748" s="79"/>
      <c r="D748" s="79"/>
      <c r="E748" s="79"/>
      <c r="F748" s="208"/>
      <c r="G748" s="317" t="s">
        <v>662</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177</v>
      </c>
      <c r="B787" s="133"/>
      <c r="C787" s="133"/>
      <c r="D787" s="133"/>
      <c r="E787" s="133"/>
      <c r="F787" s="255"/>
      <c r="G787" s="320" t="s">
        <v>681</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683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4" t="s">
        <v>75</v>
      </c>
      <c r="Z788" s="548"/>
      <c r="AA788" s="548"/>
      <c r="AB788" s="610"/>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4" t="s">
        <v>75</v>
      </c>
      <c r="AV788" s="548"/>
      <c r="AW788" s="548"/>
      <c r="AX788" s="858"/>
    </row>
    <row r="789" spans="1:51" ht="24.75" customHeight="1">
      <c r="A789" s="36"/>
      <c r="B789" s="134"/>
      <c r="C789" s="134"/>
      <c r="D789" s="134"/>
      <c r="E789" s="134"/>
      <c r="F789" s="256"/>
      <c r="G789" s="321" t="s">
        <v>454</v>
      </c>
      <c r="H789" s="362"/>
      <c r="I789" s="362"/>
      <c r="J789" s="362"/>
      <c r="K789" s="382"/>
      <c r="L789" s="386" t="s">
        <v>140</v>
      </c>
      <c r="M789" s="393"/>
      <c r="N789" s="393"/>
      <c r="O789" s="393"/>
      <c r="P789" s="393"/>
      <c r="Q789" s="393"/>
      <c r="R789" s="393"/>
      <c r="S789" s="393"/>
      <c r="T789" s="393"/>
      <c r="U789" s="393"/>
      <c r="V789" s="393"/>
      <c r="W789" s="393"/>
      <c r="X789" s="496"/>
      <c r="Y789" s="525">
        <v>1727</v>
      </c>
      <c r="Z789" s="549"/>
      <c r="AA789" s="549"/>
      <c r="AB789" s="611"/>
      <c r="AC789" s="321" t="s">
        <v>397</v>
      </c>
      <c r="AD789" s="362"/>
      <c r="AE789" s="362"/>
      <c r="AF789" s="362"/>
      <c r="AG789" s="382"/>
      <c r="AH789" s="386" t="s">
        <v>307</v>
      </c>
      <c r="AI789" s="393"/>
      <c r="AJ789" s="393"/>
      <c r="AK789" s="393"/>
      <c r="AL789" s="393"/>
      <c r="AM789" s="393"/>
      <c r="AN789" s="393"/>
      <c r="AO789" s="393"/>
      <c r="AP789" s="393"/>
      <c r="AQ789" s="393"/>
      <c r="AR789" s="393"/>
      <c r="AS789" s="393"/>
      <c r="AT789" s="496"/>
      <c r="AU789" s="525">
        <v>281.77600000000001</v>
      </c>
      <c r="AV789" s="549"/>
      <c r="AW789" s="549"/>
      <c r="AX789" s="859"/>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2"/>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2"/>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2"/>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2"/>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2"/>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2"/>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2"/>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2"/>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2"/>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1727</v>
      </c>
      <c r="Z799" s="551"/>
      <c r="AA799" s="551"/>
      <c r="AB799" s="613"/>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281.77600000000001</v>
      </c>
      <c r="AV799" s="551"/>
      <c r="AW799" s="551"/>
      <c r="AX799" s="861"/>
    </row>
    <row r="800" spans="1:51" ht="24.75" customHeight="1">
      <c r="A800" s="36"/>
      <c r="B800" s="134"/>
      <c r="C800" s="134"/>
      <c r="D800" s="134"/>
      <c r="E800" s="134"/>
      <c r="F800" s="256"/>
      <c r="G800" s="320" t="s">
        <v>302</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585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2</v>
      </c>
    </row>
    <row r="801" spans="1:51" ht="24.75"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4" t="s">
        <v>75</v>
      </c>
      <c r="Z801" s="548"/>
      <c r="AA801" s="548"/>
      <c r="AB801" s="610"/>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4" t="s">
        <v>75</v>
      </c>
      <c r="AV801" s="548"/>
      <c r="AW801" s="548"/>
      <c r="AX801" s="858"/>
      <c r="AY801">
        <f t="shared" ref="AY801:AY812" si="31">$AY$800</f>
        <v>2</v>
      </c>
    </row>
    <row r="802" spans="1:51" ht="24.75" customHeight="1">
      <c r="A802" s="36"/>
      <c r="B802" s="134"/>
      <c r="C802" s="134"/>
      <c r="D802" s="134"/>
      <c r="E802" s="134"/>
      <c r="F802" s="256"/>
      <c r="G802" s="321" t="s">
        <v>397</v>
      </c>
      <c r="H802" s="362"/>
      <c r="I802" s="362"/>
      <c r="J802" s="362"/>
      <c r="K802" s="382"/>
      <c r="L802" s="386" t="s">
        <v>685</v>
      </c>
      <c r="M802" s="393"/>
      <c r="N802" s="393"/>
      <c r="O802" s="393"/>
      <c r="P802" s="393"/>
      <c r="Q802" s="393"/>
      <c r="R802" s="393"/>
      <c r="S802" s="393"/>
      <c r="T802" s="393"/>
      <c r="U802" s="393"/>
      <c r="V802" s="393"/>
      <c r="W802" s="393"/>
      <c r="X802" s="496"/>
      <c r="Y802" s="525">
        <v>3.9100000000000003e-003</v>
      </c>
      <c r="Z802" s="549"/>
      <c r="AA802" s="549"/>
      <c r="AB802" s="611"/>
      <c r="AC802" s="321" t="s">
        <v>454</v>
      </c>
      <c r="AD802" s="362"/>
      <c r="AE802" s="362"/>
      <c r="AF802" s="362"/>
      <c r="AG802" s="382"/>
      <c r="AH802" s="386" t="s">
        <v>686</v>
      </c>
      <c r="AI802" s="393"/>
      <c r="AJ802" s="393"/>
      <c r="AK802" s="393"/>
      <c r="AL802" s="393"/>
      <c r="AM802" s="393"/>
      <c r="AN802" s="393"/>
      <c r="AO802" s="393"/>
      <c r="AP802" s="393"/>
      <c r="AQ802" s="393"/>
      <c r="AR802" s="393"/>
      <c r="AS802" s="393"/>
      <c r="AT802" s="496"/>
      <c r="AU802" s="525">
        <v>0.35</v>
      </c>
      <c r="AV802" s="549"/>
      <c r="AW802" s="549"/>
      <c r="AX802" s="859"/>
      <c r="AY802">
        <f t="shared" si="31"/>
        <v>2</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2"/>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2</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2"/>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2</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2"/>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2</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2"/>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2</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2"/>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2</v>
      </c>
    </row>
    <row r="808" spans="1:51" ht="24.75"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2"/>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2</v>
      </c>
    </row>
    <row r="809" spans="1:51" ht="24.75"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2"/>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2</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2"/>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2</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2"/>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2</v>
      </c>
    </row>
    <row r="812" spans="1:51" ht="24.75"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3.9100000000000003e-003</v>
      </c>
      <c r="Z812" s="551"/>
      <c r="AA812" s="551"/>
      <c r="AB812" s="613"/>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0.35</v>
      </c>
      <c r="AV812" s="551"/>
      <c r="AW812" s="551"/>
      <c r="AX812" s="861"/>
      <c r="AY812">
        <f t="shared" si="31"/>
        <v>2</v>
      </c>
    </row>
    <row r="813" spans="1:51" ht="24.75" customHeight="1">
      <c r="A813" s="36"/>
      <c r="B813" s="134"/>
      <c r="C813" s="134"/>
      <c r="D813" s="134"/>
      <c r="E813" s="134"/>
      <c r="F813" s="256"/>
      <c r="G813" s="320" t="s">
        <v>427</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1</v>
      </c>
    </row>
    <row r="814" spans="1:51" ht="24.75"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4" t="s">
        <v>75</v>
      </c>
      <c r="Z814" s="548"/>
      <c r="AA814" s="548"/>
      <c r="AB814" s="610"/>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4" t="s">
        <v>75</v>
      </c>
      <c r="AV814" s="548"/>
      <c r="AW814" s="548"/>
      <c r="AX814" s="858"/>
      <c r="AY814">
        <f t="shared" ref="AY814:AY825" si="32">$AY$813</f>
        <v>1</v>
      </c>
    </row>
    <row r="815" spans="1:51" ht="24.75" customHeight="1">
      <c r="A815" s="36"/>
      <c r="B815" s="134"/>
      <c r="C815" s="134"/>
      <c r="D815" s="134"/>
      <c r="E815" s="134"/>
      <c r="F815" s="256"/>
      <c r="G815" s="321" t="s">
        <v>688</v>
      </c>
      <c r="H815" s="362"/>
      <c r="I815" s="362"/>
      <c r="J815" s="362"/>
      <c r="K815" s="382"/>
      <c r="L815" s="386" t="s">
        <v>294</v>
      </c>
      <c r="M815" s="393"/>
      <c r="N815" s="393"/>
      <c r="O815" s="393"/>
      <c r="P815" s="393"/>
      <c r="Q815" s="393"/>
      <c r="R815" s="393"/>
      <c r="S815" s="393"/>
      <c r="T815" s="393"/>
      <c r="U815" s="393"/>
      <c r="V815" s="393"/>
      <c r="W815" s="393"/>
      <c r="X815" s="496"/>
      <c r="Y815" s="525">
        <v>0.28000000000000003</v>
      </c>
      <c r="Z815" s="549"/>
      <c r="AA815" s="549"/>
      <c r="AB815" s="611"/>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1</v>
      </c>
    </row>
    <row r="816" spans="1:51" ht="24.75"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2"/>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1</v>
      </c>
    </row>
    <row r="817" spans="1:51" ht="24.75"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2"/>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1</v>
      </c>
    </row>
    <row r="818" spans="1:51" ht="24.75"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2"/>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1</v>
      </c>
    </row>
    <row r="819" spans="1:51" ht="24.75"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2"/>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1</v>
      </c>
    </row>
    <row r="820" spans="1:51" ht="24.75"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2"/>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1</v>
      </c>
    </row>
    <row r="821" spans="1:51" ht="24.75"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2"/>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1</v>
      </c>
    </row>
    <row r="822" spans="1:51" ht="24.75"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2"/>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1</v>
      </c>
    </row>
    <row r="823" spans="1:51" ht="24.75"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2"/>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1</v>
      </c>
    </row>
    <row r="824" spans="1:51" ht="24.75"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2"/>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1</v>
      </c>
    </row>
    <row r="825" spans="1:51" ht="24.75"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0.28000000000000003</v>
      </c>
      <c r="Z825" s="551"/>
      <c r="AA825" s="551"/>
      <c r="AB825" s="613"/>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1</v>
      </c>
    </row>
    <row r="826" spans="1:51" ht="24.75" customHeight="1">
      <c r="A826" s="36"/>
      <c r="B826" s="134"/>
      <c r="C826" s="134"/>
      <c r="D826" s="134"/>
      <c r="E826" s="134"/>
      <c r="F826" s="256"/>
      <c r="G826" s="320" t="s">
        <v>366</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300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4" t="s">
        <v>75</v>
      </c>
      <c r="Z827" s="548"/>
      <c r="AA827" s="548"/>
      <c r="AB827" s="610"/>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4" t="s">
        <v>75</v>
      </c>
      <c r="AV827" s="548"/>
      <c r="AW827" s="548"/>
      <c r="AX827" s="858"/>
      <c r="AY827">
        <f t="shared" ref="AY827:AY838" si="33">$AY$826</f>
        <v>0</v>
      </c>
    </row>
    <row r="828" spans="1:51" s="1" customFormat="1" ht="24.75"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1"/>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2"/>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2"/>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2"/>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2"/>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2"/>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2"/>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2"/>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2"/>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2"/>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3"/>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customHeight="1">
      <c r="A839" s="63" t="s">
        <v>262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419</v>
      </c>
      <c r="AM839" s="736"/>
      <c r="AN839" s="736"/>
      <c r="AO839" s="740" t="s">
        <v>411</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544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89</v>
      </c>
      <c r="D844" s="65"/>
      <c r="E844" s="65"/>
      <c r="F844" s="65"/>
      <c r="G844" s="65"/>
      <c r="H844" s="65"/>
      <c r="I844" s="65"/>
      <c r="J844" s="166" t="s">
        <v>91</v>
      </c>
      <c r="K844" s="60"/>
      <c r="L844" s="60"/>
      <c r="M844" s="60"/>
      <c r="N844" s="60"/>
      <c r="O844" s="60"/>
      <c r="P844" s="65" t="s">
        <v>20</v>
      </c>
      <c r="Q844" s="65"/>
      <c r="R844" s="65"/>
      <c r="S844" s="65"/>
      <c r="T844" s="65"/>
      <c r="U844" s="65"/>
      <c r="V844" s="65"/>
      <c r="W844" s="65"/>
      <c r="X844" s="65"/>
      <c r="Y844" s="446" t="s">
        <v>382</v>
      </c>
      <c r="Z844" s="446"/>
      <c r="AA844" s="446"/>
      <c r="AB844" s="446"/>
      <c r="AC844" s="166" t="s">
        <v>322</v>
      </c>
      <c r="AD844" s="166"/>
      <c r="AE844" s="166"/>
      <c r="AF844" s="166"/>
      <c r="AG844" s="166"/>
      <c r="AH844" s="446" t="s">
        <v>433</v>
      </c>
      <c r="AI844" s="65"/>
      <c r="AJ844" s="65"/>
      <c r="AK844" s="65"/>
      <c r="AL844" s="65" t="s">
        <v>21</v>
      </c>
      <c r="AM844" s="65"/>
      <c r="AN844" s="65"/>
      <c r="AO844" s="581"/>
      <c r="AP844" s="166" t="s">
        <v>386</v>
      </c>
      <c r="AQ844" s="166"/>
      <c r="AR844" s="166"/>
      <c r="AS844" s="166"/>
      <c r="AT844" s="166"/>
      <c r="AU844" s="166"/>
      <c r="AV844" s="166"/>
      <c r="AW844" s="166"/>
      <c r="AX844" s="166"/>
    </row>
    <row r="845" spans="1:51" ht="30" customHeight="1">
      <c r="A845" s="66">
        <v>1</v>
      </c>
      <c r="B845" s="66">
        <v>1</v>
      </c>
      <c r="C845" s="165" t="s">
        <v>148</v>
      </c>
      <c r="D845" s="165"/>
      <c r="E845" s="165"/>
      <c r="F845" s="165"/>
      <c r="G845" s="165"/>
      <c r="H845" s="165"/>
      <c r="I845" s="165"/>
      <c r="J845" s="380">
        <v>2000012100001</v>
      </c>
      <c r="K845" s="380"/>
      <c r="L845" s="380"/>
      <c r="M845" s="380"/>
      <c r="N845" s="380"/>
      <c r="O845" s="380"/>
      <c r="P845" s="443" t="s">
        <v>687</v>
      </c>
      <c r="Q845" s="443"/>
      <c r="R845" s="443"/>
      <c r="S845" s="443"/>
      <c r="T845" s="443"/>
      <c r="U845" s="443"/>
      <c r="V845" s="443"/>
      <c r="W845" s="443"/>
      <c r="X845" s="443"/>
      <c r="Y845" s="529">
        <v>1727</v>
      </c>
      <c r="Z845" s="552"/>
      <c r="AA845" s="552"/>
      <c r="AB845" s="614"/>
      <c r="AC845" s="636" t="s">
        <v>459</v>
      </c>
      <c r="AD845" s="658"/>
      <c r="AE845" s="658"/>
      <c r="AF845" s="658"/>
      <c r="AG845" s="658"/>
      <c r="AH845" s="720" t="s">
        <v>459</v>
      </c>
      <c r="AI845" s="720"/>
      <c r="AJ845" s="720"/>
      <c r="AK845" s="720"/>
      <c r="AL845" s="733" t="s">
        <v>459</v>
      </c>
      <c r="AM845" s="737"/>
      <c r="AN845" s="737"/>
      <c r="AO845" s="741"/>
      <c r="AP845" s="203" t="s">
        <v>459</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4"/>
      <c r="AC846" s="636"/>
      <c r="AD846" s="658"/>
      <c r="AE846" s="658"/>
      <c r="AF846" s="658"/>
      <c r="AG846" s="658"/>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4"/>
      <c r="AC847" s="636"/>
      <c r="AD847" s="658"/>
      <c r="AE847" s="658"/>
      <c r="AF847" s="658"/>
      <c r="AG847" s="658"/>
      <c r="AH847" s="721"/>
      <c r="AI847" s="721"/>
      <c r="AJ847" s="721"/>
      <c r="AK847" s="721"/>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4"/>
      <c r="AC848" s="636"/>
      <c r="AD848" s="658"/>
      <c r="AE848" s="658"/>
      <c r="AF848" s="658"/>
      <c r="AG848" s="658"/>
      <c r="AH848" s="721"/>
      <c r="AI848" s="721"/>
      <c r="AJ848" s="721"/>
      <c r="AK848" s="721"/>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4"/>
      <c r="AC849" s="636"/>
      <c r="AD849" s="658"/>
      <c r="AE849" s="658"/>
      <c r="AF849" s="658"/>
      <c r="AG849" s="658"/>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4"/>
      <c r="AC850" s="636"/>
      <c r="AD850" s="658"/>
      <c r="AE850" s="658"/>
      <c r="AF850" s="658"/>
      <c r="AG850" s="658"/>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636"/>
      <c r="AD851" s="658"/>
      <c r="AE851" s="658"/>
      <c r="AF851" s="658"/>
      <c r="AG851" s="658"/>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636"/>
      <c r="AD852" s="658"/>
      <c r="AE852" s="658"/>
      <c r="AF852" s="658"/>
      <c r="AG852" s="658"/>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636"/>
      <c r="AD853" s="658"/>
      <c r="AE853" s="658"/>
      <c r="AF853" s="658"/>
      <c r="AG853" s="658"/>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255</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89</v>
      </c>
      <c r="D877" s="65"/>
      <c r="E877" s="65"/>
      <c r="F877" s="65"/>
      <c r="G877" s="65"/>
      <c r="H877" s="65"/>
      <c r="I877" s="65"/>
      <c r="J877" s="166" t="s">
        <v>91</v>
      </c>
      <c r="K877" s="60"/>
      <c r="L877" s="60"/>
      <c r="M877" s="60"/>
      <c r="N877" s="60"/>
      <c r="O877" s="60"/>
      <c r="P877" s="65" t="s">
        <v>20</v>
      </c>
      <c r="Q877" s="65"/>
      <c r="R877" s="65"/>
      <c r="S877" s="65"/>
      <c r="T877" s="65"/>
      <c r="U877" s="65"/>
      <c r="V877" s="65"/>
      <c r="W877" s="65"/>
      <c r="X877" s="65"/>
      <c r="Y877" s="446" t="s">
        <v>382</v>
      </c>
      <c r="Z877" s="446"/>
      <c r="AA877" s="446"/>
      <c r="AB877" s="446"/>
      <c r="AC877" s="166" t="s">
        <v>322</v>
      </c>
      <c r="AD877" s="166"/>
      <c r="AE877" s="166"/>
      <c r="AF877" s="166"/>
      <c r="AG877" s="166"/>
      <c r="AH877" s="446" t="s">
        <v>433</v>
      </c>
      <c r="AI877" s="65"/>
      <c r="AJ877" s="65"/>
      <c r="AK877" s="65"/>
      <c r="AL877" s="65" t="s">
        <v>21</v>
      </c>
      <c r="AM877" s="65"/>
      <c r="AN877" s="65"/>
      <c r="AO877" s="581"/>
      <c r="AP877" s="166" t="s">
        <v>386</v>
      </c>
      <c r="AQ877" s="166"/>
      <c r="AR877" s="166"/>
      <c r="AS877" s="166"/>
      <c r="AT877" s="166"/>
      <c r="AU877" s="166"/>
      <c r="AV877" s="166"/>
      <c r="AW877" s="166"/>
      <c r="AX877" s="166"/>
      <c r="AY877">
        <f>$AY$875</f>
        <v>1</v>
      </c>
    </row>
    <row r="878" spans="1:51" ht="30" customHeight="1">
      <c r="A878" s="66">
        <v>1</v>
      </c>
      <c r="B878" s="66">
        <v>1</v>
      </c>
      <c r="C878" s="165" t="s">
        <v>416</v>
      </c>
      <c r="D878" s="165" t="s">
        <v>416</v>
      </c>
      <c r="E878" s="165" t="s">
        <v>416</v>
      </c>
      <c r="F878" s="165" t="s">
        <v>416</v>
      </c>
      <c r="G878" s="165" t="s">
        <v>416</v>
      </c>
      <c r="H878" s="165" t="s">
        <v>416</v>
      </c>
      <c r="I878" s="165" t="s">
        <v>416</v>
      </c>
      <c r="J878" s="380">
        <v>1310001009727</v>
      </c>
      <c r="K878" s="380">
        <v>1310001009727</v>
      </c>
      <c r="L878" s="380">
        <v>1310001009727</v>
      </c>
      <c r="M878" s="380">
        <v>1310001009727</v>
      </c>
      <c r="N878" s="380">
        <v>1310001009727</v>
      </c>
      <c r="O878" s="380">
        <v>1310001009727</v>
      </c>
      <c r="P878" s="443" t="s">
        <v>684</v>
      </c>
      <c r="Q878" s="443" t="s">
        <v>684</v>
      </c>
      <c r="R878" s="443" t="s">
        <v>684</v>
      </c>
      <c r="S878" s="443" t="s">
        <v>684</v>
      </c>
      <c r="T878" s="443" t="s">
        <v>684</v>
      </c>
      <c r="U878" s="443" t="s">
        <v>684</v>
      </c>
      <c r="V878" s="443" t="s">
        <v>684</v>
      </c>
      <c r="W878" s="443" t="s">
        <v>684</v>
      </c>
      <c r="X878" s="443" t="s">
        <v>684</v>
      </c>
      <c r="Y878" s="529">
        <v>281.77600000000001</v>
      </c>
      <c r="Z878" s="552">
        <v>281.77600000000001</v>
      </c>
      <c r="AA878" s="552">
        <v>281.77600000000001</v>
      </c>
      <c r="AB878" s="614">
        <v>281.77600000000001</v>
      </c>
      <c r="AC878" s="636" t="s">
        <v>697</v>
      </c>
      <c r="AD878" s="658" t="s">
        <v>697</v>
      </c>
      <c r="AE878" s="658" t="s">
        <v>697</v>
      </c>
      <c r="AF878" s="658" t="s">
        <v>697</v>
      </c>
      <c r="AG878" s="658" t="s">
        <v>697</v>
      </c>
      <c r="AH878" s="720">
        <v>5</v>
      </c>
      <c r="AI878" s="720">
        <v>5</v>
      </c>
      <c r="AJ878" s="720">
        <v>5</v>
      </c>
      <c r="AK878" s="720">
        <v>5</v>
      </c>
      <c r="AL878" s="733">
        <f>224279000/248787000*100</f>
        <v>90.14900296237343</v>
      </c>
      <c r="AM878" s="737">
        <f>224279000/248787000*100</f>
        <v>90.14900296237343</v>
      </c>
      <c r="AN878" s="737">
        <f>224279000/248787000*100</f>
        <v>90.14900296237343</v>
      </c>
      <c r="AO878" s="741">
        <f>224279000/248787000*100</f>
        <v>90.14900296237343</v>
      </c>
      <c r="AP878" s="203" t="s">
        <v>459</v>
      </c>
      <c r="AQ878" s="203"/>
      <c r="AR878" s="203"/>
      <c r="AS878" s="203"/>
      <c r="AT878" s="203"/>
      <c r="AU878" s="203"/>
      <c r="AV878" s="203"/>
      <c r="AW878" s="203"/>
      <c r="AX878" s="203"/>
      <c r="AY878">
        <f>$AY$875</f>
        <v>1</v>
      </c>
    </row>
    <row r="879" spans="1:51" ht="30" customHeight="1">
      <c r="A879" s="66">
        <v>2</v>
      </c>
      <c r="B879" s="66">
        <v>1</v>
      </c>
      <c r="C879" s="165" t="s">
        <v>689</v>
      </c>
      <c r="D879" s="165" t="s">
        <v>689</v>
      </c>
      <c r="E879" s="165" t="s">
        <v>689</v>
      </c>
      <c r="F879" s="165" t="s">
        <v>689</v>
      </c>
      <c r="G879" s="165" t="s">
        <v>689</v>
      </c>
      <c r="H879" s="165" t="s">
        <v>689</v>
      </c>
      <c r="I879" s="165" t="s">
        <v>689</v>
      </c>
      <c r="J879" s="380">
        <v>7340001000529</v>
      </c>
      <c r="K879" s="380">
        <v>7340001000529</v>
      </c>
      <c r="L879" s="380">
        <v>7340001000529</v>
      </c>
      <c r="M879" s="380">
        <v>7340001000529</v>
      </c>
      <c r="N879" s="380">
        <v>7340001000529</v>
      </c>
      <c r="O879" s="380">
        <v>7340001000529</v>
      </c>
      <c r="P879" s="443" t="s">
        <v>202</v>
      </c>
      <c r="Q879" s="443" t="s">
        <v>202</v>
      </c>
      <c r="R879" s="443" t="s">
        <v>202</v>
      </c>
      <c r="S879" s="443" t="s">
        <v>202</v>
      </c>
      <c r="T879" s="443" t="s">
        <v>202</v>
      </c>
      <c r="U879" s="443" t="s">
        <v>202</v>
      </c>
      <c r="V879" s="443" t="s">
        <v>202</v>
      </c>
      <c r="W879" s="443" t="s">
        <v>202</v>
      </c>
      <c r="X879" s="443" t="s">
        <v>202</v>
      </c>
      <c r="Y879" s="529">
        <v>198.88</v>
      </c>
      <c r="Z879" s="552">
        <v>198.88</v>
      </c>
      <c r="AA879" s="552">
        <v>198.88</v>
      </c>
      <c r="AB879" s="614">
        <v>198.88</v>
      </c>
      <c r="AC879" s="636" t="s">
        <v>697</v>
      </c>
      <c r="AD879" s="658" t="s">
        <v>697</v>
      </c>
      <c r="AE879" s="658" t="s">
        <v>697</v>
      </c>
      <c r="AF879" s="658" t="s">
        <v>697</v>
      </c>
      <c r="AG879" s="658" t="s">
        <v>697</v>
      </c>
      <c r="AH879" s="720">
        <v>5</v>
      </c>
      <c r="AI879" s="720">
        <v>5</v>
      </c>
      <c r="AJ879" s="720">
        <v>5</v>
      </c>
      <c r="AK879" s="720">
        <v>5</v>
      </c>
      <c r="AL879" s="733">
        <f>180180000/199727000*100</f>
        <v>90.213140937379521</v>
      </c>
      <c r="AM879" s="737">
        <f>180180000/199727000*100</f>
        <v>90.213140937379521</v>
      </c>
      <c r="AN879" s="737">
        <f>180180000/199727000*100</f>
        <v>90.213140937379521</v>
      </c>
      <c r="AO879" s="741">
        <f>180180000/199727000*100</f>
        <v>90.213140937379521</v>
      </c>
      <c r="AP879" s="203" t="s">
        <v>459</v>
      </c>
      <c r="AQ879" s="203"/>
      <c r="AR879" s="203"/>
      <c r="AS879" s="203"/>
      <c r="AT879" s="203"/>
      <c r="AU879" s="203"/>
      <c r="AV879" s="203"/>
      <c r="AW879" s="203"/>
      <c r="AX879" s="203"/>
      <c r="AY879">
        <f>COUNTA($C$879)</f>
        <v>1</v>
      </c>
    </row>
    <row r="880" spans="1:51" ht="30" customHeight="1">
      <c r="A880" s="66">
        <v>3</v>
      </c>
      <c r="B880" s="66">
        <v>1</v>
      </c>
      <c r="C880" s="165" t="s">
        <v>690</v>
      </c>
      <c r="D880" s="165" t="s">
        <v>690</v>
      </c>
      <c r="E880" s="165" t="s">
        <v>690</v>
      </c>
      <c r="F880" s="165" t="s">
        <v>690</v>
      </c>
      <c r="G880" s="165" t="s">
        <v>690</v>
      </c>
      <c r="H880" s="165" t="s">
        <v>690</v>
      </c>
      <c r="I880" s="165" t="s">
        <v>690</v>
      </c>
      <c r="J880" s="380">
        <v>6340001003458</v>
      </c>
      <c r="K880" s="380">
        <v>6340001003458</v>
      </c>
      <c r="L880" s="380">
        <v>6340001003458</v>
      </c>
      <c r="M880" s="380">
        <v>6340001003458</v>
      </c>
      <c r="N880" s="380">
        <v>6340001003458</v>
      </c>
      <c r="O880" s="380">
        <v>6340001003458</v>
      </c>
      <c r="P880" s="443" t="s">
        <v>693</v>
      </c>
      <c r="Q880" s="443" t="s">
        <v>693</v>
      </c>
      <c r="R880" s="443" t="s">
        <v>693</v>
      </c>
      <c r="S880" s="443" t="s">
        <v>693</v>
      </c>
      <c r="T880" s="443" t="s">
        <v>693</v>
      </c>
      <c r="U880" s="443" t="s">
        <v>693</v>
      </c>
      <c r="V880" s="443" t="s">
        <v>693</v>
      </c>
      <c r="W880" s="443" t="s">
        <v>693</v>
      </c>
      <c r="X880" s="443" t="s">
        <v>693</v>
      </c>
      <c r="Y880" s="529">
        <v>163.46</v>
      </c>
      <c r="Z880" s="552">
        <v>163.46</v>
      </c>
      <c r="AA880" s="552">
        <v>163.46</v>
      </c>
      <c r="AB880" s="614">
        <v>163.46</v>
      </c>
      <c r="AC880" s="636" t="s">
        <v>697</v>
      </c>
      <c r="AD880" s="658" t="s">
        <v>697</v>
      </c>
      <c r="AE880" s="658" t="s">
        <v>697</v>
      </c>
      <c r="AF880" s="658" t="s">
        <v>697</v>
      </c>
      <c r="AG880" s="658" t="s">
        <v>697</v>
      </c>
      <c r="AH880" s="721">
        <v>11</v>
      </c>
      <c r="AI880" s="721">
        <v>11</v>
      </c>
      <c r="AJ880" s="721">
        <v>11</v>
      </c>
      <c r="AK880" s="721">
        <v>11</v>
      </c>
      <c r="AL880" s="733">
        <f>163460000/181093000*100</f>
        <v>90.263014031464493</v>
      </c>
      <c r="AM880" s="737">
        <f>163460000/181093000*100</f>
        <v>90.263014031464493</v>
      </c>
      <c r="AN880" s="737">
        <f>163460000/181093000*100</f>
        <v>90.263014031464493</v>
      </c>
      <c r="AO880" s="741">
        <f>163460000/181093000*100</f>
        <v>90.263014031464493</v>
      </c>
      <c r="AP880" s="203" t="s">
        <v>459</v>
      </c>
      <c r="AQ880" s="203"/>
      <c r="AR880" s="203"/>
      <c r="AS880" s="203"/>
      <c r="AT880" s="203"/>
      <c r="AU880" s="203"/>
      <c r="AV880" s="203"/>
      <c r="AW880" s="203"/>
      <c r="AX880" s="203"/>
      <c r="AY880">
        <f>COUNTA($C$880)</f>
        <v>1</v>
      </c>
    </row>
    <row r="881" spans="1:51" ht="30" customHeight="1">
      <c r="A881" s="66">
        <v>4</v>
      </c>
      <c r="B881" s="66">
        <v>1</v>
      </c>
      <c r="C881" s="165" t="s">
        <v>326</v>
      </c>
      <c r="D881" s="165" t="s">
        <v>326</v>
      </c>
      <c r="E881" s="165" t="s">
        <v>326</v>
      </c>
      <c r="F881" s="165" t="s">
        <v>326</v>
      </c>
      <c r="G881" s="165" t="s">
        <v>326</v>
      </c>
      <c r="H881" s="165" t="s">
        <v>326</v>
      </c>
      <c r="I881" s="165" t="s">
        <v>326</v>
      </c>
      <c r="J881" s="380">
        <v>7310001009671</v>
      </c>
      <c r="K881" s="380">
        <v>7310001009671</v>
      </c>
      <c r="L881" s="380">
        <v>7310001009671</v>
      </c>
      <c r="M881" s="380">
        <v>7310001009671</v>
      </c>
      <c r="N881" s="380">
        <v>7310001009671</v>
      </c>
      <c r="O881" s="380">
        <v>7310001009671</v>
      </c>
      <c r="P881" s="443" t="s">
        <v>331</v>
      </c>
      <c r="Q881" s="443" t="s">
        <v>331</v>
      </c>
      <c r="R881" s="443" t="s">
        <v>331</v>
      </c>
      <c r="S881" s="443" t="s">
        <v>331</v>
      </c>
      <c r="T881" s="443" t="s">
        <v>331</v>
      </c>
      <c r="U881" s="443" t="s">
        <v>331</v>
      </c>
      <c r="V881" s="443" t="s">
        <v>331</v>
      </c>
      <c r="W881" s="443" t="s">
        <v>331</v>
      </c>
      <c r="X881" s="443" t="s">
        <v>331</v>
      </c>
      <c r="Y881" s="529">
        <v>104.22499999999999</v>
      </c>
      <c r="Z881" s="552">
        <v>104.22499999999999</v>
      </c>
      <c r="AA881" s="552">
        <v>104.22499999999999</v>
      </c>
      <c r="AB881" s="614">
        <v>104.22499999999999</v>
      </c>
      <c r="AC881" s="636" t="s">
        <v>697</v>
      </c>
      <c r="AD881" s="658" t="s">
        <v>697</v>
      </c>
      <c r="AE881" s="658" t="s">
        <v>697</v>
      </c>
      <c r="AF881" s="658" t="s">
        <v>697</v>
      </c>
      <c r="AG881" s="658" t="s">
        <v>697</v>
      </c>
      <c r="AH881" s="721">
        <v>8</v>
      </c>
      <c r="AI881" s="721">
        <v>8</v>
      </c>
      <c r="AJ881" s="721">
        <v>8</v>
      </c>
      <c r="AK881" s="721">
        <v>8</v>
      </c>
      <c r="AL881" s="733">
        <f>85217000/95480000*100</f>
        <v>89.251152073732726</v>
      </c>
      <c r="AM881" s="737">
        <f>85217000/95480000*100</f>
        <v>89.251152073732726</v>
      </c>
      <c r="AN881" s="737">
        <f>85217000/95480000*100</f>
        <v>89.251152073732726</v>
      </c>
      <c r="AO881" s="741">
        <f>85217000/95480000*100</f>
        <v>89.251152073732726</v>
      </c>
      <c r="AP881" s="203" t="s">
        <v>459</v>
      </c>
      <c r="AQ881" s="203"/>
      <c r="AR881" s="203"/>
      <c r="AS881" s="203"/>
      <c r="AT881" s="203"/>
      <c r="AU881" s="203"/>
      <c r="AV881" s="203"/>
      <c r="AW881" s="203"/>
      <c r="AX881" s="203"/>
      <c r="AY881">
        <f>COUNTA($C$881)</f>
        <v>1</v>
      </c>
    </row>
    <row r="882" spans="1:51" ht="30" customHeight="1">
      <c r="A882" s="66">
        <v>5</v>
      </c>
      <c r="B882" s="66">
        <v>1</v>
      </c>
      <c r="C882" s="165" t="s">
        <v>35</v>
      </c>
      <c r="D882" s="165" t="s">
        <v>35</v>
      </c>
      <c r="E882" s="165" t="s">
        <v>35</v>
      </c>
      <c r="F882" s="165" t="s">
        <v>35</v>
      </c>
      <c r="G882" s="165" t="s">
        <v>35</v>
      </c>
      <c r="H882" s="165" t="s">
        <v>35</v>
      </c>
      <c r="I882" s="165" t="s">
        <v>35</v>
      </c>
      <c r="J882" s="380">
        <v>5310001008618</v>
      </c>
      <c r="K882" s="380">
        <v>5310001008618</v>
      </c>
      <c r="L882" s="380">
        <v>5310001008618</v>
      </c>
      <c r="M882" s="380">
        <v>5310001008618</v>
      </c>
      <c r="N882" s="380">
        <v>5310001008618</v>
      </c>
      <c r="O882" s="380">
        <v>5310001008618</v>
      </c>
      <c r="P882" s="443" t="s">
        <v>682</v>
      </c>
      <c r="Q882" s="443" t="s">
        <v>682</v>
      </c>
      <c r="R882" s="443" t="s">
        <v>682</v>
      </c>
      <c r="S882" s="443" t="s">
        <v>682</v>
      </c>
      <c r="T882" s="443" t="s">
        <v>682</v>
      </c>
      <c r="U882" s="443" t="s">
        <v>682</v>
      </c>
      <c r="V882" s="443" t="s">
        <v>682</v>
      </c>
      <c r="W882" s="443" t="s">
        <v>682</v>
      </c>
      <c r="X882" s="443" t="s">
        <v>682</v>
      </c>
      <c r="Y882" s="529">
        <v>69</v>
      </c>
      <c r="Z882" s="552">
        <v>69</v>
      </c>
      <c r="AA882" s="552">
        <v>69</v>
      </c>
      <c r="AB882" s="614">
        <v>69</v>
      </c>
      <c r="AC882" s="636" t="s">
        <v>697</v>
      </c>
      <c r="AD882" s="658" t="s">
        <v>697</v>
      </c>
      <c r="AE882" s="658" t="s">
        <v>697</v>
      </c>
      <c r="AF882" s="658" t="s">
        <v>697</v>
      </c>
      <c r="AG882" s="658" t="s">
        <v>697</v>
      </c>
      <c r="AH882" s="721">
        <v>3</v>
      </c>
      <c r="AI882" s="721">
        <v>3</v>
      </c>
      <c r="AJ882" s="721">
        <v>3</v>
      </c>
      <c r="AK882" s="721">
        <v>3</v>
      </c>
      <c r="AL882" s="733">
        <f>84084000/94226000*100</f>
        <v>89.236516460424937</v>
      </c>
      <c r="AM882" s="737">
        <f>84084000/94226000*100</f>
        <v>89.236516460424937</v>
      </c>
      <c r="AN882" s="737">
        <f>84084000/94226000*100</f>
        <v>89.236516460424937</v>
      </c>
      <c r="AO882" s="741">
        <f>84084000/94226000*100</f>
        <v>89.236516460424937</v>
      </c>
      <c r="AP882" s="203" t="s">
        <v>459</v>
      </c>
      <c r="AQ882" s="203"/>
      <c r="AR882" s="203"/>
      <c r="AS882" s="203"/>
      <c r="AT882" s="203"/>
      <c r="AU882" s="203"/>
      <c r="AV882" s="203"/>
      <c r="AW882" s="203"/>
      <c r="AX882" s="203"/>
      <c r="AY882">
        <f>COUNTA($C$882)</f>
        <v>1</v>
      </c>
    </row>
    <row r="883" spans="1:51" ht="30" customHeight="1">
      <c r="A883" s="66">
        <v>6</v>
      </c>
      <c r="B883" s="66">
        <v>1</v>
      </c>
      <c r="C883" s="165" t="s">
        <v>311</v>
      </c>
      <c r="D883" s="165" t="s">
        <v>311</v>
      </c>
      <c r="E883" s="165" t="s">
        <v>311</v>
      </c>
      <c r="F883" s="165" t="s">
        <v>311</v>
      </c>
      <c r="G883" s="165" t="s">
        <v>311</v>
      </c>
      <c r="H883" s="165" t="s">
        <v>311</v>
      </c>
      <c r="I883" s="165" t="s">
        <v>311</v>
      </c>
      <c r="J883" s="380">
        <v>9340001001228</v>
      </c>
      <c r="K883" s="380">
        <v>9340001001228</v>
      </c>
      <c r="L883" s="380">
        <v>9340001001228</v>
      </c>
      <c r="M883" s="380">
        <v>9340001001228</v>
      </c>
      <c r="N883" s="380">
        <v>9340001001228</v>
      </c>
      <c r="O883" s="380">
        <v>9340001001228</v>
      </c>
      <c r="P883" s="443" t="s">
        <v>65</v>
      </c>
      <c r="Q883" s="443" t="s">
        <v>65</v>
      </c>
      <c r="R883" s="443" t="s">
        <v>65</v>
      </c>
      <c r="S883" s="443" t="s">
        <v>65</v>
      </c>
      <c r="T883" s="443" t="s">
        <v>65</v>
      </c>
      <c r="U883" s="443" t="s">
        <v>65</v>
      </c>
      <c r="V883" s="443" t="s">
        <v>65</v>
      </c>
      <c r="W883" s="443" t="s">
        <v>65</v>
      </c>
      <c r="X883" s="443" t="s">
        <v>65</v>
      </c>
      <c r="Y883" s="529">
        <v>41</v>
      </c>
      <c r="Z883" s="552">
        <v>41</v>
      </c>
      <c r="AA883" s="552">
        <v>41</v>
      </c>
      <c r="AB883" s="614">
        <v>41</v>
      </c>
      <c r="AC883" s="636" t="s">
        <v>697</v>
      </c>
      <c r="AD883" s="658" t="s">
        <v>697</v>
      </c>
      <c r="AE883" s="658" t="s">
        <v>697</v>
      </c>
      <c r="AF883" s="658" t="s">
        <v>697</v>
      </c>
      <c r="AG883" s="658" t="s">
        <v>697</v>
      </c>
      <c r="AH883" s="721">
        <v>3</v>
      </c>
      <c r="AI883" s="721">
        <v>3</v>
      </c>
      <c r="AJ883" s="721">
        <v>3</v>
      </c>
      <c r="AK883" s="721">
        <v>3</v>
      </c>
      <c r="AL883" s="733">
        <f>245000000/271700000*100</f>
        <v>90.172984909827008</v>
      </c>
      <c r="AM883" s="737">
        <f>245000000/271700000*100</f>
        <v>90.172984909827008</v>
      </c>
      <c r="AN883" s="737">
        <f>245000000/271700000*100</f>
        <v>90.172984909827008</v>
      </c>
      <c r="AO883" s="741">
        <f>245000000/271700000*100</f>
        <v>90.172984909827008</v>
      </c>
      <c r="AP883" s="203" t="s">
        <v>459</v>
      </c>
      <c r="AQ883" s="203"/>
      <c r="AR883" s="203"/>
      <c r="AS883" s="203"/>
      <c r="AT883" s="203"/>
      <c r="AU883" s="203"/>
      <c r="AV883" s="203"/>
      <c r="AW883" s="203"/>
      <c r="AX883" s="203"/>
      <c r="AY883">
        <f>COUNTA($C$883)</f>
        <v>1</v>
      </c>
    </row>
    <row r="884" spans="1:51" ht="30" customHeight="1">
      <c r="A884" s="66">
        <v>7</v>
      </c>
      <c r="B884" s="66">
        <v>1</v>
      </c>
      <c r="C884" s="165" t="s">
        <v>691</v>
      </c>
      <c r="D884" s="165" t="s">
        <v>691</v>
      </c>
      <c r="E884" s="165" t="s">
        <v>691</v>
      </c>
      <c r="F884" s="165" t="s">
        <v>691</v>
      </c>
      <c r="G884" s="165" t="s">
        <v>691</v>
      </c>
      <c r="H884" s="165" t="s">
        <v>691</v>
      </c>
      <c r="I884" s="165" t="s">
        <v>691</v>
      </c>
      <c r="J884" s="380">
        <v>2310001007960</v>
      </c>
      <c r="K884" s="380">
        <v>2310001007960</v>
      </c>
      <c r="L884" s="380">
        <v>2310001007960</v>
      </c>
      <c r="M884" s="380">
        <v>2310001007960</v>
      </c>
      <c r="N884" s="380">
        <v>2310001007960</v>
      </c>
      <c r="O884" s="380">
        <v>2310001007960</v>
      </c>
      <c r="P884" s="443" t="s">
        <v>694</v>
      </c>
      <c r="Q884" s="443" t="s">
        <v>694</v>
      </c>
      <c r="R884" s="443" t="s">
        <v>694</v>
      </c>
      <c r="S884" s="443" t="s">
        <v>694</v>
      </c>
      <c r="T884" s="443" t="s">
        <v>694</v>
      </c>
      <c r="U884" s="443" t="s">
        <v>694</v>
      </c>
      <c r="V884" s="443" t="s">
        <v>694</v>
      </c>
      <c r="W884" s="443" t="s">
        <v>694</v>
      </c>
      <c r="X884" s="443" t="s">
        <v>694</v>
      </c>
      <c r="Y884" s="529">
        <v>33.39</v>
      </c>
      <c r="Z884" s="552">
        <v>33.39</v>
      </c>
      <c r="AA884" s="552">
        <v>33.39</v>
      </c>
      <c r="AB884" s="614">
        <v>33.39</v>
      </c>
      <c r="AC884" s="636" t="s">
        <v>697</v>
      </c>
      <c r="AD884" s="658" t="s">
        <v>697</v>
      </c>
      <c r="AE884" s="658" t="s">
        <v>697</v>
      </c>
      <c r="AF884" s="658" t="s">
        <v>697</v>
      </c>
      <c r="AG884" s="658" t="s">
        <v>697</v>
      </c>
      <c r="AH884" s="721">
        <v>2</v>
      </c>
      <c r="AI884" s="721">
        <v>2</v>
      </c>
      <c r="AJ884" s="721">
        <v>2</v>
      </c>
      <c r="AK884" s="721">
        <v>2</v>
      </c>
      <c r="AL884" s="733">
        <f>38390000/40777000*100</f>
        <v>94.14620987321284</v>
      </c>
      <c r="AM884" s="737">
        <f>38390000/40777000*100</f>
        <v>94.14620987321284</v>
      </c>
      <c r="AN884" s="737">
        <f>38390000/40777000*100</f>
        <v>94.14620987321284</v>
      </c>
      <c r="AO884" s="741">
        <f>38390000/40777000*100</f>
        <v>94.14620987321284</v>
      </c>
      <c r="AP884" s="203" t="s">
        <v>459</v>
      </c>
      <c r="AQ884" s="203"/>
      <c r="AR884" s="203"/>
      <c r="AS884" s="203"/>
      <c r="AT884" s="203"/>
      <c r="AU884" s="203"/>
      <c r="AV884" s="203"/>
      <c r="AW884" s="203"/>
      <c r="AX884" s="203"/>
      <c r="AY884">
        <f>COUNTA($C$884)</f>
        <v>1</v>
      </c>
    </row>
    <row r="885" spans="1:51" ht="30" customHeight="1">
      <c r="A885" s="66">
        <v>8</v>
      </c>
      <c r="B885" s="66">
        <v>1</v>
      </c>
      <c r="C885" s="165" t="s">
        <v>618</v>
      </c>
      <c r="D885" s="165" t="s">
        <v>618</v>
      </c>
      <c r="E885" s="165" t="s">
        <v>618</v>
      </c>
      <c r="F885" s="165" t="s">
        <v>618</v>
      </c>
      <c r="G885" s="165" t="s">
        <v>618</v>
      </c>
      <c r="H885" s="165" t="s">
        <v>618</v>
      </c>
      <c r="I885" s="165" t="s">
        <v>618</v>
      </c>
      <c r="J885" s="380">
        <v>4340001004037</v>
      </c>
      <c r="K885" s="380">
        <v>4340001004037</v>
      </c>
      <c r="L885" s="380">
        <v>4340001004037</v>
      </c>
      <c r="M885" s="380">
        <v>4340001004037</v>
      </c>
      <c r="N885" s="380">
        <v>4340001004037</v>
      </c>
      <c r="O885" s="380">
        <v>4340001004037</v>
      </c>
      <c r="P885" s="443" t="s">
        <v>180</v>
      </c>
      <c r="Q885" s="443" t="s">
        <v>180</v>
      </c>
      <c r="R885" s="443" t="s">
        <v>180</v>
      </c>
      <c r="S885" s="443" t="s">
        <v>180</v>
      </c>
      <c r="T885" s="443" t="s">
        <v>180</v>
      </c>
      <c r="U885" s="443" t="s">
        <v>180</v>
      </c>
      <c r="V885" s="443" t="s">
        <v>180</v>
      </c>
      <c r="W885" s="443" t="s">
        <v>180</v>
      </c>
      <c r="X885" s="443" t="s">
        <v>180</v>
      </c>
      <c r="Y885" s="529">
        <v>30.87</v>
      </c>
      <c r="Z885" s="552">
        <v>30.87</v>
      </c>
      <c r="AA885" s="552">
        <v>30.87</v>
      </c>
      <c r="AB885" s="614">
        <v>30.87</v>
      </c>
      <c r="AC885" s="636" t="s">
        <v>697</v>
      </c>
      <c r="AD885" s="658" t="s">
        <v>697</v>
      </c>
      <c r="AE885" s="658" t="s">
        <v>697</v>
      </c>
      <c r="AF885" s="658" t="s">
        <v>697</v>
      </c>
      <c r="AG885" s="658" t="s">
        <v>697</v>
      </c>
      <c r="AH885" s="721">
        <v>4</v>
      </c>
      <c r="AI885" s="721">
        <v>4</v>
      </c>
      <c r="AJ885" s="721">
        <v>4</v>
      </c>
      <c r="AK885" s="721">
        <v>4</v>
      </c>
      <c r="AL885" s="733">
        <f>172260000/191796000*100</f>
        <v>89.814177563661389</v>
      </c>
      <c r="AM885" s="737">
        <f>172260000/191796000*100</f>
        <v>89.814177563661389</v>
      </c>
      <c r="AN885" s="737">
        <f>172260000/191796000*100</f>
        <v>89.814177563661389</v>
      </c>
      <c r="AO885" s="741">
        <f>172260000/191796000*100</f>
        <v>89.814177563661389</v>
      </c>
      <c r="AP885" s="203" t="s">
        <v>459</v>
      </c>
      <c r="AQ885" s="203"/>
      <c r="AR885" s="203"/>
      <c r="AS885" s="203"/>
      <c r="AT885" s="203"/>
      <c r="AU885" s="203"/>
      <c r="AV885" s="203"/>
      <c r="AW885" s="203"/>
      <c r="AX885" s="203"/>
      <c r="AY885">
        <f>COUNTA($C$885)</f>
        <v>1</v>
      </c>
    </row>
    <row r="886" spans="1:51" ht="30" customHeight="1">
      <c r="A886" s="66">
        <v>9</v>
      </c>
      <c r="B886" s="66">
        <v>1</v>
      </c>
      <c r="C886" s="165" t="s">
        <v>692</v>
      </c>
      <c r="D886" s="165" t="s">
        <v>692</v>
      </c>
      <c r="E886" s="165" t="s">
        <v>692</v>
      </c>
      <c r="F886" s="165" t="s">
        <v>692</v>
      </c>
      <c r="G886" s="165" t="s">
        <v>692</v>
      </c>
      <c r="H886" s="165" t="s">
        <v>692</v>
      </c>
      <c r="I886" s="165" t="s">
        <v>692</v>
      </c>
      <c r="J886" s="380">
        <v>4340001002569</v>
      </c>
      <c r="K886" s="380">
        <v>4340001002569</v>
      </c>
      <c r="L886" s="380">
        <v>4340001002569</v>
      </c>
      <c r="M886" s="380">
        <v>4340001002569</v>
      </c>
      <c r="N886" s="380">
        <v>4340001002569</v>
      </c>
      <c r="O886" s="380">
        <v>4340001002569</v>
      </c>
      <c r="P886" s="443" t="s">
        <v>695</v>
      </c>
      <c r="Q886" s="443" t="s">
        <v>695</v>
      </c>
      <c r="R886" s="443" t="s">
        <v>695</v>
      </c>
      <c r="S886" s="443" t="s">
        <v>695</v>
      </c>
      <c r="T886" s="443" t="s">
        <v>695</v>
      </c>
      <c r="U886" s="443" t="s">
        <v>695</v>
      </c>
      <c r="V886" s="443" t="s">
        <v>695</v>
      </c>
      <c r="W886" s="443" t="s">
        <v>695</v>
      </c>
      <c r="X886" s="443" t="s">
        <v>695</v>
      </c>
      <c r="Y886" s="529">
        <v>15.662000000000001</v>
      </c>
      <c r="Z886" s="552">
        <v>15.662000000000001</v>
      </c>
      <c r="AA886" s="552">
        <v>15.662000000000001</v>
      </c>
      <c r="AB886" s="614">
        <v>15.662000000000001</v>
      </c>
      <c r="AC886" s="636" t="s">
        <v>698</v>
      </c>
      <c r="AD886" s="658" t="s">
        <v>698</v>
      </c>
      <c r="AE886" s="658" t="s">
        <v>698</v>
      </c>
      <c r="AF886" s="658" t="s">
        <v>698</v>
      </c>
      <c r="AG886" s="658" t="s">
        <v>698</v>
      </c>
      <c r="AH886" s="721">
        <v>9</v>
      </c>
      <c r="AI886" s="721">
        <v>9</v>
      </c>
      <c r="AJ886" s="721">
        <v>9</v>
      </c>
      <c r="AK886" s="721">
        <v>9</v>
      </c>
      <c r="AL886" s="733">
        <f>20592000/25993000*100</f>
        <v>79.221328819297497</v>
      </c>
      <c r="AM886" s="737">
        <f>20592000/25993000*100</f>
        <v>79.221328819297497</v>
      </c>
      <c r="AN886" s="737">
        <f>20592000/25993000*100</f>
        <v>79.221328819297497</v>
      </c>
      <c r="AO886" s="741">
        <f>20592000/25993000*100</f>
        <v>79.221328819297497</v>
      </c>
      <c r="AP886" s="203" t="s">
        <v>459</v>
      </c>
      <c r="AQ886" s="203"/>
      <c r="AR886" s="203"/>
      <c r="AS886" s="203"/>
      <c r="AT886" s="203"/>
      <c r="AU886" s="203"/>
      <c r="AV886" s="203"/>
      <c r="AW886" s="203"/>
      <c r="AX886" s="203"/>
      <c r="AY886">
        <f>COUNTA($C$886)</f>
        <v>1</v>
      </c>
    </row>
    <row r="887" spans="1:51" ht="30" customHeight="1">
      <c r="A887" s="66">
        <v>10</v>
      </c>
      <c r="B887" s="66">
        <v>1</v>
      </c>
      <c r="C887" s="165" t="s">
        <v>16</v>
      </c>
      <c r="D887" s="165" t="s">
        <v>16</v>
      </c>
      <c r="E887" s="165" t="s">
        <v>16</v>
      </c>
      <c r="F887" s="165" t="s">
        <v>16</v>
      </c>
      <c r="G887" s="165" t="s">
        <v>16</v>
      </c>
      <c r="H887" s="165" t="s">
        <v>16</v>
      </c>
      <c r="I887" s="165" t="s">
        <v>16</v>
      </c>
      <c r="J887" s="380">
        <v>7010001022589</v>
      </c>
      <c r="K887" s="380">
        <v>7010001022589</v>
      </c>
      <c r="L887" s="380">
        <v>7010001022589</v>
      </c>
      <c r="M887" s="380">
        <v>7010001022589</v>
      </c>
      <c r="N887" s="380">
        <v>7010001022589</v>
      </c>
      <c r="O887" s="380">
        <v>7010001022589</v>
      </c>
      <c r="P887" s="443" t="s">
        <v>696</v>
      </c>
      <c r="Q887" s="443" t="s">
        <v>696</v>
      </c>
      <c r="R887" s="443" t="s">
        <v>696</v>
      </c>
      <c r="S887" s="443" t="s">
        <v>696</v>
      </c>
      <c r="T887" s="443" t="s">
        <v>696</v>
      </c>
      <c r="U887" s="443" t="s">
        <v>696</v>
      </c>
      <c r="V887" s="443" t="s">
        <v>696</v>
      </c>
      <c r="W887" s="443" t="s">
        <v>696</v>
      </c>
      <c r="X887" s="443" t="s">
        <v>696</v>
      </c>
      <c r="Y887" s="529">
        <v>15.481199999999999</v>
      </c>
      <c r="Z887" s="552">
        <v>15.481199999999999</v>
      </c>
      <c r="AA887" s="552">
        <v>15.481199999999999</v>
      </c>
      <c r="AB887" s="614">
        <v>15.481199999999999</v>
      </c>
      <c r="AC887" s="636" t="s">
        <v>697</v>
      </c>
      <c r="AD887" s="658" t="s">
        <v>697</v>
      </c>
      <c r="AE887" s="658" t="s">
        <v>697</v>
      </c>
      <c r="AF887" s="658" t="s">
        <v>697</v>
      </c>
      <c r="AG887" s="658" t="s">
        <v>697</v>
      </c>
      <c r="AH887" s="721">
        <v>1</v>
      </c>
      <c r="AI887" s="721">
        <v>1</v>
      </c>
      <c r="AJ887" s="721">
        <v>1</v>
      </c>
      <c r="AK887" s="721">
        <v>1</v>
      </c>
      <c r="AL887" s="733">
        <f>152680000/154660000*100</f>
        <v>98.71977240398293</v>
      </c>
      <c r="AM887" s="737">
        <f>152680000/154660000*100</f>
        <v>98.71977240398293</v>
      </c>
      <c r="AN887" s="737">
        <f>152680000/154660000*100</f>
        <v>98.71977240398293</v>
      </c>
      <c r="AO887" s="741">
        <f>152680000/154660000*100</f>
        <v>98.71977240398293</v>
      </c>
      <c r="AP887" s="203" t="s">
        <v>459</v>
      </c>
      <c r="AQ887" s="203"/>
      <c r="AR887" s="203"/>
      <c r="AS887" s="203"/>
      <c r="AT887" s="203"/>
      <c r="AU887" s="203"/>
      <c r="AV887" s="203"/>
      <c r="AW887" s="203"/>
      <c r="AX887" s="203"/>
      <c r="AY887">
        <f>COUNTA($C$887)</f>
        <v>1</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699</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89</v>
      </c>
      <c r="D910" s="65"/>
      <c r="E910" s="65"/>
      <c r="F910" s="65"/>
      <c r="G910" s="65"/>
      <c r="H910" s="65"/>
      <c r="I910" s="65"/>
      <c r="J910" s="166" t="s">
        <v>91</v>
      </c>
      <c r="K910" s="60"/>
      <c r="L910" s="60"/>
      <c r="M910" s="60"/>
      <c r="N910" s="60"/>
      <c r="O910" s="60"/>
      <c r="P910" s="65" t="s">
        <v>20</v>
      </c>
      <c r="Q910" s="65"/>
      <c r="R910" s="65"/>
      <c r="S910" s="65"/>
      <c r="T910" s="65"/>
      <c r="U910" s="65"/>
      <c r="V910" s="65"/>
      <c r="W910" s="65"/>
      <c r="X910" s="65"/>
      <c r="Y910" s="446" t="s">
        <v>382</v>
      </c>
      <c r="Z910" s="446"/>
      <c r="AA910" s="446"/>
      <c r="AB910" s="446"/>
      <c r="AC910" s="166" t="s">
        <v>322</v>
      </c>
      <c r="AD910" s="166"/>
      <c r="AE910" s="166"/>
      <c r="AF910" s="166"/>
      <c r="AG910" s="166"/>
      <c r="AH910" s="446" t="s">
        <v>433</v>
      </c>
      <c r="AI910" s="65"/>
      <c r="AJ910" s="65"/>
      <c r="AK910" s="65"/>
      <c r="AL910" s="65" t="s">
        <v>21</v>
      </c>
      <c r="AM910" s="65"/>
      <c r="AN910" s="65"/>
      <c r="AO910" s="581"/>
      <c r="AP910" s="166" t="s">
        <v>386</v>
      </c>
      <c r="AQ910" s="166"/>
      <c r="AR910" s="166"/>
      <c r="AS910" s="166"/>
      <c r="AT910" s="166"/>
      <c r="AU910" s="166"/>
      <c r="AV910" s="166"/>
      <c r="AW910" s="166"/>
      <c r="AX910" s="166"/>
      <c r="AY910">
        <f>$AY$908</f>
        <v>1</v>
      </c>
    </row>
    <row r="911" spans="1:51" ht="30" customHeight="1">
      <c r="A911" s="66">
        <v>1</v>
      </c>
      <c r="B911" s="66">
        <v>1</v>
      </c>
      <c r="C911" s="165" t="s">
        <v>76</v>
      </c>
      <c r="D911" s="165"/>
      <c r="E911" s="165"/>
      <c r="F911" s="165"/>
      <c r="G911" s="165"/>
      <c r="H911" s="165"/>
      <c r="I911" s="165"/>
      <c r="J911" s="380">
        <v>7000020422142</v>
      </c>
      <c r="K911" s="380"/>
      <c r="L911" s="380"/>
      <c r="M911" s="380"/>
      <c r="N911" s="380"/>
      <c r="O911" s="380"/>
      <c r="P911" s="443" t="s">
        <v>679</v>
      </c>
      <c r="Q911" s="443" t="s">
        <v>679</v>
      </c>
      <c r="R911" s="443" t="s">
        <v>679</v>
      </c>
      <c r="S911" s="443" t="s">
        <v>679</v>
      </c>
      <c r="T911" s="443" t="s">
        <v>679</v>
      </c>
      <c r="U911" s="443" t="s">
        <v>679</v>
      </c>
      <c r="V911" s="443" t="s">
        <v>679</v>
      </c>
      <c r="W911" s="443" t="s">
        <v>679</v>
      </c>
      <c r="X911" s="443" t="s">
        <v>679</v>
      </c>
      <c r="Y911" s="529">
        <v>3.9100000000000003e-003</v>
      </c>
      <c r="Z911" s="552">
        <v>3.9100000000000003e-003</v>
      </c>
      <c r="AA911" s="552">
        <v>3.9100000000000003e-003</v>
      </c>
      <c r="AB911" s="614">
        <v>3.9100000000000003e-003</v>
      </c>
      <c r="AC911" s="636" t="s">
        <v>441</v>
      </c>
      <c r="AD911" s="658"/>
      <c r="AE911" s="658"/>
      <c r="AF911" s="658"/>
      <c r="AG911" s="658"/>
      <c r="AH911" s="720">
        <v>1</v>
      </c>
      <c r="AI911" s="720"/>
      <c r="AJ911" s="720"/>
      <c r="AK911" s="720"/>
      <c r="AL911" s="733">
        <v>100</v>
      </c>
      <c r="AM911" s="737"/>
      <c r="AN911" s="737"/>
      <c r="AO911" s="741"/>
      <c r="AP911" s="203" t="s">
        <v>459</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1</v>
      </c>
    </row>
    <row r="942" spans="1:51" ht="24.75" customHeight="1">
      <c r="A942" s="67"/>
      <c r="B942" s="138" t="s">
        <v>585</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1</v>
      </c>
    </row>
    <row r="943" spans="1:51" ht="59.25" customHeight="1">
      <c r="A943" s="65"/>
      <c r="B943" s="65"/>
      <c r="C943" s="65" t="s">
        <v>89</v>
      </c>
      <c r="D943" s="65"/>
      <c r="E943" s="65"/>
      <c r="F943" s="65"/>
      <c r="G943" s="65"/>
      <c r="H943" s="65"/>
      <c r="I943" s="65"/>
      <c r="J943" s="166" t="s">
        <v>91</v>
      </c>
      <c r="K943" s="60"/>
      <c r="L943" s="60"/>
      <c r="M943" s="60"/>
      <c r="N943" s="60"/>
      <c r="O943" s="60"/>
      <c r="P943" s="65" t="s">
        <v>20</v>
      </c>
      <c r="Q943" s="65"/>
      <c r="R943" s="65"/>
      <c r="S943" s="65"/>
      <c r="T943" s="65"/>
      <c r="U943" s="65"/>
      <c r="V943" s="65"/>
      <c r="W943" s="65"/>
      <c r="X943" s="65"/>
      <c r="Y943" s="446" t="s">
        <v>382</v>
      </c>
      <c r="Z943" s="446"/>
      <c r="AA943" s="446"/>
      <c r="AB943" s="446"/>
      <c r="AC943" s="166" t="s">
        <v>322</v>
      </c>
      <c r="AD943" s="166"/>
      <c r="AE943" s="166"/>
      <c r="AF943" s="166"/>
      <c r="AG943" s="166"/>
      <c r="AH943" s="446" t="s">
        <v>433</v>
      </c>
      <c r="AI943" s="65"/>
      <c r="AJ943" s="65"/>
      <c r="AK943" s="65"/>
      <c r="AL943" s="65" t="s">
        <v>21</v>
      </c>
      <c r="AM943" s="65"/>
      <c r="AN943" s="65"/>
      <c r="AO943" s="581"/>
      <c r="AP943" s="166" t="s">
        <v>386</v>
      </c>
      <c r="AQ943" s="166"/>
      <c r="AR943" s="166"/>
      <c r="AS943" s="166"/>
      <c r="AT943" s="166"/>
      <c r="AU943" s="166"/>
      <c r="AV943" s="166"/>
      <c r="AW943" s="166"/>
      <c r="AX943" s="166"/>
      <c r="AY943">
        <f>$AY$941</f>
        <v>1</v>
      </c>
    </row>
    <row r="944" spans="1:51" ht="30" customHeight="1">
      <c r="A944" s="66">
        <v>1</v>
      </c>
      <c r="B944" s="66">
        <v>1</v>
      </c>
      <c r="C944" s="165" t="s">
        <v>700</v>
      </c>
      <c r="D944" s="165"/>
      <c r="E944" s="165"/>
      <c r="F944" s="165"/>
      <c r="G944" s="165"/>
      <c r="H944" s="165"/>
      <c r="I944" s="165"/>
      <c r="J944" s="380">
        <v>2000012100001</v>
      </c>
      <c r="K944" s="380"/>
      <c r="L944" s="380"/>
      <c r="M944" s="380"/>
      <c r="N944" s="380"/>
      <c r="O944" s="380"/>
      <c r="P944" s="443" t="s">
        <v>686</v>
      </c>
      <c r="Q944" s="443"/>
      <c r="R944" s="443"/>
      <c r="S944" s="443"/>
      <c r="T944" s="443"/>
      <c r="U944" s="443"/>
      <c r="V944" s="443"/>
      <c r="W944" s="443"/>
      <c r="X944" s="443"/>
      <c r="Y944" s="529">
        <v>0.35</v>
      </c>
      <c r="Z944" s="552"/>
      <c r="AA944" s="552"/>
      <c r="AB944" s="614"/>
      <c r="AC944" s="636" t="s">
        <v>459</v>
      </c>
      <c r="AD944" s="658"/>
      <c r="AE944" s="658"/>
      <c r="AF944" s="658"/>
      <c r="AG944" s="658"/>
      <c r="AH944" s="720" t="s">
        <v>459</v>
      </c>
      <c r="AI944" s="720"/>
      <c r="AJ944" s="720"/>
      <c r="AK944" s="720"/>
      <c r="AL944" s="733" t="s">
        <v>459</v>
      </c>
      <c r="AM944" s="737"/>
      <c r="AN944" s="737"/>
      <c r="AO944" s="741"/>
      <c r="AP944" s="203" t="s">
        <v>459</v>
      </c>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1</v>
      </c>
    </row>
    <row r="975" spans="1:51" ht="24.75" customHeight="1">
      <c r="A975" s="67"/>
      <c r="B975" s="138" t="s">
        <v>310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1</v>
      </c>
    </row>
    <row r="976" spans="1:51" ht="59.25" customHeight="1">
      <c r="A976" s="65"/>
      <c r="B976" s="65"/>
      <c r="C976" s="65" t="s">
        <v>89</v>
      </c>
      <c r="D976" s="65"/>
      <c r="E976" s="65"/>
      <c r="F976" s="65"/>
      <c r="G976" s="65"/>
      <c r="H976" s="65"/>
      <c r="I976" s="65"/>
      <c r="J976" s="166" t="s">
        <v>91</v>
      </c>
      <c r="K976" s="60"/>
      <c r="L976" s="60"/>
      <c r="M976" s="60"/>
      <c r="N976" s="60"/>
      <c r="O976" s="60"/>
      <c r="P976" s="65" t="s">
        <v>20</v>
      </c>
      <c r="Q976" s="65"/>
      <c r="R976" s="65"/>
      <c r="S976" s="65"/>
      <c r="T976" s="65"/>
      <c r="U976" s="65"/>
      <c r="V976" s="65"/>
      <c r="W976" s="65"/>
      <c r="X976" s="65"/>
      <c r="Y976" s="446" t="s">
        <v>382</v>
      </c>
      <c r="Z976" s="446"/>
      <c r="AA976" s="446"/>
      <c r="AB976" s="446"/>
      <c r="AC976" s="166" t="s">
        <v>322</v>
      </c>
      <c r="AD976" s="166"/>
      <c r="AE976" s="166"/>
      <c r="AF976" s="166"/>
      <c r="AG976" s="166"/>
      <c r="AH976" s="446" t="s">
        <v>433</v>
      </c>
      <c r="AI976" s="65"/>
      <c r="AJ976" s="65"/>
      <c r="AK976" s="65"/>
      <c r="AL976" s="65" t="s">
        <v>21</v>
      </c>
      <c r="AM976" s="65"/>
      <c r="AN976" s="65"/>
      <c r="AO976" s="581"/>
      <c r="AP976" s="166" t="s">
        <v>386</v>
      </c>
      <c r="AQ976" s="166"/>
      <c r="AR976" s="166"/>
      <c r="AS976" s="166"/>
      <c r="AT976" s="166"/>
      <c r="AU976" s="166"/>
      <c r="AV976" s="166"/>
      <c r="AW976" s="166"/>
      <c r="AX976" s="166"/>
      <c r="AY976">
        <f>$AY$974</f>
        <v>1</v>
      </c>
    </row>
    <row r="977" spans="1:51" ht="30" customHeight="1">
      <c r="A977" s="66">
        <v>1</v>
      </c>
      <c r="B977" s="66">
        <v>1</v>
      </c>
      <c r="C977" s="165" t="s">
        <v>703</v>
      </c>
      <c r="D977" s="165" t="s">
        <v>703</v>
      </c>
      <c r="E977" s="165" t="s">
        <v>703</v>
      </c>
      <c r="F977" s="165" t="s">
        <v>703</v>
      </c>
      <c r="G977" s="165" t="s">
        <v>703</v>
      </c>
      <c r="H977" s="165" t="s">
        <v>703</v>
      </c>
      <c r="I977" s="165" t="s">
        <v>703</v>
      </c>
      <c r="J977" s="380">
        <v>7010401072259</v>
      </c>
      <c r="K977" s="380">
        <v>7010401072259</v>
      </c>
      <c r="L977" s="380">
        <v>7010401072259</v>
      </c>
      <c r="M977" s="380">
        <v>7010401072259</v>
      </c>
      <c r="N977" s="380">
        <v>7010401072259</v>
      </c>
      <c r="O977" s="380">
        <v>7010401072259</v>
      </c>
      <c r="P977" s="443" t="s">
        <v>294</v>
      </c>
      <c r="Q977" s="443" t="s">
        <v>294</v>
      </c>
      <c r="R977" s="443" t="s">
        <v>294</v>
      </c>
      <c r="S977" s="443" t="s">
        <v>294</v>
      </c>
      <c r="T977" s="443" t="s">
        <v>294</v>
      </c>
      <c r="U977" s="443" t="s">
        <v>294</v>
      </c>
      <c r="V977" s="443" t="s">
        <v>294</v>
      </c>
      <c r="W977" s="443" t="s">
        <v>294</v>
      </c>
      <c r="X977" s="443" t="s">
        <v>294</v>
      </c>
      <c r="Y977" s="529">
        <v>0.28000000000000003</v>
      </c>
      <c r="Z977" s="552">
        <v>0.28000000000000003</v>
      </c>
      <c r="AA977" s="552">
        <v>0.28000000000000003</v>
      </c>
      <c r="AB977" s="614">
        <v>0.28000000000000003</v>
      </c>
      <c r="AC977" s="636" t="s">
        <v>706</v>
      </c>
      <c r="AD977" s="658" t="s">
        <v>706</v>
      </c>
      <c r="AE977" s="658" t="s">
        <v>706</v>
      </c>
      <c r="AF977" s="658" t="s">
        <v>706</v>
      </c>
      <c r="AG977" s="658" t="s">
        <v>706</v>
      </c>
      <c r="AH977" s="720">
        <v>1</v>
      </c>
      <c r="AI977" s="720">
        <v>1</v>
      </c>
      <c r="AJ977" s="720">
        <v>1</v>
      </c>
      <c r="AK977" s="720">
        <v>1</v>
      </c>
      <c r="AL977" s="733">
        <v>99.3</v>
      </c>
      <c r="AM977" s="737">
        <v>99.3</v>
      </c>
      <c r="AN977" s="737">
        <v>99.3</v>
      </c>
      <c r="AO977" s="741">
        <v>99.3</v>
      </c>
      <c r="AP977" s="203" t="s">
        <v>459</v>
      </c>
      <c r="AQ977" s="203"/>
      <c r="AR977" s="203"/>
      <c r="AS977" s="203"/>
      <c r="AT977" s="203"/>
      <c r="AU977" s="203"/>
      <c r="AV977" s="203"/>
      <c r="AW977" s="203"/>
      <c r="AX977" s="203"/>
      <c r="AY977">
        <f>$AY$974</f>
        <v>1</v>
      </c>
    </row>
    <row r="978" spans="1:51" ht="30" customHeight="1">
      <c r="A978" s="66">
        <v>2</v>
      </c>
      <c r="B978" s="66">
        <v>1</v>
      </c>
      <c r="C978" s="165" t="s">
        <v>704</v>
      </c>
      <c r="D978" s="165" t="s">
        <v>704</v>
      </c>
      <c r="E978" s="165" t="s">
        <v>704</v>
      </c>
      <c r="F978" s="165" t="s">
        <v>704</v>
      </c>
      <c r="G978" s="165" t="s">
        <v>704</v>
      </c>
      <c r="H978" s="165" t="s">
        <v>704</v>
      </c>
      <c r="I978" s="165" t="s">
        <v>704</v>
      </c>
      <c r="J978" s="380">
        <v>8010401009458</v>
      </c>
      <c r="K978" s="380">
        <v>8010401009458</v>
      </c>
      <c r="L978" s="380">
        <v>8010401009458</v>
      </c>
      <c r="M978" s="380">
        <v>8010401009458</v>
      </c>
      <c r="N978" s="380">
        <v>8010401009458</v>
      </c>
      <c r="O978" s="380">
        <v>8010401009458</v>
      </c>
      <c r="P978" s="443" t="s">
        <v>529</v>
      </c>
      <c r="Q978" s="443" t="s">
        <v>529</v>
      </c>
      <c r="R978" s="443" t="s">
        <v>529</v>
      </c>
      <c r="S978" s="443" t="s">
        <v>529</v>
      </c>
      <c r="T978" s="443" t="s">
        <v>529</v>
      </c>
      <c r="U978" s="443" t="s">
        <v>529</v>
      </c>
      <c r="V978" s="443" t="s">
        <v>529</v>
      </c>
      <c r="W978" s="443" t="s">
        <v>529</v>
      </c>
      <c r="X978" s="443" t="s">
        <v>529</v>
      </c>
      <c r="Y978" s="529">
        <v>4.e-002</v>
      </c>
      <c r="Z978" s="552">
        <v>4.e-002</v>
      </c>
      <c r="AA978" s="552">
        <v>4.e-002</v>
      </c>
      <c r="AB978" s="614">
        <v>4.e-002</v>
      </c>
      <c r="AC978" s="636" t="s">
        <v>697</v>
      </c>
      <c r="AD978" s="658" t="s">
        <v>697</v>
      </c>
      <c r="AE978" s="658" t="s">
        <v>697</v>
      </c>
      <c r="AF978" s="658" t="s">
        <v>697</v>
      </c>
      <c r="AG978" s="658" t="s">
        <v>697</v>
      </c>
      <c r="AH978" s="720">
        <v>1</v>
      </c>
      <c r="AI978" s="720">
        <v>1</v>
      </c>
      <c r="AJ978" s="720">
        <v>1</v>
      </c>
      <c r="AK978" s="720">
        <v>1</v>
      </c>
      <c r="AL978" s="733">
        <v>96.4</v>
      </c>
      <c r="AM978" s="737">
        <v>96.4</v>
      </c>
      <c r="AN978" s="737">
        <v>96.4</v>
      </c>
      <c r="AO978" s="741">
        <v>96.4</v>
      </c>
      <c r="AP978" s="203" t="s">
        <v>459</v>
      </c>
      <c r="AQ978" s="203"/>
      <c r="AR978" s="203"/>
      <c r="AS978" s="203"/>
      <c r="AT978" s="203"/>
      <c r="AU978" s="203"/>
      <c r="AV978" s="203"/>
      <c r="AW978" s="203"/>
      <c r="AX978" s="203"/>
      <c r="AY978">
        <f>COUNTA($C$978)</f>
        <v>1</v>
      </c>
    </row>
    <row r="979" spans="1:51" ht="30" customHeight="1">
      <c r="A979" s="66">
        <v>3</v>
      </c>
      <c r="B979" s="66">
        <v>1</v>
      </c>
      <c r="C979" s="165" t="s">
        <v>648</v>
      </c>
      <c r="D979" s="165" t="s">
        <v>648</v>
      </c>
      <c r="E979" s="165" t="s">
        <v>648</v>
      </c>
      <c r="F979" s="165" t="s">
        <v>648</v>
      </c>
      <c r="G979" s="165" t="s">
        <v>648</v>
      </c>
      <c r="H979" s="165" t="s">
        <v>648</v>
      </c>
      <c r="I979" s="165" t="s">
        <v>648</v>
      </c>
      <c r="J979" s="380">
        <v>5010001006767</v>
      </c>
      <c r="K979" s="380">
        <v>5010001006767</v>
      </c>
      <c r="L979" s="380">
        <v>5010001006767</v>
      </c>
      <c r="M979" s="380">
        <v>5010001006767</v>
      </c>
      <c r="N979" s="380">
        <v>5010001006767</v>
      </c>
      <c r="O979" s="380">
        <v>5010001006767</v>
      </c>
      <c r="P979" s="443" t="s">
        <v>296</v>
      </c>
      <c r="Q979" s="443" t="s">
        <v>296</v>
      </c>
      <c r="R979" s="443" t="s">
        <v>296</v>
      </c>
      <c r="S979" s="443" t="s">
        <v>296</v>
      </c>
      <c r="T979" s="443" t="s">
        <v>296</v>
      </c>
      <c r="U979" s="443" t="s">
        <v>296</v>
      </c>
      <c r="V979" s="443" t="s">
        <v>296</v>
      </c>
      <c r="W979" s="443" t="s">
        <v>296</v>
      </c>
      <c r="X979" s="443" t="s">
        <v>296</v>
      </c>
      <c r="Y979" s="529">
        <v>1.e-002</v>
      </c>
      <c r="Z979" s="552">
        <v>1.e-002</v>
      </c>
      <c r="AA979" s="552">
        <v>1.e-002</v>
      </c>
      <c r="AB979" s="614">
        <v>1.e-002</v>
      </c>
      <c r="AC979" s="636" t="s">
        <v>367</v>
      </c>
      <c r="AD979" s="658" t="s">
        <v>367</v>
      </c>
      <c r="AE979" s="658" t="s">
        <v>367</v>
      </c>
      <c r="AF979" s="658" t="s">
        <v>367</v>
      </c>
      <c r="AG979" s="658" t="s">
        <v>367</v>
      </c>
      <c r="AH979" s="721">
        <v>1</v>
      </c>
      <c r="AI979" s="721">
        <v>1</v>
      </c>
      <c r="AJ979" s="721">
        <v>1</v>
      </c>
      <c r="AK979" s="721">
        <v>1</v>
      </c>
      <c r="AL979" s="733">
        <v>100</v>
      </c>
      <c r="AM979" s="737">
        <v>100</v>
      </c>
      <c r="AN979" s="737">
        <v>100</v>
      </c>
      <c r="AO979" s="741">
        <v>100</v>
      </c>
      <c r="AP979" s="203" t="s">
        <v>459</v>
      </c>
      <c r="AQ979" s="203"/>
      <c r="AR979" s="203"/>
      <c r="AS979" s="203"/>
      <c r="AT979" s="203"/>
      <c r="AU979" s="203"/>
      <c r="AV979" s="203"/>
      <c r="AW979" s="203"/>
      <c r="AX979" s="203"/>
      <c r="AY979">
        <f>COUNTA($C$979)</f>
        <v>1</v>
      </c>
    </row>
    <row r="980" spans="1:51" ht="30" customHeight="1">
      <c r="A980" s="66">
        <v>4</v>
      </c>
      <c r="B980" s="66">
        <v>1</v>
      </c>
      <c r="C980" s="165" t="s">
        <v>102</v>
      </c>
      <c r="D980" s="165" t="s">
        <v>102</v>
      </c>
      <c r="E980" s="165" t="s">
        <v>102</v>
      </c>
      <c r="F980" s="165" t="s">
        <v>102</v>
      </c>
      <c r="G980" s="165" t="s">
        <v>102</v>
      </c>
      <c r="H980" s="165" t="s">
        <v>102</v>
      </c>
      <c r="I980" s="165" t="s">
        <v>102</v>
      </c>
      <c r="J980" s="380">
        <v>8070001022970</v>
      </c>
      <c r="K980" s="380">
        <v>8070001022970</v>
      </c>
      <c r="L980" s="380">
        <v>8070001022970</v>
      </c>
      <c r="M980" s="380">
        <v>8070001022970</v>
      </c>
      <c r="N980" s="380">
        <v>8070001022970</v>
      </c>
      <c r="O980" s="380">
        <v>8070001022970</v>
      </c>
      <c r="P980" s="443" t="s">
        <v>623</v>
      </c>
      <c r="Q980" s="443" t="s">
        <v>623</v>
      </c>
      <c r="R980" s="443" t="s">
        <v>623</v>
      </c>
      <c r="S980" s="443" t="s">
        <v>623</v>
      </c>
      <c r="T980" s="443" t="s">
        <v>623</v>
      </c>
      <c r="U980" s="443" t="s">
        <v>623</v>
      </c>
      <c r="V980" s="443" t="s">
        <v>623</v>
      </c>
      <c r="W980" s="443" t="s">
        <v>623</v>
      </c>
      <c r="X980" s="443" t="s">
        <v>623</v>
      </c>
      <c r="Y980" s="529">
        <v>8.0000000000000002e-003</v>
      </c>
      <c r="Z980" s="552">
        <v>8.0000000000000002e-003</v>
      </c>
      <c r="AA980" s="552">
        <v>8.0000000000000002e-003</v>
      </c>
      <c r="AB980" s="614">
        <v>8.0000000000000002e-003</v>
      </c>
      <c r="AC980" s="636" t="s">
        <v>367</v>
      </c>
      <c r="AD980" s="658" t="s">
        <v>367</v>
      </c>
      <c r="AE980" s="658" t="s">
        <v>367</v>
      </c>
      <c r="AF980" s="658" t="s">
        <v>367</v>
      </c>
      <c r="AG980" s="658" t="s">
        <v>367</v>
      </c>
      <c r="AH980" s="721">
        <v>1</v>
      </c>
      <c r="AI980" s="721">
        <v>1</v>
      </c>
      <c r="AJ980" s="721">
        <v>1</v>
      </c>
      <c r="AK980" s="721">
        <v>1</v>
      </c>
      <c r="AL980" s="733">
        <v>98.4</v>
      </c>
      <c r="AM980" s="737">
        <v>98.4</v>
      </c>
      <c r="AN980" s="737">
        <v>98.4</v>
      </c>
      <c r="AO980" s="741">
        <v>98.4</v>
      </c>
      <c r="AP980" s="203" t="s">
        <v>459</v>
      </c>
      <c r="AQ980" s="203"/>
      <c r="AR980" s="203"/>
      <c r="AS980" s="203"/>
      <c r="AT980" s="203"/>
      <c r="AU980" s="203"/>
      <c r="AV980" s="203"/>
      <c r="AW980" s="203"/>
      <c r="AX980" s="203"/>
      <c r="AY980">
        <f>COUNTA($C$980)</f>
        <v>1</v>
      </c>
    </row>
    <row r="981" spans="1:51" ht="30" customHeight="1">
      <c r="A981" s="66">
        <v>5</v>
      </c>
      <c r="B981" s="66">
        <v>1</v>
      </c>
      <c r="C981" s="165" t="s">
        <v>375</v>
      </c>
      <c r="D981" s="165" t="s">
        <v>375</v>
      </c>
      <c r="E981" s="165" t="s">
        <v>375</v>
      </c>
      <c r="F981" s="165" t="s">
        <v>375</v>
      </c>
      <c r="G981" s="165" t="s">
        <v>375</v>
      </c>
      <c r="H981" s="165" t="s">
        <v>375</v>
      </c>
      <c r="I981" s="165" t="s">
        <v>375</v>
      </c>
      <c r="J981" s="380">
        <v>3012401012867</v>
      </c>
      <c r="K981" s="380">
        <v>3012401012867</v>
      </c>
      <c r="L981" s="380">
        <v>3012401012867</v>
      </c>
      <c r="M981" s="380">
        <v>3012401012867</v>
      </c>
      <c r="N981" s="380">
        <v>3012401012867</v>
      </c>
      <c r="O981" s="380">
        <v>3012401012867</v>
      </c>
      <c r="P981" s="443" t="s">
        <v>705</v>
      </c>
      <c r="Q981" s="443" t="s">
        <v>705</v>
      </c>
      <c r="R981" s="443" t="s">
        <v>705</v>
      </c>
      <c r="S981" s="443" t="s">
        <v>705</v>
      </c>
      <c r="T981" s="443" t="s">
        <v>705</v>
      </c>
      <c r="U981" s="443" t="s">
        <v>705</v>
      </c>
      <c r="V981" s="443" t="s">
        <v>705</v>
      </c>
      <c r="W981" s="443" t="s">
        <v>705</v>
      </c>
      <c r="X981" s="443" t="s">
        <v>705</v>
      </c>
      <c r="Y981" s="529">
        <v>3.0000000000000001e-003</v>
      </c>
      <c r="Z981" s="552">
        <v>3.0000000000000001e-003</v>
      </c>
      <c r="AA981" s="552">
        <v>3.0000000000000001e-003</v>
      </c>
      <c r="AB981" s="614">
        <v>3.0000000000000001e-003</v>
      </c>
      <c r="AC981" s="636" t="s">
        <v>367</v>
      </c>
      <c r="AD981" s="658" t="s">
        <v>367</v>
      </c>
      <c r="AE981" s="658" t="s">
        <v>367</v>
      </c>
      <c r="AF981" s="658" t="s">
        <v>367</v>
      </c>
      <c r="AG981" s="658" t="s">
        <v>367</v>
      </c>
      <c r="AH981" s="721">
        <v>1</v>
      </c>
      <c r="AI981" s="721">
        <v>1</v>
      </c>
      <c r="AJ981" s="721">
        <v>1</v>
      </c>
      <c r="AK981" s="721">
        <v>1</v>
      </c>
      <c r="AL981" s="733">
        <v>95.9</v>
      </c>
      <c r="AM981" s="737">
        <v>95.9</v>
      </c>
      <c r="AN981" s="737">
        <v>95.9</v>
      </c>
      <c r="AO981" s="741">
        <v>95.9</v>
      </c>
      <c r="AP981" s="203" t="s">
        <v>459</v>
      </c>
      <c r="AQ981" s="203"/>
      <c r="AR981" s="203"/>
      <c r="AS981" s="203"/>
      <c r="AT981" s="203"/>
      <c r="AU981" s="203"/>
      <c r="AV981" s="203"/>
      <c r="AW981" s="203"/>
      <c r="AX981" s="203"/>
      <c r="AY981">
        <f>COUNTA($C$981)</f>
        <v>1</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89</v>
      </c>
      <c r="D1009" s="65"/>
      <c r="E1009" s="65"/>
      <c r="F1009" s="65"/>
      <c r="G1009" s="65"/>
      <c r="H1009" s="65"/>
      <c r="I1009" s="65"/>
      <c r="J1009" s="166" t="s">
        <v>91</v>
      </c>
      <c r="K1009" s="60"/>
      <c r="L1009" s="60"/>
      <c r="M1009" s="60"/>
      <c r="N1009" s="60"/>
      <c r="O1009" s="60"/>
      <c r="P1009" s="65" t="s">
        <v>20</v>
      </c>
      <c r="Q1009" s="65"/>
      <c r="R1009" s="65"/>
      <c r="S1009" s="65"/>
      <c r="T1009" s="65"/>
      <c r="U1009" s="65"/>
      <c r="V1009" s="65"/>
      <c r="W1009" s="65"/>
      <c r="X1009" s="65"/>
      <c r="Y1009" s="446" t="s">
        <v>382</v>
      </c>
      <c r="Z1009" s="446"/>
      <c r="AA1009" s="446"/>
      <c r="AB1009" s="446"/>
      <c r="AC1009" s="166" t="s">
        <v>322</v>
      </c>
      <c r="AD1009" s="166"/>
      <c r="AE1009" s="166"/>
      <c r="AF1009" s="166"/>
      <c r="AG1009" s="166"/>
      <c r="AH1009" s="446" t="s">
        <v>433</v>
      </c>
      <c r="AI1009" s="65"/>
      <c r="AJ1009" s="65"/>
      <c r="AK1009" s="65"/>
      <c r="AL1009" s="65" t="s">
        <v>21</v>
      </c>
      <c r="AM1009" s="65"/>
      <c r="AN1009" s="65"/>
      <c r="AO1009" s="581"/>
      <c r="AP1009" s="166" t="s">
        <v>386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636"/>
      <c r="AD1010" s="658"/>
      <c r="AE1010" s="658"/>
      <c r="AF1010" s="658"/>
      <c r="AG1010" s="658"/>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89</v>
      </c>
      <c r="D1042" s="65"/>
      <c r="E1042" s="65"/>
      <c r="F1042" s="65"/>
      <c r="G1042" s="65"/>
      <c r="H1042" s="65"/>
      <c r="I1042" s="65"/>
      <c r="J1042" s="166" t="s">
        <v>91</v>
      </c>
      <c r="K1042" s="60"/>
      <c r="L1042" s="60"/>
      <c r="M1042" s="60"/>
      <c r="N1042" s="60"/>
      <c r="O1042" s="60"/>
      <c r="P1042" s="65" t="s">
        <v>20</v>
      </c>
      <c r="Q1042" s="65"/>
      <c r="R1042" s="65"/>
      <c r="S1042" s="65"/>
      <c r="T1042" s="65"/>
      <c r="U1042" s="65"/>
      <c r="V1042" s="65"/>
      <c r="W1042" s="65"/>
      <c r="X1042" s="65"/>
      <c r="Y1042" s="446" t="s">
        <v>382</v>
      </c>
      <c r="Z1042" s="446"/>
      <c r="AA1042" s="446"/>
      <c r="AB1042" s="446"/>
      <c r="AC1042" s="166" t="s">
        <v>322</v>
      </c>
      <c r="AD1042" s="166"/>
      <c r="AE1042" s="166"/>
      <c r="AF1042" s="166"/>
      <c r="AG1042" s="166"/>
      <c r="AH1042" s="446" t="s">
        <v>433</v>
      </c>
      <c r="AI1042" s="65"/>
      <c r="AJ1042" s="65"/>
      <c r="AK1042" s="65"/>
      <c r="AL1042" s="65" t="s">
        <v>21</v>
      </c>
      <c r="AM1042" s="65"/>
      <c r="AN1042" s="65"/>
      <c r="AO1042" s="581"/>
      <c r="AP1042" s="166" t="s">
        <v>386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636"/>
      <c r="AD1043" s="658"/>
      <c r="AE1043" s="658"/>
      <c r="AF1043" s="658"/>
      <c r="AG1043" s="658"/>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89</v>
      </c>
      <c r="D1075" s="65"/>
      <c r="E1075" s="65"/>
      <c r="F1075" s="65"/>
      <c r="G1075" s="65"/>
      <c r="H1075" s="65"/>
      <c r="I1075" s="65"/>
      <c r="J1075" s="166" t="s">
        <v>91</v>
      </c>
      <c r="K1075" s="60"/>
      <c r="L1075" s="60"/>
      <c r="M1075" s="60"/>
      <c r="N1075" s="60"/>
      <c r="O1075" s="60"/>
      <c r="P1075" s="65" t="s">
        <v>20</v>
      </c>
      <c r="Q1075" s="65"/>
      <c r="R1075" s="65"/>
      <c r="S1075" s="65"/>
      <c r="T1075" s="65"/>
      <c r="U1075" s="65"/>
      <c r="V1075" s="65"/>
      <c r="W1075" s="65"/>
      <c r="X1075" s="65"/>
      <c r="Y1075" s="446" t="s">
        <v>382</v>
      </c>
      <c r="Z1075" s="446"/>
      <c r="AA1075" s="446"/>
      <c r="AB1075" s="446"/>
      <c r="AC1075" s="166" t="s">
        <v>322</v>
      </c>
      <c r="AD1075" s="166"/>
      <c r="AE1075" s="166"/>
      <c r="AF1075" s="166"/>
      <c r="AG1075" s="166"/>
      <c r="AH1075" s="446" t="s">
        <v>433</v>
      </c>
      <c r="AI1075" s="65"/>
      <c r="AJ1075" s="65"/>
      <c r="AK1075" s="65"/>
      <c r="AL1075" s="65" t="s">
        <v>21</v>
      </c>
      <c r="AM1075" s="65"/>
      <c r="AN1075" s="65"/>
      <c r="AO1075" s="581"/>
      <c r="AP1075" s="166" t="s">
        <v>386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419</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406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3</v>
      </c>
      <c r="D1109" s="166"/>
      <c r="E1109" s="166" t="s">
        <v>336</v>
      </c>
      <c r="F1109" s="166"/>
      <c r="G1109" s="166"/>
      <c r="H1109" s="166"/>
      <c r="I1109" s="166"/>
      <c r="J1109" s="166" t="s">
        <v>91</v>
      </c>
      <c r="K1109" s="166"/>
      <c r="L1109" s="166"/>
      <c r="M1109" s="166"/>
      <c r="N1109" s="166"/>
      <c r="O1109" s="166"/>
      <c r="P1109" s="446" t="s">
        <v>20</v>
      </c>
      <c r="Q1109" s="446"/>
      <c r="R1109" s="446"/>
      <c r="S1109" s="446"/>
      <c r="T1109" s="446"/>
      <c r="U1109" s="446"/>
      <c r="V1109" s="446"/>
      <c r="W1109" s="446"/>
      <c r="X1109" s="446"/>
      <c r="Y1109" s="166" t="s">
        <v>333</v>
      </c>
      <c r="Z1109" s="166"/>
      <c r="AA1109" s="166"/>
      <c r="AB1109" s="166"/>
      <c r="AC1109" s="166" t="s">
        <v>337</v>
      </c>
      <c r="AD1109" s="166"/>
      <c r="AE1109" s="166"/>
      <c r="AF1109" s="166"/>
      <c r="AG1109" s="166"/>
      <c r="AH1109" s="446" t="s">
        <v>356</v>
      </c>
      <c r="AI1109" s="446"/>
      <c r="AJ1109" s="446"/>
      <c r="AK1109" s="446"/>
      <c r="AL1109" s="446" t="s">
        <v>21</v>
      </c>
      <c r="AM1109" s="446"/>
      <c r="AN1109" s="446"/>
      <c r="AO1109" s="743"/>
      <c r="AP1109" s="166" t="s">
        <v>413</v>
      </c>
      <c r="AQ1109" s="166"/>
      <c r="AR1109" s="166"/>
      <c r="AS1109" s="166"/>
      <c r="AT1109" s="166"/>
      <c r="AU1109" s="166"/>
      <c r="AV1109" s="166"/>
      <c r="AW1109" s="166"/>
      <c r="AX1109" s="166"/>
    </row>
    <row r="1110" spans="1:51" ht="50.1" customHeight="1">
      <c r="A1110" s="66">
        <v>1</v>
      </c>
      <c r="B1110" s="66">
        <v>1</v>
      </c>
      <c r="C1110" s="167" t="s">
        <v>701</v>
      </c>
      <c r="D1110" s="167"/>
      <c r="E1110" s="203" t="s">
        <v>7</v>
      </c>
      <c r="F1110" s="203" t="s">
        <v>7</v>
      </c>
      <c r="G1110" s="203" t="s">
        <v>7</v>
      </c>
      <c r="H1110" s="203" t="s">
        <v>7</v>
      </c>
      <c r="I1110" s="203" t="s">
        <v>7</v>
      </c>
      <c r="J1110" s="380">
        <v>4290001067064</v>
      </c>
      <c r="K1110" s="380">
        <v>4290001067064</v>
      </c>
      <c r="L1110" s="380">
        <v>4290001067064</v>
      </c>
      <c r="M1110" s="380">
        <v>4290001067064</v>
      </c>
      <c r="N1110" s="380">
        <v>4290001067064</v>
      </c>
      <c r="O1110" s="380">
        <v>4290001067064</v>
      </c>
      <c r="P1110" s="443" t="s">
        <v>6</v>
      </c>
      <c r="Q1110" s="443" t="s">
        <v>6</v>
      </c>
      <c r="R1110" s="443" t="s">
        <v>6</v>
      </c>
      <c r="S1110" s="443" t="s">
        <v>6</v>
      </c>
      <c r="T1110" s="443" t="s">
        <v>6</v>
      </c>
      <c r="U1110" s="443" t="s">
        <v>6</v>
      </c>
      <c r="V1110" s="443" t="s">
        <v>6</v>
      </c>
      <c r="W1110" s="443" t="s">
        <v>6</v>
      </c>
      <c r="X1110" s="443" t="s">
        <v>6</v>
      </c>
      <c r="Y1110" s="529">
        <v>219.78</v>
      </c>
      <c r="Z1110" s="552">
        <v>219.78</v>
      </c>
      <c r="AA1110" s="552">
        <v>219.78</v>
      </c>
      <c r="AB1110" s="614">
        <v>219.78</v>
      </c>
      <c r="AC1110" s="636" t="s">
        <v>697</v>
      </c>
      <c r="AD1110" s="658" t="s">
        <v>697</v>
      </c>
      <c r="AE1110" s="658" t="s">
        <v>697</v>
      </c>
      <c r="AF1110" s="658" t="s">
        <v>697</v>
      </c>
      <c r="AG1110" s="658" t="s">
        <v>697</v>
      </c>
      <c r="AH1110" s="721">
        <v>1</v>
      </c>
      <c r="AI1110" s="721">
        <v>1</v>
      </c>
      <c r="AJ1110" s="721">
        <v>1</v>
      </c>
      <c r="AK1110" s="721">
        <v>1</v>
      </c>
      <c r="AL1110" s="733">
        <f>187000000/192159000*100</f>
        <v>97.315244146774276</v>
      </c>
      <c r="AM1110" s="737">
        <f>187000000/192159000*100</f>
        <v>97.315244146774276</v>
      </c>
      <c r="AN1110" s="737">
        <f>187000000/192159000*100</f>
        <v>97.315244146774276</v>
      </c>
      <c r="AO1110" s="741">
        <f>187000000/192159000*100</f>
        <v>97.315244146774276</v>
      </c>
      <c r="AP1110" s="203" t="s">
        <v>459</v>
      </c>
      <c r="AQ1110" s="203" t="s">
        <v>459</v>
      </c>
      <c r="AR1110" s="203" t="s">
        <v>459</v>
      </c>
      <c r="AS1110" s="203" t="s">
        <v>459</v>
      </c>
      <c r="AT1110" s="203" t="s">
        <v>459</v>
      </c>
      <c r="AU1110" s="203" t="s">
        <v>459</v>
      </c>
      <c r="AV1110" s="203" t="s">
        <v>459</v>
      </c>
      <c r="AW1110" s="203" t="s">
        <v>459</v>
      </c>
      <c r="AX1110" s="203" t="s">
        <v>459</v>
      </c>
    </row>
    <row r="1111" spans="1:51" ht="30" customHeight="1">
      <c r="A1111" s="66">
        <v>2</v>
      </c>
      <c r="B1111" s="66">
        <v>1</v>
      </c>
      <c r="C1111" s="167" t="s">
        <v>701</v>
      </c>
      <c r="D1111" s="167"/>
      <c r="E1111" s="203" t="s">
        <v>690</v>
      </c>
      <c r="F1111" s="203" t="s">
        <v>690</v>
      </c>
      <c r="G1111" s="203" t="s">
        <v>690</v>
      </c>
      <c r="H1111" s="203" t="s">
        <v>690</v>
      </c>
      <c r="I1111" s="203" t="s">
        <v>690</v>
      </c>
      <c r="J1111" s="380">
        <v>6340001003458</v>
      </c>
      <c r="K1111" s="380">
        <v>6340001003458</v>
      </c>
      <c r="L1111" s="380">
        <v>6340001003458</v>
      </c>
      <c r="M1111" s="380">
        <v>6340001003458</v>
      </c>
      <c r="N1111" s="380">
        <v>6340001003458</v>
      </c>
      <c r="O1111" s="380">
        <v>6340001003458</v>
      </c>
      <c r="P1111" s="443" t="s">
        <v>702</v>
      </c>
      <c r="Q1111" s="443" t="s">
        <v>702</v>
      </c>
      <c r="R1111" s="443" t="s">
        <v>702</v>
      </c>
      <c r="S1111" s="443" t="s">
        <v>702</v>
      </c>
      <c r="T1111" s="443" t="s">
        <v>702</v>
      </c>
      <c r="U1111" s="443" t="s">
        <v>702</v>
      </c>
      <c r="V1111" s="443" t="s">
        <v>702</v>
      </c>
      <c r="W1111" s="443" t="s">
        <v>702</v>
      </c>
      <c r="X1111" s="443" t="s">
        <v>702</v>
      </c>
      <c r="Y1111" s="529">
        <v>170.39</v>
      </c>
      <c r="Z1111" s="552">
        <v>170.39</v>
      </c>
      <c r="AA1111" s="552">
        <v>170.39</v>
      </c>
      <c r="AB1111" s="614">
        <v>170.39</v>
      </c>
      <c r="AC1111" s="636" t="s">
        <v>697</v>
      </c>
      <c r="AD1111" s="658" t="s">
        <v>697</v>
      </c>
      <c r="AE1111" s="658" t="s">
        <v>697</v>
      </c>
      <c r="AF1111" s="658" t="s">
        <v>697</v>
      </c>
      <c r="AG1111" s="658" t="s">
        <v>697</v>
      </c>
      <c r="AH1111" s="721">
        <v>6</v>
      </c>
      <c r="AI1111" s="721">
        <v>6</v>
      </c>
      <c r="AJ1111" s="721">
        <v>6</v>
      </c>
      <c r="AK1111" s="721">
        <v>6</v>
      </c>
      <c r="AL1111" s="733">
        <f>170390000/188232000*100</f>
        <v>90.52127162225338</v>
      </c>
      <c r="AM1111" s="737">
        <f>170390000/188232000*100</f>
        <v>90.52127162225338</v>
      </c>
      <c r="AN1111" s="737">
        <f>170390000/188232000*100</f>
        <v>90.52127162225338</v>
      </c>
      <c r="AO1111" s="741">
        <f>170390000/188232000*100</f>
        <v>90.52127162225338</v>
      </c>
      <c r="AP1111" s="203" t="s">
        <v>459</v>
      </c>
      <c r="AQ1111" s="203" t="s">
        <v>459</v>
      </c>
      <c r="AR1111" s="203" t="s">
        <v>459</v>
      </c>
      <c r="AS1111" s="203" t="s">
        <v>459</v>
      </c>
      <c r="AT1111" s="203" t="s">
        <v>459</v>
      </c>
      <c r="AU1111" s="203" t="s">
        <v>459</v>
      </c>
      <c r="AV1111" s="203" t="s">
        <v>459</v>
      </c>
      <c r="AW1111" s="203" t="s">
        <v>459</v>
      </c>
      <c r="AX1111" s="203" t="s">
        <v>459</v>
      </c>
      <c r="AY1111">
        <f>COUNTA($E$1111)</f>
        <v>1</v>
      </c>
    </row>
    <row r="1112" spans="1:51" ht="30" customHeight="1">
      <c r="A1112" s="66">
        <v>3</v>
      </c>
      <c r="B1112" s="66">
        <v>1</v>
      </c>
      <c r="C1112" s="167" t="s">
        <v>701</v>
      </c>
      <c r="D1112" s="167"/>
      <c r="E1112" s="203" t="s">
        <v>689</v>
      </c>
      <c r="F1112" s="203" t="s">
        <v>689</v>
      </c>
      <c r="G1112" s="203" t="s">
        <v>689</v>
      </c>
      <c r="H1112" s="203" t="s">
        <v>689</v>
      </c>
      <c r="I1112" s="203" t="s">
        <v>689</v>
      </c>
      <c r="J1112" s="380">
        <v>7340001000529</v>
      </c>
      <c r="K1112" s="380">
        <v>7340001000529</v>
      </c>
      <c r="L1112" s="380">
        <v>7340001000529</v>
      </c>
      <c r="M1112" s="380">
        <v>7340001000529</v>
      </c>
      <c r="N1112" s="380">
        <v>7340001000529</v>
      </c>
      <c r="O1112" s="380">
        <v>7340001000529</v>
      </c>
      <c r="P1112" s="443" t="s">
        <v>684</v>
      </c>
      <c r="Q1112" s="443" t="s">
        <v>684</v>
      </c>
      <c r="R1112" s="443" t="s">
        <v>684</v>
      </c>
      <c r="S1112" s="443" t="s">
        <v>684</v>
      </c>
      <c r="T1112" s="443" t="s">
        <v>684</v>
      </c>
      <c r="U1112" s="443" t="s">
        <v>684</v>
      </c>
      <c r="V1112" s="443" t="s">
        <v>684</v>
      </c>
      <c r="W1112" s="443" t="s">
        <v>684</v>
      </c>
      <c r="X1112" s="443" t="s">
        <v>684</v>
      </c>
      <c r="Y1112" s="529">
        <v>125.235</v>
      </c>
      <c r="Z1112" s="552">
        <v>125.235</v>
      </c>
      <c r="AA1112" s="552">
        <v>125.235</v>
      </c>
      <c r="AB1112" s="614">
        <v>125.235</v>
      </c>
      <c r="AC1112" s="636" t="s">
        <v>697</v>
      </c>
      <c r="AD1112" s="658" t="s">
        <v>697</v>
      </c>
      <c r="AE1112" s="658" t="s">
        <v>697</v>
      </c>
      <c r="AF1112" s="658" t="s">
        <v>697</v>
      </c>
      <c r="AG1112" s="658" t="s">
        <v>697</v>
      </c>
      <c r="AH1112" s="721">
        <v>15</v>
      </c>
      <c r="AI1112" s="721">
        <v>15</v>
      </c>
      <c r="AJ1112" s="721">
        <v>15</v>
      </c>
      <c r="AK1112" s="721">
        <v>15</v>
      </c>
      <c r="AL1112" s="733">
        <f>125235000/139590000*100</f>
        <v>89.716312056737593</v>
      </c>
      <c r="AM1112" s="737">
        <f>125235000/139590000*100</f>
        <v>89.716312056737593</v>
      </c>
      <c r="AN1112" s="737">
        <f>125235000/139590000*100</f>
        <v>89.716312056737593</v>
      </c>
      <c r="AO1112" s="741">
        <f>125235000/139590000*100</f>
        <v>89.716312056737593</v>
      </c>
      <c r="AP1112" s="203" t="s">
        <v>459</v>
      </c>
      <c r="AQ1112" s="203" t="s">
        <v>459</v>
      </c>
      <c r="AR1112" s="203" t="s">
        <v>459</v>
      </c>
      <c r="AS1112" s="203" t="s">
        <v>459</v>
      </c>
      <c r="AT1112" s="203" t="s">
        <v>459</v>
      </c>
      <c r="AU1112" s="203" t="s">
        <v>459</v>
      </c>
      <c r="AV1112" s="203" t="s">
        <v>459</v>
      </c>
      <c r="AW1112" s="203" t="s">
        <v>459</v>
      </c>
      <c r="AX1112" s="203" t="s">
        <v>459</v>
      </c>
      <c r="AY1112">
        <f>COUNTA($E$1112)</f>
        <v>1</v>
      </c>
    </row>
    <row r="1113" spans="1:51" ht="30" customHeight="1">
      <c r="A1113" s="66">
        <v>4</v>
      </c>
      <c r="B1113" s="66">
        <v>1</v>
      </c>
      <c r="C1113" s="167" t="s">
        <v>701</v>
      </c>
      <c r="D1113" s="167"/>
      <c r="E1113" s="203" t="s">
        <v>618</v>
      </c>
      <c r="F1113" s="203" t="s">
        <v>618</v>
      </c>
      <c r="G1113" s="203" t="s">
        <v>618</v>
      </c>
      <c r="H1113" s="203" t="s">
        <v>618</v>
      </c>
      <c r="I1113" s="203" t="s">
        <v>618</v>
      </c>
      <c r="J1113" s="380">
        <v>4340001004037</v>
      </c>
      <c r="K1113" s="380">
        <v>4340001004037</v>
      </c>
      <c r="L1113" s="380">
        <v>4340001004037</v>
      </c>
      <c r="M1113" s="380">
        <v>4340001004037</v>
      </c>
      <c r="N1113" s="380">
        <v>4340001004037</v>
      </c>
      <c r="O1113" s="380">
        <v>4340001004037</v>
      </c>
      <c r="P1113" s="443" t="s">
        <v>684</v>
      </c>
      <c r="Q1113" s="443" t="s">
        <v>684</v>
      </c>
      <c r="R1113" s="443" t="s">
        <v>684</v>
      </c>
      <c r="S1113" s="443" t="s">
        <v>684</v>
      </c>
      <c r="T1113" s="443" t="s">
        <v>684</v>
      </c>
      <c r="U1113" s="443" t="s">
        <v>684</v>
      </c>
      <c r="V1113" s="443" t="s">
        <v>684</v>
      </c>
      <c r="W1113" s="443" t="s">
        <v>684</v>
      </c>
      <c r="X1113" s="443" t="s">
        <v>684</v>
      </c>
      <c r="Y1113" s="529">
        <v>114.62</v>
      </c>
      <c r="Z1113" s="552">
        <v>114.62</v>
      </c>
      <c r="AA1113" s="552">
        <v>114.62</v>
      </c>
      <c r="AB1113" s="614">
        <v>114.62</v>
      </c>
      <c r="AC1113" s="636" t="s">
        <v>697</v>
      </c>
      <c r="AD1113" s="658" t="s">
        <v>697</v>
      </c>
      <c r="AE1113" s="658" t="s">
        <v>697</v>
      </c>
      <c r="AF1113" s="658" t="s">
        <v>697</v>
      </c>
      <c r="AG1113" s="658" t="s">
        <v>697</v>
      </c>
      <c r="AH1113" s="721">
        <v>15</v>
      </c>
      <c r="AI1113" s="721">
        <v>15</v>
      </c>
      <c r="AJ1113" s="721">
        <v>15</v>
      </c>
      <c r="AK1113" s="721">
        <v>15</v>
      </c>
      <c r="AL1113" s="733">
        <f>114620000/128128000*100</f>
        <v>89.457417582417591</v>
      </c>
      <c r="AM1113" s="737">
        <f>114620000/128128000*100</f>
        <v>89.457417582417591</v>
      </c>
      <c r="AN1113" s="737">
        <f>114620000/128128000*100</f>
        <v>89.457417582417591</v>
      </c>
      <c r="AO1113" s="741">
        <f>114620000/128128000*100</f>
        <v>89.457417582417591</v>
      </c>
      <c r="AP1113" s="203" t="s">
        <v>459</v>
      </c>
      <c r="AQ1113" s="203" t="s">
        <v>459</v>
      </c>
      <c r="AR1113" s="203" t="s">
        <v>459</v>
      </c>
      <c r="AS1113" s="203" t="s">
        <v>459</v>
      </c>
      <c r="AT1113" s="203" t="s">
        <v>459</v>
      </c>
      <c r="AU1113" s="203" t="s">
        <v>459</v>
      </c>
      <c r="AV1113" s="203" t="s">
        <v>459</v>
      </c>
      <c r="AW1113" s="203" t="s">
        <v>459</v>
      </c>
      <c r="AX1113" s="203" t="s">
        <v>459</v>
      </c>
      <c r="AY1113">
        <f>COUNTA($E$1113)</f>
        <v>1</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5" priority="14015">
      <formula>IF(RIGHT(TEXT(P14,"0.#"),1)=".",FALSE,TRUE)</formula>
    </cfRule>
    <cfRule type="expression" dxfId="2094" priority="14016">
      <formula>IF(RIGHT(TEXT(P14,"0.#"),1)=".",TRUE,FALSE)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Y789">
    <cfRule type="expression" dxfId="2079" priority="13689">
      <formula>IF(RIGHT(TEXT(Y789,"0.#"),1)=".",FALSE,TRUE)</formula>
    </cfRule>
    <cfRule type="expression" dxfId="2078" priority="13690">
      <formula>IF(RIGHT(TEXT(Y789,"0.#"),1)=".",TRUE,FALSE)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M32">
    <cfRule type="expression" dxfId="2053" priority="13463">
      <formula>IF(RIGHT(TEXT(AM32,"0.#"),1)=".",FALSE,TRUE)</formula>
    </cfRule>
    <cfRule type="expression" dxfId="2052" priority="13464">
      <formula>IF(RIGHT(TEXT(AM32,"0.#"),1)=".",TRUE,FALSE)</formula>
    </cfRule>
  </conditionalFormatting>
  <conditionalFormatting sqref="AM33">
    <cfRule type="expression" dxfId="2051" priority="13461">
      <formula>IF(RIGHT(TEXT(AM33,"0.#"),1)=".",FALSE,TRUE)</formula>
    </cfRule>
    <cfRule type="expression" dxfId="2050" priority="13462">
      <formula>IF(RIGHT(TEXT(AM33,"0.#"),1)=".",TRUE,FALSE)</formula>
    </cfRule>
  </conditionalFormatting>
  <conditionalFormatting sqref="AQ32:AQ34">
    <cfRule type="expression" dxfId="2049" priority="13453">
      <formula>IF(RIGHT(TEXT(AQ32,"0.#"),1)=".",FALSE,TRUE)</formula>
    </cfRule>
    <cfRule type="expression" dxfId="2048" priority="13454">
      <formula>IF(RIGHT(TEXT(AQ32,"0.#"),1)=".",TRUE,FALSE)</formula>
    </cfRule>
  </conditionalFormatting>
  <conditionalFormatting sqref="AU32:AU34">
    <cfRule type="expression" dxfId="2047" priority="13451">
      <formula>IF(RIGHT(TEXT(AU32,"0.#"),1)=".",FALSE,TRUE)</formula>
    </cfRule>
    <cfRule type="expression" dxfId="2046" priority="13452">
      <formula>IF(RIGHT(TEXT(AU32,"0.#"),1)=".",TRUE,FALSE)</formula>
    </cfRule>
  </conditionalFormatting>
  <conditionalFormatting sqref="AE53">
    <cfRule type="expression" dxfId="2045" priority="13385">
      <formula>IF(RIGHT(TEXT(AE53,"0.#"),1)=".",FALSE,TRUE)</formula>
    </cfRule>
    <cfRule type="expression" dxfId="2044" priority="13386">
      <formula>IF(RIGHT(TEXT(AE53,"0.#"),1)=".",TRUE,FALSE)</formula>
    </cfRule>
  </conditionalFormatting>
  <conditionalFormatting sqref="AE54">
    <cfRule type="expression" dxfId="2043" priority="13383">
      <formula>IF(RIGHT(TEXT(AE54,"0.#"),1)=".",FALSE,TRUE)</formula>
    </cfRule>
    <cfRule type="expression" dxfId="2042" priority="13384">
      <formula>IF(RIGHT(TEXT(AE54,"0.#"),1)=".",TRUE,FALSE)</formula>
    </cfRule>
  </conditionalFormatting>
  <conditionalFormatting sqref="AI54">
    <cfRule type="expression" dxfId="2041" priority="13377">
      <formula>IF(RIGHT(TEXT(AI54,"0.#"),1)=".",FALSE,TRUE)</formula>
    </cfRule>
    <cfRule type="expression" dxfId="2040" priority="13378">
      <formula>IF(RIGHT(TEXT(AI54,"0.#"),1)=".",TRUE,FALSE)</formula>
    </cfRule>
  </conditionalFormatting>
  <conditionalFormatting sqref="AI53">
    <cfRule type="expression" dxfId="2039" priority="13375">
      <formula>IF(RIGHT(TEXT(AI53,"0.#"),1)=".",FALSE,TRUE)</formula>
    </cfRule>
    <cfRule type="expression" dxfId="2038" priority="13376">
      <formula>IF(RIGHT(TEXT(AI53,"0.#"),1)=".",TRUE,FALSE)</formula>
    </cfRule>
  </conditionalFormatting>
  <conditionalFormatting sqref="AM53">
    <cfRule type="expression" dxfId="2037" priority="13373">
      <formula>IF(RIGHT(TEXT(AM53,"0.#"),1)=".",FALSE,TRUE)</formula>
    </cfRule>
    <cfRule type="expression" dxfId="2036" priority="13374">
      <formula>IF(RIGHT(TEXT(AM53,"0.#"),1)=".",TRUE,FALSE)</formula>
    </cfRule>
  </conditionalFormatting>
  <conditionalFormatting sqref="AM54">
    <cfRule type="expression" dxfId="2035" priority="13371">
      <formula>IF(RIGHT(TEXT(AM54,"0.#"),1)=".",FALSE,TRUE)</formula>
    </cfRule>
    <cfRule type="expression" dxfId="2034" priority="13372">
      <formula>IF(RIGHT(TEXT(AM54,"0.#"),1)=".",TRUE,FALSE)</formula>
    </cfRule>
  </conditionalFormatting>
  <conditionalFormatting sqref="AM55">
    <cfRule type="expression" dxfId="2033" priority="13369">
      <formula>IF(RIGHT(TEXT(AM55,"0.#"),1)=".",FALSE,TRUE)</formula>
    </cfRule>
    <cfRule type="expression" dxfId="2032" priority="13370">
      <formula>IF(RIGHT(TEXT(AM55,"0.#"),1)=".",TRUE,FALSE)</formula>
    </cfRule>
  </conditionalFormatting>
  <conditionalFormatting sqref="AE60">
    <cfRule type="expression" dxfId="2031" priority="13355">
      <formula>IF(RIGHT(TEXT(AE60,"0.#"),1)=".",FALSE,TRUE)</formula>
    </cfRule>
    <cfRule type="expression" dxfId="2030" priority="13356">
      <formula>IF(RIGHT(TEXT(AE60,"0.#"),1)=".",TRUE,FALSE)</formula>
    </cfRule>
  </conditionalFormatting>
  <conditionalFormatting sqref="AE61">
    <cfRule type="expression" dxfId="2029" priority="13353">
      <formula>IF(RIGHT(TEXT(AE61,"0.#"),1)=".",FALSE,TRUE)</formula>
    </cfRule>
    <cfRule type="expression" dxfId="2028" priority="13354">
      <formula>IF(RIGHT(TEXT(AE61,"0.#"),1)=".",TRUE,FALSE)</formula>
    </cfRule>
  </conditionalFormatting>
  <conditionalFormatting sqref="AE62">
    <cfRule type="expression" dxfId="2027" priority="13351">
      <formula>IF(RIGHT(TEXT(AE62,"0.#"),1)=".",FALSE,TRUE)</formula>
    </cfRule>
    <cfRule type="expression" dxfId="2026" priority="13352">
      <formula>IF(RIGHT(TEXT(AE62,"0.#"),1)=".",TRUE,FALSE)</formula>
    </cfRule>
  </conditionalFormatting>
  <conditionalFormatting sqref="AI62">
    <cfRule type="expression" dxfId="2025" priority="13349">
      <formula>IF(RIGHT(TEXT(AI62,"0.#"),1)=".",FALSE,TRUE)</formula>
    </cfRule>
    <cfRule type="expression" dxfId="2024" priority="13350">
      <formula>IF(RIGHT(TEXT(AI62,"0.#"),1)=".",TRUE,FALSE)</formula>
    </cfRule>
  </conditionalFormatting>
  <conditionalFormatting sqref="AI61">
    <cfRule type="expression" dxfId="2023" priority="13347">
      <formula>IF(RIGHT(TEXT(AI61,"0.#"),1)=".",FALSE,TRUE)</formula>
    </cfRule>
    <cfRule type="expression" dxfId="2022" priority="13348">
      <formula>IF(RIGHT(TEXT(AI61,"0.#"),1)=".",TRUE,FALSE)</formula>
    </cfRule>
  </conditionalFormatting>
  <conditionalFormatting sqref="AI60">
    <cfRule type="expression" dxfId="2021" priority="13345">
      <formula>IF(RIGHT(TEXT(AI60,"0.#"),1)=".",FALSE,TRUE)</formula>
    </cfRule>
    <cfRule type="expression" dxfId="2020" priority="13346">
      <formula>IF(RIGHT(TEXT(AI60,"0.#"),1)=".",TRUE,FALSE)</formula>
    </cfRule>
  </conditionalFormatting>
  <conditionalFormatting sqref="AM60">
    <cfRule type="expression" dxfId="2019" priority="13343">
      <formula>IF(RIGHT(TEXT(AM60,"0.#"),1)=".",FALSE,TRUE)</formula>
    </cfRule>
    <cfRule type="expression" dxfId="2018" priority="13344">
      <formula>IF(RIGHT(TEXT(AM60,"0.#"),1)=".",TRUE,FALSE)</formula>
    </cfRule>
  </conditionalFormatting>
  <conditionalFormatting sqref="AM61">
    <cfRule type="expression" dxfId="2017" priority="13341">
      <formula>IF(RIGHT(TEXT(AM61,"0.#"),1)=".",FALSE,TRUE)</formula>
    </cfRule>
    <cfRule type="expression" dxfId="2016" priority="13342">
      <formula>IF(RIGHT(TEXT(AM61,"0.#"),1)=".",TRUE,FALSE)</formula>
    </cfRule>
  </conditionalFormatting>
  <conditionalFormatting sqref="AM62">
    <cfRule type="expression" dxfId="2015" priority="13339">
      <formula>IF(RIGHT(TEXT(AM62,"0.#"),1)=".",FALSE,TRUE)</formula>
    </cfRule>
    <cfRule type="expression" dxfId="2014" priority="13340">
      <formula>IF(RIGHT(TEXT(AM62,"0.#"),1)=".",TRUE,FALSE)</formula>
    </cfRule>
  </conditionalFormatting>
  <conditionalFormatting sqref="AE87">
    <cfRule type="expression" dxfId="2013" priority="13325">
      <formula>IF(RIGHT(TEXT(AE87,"0.#"),1)=".",FALSE,TRUE)</formula>
    </cfRule>
    <cfRule type="expression" dxfId="2012" priority="13326">
      <formula>IF(RIGHT(TEXT(AE87,"0.#"),1)=".",TRUE,FALSE)</formula>
    </cfRule>
  </conditionalFormatting>
  <conditionalFormatting sqref="AE88">
    <cfRule type="expression" dxfId="2011" priority="13323">
      <formula>IF(RIGHT(TEXT(AE88,"0.#"),1)=".",FALSE,TRUE)</formula>
    </cfRule>
    <cfRule type="expression" dxfId="2010" priority="13324">
      <formula>IF(RIGHT(TEXT(AE88,"0.#"),1)=".",TRUE,FALSE)</formula>
    </cfRule>
  </conditionalFormatting>
  <conditionalFormatting sqref="AE89">
    <cfRule type="expression" dxfId="2009" priority="13321">
      <formula>IF(RIGHT(TEXT(AE89,"0.#"),1)=".",FALSE,TRUE)</formula>
    </cfRule>
    <cfRule type="expression" dxfId="2008" priority="13322">
      <formula>IF(RIGHT(TEXT(AE89,"0.#"),1)=".",TRUE,FALSE)</formula>
    </cfRule>
  </conditionalFormatting>
  <conditionalFormatting sqref="AI89">
    <cfRule type="expression" dxfId="2007" priority="13319">
      <formula>IF(RIGHT(TEXT(AI89,"0.#"),1)=".",FALSE,TRUE)</formula>
    </cfRule>
    <cfRule type="expression" dxfId="2006" priority="13320">
      <formula>IF(RIGHT(TEXT(AI89,"0.#"),1)=".",TRUE,FALSE)</formula>
    </cfRule>
  </conditionalFormatting>
  <conditionalFormatting sqref="AI88">
    <cfRule type="expression" dxfId="2005" priority="13317">
      <formula>IF(RIGHT(TEXT(AI88,"0.#"),1)=".",FALSE,TRUE)</formula>
    </cfRule>
    <cfRule type="expression" dxfId="2004" priority="13318">
      <formula>IF(RIGHT(TEXT(AI88,"0.#"),1)=".",TRUE,FALSE)</formula>
    </cfRule>
  </conditionalFormatting>
  <conditionalFormatting sqref="AI87">
    <cfRule type="expression" dxfId="2003" priority="13315">
      <formula>IF(RIGHT(TEXT(AI87,"0.#"),1)=".",FALSE,TRUE)</formula>
    </cfRule>
    <cfRule type="expression" dxfId="2002" priority="13316">
      <formula>IF(RIGHT(TEXT(AI87,"0.#"),1)=".",TRUE,FALSE)</formula>
    </cfRule>
  </conditionalFormatting>
  <conditionalFormatting sqref="AM88">
    <cfRule type="expression" dxfId="2001" priority="13311">
      <formula>IF(RIGHT(TEXT(AM88,"0.#"),1)=".",FALSE,TRUE)</formula>
    </cfRule>
    <cfRule type="expression" dxfId="2000" priority="13312">
      <formula>IF(RIGHT(TEXT(AM88,"0.#"),1)=".",TRUE,FALSE)</formula>
    </cfRule>
  </conditionalFormatting>
  <conditionalFormatting sqref="AM89">
    <cfRule type="expression" dxfId="1999" priority="13309">
      <formula>IF(RIGHT(TEXT(AM89,"0.#"),1)=".",FALSE,TRUE)</formula>
    </cfRule>
    <cfRule type="expression" dxfId="1998" priority="13310">
      <formula>IF(RIGHT(TEXT(AM89,"0.#"),1)=".",TRUE,FALSE)</formula>
    </cfRule>
  </conditionalFormatting>
  <conditionalFormatting sqref="AE92">
    <cfRule type="expression" dxfId="1997" priority="13295">
      <formula>IF(RIGHT(TEXT(AE92,"0.#"),1)=".",FALSE,TRUE)</formula>
    </cfRule>
    <cfRule type="expression" dxfId="1996" priority="13296">
      <formula>IF(RIGHT(TEXT(AE92,"0.#"),1)=".",TRUE,FALSE)</formula>
    </cfRule>
  </conditionalFormatting>
  <conditionalFormatting sqref="AE93">
    <cfRule type="expression" dxfId="1995" priority="13293">
      <formula>IF(RIGHT(TEXT(AE93,"0.#"),1)=".",FALSE,TRUE)</formula>
    </cfRule>
    <cfRule type="expression" dxfId="1994" priority="13294">
      <formula>IF(RIGHT(TEXT(AE93,"0.#"),1)=".",TRUE,FALSE)</formula>
    </cfRule>
  </conditionalFormatting>
  <conditionalFormatting sqref="AE94">
    <cfRule type="expression" dxfId="1993" priority="13291">
      <formula>IF(RIGHT(TEXT(AE94,"0.#"),1)=".",FALSE,TRUE)</formula>
    </cfRule>
    <cfRule type="expression" dxfId="1992" priority="13292">
      <formula>IF(RIGHT(TEXT(AE94,"0.#"),1)=".",TRUE,FALSE)</formula>
    </cfRule>
  </conditionalFormatting>
  <conditionalFormatting sqref="AI94">
    <cfRule type="expression" dxfId="1991" priority="13289">
      <formula>IF(RIGHT(TEXT(AI94,"0.#"),1)=".",FALSE,TRUE)</formula>
    </cfRule>
    <cfRule type="expression" dxfId="1990" priority="13290">
      <formula>IF(RIGHT(TEXT(AI94,"0.#"),1)=".",TRUE,FALSE)</formula>
    </cfRule>
  </conditionalFormatting>
  <conditionalFormatting sqref="AI93">
    <cfRule type="expression" dxfId="1989" priority="13287">
      <formula>IF(RIGHT(TEXT(AI93,"0.#"),1)=".",FALSE,TRUE)</formula>
    </cfRule>
    <cfRule type="expression" dxfId="1988" priority="13288">
      <formula>IF(RIGHT(TEXT(AI93,"0.#"),1)=".",TRUE,FALSE)</formula>
    </cfRule>
  </conditionalFormatting>
  <conditionalFormatting sqref="AI92">
    <cfRule type="expression" dxfId="1987" priority="13285">
      <formula>IF(RIGHT(TEXT(AI92,"0.#"),1)=".",FALSE,TRUE)</formula>
    </cfRule>
    <cfRule type="expression" dxfId="1986" priority="13286">
      <formula>IF(RIGHT(TEXT(AI92,"0.#"),1)=".",TRUE,FALSE)</formula>
    </cfRule>
  </conditionalFormatting>
  <conditionalFormatting sqref="AM92">
    <cfRule type="expression" dxfId="1985" priority="13283">
      <formula>IF(RIGHT(TEXT(AM92,"0.#"),1)=".",FALSE,TRUE)</formula>
    </cfRule>
    <cfRule type="expression" dxfId="1984" priority="13284">
      <formula>IF(RIGHT(TEXT(AM92,"0.#"),1)=".",TRUE,FALSE)</formula>
    </cfRule>
  </conditionalFormatting>
  <conditionalFormatting sqref="AM93">
    <cfRule type="expression" dxfId="1983" priority="13281">
      <formula>IF(RIGHT(TEXT(AM93,"0.#"),1)=".",FALSE,TRUE)</formula>
    </cfRule>
    <cfRule type="expression" dxfId="1982" priority="13282">
      <formula>IF(RIGHT(TEXT(AM93,"0.#"),1)=".",TRUE,FALSE)</formula>
    </cfRule>
  </conditionalFormatting>
  <conditionalFormatting sqref="AM94">
    <cfRule type="expression" dxfId="1981" priority="13279">
      <formula>IF(RIGHT(TEXT(AM94,"0.#"),1)=".",FALSE,TRUE)</formula>
    </cfRule>
    <cfRule type="expression" dxfId="1980" priority="13280">
      <formula>IF(RIGHT(TEXT(AM94,"0.#"),1)=".",TRUE,FALSE)</formula>
    </cfRule>
  </conditionalFormatting>
  <conditionalFormatting sqref="AE97">
    <cfRule type="expression" dxfId="1979" priority="13265">
      <formula>IF(RIGHT(TEXT(AE97,"0.#"),1)=".",FALSE,TRUE)</formula>
    </cfRule>
    <cfRule type="expression" dxfId="1978" priority="13266">
      <formula>IF(RIGHT(TEXT(AE97,"0.#"),1)=".",TRUE,FALSE)</formula>
    </cfRule>
  </conditionalFormatting>
  <conditionalFormatting sqref="AE98">
    <cfRule type="expression" dxfId="1977" priority="13263">
      <formula>IF(RIGHT(TEXT(AE98,"0.#"),1)=".",FALSE,TRUE)</formula>
    </cfRule>
    <cfRule type="expression" dxfId="1976" priority="13264">
      <formula>IF(RIGHT(TEXT(AE98,"0.#"),1)=".",TRUE,FALSE)</formula>
    </cfRule>
  </conditionalFormatting>
  <conditionalFormatting sqref="AE99">
    <cfRule type="expression" dxfId="1975" priority="13261">
      <formula>IF(RIGHT(TEXT(AE99,"0.#"),1)=".",FALSE,TRUE)</formula>
    </cfRule>
    <cfRule type="expression" dxfId="1974" priority="13262">
      <formula>IF(RIGHT(TEXT(AE99,"0.#"),1)=".",TRUE,FALSE)</formula>
    </cfRule>
  </conditionalFormatting>
  <conditionalFormatting sqref="AI99">
    <cfRule type="expression" dxfId="1973" priority="13259">
      <formula>IF(RIGHT(TEXT(AI99,"0.#"),1)=".",FALSE,TRUE)</formula>
    </cfRule>
    <cfRule type="expression" dxfId="1972" priority="13260">
      <formula>IF(RIGHT(TEXT(AI99,"0.#"),1)=".",TRUE,FALSE)</formula>
    </cfRule>
  </conditionalFormatting>
  <conditionalFormatting sqref="AI98">
    <cfRule type="expression" dxfId="1971" priority="13257">
      <formula>IF(RIGHT(TEXT(AI98,"0.#"),1)=".",FALSE,TRUE)</formula>
    </cfRule>
    <cfRule type="expression" dxfId="1970" priority="13258">
      <formula>IF(RIGHT(TEXT(AI98,"0.#"),1)=".",TRUE,FALSE)</formula>
    </cfRule>
  </conditionalFormatting>
  <conditionalFormatting sqref="AI97">
    <cfRule type="expression" dxfId="1969" priority="13255">
      <formula>IF(RIGHT(TEXT(AI97,"0.#"),1)=".",FALSE,TRUE)</formula>
    </cfRule>
    <cfRule type="expression" dxfId="1968" priority="13256">
      <formula>IF(RIGHT(TEXT(AI97,"0.#"),1)=".",TRUE,FALSE)</formula>
    </cfRule>
  </conditionalFormatting>
  <conditionalFormatting sqref="AM97">
    <cfRule type="expression" dxfId="1967" priority="13253">
      <formula>IF(RIGHT(TEXT(AM97,"0.#"),1)=".",FALSE,TRUE)</formula>
    </cfRule>
    <cfRule type="expression" dxfId="1966" priority="13254">
      <formula>IF(RIGHT(TEXT(AM97,"0.#"),1)=".",TRUE,FALSE)</formula>
    </cfRule>
  </conditionalFormatting>
  <conditionalFormatting sqref="AM98">
    <cfRule type="expression" dxfId="1965" priority="13251">
      <formula>IF(RIGHT(TEXT(AM98,"0.#"),1)=".",FALSE,TRUE)</formula>
    </cfRule>
    <cfRule type="expression" dxfId="1964" priority="13252">
      <formula>IF(RIGHT(TEXT(AM98,"0.#"),1)=".",TRUE,FALSE)</formula>
    </cfRule>
  </conditionalFormatting>
  <conditionalFormatting sqref="AM99">
    <cfRule type="expression" dxfId="1963" priority="13249">
      <formula>IF(RIGHT(TEXT(AM99,"0.#"),1)=".",FALSE,TRUE)</formula>
    </cfRule>
    <cfRule type="expression" dxfId="1962" priority="13250">
      <formula>IF(RIGHT(TEXT(AM99,"0.#"),1)=".",TRUE,FALSE)</formula>
    </cfRule>
  </conditionalFormatting>
  <conditionalFormatting sqref="AI101">
    <cfRule type="expression" dxfId="1961" priority="13235">
      <formula>IF(RIGHT(TEXT(AI101,"0.#"),1)=".",FALSE,TRUE)</formula>
    </cfRule>
    <cfRule type="expression" dxfId="1960" priority="13236">
      <formula>IF(RIGHT(TEXT(AI101,"0.#"),1)=".",TRUE,FALSE)</formula>
    </cfRule>
  </conditionalFormatting>
  <conditionalFormatting sqref="AM101">
    <cfRule type="expression" dxfId="1959" priority="13233">
      <formula>IF(RIGHT(TEXT(AM101,"0.#"),1)=".",FALSE,TRUE)</formula>
    </cfRule>
    <cfRule type="expression" dxfId="1958" priority="13234">
      <formula>IF(RIGHT(TEXT(AM101,"0.#"),1)=".",TRUE,FALSE)</formula>
    </cfRule>
  </conditionalFormatting>
  <conditionalFormatting sqref="AE102">
    <cfRule type="expression" dxfId="1957" priority="13231">
      <formula>IF(RIGHT(TEXT(AE102,"0.#"),1)=".",FALSE,TRUE)</formula>
    </cfRule>
    <cfRule type="expression" dxfId="1956" priority="13232">
      <formula>IF(RIGHT(TEXT(AE102,"0.#"),1)=".",TRUE,FALSE)</formula>
    </cfRule>
  </conditionalFormatting>
  <conditionalFormatting sqref="AI102">
    <cfRule type="expression" dxfId="1955" priority="13229">
      <formula>IF(RIGHT(TEXT(AI102,"0.#"),1)=".",FALSE,TRUE)</formula>
    </cfRule>
    <cfRule type="expression" dxfId="1954" priority="13230">
      <formula>IF(RIGHT(TEXT(AI102,"0.#"),1)=".",TRUE,FALSE)</formula>
    </cfRule>
  </conditionalFormatting>
  <conditionalFormatting sqref="AM102">
    <cfRule type="expression" dxfId="1953" priority="13227">
      <formula>IF(RIGHT(TEXT(AM102,"0.#"),1)=".",FALSE,TRUE)</formula>
    </cfRule>
    <cfRule type="expression" dxfId="1952" priority="13228">
      <formula>IF(RIGHT(TEXT(AM102,"0.#"),1)=".",TRUE,FALSE)</formula>
    </cfRule>
  </conditionalFormatting>
  <conditionalFormatting sqref="AQ102">
    <cfRule type="expression" dxfId="1951" priority="13225">
      <formula>IF(RIGHT(TEXT(AQ102,"0.#"),1)=".",FALSE,TRUE)</formula>
    </cfRule>
    <cfRule type="expression" dxfId="1950" priority="13226">
      <formula>IF(RIGHT(TEXT(AQ102,"0.#"),1)=".",TRUE,FALSE)</formula>
    </cfRule>
  </conditionalFormatting>
  <conditionalFormatting sqref="AE104">
    <cfRule type="expression" dxfId="1949" priority="13223">
      <formula>IF(RIGHT(TEXT(AE104,"0.#"),1)=".",FALSE,TRUE)</formula>
    </cfRule>
    <cfRule type="expression" dxfId="1948" priority="13224">
      <formula>IF(RIGHT(TEXT(AE104,"0.#"),1)=".",TRUE,FALSE)</formula>
    </cfRule>
  </conditionalFormatting>
  <conditionalFormatting sqref="AI104">
    <cfRule type="expression" dxfId="1947" priority="13221">
      <formula>IF(RIGHT(TEXT(AI104,"0.#"),1)=".",FALSE,TRUE)</formula>
    </cfRule>
    <cfRule type="expression" dxfId="1946" priority="13222">
      <formula>IF(RIGHT(TEXT(AI104,"0.#"),1)=".",TRUE,FALSE)</formula>
    </cfRule>
  </conditionalFormatting>
  <conditionalFormatting sqref="AM104">
    <cfRule type="expression" dxfId="1945" priority="13219">
      <formula>IF(RIGHT(TEXT(AM104,"0.#"),1)=".",FALSE,TRUE)</formula>
    </cfRule>
    <cfRule type="expression" dxfId="1944" priority="13220">
      <formula>IF(RIGHT(TEXT(AM104,"0.#"),1)=".",TRUE,FALSE)</formula>
    </cfRule>
  </conditionalFormatting>
  <conditionalFormatting sqref="AE105">
    <cfRule type="expression" dxfId="1943" priority="13217">
      <formula>IF(RIGHT(TEXT(AE105,"0.#"),1)=".",FALSE,TRUE)</formula>
    </cfRule>
    <cfRule type="expression" dxfId="1942" priority="13218">
      <formula>IF(RIGHT(TEXT(AE105,"0.#"),1)=".",TRUE,FALSE)</formula>
    </cfRule>
  </conditionalFormatting>
  <conditionalFormatting sqref="AI105">
    <cfRule type="expression" dxfId="1941" priority="13215">
      <formula>IF(RIGHT(TEXT(AI105,"0.#"),1)=".",FALSE,TRUE)</formula>
    </cfRule>
    <cfRule type="expression" dxfId="1940" priority="13216">
      <formula>IF(RIGHT(TEXT(AI105,"0.#"),1)=".",TRUE,FALSE)</formula>
    </cfRule>
  </conditionalFormatting>
  <conditionalFormatting sqref="AM105">
    <cfRule type="expression" dxfId="1939" priority="13213">
      <formula>IF(RIGHT(TEXT(AM105,"0.#"),1)=".",FALSE,TRUE)</formula>
    </cfRule>
    <cfRule type="expression" dxfId="1938" priority="13214">
      <formula>IF(RIGHT(TEXT(AM105,"0.#"),1)=".",TRUE,FALSE)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M119">
    <cfRule type="expression" dxfId="1885" priority="13149">
      <formula>IF(RIGHT(TEXT(AM119,"0.#"),1)=".",FALSE,TRUE)</formula>
    </cfRule>
    <cfRule type="expression" dxfId="1884" priority="13150">
      <formula>IF(RIGHT(TEXT(AM119,"0.#"),1)=".",TRUE,FALSE)</formula>
    </cfRule>
  </conditionalFormatting>
  <conditionalFormatting sqref="AQ120">
    <cfRule type="expression" dxfId="1883" priority="13141">
      <formula>IF(RIGHT(TEXT(AQ120,"0.#"),1)=".",FALSE,TRUE)</formula>
    </cfRule>
    <cfRule type="expression" dxfId="1882" priority="13142">
      <formula>IF(RIGHT(TEXT(AQ120,"0.#"),1)=".",TRUE,FALSE)</formula>
    </cfRule>
  </conditionalFormatting>
  <conditionalFormatting sqref="AE122 AQ122">
    <cfRule type="expression" dxfId="1881" priority="13139">
      <formula>IF(RIGHT(TEXT(AE122,"0.#"),1)=".",FALSE,TRUE)</formula>
    </cfRule>
    <cfRule type="expression" dxfId="1880" priority="13140">
      <formula>IF(RIGHT(TEXT(AE122,"0.#"),1)=".",TRUE,FALSE)</formula>
    </cfRule>
  </conditionalFormatting>
  <conditionalFormatting sqref="AI122">
    <cfRule type="expression" dxfId="1879" priority="13137">
      <formula>IF(RIGHT(TEXT(AI122,"0.#"),1)=".",FALSE,TRUE)</formula>
    </cfRule>
    <cfRule type="expression" dxfId="1878" priority="13138">
      <formula>IF(RIGHT(TEXT(AI122,"0.#"),1)=".",TRUE,FALSE)</formula>
    </cfRule>
  </conditionalFormatting>
  <conditionalFormatting sqref="AM122">
    <cfRule type="expression" dxfId="1877" priority="13135">
      <formula>IF(RIGHT(TEXT(AM122,"0.#"),1)=".",FALSE,TRUE)</formula>
    </cfRule>
    <cfRule type="expression" dxfId="1876" priority="13136">
      <formula>IF(RIGHT(TEXT(AM122,"0.#"),1)=".",TRUE,FALSE)</formula>
    </cfRule>
  </conditionalFormatting>
  <conditionalFormatting sqref="AQ123">
    <cfRule type="expression" dxfId="1875" priority="13127">
      <formula>IF(RIGHT(TEXT(AQ123,"0.#"),1)=".",FALSE,TRUE)</formula>
    </cfRule>
    <cfRule type="expression" dxfId="1874" priority="13128">
      <formula>IF(RIGHT(TEXT(AQ123,"0.#"),1)=".",TRUE,FALSE)</formula>
    </cfRule>
  </conditionalFormatting>
  <conditionalFormatting sqref="AE125 AQ125">
    <cfRule type="expression" dxfId="1873" priority="13125">
      <formula>IF(RIGHT(TEXT(AE125,"0.#"),1)=".",FALSE,TRUE)</formula>
    </cfRule>
    <cfRule type="expression" dxfId="1872" priority="13126">
      <formula>IF(RIGHT(TEXT(AE125,"0.#"),1)=".",TRUE,FALSE)</formula>
    </cfRule>
  </conditionalFormatting>
  <conditionalFormatting sqref="AI125">
    <cfRule type="expression" dxfId="1871" priority="13123">
      <formula>IF(RIGHT(TEXT(AI125,"0.#"),1)=".",FALSE,TRUE)</formula>
    </cfRule>
    <cfRule type="expression" dxfId="1870" priority="13124">
      <formula>IF(RIGHT(TEXT(AI125,"0.#"),1)=".",TRUE,FALSE)</formula>
    </cfRule>
  </conditionalFormatting>
  <conditionalFormatting sqref="AM125">
    <cfRule type="expression" dxfId="1869" priority="13121">
      <formula>IF(RIGHT(TEXT(AM125,"0.#"),1)=".",FALSE,TRUE)</formula>
    </cfRule>
    <cfRule type="expression" dxfId="1868" priority="13122">
      <formula>IF(RIGHT(TEXT(AM125,"0.#"),1)=".",TRUE,FALSE)</formula>
    </cfRule>
  </conditionalFormatting>
  <conditionalFormatting sqref="AQ126">
    <cfRule type="expression" dxfId="1867" priority="13113">
      <formula>IF(RIGHT(TEXT(AQ126,"0.#"),1)=".",FALSE,TRUE)</formula>
    </cfRule>
    <cfRule type="expression" dxfId="1866" priority="13114">
      <formula>IF(RIGHT(TEXT(AQ126,"0.#"),1)=".",TRUE,FALSE)</formula>
    </cfRule>
  </conditionalFormatting>
  <conditionalFormatting sqref="AE128 AQ128">
    <cfRule type="expression" dxfId="1865" priority="13111">
      <formula>IF(RIGHT(TEXT(AE128,"0.#"),1)=".",FALSE,TRUE)</formula>
    </cfRule>
    <cfRule type="expression" dxfId="1864" priority="13112">
      <formula>IF(RIGHT(TEXT(AE128,"0.#"),1)=".",TRUE,FALSE)</formula>
    </cfRule>
  </conditionalFormatting>
  <conditionalFormatting sqref="AI128">
    <cfRule type="expression" dxfId="1863" priority="13109">
      <formula>IF(RIGHT(TEXT(AI128,"0.#"),1)=".",FALSE,TRUE)</formula>
    </cfRule>
    <cfRule type="expression" dxfId="1862" priority="13110">
      <formula>IF(RIGHT(TEXT(AI128,"0.#"),1)=".",TRUE,FALSE)</formula>
    </cfRule>
  </conditionalFormatting>
  <conditionalFormatting sqref="AM128">
    <cfRule type="expression" dxfId="1861" priority="13107">
      <formula>IF(RIGHT(TEXT(AM128,"0.#"),1)=".",FALSE,TRUE)</formula>
    </cfRule>
    <cfRule type="expression" dxfId="1860" priority="13108">
      <formula>IF(RIGHT(TEXT(AM128,"0.#"),1)=".",TRUE,FALSE)</formula>
    </cfRule>
  </conditionalFormatting>
  <conditionalFormatting sqref="AQ129">
    <cfRule type="expression" dxfId="1859" priority="13099">
      <formula>IF(RIGHT(TEXT(AQ129,"0.#"),1)=".",FALSE,TRUE)</formula>
    </cfRule>
    <cfRule type="expression" dxfId="1858" priority="13100">
      <formula>IF(RIGHT(TEXT(AQ129,"0.#"),1)=".",TRUE,FALSE)</formula>
    </cfRule>
  </conditionalFormatting>
  <conditionalFormatting sqref="AE75">
    <cfRule type="expression" dxfId="1857" priority="13097">
      <formula>IF(RIGHT(TEXT(AE75,"0.#"),1)=".",FALSE,TRUE)</formula>
    </cfRule>
    <cfRule type="expression" dxfId="1856" priority="13098">
      <formula>IF(RIGHT(TEXT(AE75,"0.#"),1)=".",TRUE,FALSE)</formula>
    </cfRule>
  </conditionalFormatting>
  <conditionalFormatting sqref="AE76">
    <cfRule type="expression" dxfId="1855" priority="13095">
      <formula>IF(RIGHT(TEXT(AE76,"0.#"),1)=".",FALSE,TRUE)</formula>
    </cfRule>
    <cfRule type="expression" dxfId="1854" priority="13096">
      <formula>IF(RIGHT(TEXT(AE76,"0.#"),1)=".",TRUE,FALSE)</formula>
    </cfRule>
  </conditionalFormatting>
  <conditionalFormatting sqref="AE77">
    <cfRule type="expression" dxfId="1853" priority="13093">
      <formula>IF(RIGHT(TEXT(AE77,"0.#"),1)=".",FALSE,TRUE)</formula>
    </cfRule>
    <cfRule type="expression" dxfId="1852" priority="13094">
      <formula>IF(RIGHT(TEXT(AE77,"0.#"),1)=".",TRUE,FALSE)</formula>
    </cfRule>
  </conditionalFormatting>
  <conditionalFormatting sqref="AI77">
    <cfRule type="expression" dxfId="1851" priority="13091">
      <formula>IF(RIGHT(TEXT(AI77,"0.#"),1)=".",FALSE,TRUE)</formula>
    </cfRule>
    <cfRule type="expression" dxfId="1850" priority="13092">
      <formula>IF(RIGHT(TEXT(AI77,"0.#"),1)=".",TRUE,FALSE)</formula>
    </cfRule>
  </conditionalFormatting>
  <conditionalFormatting sqref="AI76">
    <cfRule type="expression" dxfId="1849" priority="13089">
      <formula>IF(RIGHT(TEXT(AI76,"0.#"),1)=".",FALSE,TRUE)</formula>
    </cfRule>
    <cfRule type="expression" dxfId="1848" priority="13090">
      <formula>IF(RIGHT(TEXT(AI76,"0.#"),1)=".",TRUE,FALSE)</formula>
    </cfRule>
  </conditionalFormatting>
  <conditionalFormatting sqref="AI75">
    <cfRule type="expression" dxfId="1847" priority="13087">
      <formula>IF(RIGHT(TEXT(AI75,"0.#"),1)=".",FALSE,TRUE)</formula>
    </cfRule>
    <cfRule type="expression" dxfId="1846" priority="13088">
      <formula>IF(RIGHT(TEXT(AI75,"0.#"),1)=".",TRUE,FALSE)</formula>
    </cfRule>
  </conditionalFormatting>
  <conditionalFormatting sqref="AM75">
    <cfRule type="expression" dxfId="1845" priority="13085">
      <formula>IF(RIGHT(TEXT(AM75,"0.#"),1)=".",FALSE,TRUE)</formula>
    </cfRule>
    <cfRule type="expression" dxfId="1844" priority="13086">
      <formula>IF(RIGHT(TEXT(AM75,"0.#"),1)=".",TRUE,FALSE)</formula>
    </cfRule>
  </conditionalFormatting>
  <conditionalFormatting sqref="AM76">
    <cfRule type="expression" dxfId="1843" priority="13083">
      <formula>IF(RIGHT(TEXT(AM76,"0.#"),1)=".",FALSE,TRUE)</formula>
    </cfRule>
    <cfRule type="expression" dxfId="1842" priority="13084">
      <formula>IF(RIGHT(TEXT(AM76,"0.#"),1)=".",TRUE,FALSE)</formula>
    </cfRule>
  </conditionalFormatting>
  <conditionalFormatting sqref="AM77">
    <cfRule type="expression" dxfId="1841" priority="13081">
      <formula>IF(RIGHT(TEXT(AM77,"0.#"),1)=".",FALSE,TRUE)</formula>
    </cfRule>
    <cfRule type="expression" dxfId="1840" priority="13082">
      <formula>IF(RIGHT(TEXT(AM77,"0.#"),1)=".",TRUE,FALSE)</formula>
    </cfRule>
  </conditionalFormatting>
  <conditionalFormatting sqref="AE134:AE135 AI134:AI135 AM134:AM135 AQ134:AQ135 AU134:AU135">
    <cfRule type="expression" dxfId="1839" priority="13067">
      <formula>IF(RIGHT(TEXT(AE134,"0.#"),1)=".",FALSE,TRUE)</formula>
    </cfRule>
    <cfRule type="expression" dxfId="1838" priority="13068">
      <formula>IF(RIGHT(TEXT(AE134,"0.#"),1)=".",TRUE,FALSE)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47:AO874">
    <cfRule type="expression" dxfId="1807" priority="6637">
      <formula>IF(AND(AL847&gt;=0,RIGHT(TEXT(AL847,"0.#"),1)&lt;&gt;"."),TRUE,FALSE)</formula>
    </cfRule>
    <cfRule type="expression" dxfId="1806" priority="6638">
      <formula>IF(AND(AL847&gt;=0,RIGHT(TEXT(AL847,"0.#"),1)="."),TRUE,FALSE)</formula>
    </cfRule>
    <cfRule type="expression" dxfId="1805" priority="6639">
      <formula>IF(AND(AL847&lt;0,RIGHT(TEXT(AL847,"0.#"),1)&lt;&gt;"."),TRUE,FALSE)</formula>
    </cfRule>
    <cfRule type="expression" dxfId="1804" priority="6640">
      <formula>IF(AND(AL847&lt;0,RIGHT(TEXT(AL847,"0.#"),1)="."),TRUE,FALSE)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47:Y874">
    <cfRule type="expression" dxfId="1733" priority="2965">
      <formula>IF(RIGHT(TEXT(Y847,"0.#"),1)=".",FALSE,TRUE)</formula>
    </cfRule>
    <cfRule type="expression" dxfId="1732" priority="2966">
      <formula>IF(RIGHT(TEXT(Y847,"0.#"),1)=".",TRUE,FALSE)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10:AO1139">
    <cfRule type="expression" dxfId="1703" priority="2871">
      <formula>IF(AND(AL1110&gt;=0,RIGHT(TEXT(AL1110,"0.#"),1)&lt;&gt;"."),TRUE,FALSE)</formula>
    </cfRule>
    <cfRule type="expression" dxfId="1702" priority="2872">
      <formula>IF(AND(AL1110&gt;=0,RIGHT(TEXT(AL1110,"0.#"),1)="."),TRUE,FALSE)</formula>
    </cfRule>
    <cfRule type="expression" dxfId="1701" priority="2873">
      <formula>IF(AND(AL1110&lt;0,RIGHT(TEXT(AL1110,"0.#"),1)&lt;&gt;"."),TRUE,FALSE)</formula>
    </cfRule>
    <cfRule type="expression" dxfId="1700" priority="2874">
      <formula>IF(AND(AL1110&lt;0,RIGHT(TEXT(AL1110,"0.#"),1)="."),TRUE,FALSE)</formula>
    </cfRule>
  </conditionalFormatting>
  <conditionalFormatting sqref="Y1110:Y1139">
    <cfRule type="expression" dxfId="1699" priority="2869">
      <formula>IF(RIGHT(TEXT(Y1110,"0.#"),1)=".",FALSE,TRUE)</formula>
    </cfRule>
    <cfRule type="expression" dxfId="1698" priority="2870">
      <formula>IF(RIGHT(TEXT(Y1110,"0.#"),1)=".",TRUE,FALSE)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45:AO846">
    <cfRule type="expression" dxfId="1689" priority="2823">
      <formula>IF(AND(AL845&gt;=0,RIGHT(TEXT(AL845,"0.#"),1)&lt;&gt;"."),TRUE,FALSE)</formula>
    </cfRule>
    <cfRule type="expression" dxfId="1688" priority="2824">
      <formula>IF(AND(AL845&gt;=0,RIGHT(TEXT(AL845,"0.#"),1)="."),TRUE,FALSE)</formula>
    </cfRule>
    <cfRule type="expression" dxfId="1687" priority="2825">
      <formula>IF(AND(AL845&lt;0,RIGHT(TEXT(AL845,"0.#"),1)&lt;&gt;"."),TRUE,FALSE)</formula>
    </cfRule>
    <cfRule type="expression" dxfId="1686" priority="2826">
      <formula>IF(AND(AL845&lt;0,RIGHT(TEXT(AL845,"0.#"),1)="."),TRUE,FALSE)</formula>
    </cfRule>
  </conditionalFormatting>
  <conditionalFormatting sqref="Y845:Y846">
    <cfRule type="expression" dxfId="1685" priority="2821">
      <formula>IF(RIGHT(TEXT(Y845,"0.#"),1)=".",FALSE,TRUE)</formula>
    </cfRule>
    <cfRule type="expression" dxfId="1684" priority="2822">
      <formula>IF(RIGHT(TEXT(Y845,"0.#"),1)=".",TRUE,FALSE)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38:AE139 AI138:AI139 AM138:AM139 AQ138:AQ139 AU138:AU139">
    <cfRule type="expression" dxfId="1473" priority="1957">
      <formula>IF(RIGHT(TEXT(AE138,"0.#"),1)=".",FALSE,TRUE)</formula>
    </cfRule>
    <cfRule type="expression" dxfId="1472" priority="1958">
      <formula>IF(RIGHT(TEXT(AE138,"0.#"),1)=".",TRUE,FALSE)</formula>
    </cfRule>
  </conditionalFormatting>
  <conditionalFormatting sqref="AE142:AE143 AI142:AI143 AM142:AM143 AQ142:AQ143 AU142:AU143">
    <cfRule type="expression" dxfId="1471" priority="1955">
      <formula>IF(RIGHT(TEXT(AE142,"0.#"),1)=".",FALSE,TRUE)</formula>
    </cfRule>
    <cfRule type="expression" dxfId="1470" priority="1956">
      <formula>IF(RIGHT(TEXT(AE142,"0.#"),1)=".",TRUE,FALSE)</formula>
    </cfRule>
  </conditionalFormatting>
  <conditionalFormatting sqref="AE198:AE199 AI198:AI199 AM198:AM199 AQ198:AQ199 AU198:AU199">
    <cfRule type="expression" dxfId="1469" priority="1947">
      <formula>IF(RIGHT(TEXT(AE198,"0.#"),1)=".",FALSE,TRUE)</formula>
    </cfRule>
    <cfRule type="expression" dxfId="1468" priority="1948">
      <formula>IF(RIGHT(TEXT(AE198,"0.#"),1)=".",TRUE,FALSE)</formula>
    </cfRule>
  </conditionalFormatting>
  <conditionalFormatting sqref="AE150:AE151 AI150:AI151 AM150:AM151 AQ150:AQ151 AU150:AU151">
    <cfRule type="expression" dxfId="1467" priority="1951">
      <formula>IF(RIGHT(TEXT(AE150,"0.#"),1)=".",FALSE,TRUE)</formula>
    </cfRule>
    <cfRule type="expression" dxfId="1466" priority="1952">
      <formula>IF(RIGHT(TEXT(AE150,"0.#"),1)=".",TRUE,FALSE)</formula>
    </cfRule>
  </conditionalFormatting>
  <conditionalFormatting sqref="AE194:AE195 AI194:AI195 AM194:AM195 AQ194:AQ195 AU194:AU195">
    <cfRule type="expression" dxfId="1465" priority="1949">
      <formula>IF(RIGHT(TEXT(AE194,"0.#"),1)=".",FALSE,TRUE)</formula>
    </cfRule>
    <cfRule type="expression" dxfId="1464" priority="1950">
      <formula>IF(RIGHT(TEXT(AE194,"0.#"),1)=".",TRUE,FALSE)</formula>
    </cfRule>
  </conditionalFormatting>
  <conditionalFormatting sqref="AE210:AE211 AI210:AI211 AM210:AM211 AQ210:AQ211 AU210:AU211">
    <cfRule type="expression" dxfId="1463" priority="1941">
      <formula>IF(RIGHT(TEXT(AE210,"0.#"),1)=".",FALSE,TRUE)</formula>
    </cfRule>
    <cfRule type="expression" dxfId="1462" priority="1942">
      <formula>IF(RIGHT(TEXT(AE210,"0.#"),1)=".",TRUE,FALSE)</formula>
    </cfRule>
  </conditionalFormatting>
  <conditionalFormatting sqref="AE202:AE203 AI202:AI203 AM202:AM203 AQ202:AQ203 AU202:AU203">
    <cfRule type="expression" dxfId="1461" priority="1945">
      <formula>IF(RIGHT(TEXT(AE202,"0.#"),1)=".",FALSE,TRUE)</formula>
    </cfRule>
    <cfRule type="expression" dxfId="1460" priority="1946">
      <formula>IF(RIGHT(TEXT(AE202,"0.#"),1)=".",TRUE,FALSE)</formula>
    </cfRule>
  </conditionalFormatting>
  <conditionalFormatting sqref="AE206:AE207 AI206:AI207 AM206:AM207 AQ206:AQ207 AU206:AU207">
    <cfRule type="expression" dxfId="1459" priority="1943">
      <formula>IF(RIGHT(TEXT(AE206,"0.#"),1)=".",FALSE,TRUE)</formula>
    </cfRule>
    <cfRule type="expression" dxfId="1458" priority="1944">
      <formula>IF(RIGHT(TEXT(AE206,"0.#"),1)=".",TRUE,FALSE)</formula>
    </cfRule>
  </conditionalFormatting>
  <conditionalFormatting sqref="AE262:AE263 AI262:AI263 AM262:AM263 AQ262:AQ263 AU262:AU263">
    <cfRule type="expression" dxfId="1457" priority="1935">
      <formula>IF(RIGHT(TEXT(AE262,"0.#"),1)=".",FALSE,TRUE)</formula>
    </cfRule>
    <cfRule type="expression" dxfId="1456" priority="1936">
      <formula>IF(RIGHT(TEXT(AE262,"0.#"),1)=".",TRUE,FALSE)</formula>
    </cfRule>
  </conditionalFormatting>
  <conditionalFormatting sqref="AE254:AE255 AI254:AI255 AM254:AM255 AQ254:AQ255 AU254:AU255">
    <cfRule type="expression" dxfId="1455" priority="1939">
      <formula>IF(RIGHT(TEXT(AE254,"0.#"),1)=".",FALSE,TRUE)</formula>
    </cfRule>
    <cfRule type="expression" dxfId="1454" priority="1940">
      <formula>IF(RIGHT(TEXT(AE254,"0.#"),1)=".",TRUE,FALSE)</formula>
    </cfRule>
  </conditionalFormatting>
  <conditionalFormatting sqref="AE258:AE259 AI258:AI259 AM258:AM259 AQ258:AQ259 AU258:AU259">
    <cfRule type="expression" dxfId="1453" priority="1937">
      <formula>IF(RIGHT(TEXT(AE258,"0.#"),1)=".",FALSE,TRUE)</formula>
    </cfRule>
    <cfRule type="expression" dxfId="1452" priority="1938">
      <formula>IF(RIGHT(TEXT(AE258,"0.#"),1)=".",TRUE,FALSE)</formula>
    </cfRule>
  </conditionalFormatting>
  <conditionalFormatting sqref="AE314:AE315 AI314:AI315 AM314:AM315 AQ314:AQ315 AU314:AU315">
    <cfRule type="expression" dxfId="1451" priority="1929">
      <formula>IF(RIGHT(TEXT(AE314,"0.#"),1)=".",FALSE,TRUE)</formula>
    </cfRule>
    <cfRule type="expression" dxfId="1450" priority="1930">
      <formula>IF(RIGHT(TEXT(AE314,"0.#"),1)=".",TRUE,FALSE)</formula>
    </cfRule>
  </conditionalFormatting>
  <conditionalFormatting sqref="AE266:AE267 AI266:AI267 AM266:AM267 AQ266:AQ267 AU266:AU267">
    <cfRule type="expression" dxfId="1449" priority="1933">
      <formula>IF(RIGHT(TEXT(AE266,"0.#"),1)=".",FALSE,TRUE)</formula>
    </cfRule>
    <cfRule type="expression" dxfId="1448" priority="1934">
      <formula>IF(RIGHT(TEXT(AE266,"0.#"),1)=".",TRUE,FALSE)</formula>
    </cfRule>
  </conditionalFormatting>
  <conditionalFormatting sqref="AE270:AE271 AI270:AI271 AM270:AM271 AQ270:AQ271 AU270:AU271">
    <cfRule type="expression" dxfId="1447" priority="1931">
      <formula>IF(RIGHT(TEXT(AE270,"0.#"),1)=".",FALSE,TRUE)</formula>
    </cfRule>
    <cfRule type="expression" dxfId="1446" priority="1932">
      <formula>IF(RIGHT(TEXT(AE270,"0.#"),1)=".",TRUE,FALSE)</formula>
    </cfRule>
  </conditionalFormatting>
  <conditionalFormatting sqref="AE326:AE327 AI326:AI327 AM326:AM327 AQ326:AQ327 AU326:AU327">
    <cfRule type="expression" dxfId="1445" priority="1923">
      <formula>IF(RIGHT(TEXT(AE326,"0.#"),1)=".",FALSE,TRUE)</formula>
    </cfRule>
    <cfRule type="expression" dxfId="1444" priority="1924">
      <formula>IF(RIGHT(TEXT(AE326,"0.#"),1)=".",TRUE,FALSE)</formula>
    </cfRule>
  </conditionalFormatting>
  <conditionalFormatting sqref="AE318:AE319 AI318:AI319 AM318:AM319 AQ318:AQ319 AU318:AU319">
    <cfRule type="expression" dxfId="1443" priority="1927">
      <formula>IF(RIGHT(TEXT(AE318,"0.#"),1)=".",FALSE,TRUE)</formula>
    </cfRule>
    <cfRule type="expression" dxfId="1442" priority="1928">
      <formula>IF(RIGHT(TEXT(AE318,"0.#"),1)=".",TRUE,FALSE)</formula>
    </cfRule>
  </conditionalFormatting>
  <conditionalFormatting sqref="AE322:AE323 AI322:AI323 AM322:AM323 AQ322:AQ323 AU322:AU323">
    <cfRule type="expression" dxfId="1441" priority="1925">
      <formula>IF(RIGHT(TEXT(AE322,"0.#"),1)=".",FALSE,TRUE)</formula>
    </cfRule>
    <cfRule type="expression" dxfId="1440" priority="1926">
      <formula>IF(RIGHT(TEXT(AE322,"0.#"),1)=".",TRUE,FALSE)</formula>
    </cfRule>
  </conditionalFormatting>
  <conditionalFormatting sqref="AE378:AE379 AI378:AI379 AM378:AM379 AQ378:AQ379 AU378:AU379">
    <cfRule type="expression" dxfId="1439" priority="1917">
      <formula>IF(RIGHT(TEXT(AE378,"0.#"),1)=".",FALSE,TRUE)</formula>
    </cfRule>
    <cfRule type="expression" dxfId="1438" priority="1918">
      <formula>IF(RIGHT(TEXT(AE378,"0.#"),1)=".",TRUE,FALSE)</formula>
    </cfRule>
  </conditionalFormatting>
  <conditionalFormatting sqref="AE330:AE331 AI330:AI331 AM330:AM331 AQ330:AQ331 AU330:AU331">
    <cfRule type="expression" dxfId="1437" priority="1921">
      <formula>IF(RIGHT(TEXT(AE330,"0.#"),1)=".",FALSE,TRUE)</formula>
    </cfRule>
    <cfRule type="expression" dxfId="1436" priority="1922">
      <formula>IF(RIGHT(TEXT(AE330,"0.#"),1)=".",TRUE,FALSE)</formula>
    </cfRule>
  </conditionalFormatting>
  <conditionalFormatting sqref="AE374:AE375 AI374:AI375 AM374:AM375 AQ374:AQ375 AU374:AU375">
    <cfRule type="expression" dxfId="1435" priority="1919">
      <formula>IF(RIGHT(TEXT(AE374,"0.#"),1)=".",FALSE,TRUE)</formula>
    </cfRule>
    <cfRule type="expression" dxfId="1434" priority="1920">
      <formula>IF(RIGHT(TEXT(AE374,"0.#"),1)=".",TRUE,FALSE)</formula>
    </cfRule>
  </conditionalFormatting>
  <conditionalFormatting sqref="AE390:AE391 AI390:AI391 AM390:AM391 AQ390:AQ391 AU390:AU391">
    <cfRule type="expression" dxfId="1433" priority="1911">
      <formula>IF(RIGHT(TEXT(AE390,"0.#"),1)=".",FALSE,TRUE)</formula>
    </cfRule>
    <cfRule type="expression" dxfId="1432" priority="1912">
      <formula>IF(RIGHT(TEXT(AE390,"0.#"),1)=".",TRUE,FALSE)</formula>
    </cfRule>
  </conditionalFormatting>
  <conditionalFormatting sqref="AE382:AE383 AI382:AI383 AM382:AM383 AQ382:AQ383 AU382:AU383">
    <cfRule type="expression" dxfId="1431" priority="1915">
      <formula>IF(RIGHT(TEXT(AE382,"0.#"),1)=".",FALSE,TRUE)</formula>
    </cfRule>
    <cfRule type="expression" dxfId="1430" priority="1916">
      <formula>IF(RIGHT(TEXT(AE382,"0.#"),1)=".",TRUE,FALSE)</formula>
    </cfRule>
  </conditionalFormatting>
  <conditionalFormatting sqref="AE386:AE387 AI386:AI387 AM386:AM387 AQ386:AQ387 AU386:AU387">
    <cfRule type="expression" dxfId="1429" priority="1913">
      <formula>IF(RIGHT(TEXT(AE386,"0.#"),1)=".",FALSE,TRUE)</formula>
    </cfRule>
    <cfRule type="expression" dxfId="1428" priority="1914">
      <formula>IF(RIGHT(TEXT(AE386,"0.#"),1)=".",TRUE,FALSE)</formula>
    </cfRule>
  </conditionalFormatting>
  <conditionalFormatting sqref="AE440">
    <cfRule type="expression" dxfId="1427" priority="1905">
      <formula>IF(RIGHT(TEXT(AE440,"0.#"),1)=".",FALSE,TRUE)</formula>
    </cfRule>
    <cfRule type="expression" dxfId="1426" priority="1906">
      <formula>IF(RIGHT(TEXT(AE440,"0.#"),1)=".",TRUE,FALSE)</formula>
    </cfRule>
  </conditionalFormatting>
  <conditionalFormatting sqref="AE438">
    <cfRule type="expression" dxfId="1425" priority="1909">
      <formula>IF(RIGHT(TEXT(AE438,"0.#"),1)=".",FALSE,TRUE)</formula>
    </cfRule>
    <cfRule type="expression" dxfId="1424" priority="1910">
      <formula>IF(RIGHT(TEXT(AE438,"0.#"),1)=".",TRUE,FALSE)</formula>
    </cfRule>
  </conditionalFormatting>
  <conditionalFormatting sqref="AE439">
    <cfRule type="expression" dxfId="1423" priority="1907">
      <formula>IF(RIGHT(TEXT(AE439,"0.#"),1)=".",FALSE,TRUE)</formula>
    </cfRule>
    <cfRule type="expression" dxfId="1422" priority="1908">
      <formula>IF(RIGHT(TEXT(AE439,"0.#"),1)=".",TRUE,FALSE)</formula>
    </cfRule>
  </conditionalFormatting>
  <conditionalFormatting sqref="AM440">
    <cfRule type="expression" dxfId="1421" priority="1899">
      <formula>IF(RIGHT(TEXT(AM440,"0.#"),1)=".",FALSE,TRUE)</formula>
    </cfRule>
    <cfRule type="expression" dxfId="1420" priority="1900">
      <formula>IF(RIGHT(TEXT(AM440,"0.#"),1)=".",TRUE,FALSE)</formula>
    </cfRule>
  </conditionalFormatting>
  <conditionalFormatting sqref="AM438">
    <cfRule type="expression" dxfId="1419" priority="1903">
      <formula>IF(RIGHT(TEXT(AM438,"0.#"),1)=".",FALSE,TRUE)</formula>
    </cfRule>
    <cfRule type="expression" dxfId="1418" priority="1904">
      <formula>IF(RIGHT(TEXT(AM438,"0.#"),1)=".",TRUE,FALSE)</formula>
    </cfRule>
  </conditionalFormatting>
  <conditionalFormatting sqref="AM439">
    <cfRule type="expression" dxfId="1417" priority="1901">
      <formula>IF(RIGHT(TEXT(AM439,"0.#"),1)=".",FALSE,TRUE)</formula>
    </cfRule>
    <cfRule type="expression" dxfId="1416" priority="1902">
      <formula>IF(RIGHT(TEXT(AM439,"0.#"),1)=".",TRUE,FALSE)</formula>
    </cfRule>
  </conditionalFormatting>
  <conditionalFormatting sqref="AU440">
    <cfRule type="expression" dxfId="1415" priority="1893">
      <formula>IF(RIGHT(TEXT(AU440,"0.#"),1)=".",FALSE,TRUE)</formula>
    </cfRule>
    <cfRule type="expression" dxfId="1414" priority="1894">
      <formula>IF(RIGHT(TEXT(AU440,"0.#"),1)=".",TRUE,FALSE)</formula>
    </cfRule>
  </conditionalFormatting>
  <conditionalFormatting sqref="AU438">
    <cfRule type="expression" dxfId="1413" priority="1897">
      <formula>IF(RIGHT(TEXT(AU438,"0.#"),1)=".",FALSE,TRUE)</formula>
    </cfRule>
    <cfRule type="expression" dxfId="1412" priority="1898">
      <formula>IF(RIGHT(TEXT(AU438,"0.#"),1)=".",TRUE,FALSE)</formula>
    </cfRule>
  </conditionalFormatting>
  <conditionalFormatting sqref="AU439">
    <cfRule type="expression" dxfId="1411" priority="1895">
      <formula>IF(RIGHT(TEXT(AU439,"0.#"),1)=".",FALSE,TRUE)</formula>
    </cfRule>
    <cfRule type="expression" dxfId="1410" priority="1896">
      <formula>IF(RIGHT(TEXT(AU439,"0.#"),1)=".",TRUE,FALSE)</formula>
    </cfRule>
  </conditionalFormatting>
  <conditionalFormatting sqref="AI440">
    <cfRule type="expression" dxfId="1409" priority="1887">
      <formula>IF(RIGHT(TEXT(AI440,"0.#"),1)=".",FALSE,TRUE)</formula>
    </cfRule>
    <cfRule type="expression" dxfId="1408" priority="1888">
      <formula>IF(RIGHT(TEXT(AI440,"0.#"),1)=".",TRUE,FALSE)</formula>
    </cfRule>
  </conditionalFormatting>
  <conditionalFormatting sqref="AI438">
    <cfRule type="expression" dxfId="1407" priority="1891">
      <formula>IF(RIGHT(TEXT(AI438,"0.#"),1)=".",FALSE,TRUE)</formula>
    </cfRule>
    <cfRule type="expression" dxfId="1406" priority="1892">
      <formula>IF(RIGHT(TEXT(AI438,"0.#"),1)=".",TRUE,FALSE)</formula>
    </cfRule>
  </conditionalFormatting>
  <conditionalFormatting sqref="AI439">
    <cfRule type="expression" dxfId="1405" priority="1889">
      <formula>IF(RIGHT(TEXT(AI439,"0.#"),1)=".",FALSE,TRUE)</formula>
    </cfRule>
    <cfRule type="expression" dxfId="1404" priority="1890">
      <formula>IF(RIGHT(TEXT(AI439,"0.#"),1)=".",TRUE,FALSE)</formula>
    </cfRule>
  </conditionalFormatting>
  <conditionalFormatting sqref="AQ438">
    <cfRule type="expression" dxfId="1403" priority="1881">
      <formula>IF(RIGHT(TEXT(AQ438,"0.#"),1)=".",FALSE,TRUE)</formula>
    </cfRule>
    <cfRule type="expression" dxfId="1402" priority="1882">
      <formula>IF(RIGHT(TEXT(AQ438,"0.#"),1)=".",TRUE,FALSE)</formula>
    </cfRule>
  </conditionalFormatting>
  <conditionalFormatting sqref="AQ439">
    <cfRule type="expression" dxfId="1401" priority="1885">
      <formula>IF(RIGHT(TEXT(AQ439,"0.#"),1)=".",FALSE,TRUE)</formula>
    </cfRule>
    <cfRule type="expression" dxfId="1400" priority="1886">
      <formula>IF(RIGHT(TEXT(AQ439,"0.#"),1)=".",TRUE,FALSE)</formula>
    </cfRule>
  </conditionalFormatting>
  <conditionalFormatting sqref="AQ440">
    <cfRule type="expression" dxfId="1399" priority="1883">
      <formula>IF(RIGHT(TEXT(AQ440,"0.#"),1)=".",FALSE,TRUE)</formula>
    </cfRule>
    <cfRule type="expression" dxfId="1398" priority="1884">
      <formula>IF(RIGHT(TEXT(AQ440,"0.#"),1)=".",TRUE,FALSE)</formula>
    </cfRule>
  </conditionalFormatting>
  <conditionalFormatting sqref="AE445">
    <cfRule type="expression" dxfId="1397" priority="1875">
      <formula>IF(RIGHT(TEXT(AE445,"0.#"),1)=".",FALSE,TRUE)</formula>
    </cfRule>
    <cfRule type="expression" dxfId="1396" priority="1876">
      <formula>IF(RIGHT(TEXT(AE445,"0.#"),1)=".",TRUE,FALSE)</formula>
    </cfRule>
  </conditionalFormatting>
  <conditionalFormatting sqref="AE443">
    <cfRule type="expression" dxfId="1395" priority="1879">
      <formula>IF(RIGHT(TEXT(AE443,"0.#"),1)=".",FALSE,TRUE)</formula>
    </cfRule>
    <cfRule type="expression" dxfId="1394" priority="1880">
      <formula>IF(RIGHT(TEXT(AE443,"0.#"),1)=".",TRUE,FALSE)</formula>
    </cfRule>
  </conditionalFormatting>
  <conditionalFormatting sqref="AE444">
    <cfRule type="expression" dxfId="1393" priority="1877">
      <formula>IF(RIGHT(TEXT(AE444,"0.#"),1)=".",FALSE,TRUE)</formula>
    </cfRule>
    <cfRule type="expression" dxfId="1392" priority="1878">
      <formula>IF(RIGHT(TEXT(AE444,"0.#"),1)=".",TRUE,FALSE)</formula>
    </cfRule>
  </conditionalFormatting>
  <conditionalFormatting sqref="AM445">
    <cfRule type="expression" dxfId="1391" priority="1869">
      <formula>IF(RIGHT(TEXT(AM445,"0.#"),1)=".",FALSE,TRUE)</formula>
    </cfRule>
    <cfRule type="expression" dxfId="1390" priority="1870">
      <formula>IF(RIGHT(TEXT(AM445,"0.#"),1)=".",TRUE,FALSE)</formula>
    </cfRule>
  </conditionalFormatting>
  <conditionalFormatting sqref="AM443">
    <cfRule type="expression" dxfId="1389" priority="1873">
      <formula>IF(RIGHT(TEXT(AM443,"0.#"),1)=".",FALSE,TRUE)</formula>
    </cfRule>
    <cfRule type="expression" dxfId="1388" priority="1874">
      <formula>IF(RIGHT(TEXT(AM443,"0.#"),1)=".",TRUE,FALSE)</formula>
    </cfRule>
  </conditionalFormatting>
  <conditionalFormatting sqref="AM444">
    <cfRule type="expression" dxfId="1387" priority="1871">
      <formula>IF(RIGHT(TEXT(AM444,"0.#"),1)=".",FALSE,TRUE)</formula>
    </cfRule>
    <cfRule type="expression" dxfId="1386" priority="1872">
      <formula>IF(RIGHT(TEXT(AM444,"0.#"),1)=".",TRUE,FALSE)</formula>
    </cfRule>
  </conditionalFormatting>
  <conditionalFormatting sqref="AU445">
    <cfRule type="expression" dxfId="1385" priority="1863">
      <formula>IF(RIGHT(TEXT(AU445,"0.#"),1)=".",FALSE,TRUE)</formula>
    </cfRule>
    <cfRule type="expression" dxfId="1384" priority="1864">
      <formula>IF(RIGHT(TEXT(AU445,"0.#"),1)=".",TRUE,FALSE)</formula>
    </cfRule>
  </conditionalFormatting>
  <conditionalFormatting sqref="AU443">
    <cfRule type="expression" dxfId="1383" priority="1867">
      <formula>IF(RIGHT(TEXT(AU443,"0.#"),1)=".",FALSE,TRUE)</formula>
    </cfRule>
    <cfRule type="expression" dxfId="1382" priority="1868">
      <formula>IF(RIGHT(TEXT(AU443,"0.#"),1)=".",TRUE,FALSE)</formula>
    </cfRule>
  </conditionalFormatting>
  <conditionalFormatting sqref="AU444">
    <cfRule type="expression" dxfId="1381" priority="1865">
      <formula>IF(RIGHT(TEXT(AU444,"0.#"),1)=".",FALSE,TRUE)</formula>
    </cfRule>
    <cfRule type="expression" dxfId="1380" priority="1866">
      <formula>IF(RIGHT(TEXT(AU444,"0.#"),1)=".",TRUE,FALSE)</formula>
    </cfRule>
  </conditionalFormatting>
  <conditionalFormatting sqref="AI445">
    <cfRule type="expression" dxfId="1379" priority="1857">
      <formula>IF(RIGHT(TEXT(AI445,"0.#"),1)=".",FALSE,TRUE)</formula>
    </cfRule>
    <cfRule type="expression" dxfId="1378" priority="1858">
      <formula>IF(RIGHT(TEXT(AI445,"0.#"),1)=".",TRUE,FALSE)</formula>
    </cfRule>
  </conditionalFormatting>
  <conditionalFormatting sqref="AI443">
    <cfRule type="expression" dxfId="1377" priority="1861">
      <formula>IF(RIGHT(TEXT(AI443,"0.#"),1)=".",FALSE,TRUE)</formula>
    </cfRule>
    <cfRule type="expression" dxfId="1376" priority="1862">
      <formula>IF(RIGHT(TEXT(AI443,"0.#"),1)=".",TRUE,FALSE)</formula>
    </cfRule>
  </conditionalFormatting>
  <conditionalFormatting sqref="AI444">
    <cfRule type="expression" dxfId="1375" priority="1859">
      <formula>IF(RIGHT(TEXT(AI444,"0.#"),1)=".",FALSE,TRUE)</formula>
    </cfRule>
    <cfRule type="expression" dxfId="1374" priority="1860">
      <formula>IF(RIGHT(TEXT(AI444,"0.#"),1)=".",TRUE,FALSE)</formula>
    </cfRule>
  </conditionalFormatting>
  <conditionalFormatting sqref="AQ443">
    <cfRule type="expression" dxfId="1373" priority="1851">
      <formula>IF(RIGHT(TEXT(AQ443,"0.#"),1)=".",FALSE,TRUE)</formula>
    </cfRule>
    <cfRule type="expression" dxfId="1372" priority="1852">
      <formula>IF(RIGHT(TEXT(AQ443,"0.#"),1)=".",TRUE,FALSE)</formula>
    </cfRule>
  </conditionalFormatting>
  <conditionalFormatting sqref="AQ444">
    <cfRule type="expression" dxfId="1371" priority="1855">
      <formula>IF(RIGHT(TEXT(AQ444,"0.#"),1)=".",FALSE,TRUE)</formula>
    </cfRule>
    <cfRule type="expression" dxfId="1370" priority="1856">
      <formula>IF(RIGHT(TEXT(AQ444,"0.#"),1)=".",TRUE,FALSE)</formula>
    </cfRule>
  </conditionalFormatting>
  <conditionalFormatting sqref="AQ445">
    <cfRule type="expression" dxfId="1369" priority="1853">
      <formula>IF(RIGHT(TEXT(AQ445,"0.#"),1)=".",FALSE,TRUE)</formula>
    </cfRule>
    <cfRule type="expression" dxfId="1368" priority="1854">
      <formula>IF(RIGHT(TEXT(AQ445,"0.#"),1)=".",TRUE,FALSE)</formula>
    </cfRule>
  </conditionalFormatting>
  <conditionalFormatting sqref="Y880:Y907">
    <cfRule type="expression" dxfId="1367" priority="2081">
      <formula>IF(RIGHT(TEXT(Y880,"0.#"),1)=".",FALSE,TRUE)</formula>
    </cfRule>
    <cfRule type="expression" dxfId="1366" priority="2082">
      <formula>IF(RIGHT(TEXT(Y880,"0.#"),1)=".",TRUE,FALSE)</formula>
    </cfRule>
  </conditionalFormatting>
  <conditionalFormatting sqref="Y878:Y879">
    <cfRule type="expression" dxfId="1365" priority="2075">
      <formula>IF(RIGHT(TEXT(Y878,"0.#"),1)=".",FALSE,TRUE)</formula>
    </cfRule>
    <cfRule type="expression" dxfId="1364" priority="2076">
      <formula>IF(RIGHT(TEXT(Y878,"0.#"),1)=".",TRUE,FALSE)</formula>
    </cfRule>
  </conditionalFormatting>
  <conditionalFormatting sqref="Y913:Y940">
    <cfRule type="expression" dxfId="1363" priority="2069">
      <formula>IF(RIGHT(TEXT(Y913,"0.#"),1)=".",FALSE,TRUE)</formula>
    </cfRule>
    <cfRule type="expression" dxfId="1362" priority="2070">
      <formula>IF(RIGHT(TEXT(Y913,"0.#"),1)=".",TRUE,FALSE)</formula>
    </cfRule>
  </conditionalFormatting>
  <conditionalFormatting sqref="Y911:Y912">
    <cfRule type="expression" dxfId="1361" priority="2063">
      <formula>IF(RIGHT(TEXT(Y911,"0.#"),1)=".",FALSE,TRUE)</formula>
    </cfRule>
    <cfRule type="expression" dxfId="1360" priority="2064">
      <formula>IF(RIGHT(TEXT(Y911,"0.#"),1)=".",TRUE,FALSE)</formula>
    </cfRule>
  </conditionalFormatting>
  <conditionalFormatting sqref="Y946:Y973">
    <cfRule type="expression" dxfId="1359" priority="2057">
      <formula>IF(RIGHT(TEXT(Y946,"0.#"),1)=".",FALSE,TRUE)</formula>
    </cfRule>
    <cfRule type="expression" dxfId="1358" priority="2058">
      <formula>IF(RIGHT(TEXT(Y946,"0.#"),1)=".",TRUE,FALSE)</formula>
    </cfRule>
  </conditionalFormatting>
  <conditionalFormatting sqref="Y944:Y945">
    <cfRule type="expression" dxfId="1357" priority="2051">
      <formula>IF(RIGHT(TEXT(Y944,"0.#"),1)=".",FALSE,TRUE)</formula>
    </cfRule>
    <cfRule type="expression" dxfId="1356" priority="2052">
      <formula>IF(RIGHT(TEXT(Y944,"0.#"),1)=".",TRUE,FALSE)</formula>
    </cfRule>
  </conditionalFormatting>
  <conditionalFormatting sqref="Y979:Y1006">
    <cfRule type="expression" dxfId="1355" priority="2045">
      <formula>IF(RIGHT(TEXT(Y979,"0.#"),1)=".",FALSE,TRUE)</formula>
    </cfRule>
    <cfRule type="expression" dxfId="1354" priority="2046">
      <formula>IF(RIGHT(TEXT(Y979,"0.#"),1)=".",TRUE,FALSE)</formula>
    </cfRule>
  </conditionalFormatting>
  <conditionalFormatting sqref="Y977:Y978">
    <cfRule type="expression" dxfId="1353" priority="2039">
      <formula>IF(RIGHT(TEXT(Y977,"0.#"),1)=".",FALSE,TRUE)</formula>
    </cfRule>
    <cfRule type="expression" dxfId="1352" priority="2040">
      <formula>IF(RIGHT(TEXT(Y977,"0.#"),1)=".",TRUE,FALSE)</formula>
    </cfRule>
  </conditionalFormatting>
  <conditionalFormatting sqref="Y1012:Y1039">
    <cfRule type="expression" dxfId="1351" priority="2033">
      <formula>IF(RIGHT(TEXT(Y1012,"0.#"),1)=".",FALSE,TRUE)</formula>
    </cfRule>
    <cfRule type="expression" dxfId="1350" priority="2034">
      <formula>IF(RIGHT(TEXT(Y1012,"0.#"),1)=".",TRUE,FALSE)</formula>
    </cfRule>
  </conditionalFormatting>
  <conditionalFormatting sqref="W23">
    <cfRule type="expression" dxfId="1349" priority="2317">
      <formula>IF(RIGHT(TEXT(W23,"0.#"),1)=".",FALSE,TRUE)</formula>
    </cfRule>
    <cfRule type="expression" dxfId="1348" priority="2318">
      <formula>IF(RIGHT(TEXT(W23,"0.#"),1)=".",TRUE,FALSE)</formula>
    </cfRule>
  </conditionalFormatting>
  <conditionalFormatting sqref="W24:W27">
    <cfRule type="expression" dxfId="1347" priority="2315">
      <formula>IF(RIGHT(TEXT(W24,"0.#"),1)=".",FALSE,TRUE)</formula>
    </cfRule>
    <cfRule type="expression" dxfId="1346" priority="2316">
      <formula>IF(RIGHT(TEXT(W24,"0.#"),1)=".",TRUE,FALSE)</formula>
    </cfRule>
  </conditionalFormatting>
  <conditionalFormatting sqref="W28">
    <cfRule type="expression" dxfId="1345" priority="2307">
      <formula>IF(RIGHT(TEXT(W28,"0.#"),1)=".",FALSE,TRUE)</formula>
    </cfRule>
    <cfRule type="expression" dxfId="1344" priority="2308">
      <formula>IF(RIGHT(TEXT(W28,"0.#"),1)=".",TRUE,FALSE)</formula>
    </cfRule>
  </conditionalFormatting>
  <conditionalFormatting sqref="P23">
    <cfRule type="expression" dxfId="1343" priority="2305">
      <formula>IF(RIGHT(TEXT(P23,"0.#"),1)=".",FALSE,TRUE)</formula>
    </cfRule>
    <cfRule type="expression" dxfId="1342" priority="2306">
      <formula>IF(RIGHT(TEXT(P23,"0.#"),1)=".",TRUE,FALSE)</formula>
    </cfRule>
  </conditionalFormatting>
  <conditionalFormatting sqref="P24:P27">
    <cfRule type="expression" dxfId="1341" priority="2303">
      <formula>IF(RIGHT(TEXT(P24,"0.#"),1)=".",FALSE,TRUE)</formula>
    </cfRule>
    <cfRule type="expression" dxfId="1340" priority="2304">
      <formula>IF(RIGHT(TEXT(P24,"0.#"),1)=".",TRUE,FALSE)</formula>
    </cfRule>
  </conditionalFormatting>
  <conditionalFormatting sqref="P28">
    <cfRule type="expression" dxfId="1339" priority="2301">
      <formula>IF(RIGHT(TEXT(P28,"0.#"),1)=".",FALSE,TRUE)</formula>
    </cfRule>
    <cfRule type="expression" dxfId="1338" priority="2302">
      <formula>IF(RIGHT(TEXT(P28,"0.#"),1)=".",TRUE,FALSE)</formula>
    </cfRule>
  </conditionalFormatting>
  <conditionalFormatting sqref="AQ114">
    <cfRule type="expression" dxfId="1337" priority="2285">
      <formula>IF(RIGHT(TEXT(AQ114,"0.#"),1)=".",FALSE,TRUE)</formula>
    </cfRule>
    <cfRule type="expression" dxfId="1336" priority="2286">
      <formula>IF(RIGHT(TEXT(AQ114,"0.#"),1)=".",TRUE,FALSE)</formula>
    </cfRule>
  </conditionalFormatting>
  <conditionalFormatting sqref="AQ104">
    <cfRule type="expression" dxfId="1335" priority="2299">
      <formula>IF(RIGHT(TEXT(AQ104,"0.#"),1)=".",FALSE,TRUE)</formula>
    </cfRule>
    <cfRule type="expression" dxfId="1334" priority="2300">
      <formula>IF(RIGHT(TEXT(AQ104,"0.#"),1)=".",TRUE,FALSE)</formula>
    </cfRule>
  </conditionalFormatting>
  <conditionalFormatting sqref="AQ105">
    <cfRule type="expression" dxfId="1333" priority="2297">
      <formula>IF(RIGHT(TEXT(AQ105,"0.#"),1)=".",FALSE,TRUE)</formula>
    </cfRule>
    <cfRule type="expression" dxfId="1332" priority="2298">
      <formula>IF(RIGHT(TEXT(AQ105,"0.#"),1)=".",TRUE,FALSE)</formula>
    </cfRule>
  </conditionalFormatting>
  <conditionalFormatting sqref="AQ107">
    <cfRule type="expression" dxfId="1331" priority="2295">
      <formula>IF(RIGHT(TEXT(AQ107,"0.#"),1)=".",FALSE,TRUE)</formula>
    </cfRule>
    <cfRule type="expression" dxfId="1330" priority="2296">
      <formula>IF(RIGHT(TEXT(AQ107,"0.#"),1)=".",TRUE,FALSE)</formula>
    </cfRule>
  </conditionalFormatting>
  <conditionalFormatting sqref="AQ108">
    <cfRule type="expression" dxfId="1329" priority="2293">
      <formula>IF(RIGHT(TEXT(AQ108,"0.#"),1)=".",FALSE,TRUE)</formula>
    </cfRule>
    <cfRule type="expression" dxfId="1328" priority="2294">
      <formula>IF(RIGHT(TEXT(AQ108,"0.#"),1)=".",TRUE,FALSE)</formula>
    </cfRule>
  </conditionalFormatting>
  <conditionalFormatting sqref="AQ110">
    <cfRule type="expression" dxfId="1327" priority="2291">
      <formula>IF(RIGHT(TEXT(AQ110,"0.#"),1)=".",FALSE,TRUE)</formula>
    </cfRule>
    <cfRule type="expression" dxfId="1326" priority="2292">
      <formula>IF(RIGHT(TEXT(AQ110,"0.#"),1)=".",TRUE,FALSE)</formula>
    </cfRule>
  </conditionalFormatting>
  <conditionalFormatting sqref="AQ111">
    <cfRule type="expression" dxfId="1325" priority="2289">
      <formula>IF(RIGHT(TEXT(AQ111,"0.#"),1)=".",FALSE,TRUE)</formula>
    </cfRule>
    <cfRule type="expression" dxfId="1324" priority="2290">
      <formula>IF(RIGHT(TEXT(AQ111,"0.#"),1)=".",TRUE,FALSE)</formula>
    </cfRule>
  </conditionalFormatting>
  <conditionalFormatting sqref="AQ113">
    <cfRule type="expression" dxfId="1323" priority="2287">
      <formula>IF(RIGHT(TEXT(AQ113,"0.#"),1)=".",FALSE,TRUE)</formula>
    </cfRule>
    <cfRule type="expression" dxfId="1322" priority="2288">
      <formula>IF(RIGHT(TEXT(AQ113,"0.#"),1)=".",TRUE,FALSE)</formula>
    </cfRule>
  </conditionalFormatting>
  <conditionalFormatting sqref="AE67">
    <cfRule type="expression" dxfId="1321" priority="2217">
      <formula>IF(RIGHT(TEXT(AE67,"0.#"),1)=".",FALSE,TRUE)</formula>
    </cfRule>
    <cfRule type="expression" dxfId="1320" priority="2218">
      <formula>IF(RIGHT(TEXT(AE67,"0.#"),1)=".",TRUE,FALSE)</formula>
    </cfRule>
  </conditionalFormatting>
  <conditionalFormatting sqref="AE68">
    <cfRule type="expression" dxfId="1319" priority="2215">
      <formula>IF(RIGHT(TEXT(AE68,"0.#"),1)=".",FALSE,TRUE)</formula>
    </cfRule>
    <cfRule type="expression" dxfId="1318" priority="2216">
      <formula>IF(RIGHT(TEXT(AE68,"0.#"),1)=".",TRUE,FALSE)</formula>
    </cfRule>
  </conditionalFormatting>
  <conditionalFormatting sqref="AE69">
    <cfRule type="expression" dxfId="1317" priority="2213">
      <formula>IF(RIGHT(TEXT(AE69,"0.#"),1)=".",FALSE,TRUE)</formula>
    </cfRule>
    <cfRule type="expression" dxfId="1316" priority="2214">
      <formula>IF(RIGHT(TEXT(AE69,"0.#"),1)=".",TRUE,FALSE)</formula>
    </cfRule>
  </conditionalFormatting>
  <conditionalFormatting sqref="AI69">
    <cfRule type="expression" dxfId="1315" priority="2211">
      <formula>IF(RIGHT(TEXT(AI69,"0.#"),1)=".",FALSE,TRUE)</formula>
    </cfRule>
    <cfRule type="expression" dxfId="1314" priority="2212">
      <formula>IF(RIGHT(TEXT(AI69,"0.#"),1)=".",TRUE,FALSE)</formula>
    </cfRule>
  </conditionalFormatting>
  <conditionalFormatting sqref="AI68">
    <cfRule type="expression" dxfId="1313" priority="2209">
      <formula>IF(RIGHT(TEXT(AI68,"0.#"),1)=".",FALSE,TRUE)</formula>
    </cfRule>
    <cfRule type="expression" dxfId="1312" priority="2210">
      <formula>IF(RIGHT(TEXT(AI68,"0.#"),1)=".",TRUE,FALSE)</formula>
    </cfRule>
  </conditionalFormatting>
  <conditionalFormatting sqref="AI67">
    <cfRule type="expression" dxfId="1311" priority="2207">
      <formula>IF(RIGHT(TEXT(AI67,"0.#"),1)=".",FALSE,TRUE)</formula>
    </cfRule>
    <cfRule type="expression" dxfId="1310" priority="2208">
      <formula>IF(RIGHT(TEXT(AI67,"0.#"),1)=".",TRUE,FALSE)</formula>
    </cfRule>
  </conditionalFormatting>
  <conditionalFormatting sqref="AM67">
    <cfRule type="expression" dxfId="1309" priority="2205">
      <formula>IF(RIGHT(TEXT(AM67,"0.#"),1)=".",FALSE,TRUE)</formula>
    </cfRule>
    <cfRule type="expression" dxfId="1308" priority="2206">
      <formula>IF(RIGHT(TEXT(AM67,"0.#"),1)=".",TRUE,FALSE)</formula>
    </cfRule>
  </conditionalFormatting>
  <conditionalFormatting sqref="AM68">
    <cfRule type="expression" dxfId="1307" priority="2203">
      <formula>IF(RIGHT(TEXT(AM68,"0.#"),1)=".",FALSE,TRUE)</formula>
    </cfRule>
    <cfRule type="expression" dxfId="1306" priority="2204">
      <formula>IF(RIGHT(TEXT(AM68,"0.#"),1)=".",TRUE,FALSE)</formula>
    </cfRule>
  </conditionalFormatting>
  <conditionalFormatting sqref="AM69">
    <cfRule type="expression" dxfId="1305" priority="2201">
      <formula>IF(RIGHT(TEXT(AM69,"0.#"),1)=".",FALSE,TRUE)</formula>
    </cfRule>
    <cfRule type="expression" dxfId="1304" priority="2202">
      <formula>IF(RIGHT(TEXT(AM69,"0.#"),1)=".",TRUE,FALSE)</formula>
    </cfRule>
  </conditionalFormatting>
  <conditionalFormatting sqref="AQ67:AQ69">
    <cfRule type="expression" dxfId="1303" priority="2199">
      <formula>IF(RIGHT(TEXT(AQ67,"0.#"),1)=".",FALSE,TRUE)</formula>
    </cfRule>
    <cfRule type="expression" dxfId="1302" priority="2200">
      <formula>IF(RIGHT(TEXT(AQ67,"0.#"),1)=".",TRUE,FALSE)</formula>
    </cfRule>
  </conditionalFormatting>
  <conditionalFormatting sqref="AU67:AU69">
    <cfRule type="expression" dxfId="1301" priority="2197">
      <formula>IF(RIGHT(TEXT(AU67,"0.#"),1)=".",FALSE,TRUE)</formula>
    </cfRule>
    <cfRule type="expression" dxfId="1300" priority="2198">
      <formula>IF(RIGHT(TEXT(AU67,"0.#"),1)=".",TRUE,FALSE)</formula>
    </cfRule>
  </conditionalFormatting>
  <conditionalFormatting sqref="AE70">
    <cfRule type="expression" dxfId="1299" priority="2195">
      <formula>IF(RIGHT(TEXT(AE70,"0.#"),1)=".",FALSE,TRUE)</formula>
    </cfRule>
    <cfRule type="expression" dxfId="1298" priority="2196">
      <formula>IF(RIGHT(TEXT(AE70,"0.#"),1)=".",TRUE,FALSE)</formula>
    </cfRule>
  </conditionalFormatting>
  <conditionalFormatting sqref="AE71">
    <cfRule type="expression" dxfId="1297" priority="2193">
      <formula>IF(RIGHT(TEXT(AE71,"0.#"),1)=".",FALSE,TRUE)</formula>
    </cfRule>
    <cfRule type="expression" dxfId="1296" priority="2194">
      <formula>IF(RIGHT(TEXT(AE71,"0.#"),1)=".",TRUE,FALSE)</formula>
    </cfRule>
  </conditionalFormatting>
  <conditionalFormatting sqref="AE72">
    <cfRule type="expression" dxfId="1295" priority="2191">
      <formula>IF(RIGHT(TEXT(AE72,"0.#"),1)=".",FALSE,TRUE)</formula>
    </cfRule>
    <cfRule type="expression" dxfId="1294" priority="2192">
      <formula>IF(RIGHT(TEXT(AE72,"0.#"),1)=".",TRUE,FALSE)</formula>
    </cfRule>
  </conditionalFormatting>
  <conditionalFormatting sqref="AI72">
    <cfRule type="expression" dxfId="1293" priority="2189">
      <formula>IF(RIGHT(TEXT(AI72,"0.#"),1)=".",FALSE,TRUE)</formula>
    </cfRule>
    <cfRule type="expression" dxfId="1292" priority="2190">
      <formula>IF(RIGHT(TEXT(AI72,"0.#"),1)=".",TRUE,FALSE)</formula>
    </cfRule>
  </conditionalFormatting>
  <conditionalFormatting sqref="AI71">
    <cfRule type="expression" dxfId="1291" priority="2187">
      <formula>IF(RIGHT(TEXT(AI71,"0.#"),1)=".",FALSE,TRUE)</formula>
    </cfRule>
    <cfRule type="expression" dxfId="1290" priority="2188">
      <formula>IF(RIGHT(TEXT(AI71,"0.#"),1)=".",TRUE,FALSE)</formula>
    </cfRule>
  </conditionalFormatting>
  <conditionalFormatting sqref="AI70">
    <cfRule type="expression" dxfId="1289" priority="2185">
      <formula>IF(RIGHT(TEXT(AI70,"0.#"),1)=".",FALSE,TRUE)</formula>
    </cfRule>
    <cfRule type="expression" dxfId="1288" priority="2186">
      <formula>IF(RIGHT(TEXT(AI70,"0.#"),1)=".",TRUE,FALSE)</formula>
    </cfRule>
  </conditionalFormatting>
  <conditionalFormatting sqref="AM70">
    <cfRule type="expression" dxfId="1287" priority="2183">
      <formula>IF(RIGHT(TEXT(AM70,"0.#"),1)=".",FALSE,TRUE)</formula>
    </cfRule>
    <cfRule type="expression" dxfId="1286" priority="2184">
      <formula>IF(RIGHT(TEXT(AM70,"0.#"),1)=".",TRUE,FALSE)</formula>
    </cfRule>
  </conditionalFormatting>
  <conditionalFormatting sqref="AM71">
    <cfRule type="expression" dxfId="1285" priority="2181">
      <formula>IF(RIGHT(TEXT(AM71,"0.#"),1)=".",FALSE,TRUE)</formula>
    </cfRule>
    <cfRule type="expression" dxfId="1284" priority="2182">
      <formula>IF(RIGHT(TEXT(AM71,"0.#"),1)=".",TRUE,FALSE)</formula>
    </cfRule>
  </conditionalFormatting>
  <conditionalFormatting sqref="AM72">
    <cfRule type="expression" dxfId="1283" priority="2179">
      <formula>IF(RIGHT(TEXT(AM72,"0.#"),1)=".",FALSE,TRUE)</formula>
    </cfRule>
    <cfRule type="expression" dxfId="1282" priority="2180">
      <formula>IF(RIGHT(TEXT(AM72,"0.#"),1)=".",TRUE,FALSE)</formula>
    </cfRule>
  </conditionalFormatting>
  <conditionalFormatting sqref="AQ70:AQ72">
    <cfRule type="expression" dxfId="1281" priority="2177">
      <formula>IF(RIGHT(TEXT(AQ70,"0.#"),1)=".",FALSE,TRUE)</formula>
    </cfRule>
    <cfRule type="expression" dxfId="1280" priority="2178">
      <formula>IF(RIGHT(TEXT(AQ70,"0.#"),1)=".",TRUE,FALSE)</formula>
    </cfRule>
  </conditionalFormatting>
  <conditionalFormatting sqref="AU70:AU72">
    <cfRule type="expression" dxfId="1279" priority="2175">
      <formula>IF(RIGHT(TEXT(AU70,"0.#"),1)=".",FALSE,TRUE)</formula>
    </cfRule>
    <cfRule type="expression" dxfId="1278" priority="2176">
      <formula>IF(RIGHT(TEXT(AU70,"0.#"),1)=".",TRUE,FALSE)</formula>
    </cfRule>
  </conditionalFormatting>
  <conditionalFormatting sqref="AU656">
    <cfRule type="expression" dxfId="1277" priority="693">
      <formula>IF(RIGHT(TEXT(AU656,"0.#"),1)=".",FALSE,TRUE)</formula>
    </cfRule>
    <cfRule type="expression" dxfId="1276" priority="694">
      <formula>IF(RIGHT(TEXT(AU656,"0.#"),1)=".",TRUE,FALSE)</formula>
    </cfRule>
  </conditionalFormatting>
  <conditionalFormatting sqref="AQ655">
    <cfRule type="expression" dxfId="1275" priority="685">
      <formula>IF(RIGHT(TEXT(AQ655,"0.#"),1)=".",FALSE,TRUE)</formula>
    </cfRule>
    <cfRule type="expression" dxfId="1274" priority="686">
      <formula>IF(RIGHT(TEXT(AQ655,"0.#"),1)=".",TRUE,FALSE)</formula>
    </cfRule>
  </conditionalFormatting>
  <conditionalFormatting sqref="AI696">
    <cfRule type="expression" dxfId="1273" priority="477">
      <formula>IF(RIGHT(TEXT(AI696,"0.#"),1)=".",FALSE,TRUE)</formula>
    </cfRule>
    <cfRule type="expression" dxfId="1272" priority="478">
      <formula>IF(RIGHT(TEXT(AI696,"0.#"),1)=".",TRUE,FALSE)</formula>
    </cfRule>
  </conditionalFormatting>
  <conditionalFormatting sqref="AQ694">
    <cfRule type="expression" dxfId="1271" priority="471">
      <formula>IF(RIGHT(TEXT(AQ694,"0.#"),1)=".",FALSE,TRUE)</formula>
    </cfRule>
    <cfRule type="expression" dxfId="1270" priority="472">
      <formula>IF(RIGHT(TEXT(AQ694,"0.#"),1)=".",TRUE,FALSE)</formula>
    </cfRule>
  </conditionalFormatting>
  <conditionalFormatting sqref="AL880:AO907">
    <cfRule type="expression" dxfId="1269" priority="2083">
      <formula>IF(AND(AL880&gt;=0,RIGHT(TEXT(AL880,"0.#"),1)&lt;&gt;"."),TRUE,FALSE)</formula>
    </cfRule>
    <cfRule type="expression" dxfId="1268" priority="2084">
      <formula>IF(AND(AL880&gt;=0,RIGHT(TEXT(AL880,"0.#"),1)="."),TRUE,FALSE)</formula>
    </cfRule>
    <cfRule type="expression" dxfId="1267" priority="2085">
      <formula>IF(AND(AL880&lt;0,RIGHT(TEXT(AL880,"0.#"),1)&lt;&gt;"."),TRUE,FALSE)</formula>
    </cfRule>
    <cfRule type="expression" dxfId="1266" priority="2086">
      <formula>IF(AND(AL880&lt;0,RIGHT(TEXT(AL880,"0.#"),1)="."),TRUE,FALSE)</formula>
    </cfRule>
  </conditionalFormatting>
  <conditionalFormatting sqref="AL878:AO879">
    <cfRule type="expression" dxfId="1265" priority="2077">
      <formula>IF(AND(AL878&gt;=0,RIGHT(TEXT(AL878,"0.#"),1)&lt;&gt;"."),TRUE,FALSE)</formula>
    </cfRule>
    <cfRule type="expression" dxfId="1264" priority="2078">
      <formula>IF(AND(AL878&gt;=0,RIGHT(TEXT(AL878,"0.#"),1)="."),TRUE,FALSE)</formula>
    </cfRule>
    <cfRule type="expression" dxfId="1263" priority="2079">
      <formula>IF(AND(AL878&lt;0,RIGHT(TEXT(AL878,"0.#"),1)&lt;&gt;"."),TRUE,FALSE)</formula>
    </cfRule>
    <cfRule type="expression" dxfId="1262" priority="2080">
      <formula>IF(AND(AL878&lt;0,RIGHT(TEXT(AL878,"0.#"),1)="."),TRUE,FALSE)</formula>
    </cfRule>
  </conditionalFormatting>
  <conditionalFormatting sqref="AL913:AO940">
    <cfRule type="expression" dxfId="1261" priority="2071">
      <formula>IF(AND(AL913&gt;=0,RIGHT(TEXT(AL913,"0.#"),1)&lt;&gt;"."),TRUE,FALSE)</formula>
    </cfRule>
    <cfRule type="expression" dxfId="1260" priority="2072">
      <formula>IF(AND(AL913&gt;=0,RIGHT(TEXT(AL913,"0.#"),1)="."),TRUE,FALSE)</formula>
    </cfRule>
    <cfRule type="expression" dxfId="1259" priority="2073">
      <formula>IF(AND(AL913&lt;0,RIGHT(TEXT(AL913,"0.#"),1)&lt;&gt;"."),TRUE,FALSE)</formula>
    </cfRule>
    <cfRule type="expression" dxfId="1258" priority="2074">
      <formula>IF(AND(AL913&lt;0,RIGHT(TEXT(AL913,"0.#"),1)="."),TRUE,FALSE)</formula>
    </cfRule>
  </conditionalFormatting>
  <conditionalFormatting sqref="AL911:AO912">
    <cfRule type="expression" dxfId="1257" priority="2065">
      <formula>IF(AND(AL911&gt;=0,RIGHT(TEXT(AL911,"0.#"),1)&lt;&gt;"."),TRUE,FALSE)</formula>
    </cfRule>
    <cfRule type="expression" dxfId="1256" priority="2066">
      <formula>IF(AND(AL911&gt;=0,RIGHT(TEXT(AL911,"0.#"),1)="."),TRUE,FALSE)</formula>
    </cfRule>
    <cfRule type="expression" dxfId="1255" priority="2067">
      <formula>IF(AND(AL911&lt;0,RIGHT(TEXT(AL911,"0.#"),1)&lt;&gt;"."),TRUE,FALSE)</formula>
    </cfRule>
    <cfRule type="expression" dxfId="1254" priority="2068">
      <formula>IF(AND(AL911&lt;0,RIGHT(TEXT(AL911,"0.#"),1)="."),TRUE,FALSE)</formula>
    </cfRule>
  </conditionalFormatting>
  <conditionalFormatting sqref="AL946:AO973">
    <cfRule type="expression" dxfId="1253" priority="2059">
      <formula>IF(AND(AL946&gt;=0,RIGHT(TEXT(AL946,"0.#"),1)&lt;&gt;"."),TRUE,FALSE)</formula>
    </cfRule>
    <cfRule type="expression" dxfId="1252" priority="2060">
      <formula>IF(AND(AL946&gt;=0,RIGHT(TEXT(AL946,"0.#"),1)="."),TRUE,FALSE)</formula>
    </cfRule>
    <cfRule type="expression" dxfId="1251" priority="2061">
      <formula>IF(AND(AL946&lt;0,RIGHT(TEXT(AL946,"0.#"),1)&lt;&gt;"."),TRUE,FALSE)</formula>
    </cfRule>
    <cfRule type="expression" dxfId="1250" priority="2062">
      <formula>IF(AND(AL946&lt;0,RIGHT(TEXT(AL946,"0.#"),1)="."),TRUE,FALSE)</formula>
    </cfRule>
  </conditionalFormatting>
  <conditionalFormatting sqref="AL944:AO945">
    <cfRule type="expression" dxfId="1249" priority="2053">
      <formula>IF(AND(AL944&gt;=0,RIGHT(TEXT(AL944,"0.#"),1)&lt;&gt;"."),TRUE,FALSE)</formula>
    </cfRule>
    <cfRule type="expression" dxfId="1248" priority="2054">
      <formula>IF(AND(AL944&gt;=0,RIGHT(TEXT(AL944,"0.#"),1)="."),TRUE,FALSE)</formula>
    </cfRule>
    <cfRule type="expression" dxfId="1247" priority="2055">
      <formula>IF(AND(AL944&lt;0,RIGHT(TEXT(AL944,"0.#"),1)&lt;&gt;"."),TRUE,FALSE)</formula>
    </cfRule>
    <cfRule type="expression" dxfId="1246" priority="2056">
      <formula>IF(AND(AL944&lt;0,RIGHT(TEXT(AL944,"0.#"),1)="."),TRUE,FALSE)</formula>
    </cfRule>
  </conditionalFormatting>
  <conditionalFormatting sqref="AL979:AO1006">
    <cfRule type="expression" dxfId="1245" priority="2047">
      <formula>IF(AND(AL979&gt;=0,RIGHT(TEXT(AL979,"0.#"),1)&lt;&gt;"."),TRUE,FALSE)</formula>
    </cfRule>
    <cfRule type="expression" dxfId="1244" priority="2048">
      <formula>IF(AND(AL979&gt;=0,RIGHT(TEXT(AL979,"0.#"),1)="."),TRUE,FALSE)</formula>
    </cfRule>
    <cfRule type="expression" dxfId="1243" priority="2049">
      <formula>IF(AND(AL979&lt;0,RIGHT(TEXT(AL979,"0.#"),1)&lt;&gt;"."),TRUE,FALSE)</formula>
    </cfRule>
    <cfRule type="expression" dxfId="1242" priority="2050">
      <formula>IF(AND(AL979&lt;0,RIGHT(TEXT(AL979,"0.#"),1)="."),TRUE,FALSE)</formula>
    </cfRule>
  </conditionalFormatting>
  <conditionalFormatting sqref="AL977:AO978">
    <cfRule type="expression" dxfId="1241" priority="2041">
      <formula>IF(AND(AL977&gt;=0,RIGHT(TEXT(AL977,"0.#"),1)&lt;&gt;"."),TRUE,FALSE)</formula>
    </cfRule>
    <cfRule type="expression" dxfId="1240" priority="2042">
      <formula>IF(AND(AL977&gt;=0,RIGHT(TEXT(AL977,"0.#"),1)="."),TRUE,FALSE)</formula>
    </cfRule>
    <cfRule type="expression" dxfId="1239" priority="2043">
      <formula>IF(AND(AL977&lt;0,RIGHT(TEXT(AL977,"0.#"),1)&lt;&gt;"."),TRUE,FALSE)</formula>
    </cfRule>
    <cfRule type="expression" dxfId="1238" priority="2044">
      <formula>IF(AND(AL977&lt;0,RIGHT(TEXT(AL977,"0.#"),1)="."),TRUE,FALSE)</formula>
    </cfRule>
  </conditionalFormatting>
  <conditionalFormatting sqref="AL1012:AO1039">
    <cfRule type="expression" dxfId="1237" priority="2035">
      <formula>IF(AND(AL1012&gt;=0,RIGHT(TEXT(AL1012,"0.#"),1)&lt;&gt;"."),TRUE,FALSE)</formula>
    </cfRule>
    <cfRule type="expression" dxfId="1236" priority="2036">
      <formula>IF(AND(AL1012&gt;=0,RIGHT(TEXT(AL1012,"0.#"),1)="."),TRUE,FALSE)</formula>
    </cfRule>
    <cfRule type="expression" dxfId="1235" priority="2037">
      <formula>IF(AND(AL1012&lt;0,RIGHT(TEXT(AL1012,"0.#"),1)&lt;&gt;"."),TRUE,FALSE)</formula>
    </cfRule>
    <cfRule type="expression" dxfId="1234" priority="2038">
      <formula>IF(AND(AL1012&lt;0,RIGHT(TEXT(AL1012,"0.#"),1)="."),TRUE,FALSE)</formula>
    </cfRule>
  </conditionalFormatting>
  <conditionalFormatting sqref="AL1010:AO1011">
    <cfRule type="expression" dxfId="1233" priority="2029">
      <formula>IF(AND(AL1010&gt;=0,RIGHT(TEXT(AL1010,"0.#"),1)&lt;&gt;"."),TRUE,FALSE)</formula>
    </cfRule>
    <cfRule type="expression" dxfId="1232" priority="2030">
      <formula>IF(AND(AL1010&gt;=0,RIGHT(TEXT(AL1010,"0.#"),1)="."),TRUE,FALSE)</formula>
    </cfRule>
    <cfRule type="expression" dxfId="1231" priority="2031">
      <formula>IF(AND(AL1010&lt;0,RIGHT(TEXT(AL1010,"0.#"),1)&lt;&gt;"."),TRUE,FALSE)</formula>
    </cfRule>
    <cfRule type="expression" dxfId="1230" priority="2032">
      <formula>IF(AND(AL1010&lt;0,RIGHT(TEXT(AL1010,"0.#"),1)="."),TRUE,FALSE)</formula>
    </cfRule>
  </conditionalFormatting>
  <conditionalFormatting sqref="Y1010:Y1011">
    <cfRule type="expression" dxfId="1229" priority="2027">
      <formula>IF(RIGHT(TEXT(Y1010,"0.#"),1)=".",FALSE,TRUE)</formula>
    </cfRule>
    <cfRule type="expression" dxfId="1228" priority="2028">
      <formula>IF(RIGHT(TEXT(Y1010,"0.#"),1)=".",TRUE,FALSE)</formula>
    </cfRule>
  </conditionalFormatting>
  <conditionalFormatting sqref="AL1045:AO1072">
    <cfRule type="expression" dxfId="1227" priority="2023">
      <formula>IF(AND(AL1045&gt;=0,RIGHT(TEXT(AL1045,"0.#"),1)&lt;&gt;"."),TRUE,FALSE)</formula>
    </cfRule>
    <cfRule type="expression" dxfId="1226" priority="2024">
      <formula>IF(AND(AL1045&gt;=0,RIGHT(TEXT(AL1045,"0.#"),1)="."),TRUE,FALSE)</formula>
    </cfRule>
    <cfRule type="expression" dxfId="1225" priority="2025">
      <formula>IF(AND(AL1045&lt;0,RIGHT(TEXT(AL1045,"0.#"),1)&lt;&gt;"."),TRUE,FALSE)</formula>
    </cfRule>
    <cfRule type="expression" dxfId="1224" priority="2026">
      <formula>IF(AND(AL1045&lt;0,RIGHT(TEXT(AL1045,"0.#"),1)="."),TRUE,FALSE)</formula>
    </cfRule>
  </conditionalFormatting>
  <conditionalFormatting sqref="Y1045:Y1072">
    <cfRule type="expression" dxfId="1223" priority="2021">
      <formula>IF(RIGHT(TEXT(Y1045,"0.#"),1)=".",FALSE,TRUE)</formula>
    </cfRule>
    <cfRule type="expression" dxfId="1222" priority="2022">
      <formula>IF(RIGHT(TEXT(Y1045,"0.#"),1)=".",TRUE,FALSE)</formula>
    </cfRule>
  </conditionalFormatting>
  <conditionalFormatting sqref="AL1043:AO1044">
    <cfRule type="expression" dxfId="1221" priority="2017">
      <formula>IF(AND(AL1043&gt;=0,RIGHT(TEXT(AL1043,"0.#"),1)&lt;&gt;"."),TRUE,FALSE)</formula>
    </cfRule>
    <cfRule type="expression" dxfId="1220" priority="2018">
      <formula>IF(AND(AL1043&gt;=0,RIGHT(TEXT(AL1043,"0.#"),1)="."),TRUE,FALSE)</formula>
    </cfRule>
    <cfRule type="expression" dxfId="1219" priority="2019">
      <formula>IF(AND(AL1043&lt;0,RIGHT(TEXT(AL1043,"0.#"),1)&lt;&gt;"."),TRUE,FALSE)</formula>
    </cfRule>
    <cfRule type="expression" dxfId="1218" priority="2020">
      <formula>IF(AND(AL1043&lt;0,RIGHT(TEXT(AL1043,"0.#"),1)="."),TRUE,FALSE)</formula>
    </cfRule>
  </conditionalFormatting>
  <conditionalFormatting sqref="Y1043:Y1044">
    <cfRule type="expression" dxfId="1217" priority="2015">
      <formula>IF(RIGHT(TEXT(Y1043,"0.#"),1)=".",FALSE,TRUE)</formula>
    </cfRule>
    <cfRule type="expression" dxfId="1216" priority="2016">
      <formula>IF(RIGHT(TEXT(Y1043,"0.#"),1)=".",TRUE,FALSE)</formula>
    </cfRule>
  </conditionalFormatting>
  <conditionalFormatting sqref="AL1078:AO1105">
    <cfRule type="expression" dxfId="1215" priority="2011">
      <formula>IF(AND(AL1078&gt;=0,RIGHT(TEXT(AL1078,"0.#"),1)&lt;&gt;"."),TRUE,FALSE)</formula>
    </cfRule>
    <cfRule type="expression" dxfId="1214" priority="2012">
      <formula>IF(AND(AL1078&gt;=0,RIGHT(TEXT(AL1078,"0.#"),1)="."),TRUE,FALSE)</formula>
    </cfRule>
    <cfRule type="expression" dxfId="1213" priority="2013">
      <formula>IF(AND(AL1078&lt;0,RIGHT(TEXT(AL1078,"0.#"),1)&lt;&gt;"."),TRUE,FALSE)</formula>
    </cfRule>
    <cfRule type="expression" dxfId="1212" priority="2014">
      <formula>IF(AND(AL1078&lt;0,RIGHT(TEXT(AL1078,"0.#"),1)="."),TRUE,FALSE)</formula>
    </cfRule>
  </conditionalFormatting>
  <conditionalFormatting sqref="Y1078:Y1105">
    <cfRule type="expression" dxfId="1211" priority="2009">
      <formula>IF(RIGHT(TEXT(Y1078,"0.#"),1)=".",FALSE,TRUE)</formula>
    </cfRule>
    <cfRule type="expression" dxfId="1210" priority="2010">
      <formula>IF(RIGHT(TEXT(Y1078,"0.#"),1)=".",TRUE,FALSE)</formula>
    </cfRule>
  </conditionalFormatting>
  <conditionalFormatting sqref="AL1076:AO1077">
    <cfRule type="expression" dxfId="1209" priority="2005">
      <formula>IF(AND(AL1076&gt;=0,RIGHT(TEXT(AL1076,"0.#"),1)&lt;&gt;"."),TRUE,FALSE)</formula>
    </cfRule>
    <cfRule type="expression" dxfId="1208" priority="2006">
      <formula>IF(AND(AL1076&gt;=0,RIGHT(TEXT(AL1076,"0.#"),1)="."),TRUE,FALSE)</formula>
    </cfRule>
    <cfRule type="expression" dxfId="1207" priority="2007">
      <formula>IF(AND(AL1076&lt;0,RIGHT(TEXT(AL1076,"0.#"),1)&lt;&gt;"."),TRUE,FALSE)</formula>
    </cfRule>
    <cfRule type="expression" dxfId="1206" priority="2008">
      <formula>IF(AND(AL1076&lt;0,RIGHT(TEXT(AL1076,"0.#"),1)="."),TRUE,FALSE)</formula>
    </cfRule>
  </conditionalFormatting>
  <conditionalFormatting sqref="Y1076:Y1077">
    <cfRule type="expression" dxfId="1205" priority="2003">
      <formula>IF(RIGHT(TEXT(Y1076,"0.#"),1)=".",FALSE,TRUE)</formula>
    </cfRule>
    <cfRule type="expression" dxfId="1204" priority="2004">
      <formula>IF(RIGHT(TEXT(Y1076,"0.#"),1)=".",TRUE,FALSE)</formula>
    </cfRule>
  </conditionalFormatting>
  <conditionalFormatting sqref="AE39">
    <cfRule type="expression" dxfId="1203" priority="2001">
      <formula>IF(RIGHT(TEXT(AE39,"0.#"),1)=".",FALSE,TRUE)</formula>
    </cfRule>
    <cfRule type="expression" dxfId="1202" priority="2002">
      <formula>IF(RIGHT(TEXT(AE39,"0.#"),1)=".",TRUE,FALSE)</formula>
    </cfRule>
  </conditionalFormatting>
  <conditionalFormatting sqref="AM41">
    <cfRule type="expression" dxfId="1201" priority="1985">
      <formula>IF(RIGHT(TEXT(AM41,"0.#"),1)=".",FALSE,TRUE)</formula>
    </cfRule>
    <cfRule type="expression" dxfId="1200" priority="1986">
      <formula>IF(RIGHT(TEXT(AM41,"0.#"),1)=".",TRUE,FALSE)</formula>
    </cfRule>
  </conditionalFormatting>
  <conditionalFormatting sqref="AE40 AI40">
    <cfRule type="expression" dxfId="1199" priority="1999">
      <formula>IF(RIGHT(TEXT(AE40,"0.#"),1)=".",FALSE,TRUE)</formula>
    </cfRule>
    <cfRule type="expression" dxfId="1198" priority="2000">
      <formula>IF(RIGHT(TEXT(AE40,"0.#"),1)=".",TRUE,FALSE)</formula>
    </cfRule>
  </conditionalFormatting>
  <conditionalFormatting sqref="AE41">
    <cfRule type="expression" dxfId="1197" priority="1997">
      <formula>IF(RIGHT(TEXT(AE41,"0.#"),1)=".",FALSE,TRUE)</formula>
    </cfRule>
    <cfRule type="expression" dxfId="1196" priority="1998">
      <formula>IF(RIGHT(TEXT(AE41,"0.#"),1)=".",TRUE,FALSE)</formula>
    </cfRule>
  </conditionalFormatting>
  <conditionalFormatting sqref="AI41">
    <cfRule type="expression" dxfId="1195" priority="1995">
      <formula>IF(RIGHT(TEXT(AI41,"0.#"),1)=".",FALSE,TRUE)</formula>
    </cfRule>
    <cfRule type="expression" dxfId="1194" priority="1996">
      <formula>IF(RIGHT(TEXT(AI41,"0.#"),1)=".",TRUE,FALSE)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4">
    <cfRule type="expression" dxfId="11" priority="7">
      <formula>IF(RIGHT(TEXT(AI34,"0.#"),1)=".",FALSE,TRUE)</formula>
    </cfRule>
    <cfRule type="expression" dxfId="10" priority="8">
      <formula>IF(RIGHT(TEXT(AI34,"0.#"),1)=".",TRUE,FALSE)</formula>
    </cfRule>
  </conditionalFormatting>
  <conditionalFormatting sqref="AI32">
    <cfRule type="expression" dxfId="9" priority="11">
      <formula>IF(RIGHT(TEXT(AI32,"0.#"),1)=".",FALSE,TRUE)</formula>
    </cfRule>
    <cfRule type="expression" dxfId="8" priority="12">
      <formula>IF(RIGHT(TEXT(AI32,"0.#"),1)=".",TRUE,FALSE)</formula>
    </cfRule>
  </conditionalFormatting>
  <conditionalFormatting sqref="AI33">
    <cfRule type="expression" dxfId="7" priority="9">
      <formula>IF(RIGHT(TEXT(AI33,"0.#"),1)=".",FALSE,TRUE)</formula>
    </cfRule>
    <cfRule type="expression" dxfId="6" priority="10">
      <formula>IF(RIGHT(TEXT(AI33,"0.#"),1)=".",TRUE,FALSE)</formula>
    </cfRule>
  </conditionalFormatting>
  <conditionalFormatting sqref="AE34">
    <cfRule type="expression" dxfId="5" priority="3">
      <formula>IF(RIGHT(TEXT(AE34,"0.#"),1)=".",FALSE,TRUE)</formula>
    </cfRule>
    <cfRule type="expression" dxfId="4" priority="4">
      <formula>IF(RIGHT(TEXT(AE34,"0.#"),1)=".",TRUE,FALSE)</formula>
    </cfRule>
  </conditionalFormatting>
  <conditionalFormatting sqref="AE32">
    <cfRule type="expression" dxfId="3" priority="5">
      <formula>IF(RIGHT(TEXT(AE32,"0.#"),1)=".",FALSE,TRUE)</formula>
    </cfRule>
    <cfRule type="expression" dxfId="2" priority="6">
      <formula>IF(RIGHT(TEXT(AE32,"0.#"),1)=".",TRUE,FALSE)</formula>
    </cfRule>
  </conditionalFormatting>
  <conditionalFormatting sqref="AE33">
    <cfRule type="expression" dxfId="1" priority="1">
      <formula>IF(RIGHT(TEXT(AE33,"0.#"),1)=".",FALSE,TRUE)</formula>
    </cfRule>
    <cfRule type="expression" dxfId="0" priority="2">
      <formula>IF(RIGHT(TEXT(AE33,"0.#"),1)=".",TRUE,FALSE)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8" manualBreakCount="8">
    <brk id="43" max="49" man="1"/>
    <brk id="99" max="49" man="1"/>
    <brk id="483" max="49" man="1"/>
    <brk id="514" max="49" man="1"/>
    <brk id="733" max="49" man="1"/>
    <brk id="747" max="49" man="1"/>
    <brk id="786" max="49" man="1"/>
    <brk id="82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6" sqref="Q6"/>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163</v>
      </c>
      <c r="B1" s="870" t="s">
        <v>150</v>
      </c>
      <c r="F1" s="877" t="s">
        <v>29</v>
      </c>
      <c r="G1" s="877" t="s">
        <v>150</v>
      </c>
      <c r="K1" s="882" t="s">
        <v>188</v>
      </c>
      <c r="L1" s="870" t="s">
        <v>150</v>
      </c>
      <c r="O1" s="867"/>
      <c r="P1" s="877" t="s">
        <v>22</v>
      </c>
      <c r="Q1" s="877" t="s">
        <v>150</v>
      </c>
      <c r="T1" s="867"/>
      <c r="U1" s="883" t="s">
        <v>293</v>
      </c>
      <c r="W1" s="883" t="s">
        <v>292</v>
      </c>
      <c r="Y1" s="883" t="s">
        <v>34</v>
      </c>
      <c r="Z1" s="883" t="s">
        <v>548</v>
      </c>
      <c r="AA1" s="883" t="s">
        <v>159</v>
      </c>
      <c r="AB1" s="883" t="s">
        <v>550</v>
      </c>
      <c r="AC1" s="883" t="s">
        <v>84</v>
      </c>
      <c r="AD1" s="868"/>
      <c r="AE1" s="883" t="s">
        <v>122</v>
      </c>
      <c r="AF1" s="890"/>
      <c r="AG1" s="891" t="s">
        <v>337</v>
      </c>
      <c r="AI1" s="891" t="s">
        <v>348</v>
      </c>
      <c r="AK1" s="891" t="s">
        <v>358</v>
      </c>
      <c r="AM1" s="894"/>
      <c r="AN1" s="894"/>
      <c r="AP1" s="868" t="s">
        <v>428</v>
      </c>
    </row>
    <row r="2" spans="1:42" ht="13.5" customHeight="1">
      <c r="A2" s="871" t="s">
        <v>164</v>
      </c>
      <c r="B2" s="874"/>
      <c r="C2" s="867" t="str">
        <f t="shared" ref="C2:C24" si="0">IF(B2="","",A2)</f>
        <v/>
      </c>
      <c r="D2" s="867" t="str">
        <f>IF(C2="","",IF(D1&lt;&gt;"",CONCATENATE(D1,"、",C2),C2))</f>
        <v/>
      </c>
      <c r="F2" s="878" t="s">
        <v>146</v>
      </c>
      <c r="G2" s="880" t="s">
        <v>663</v>
      </c>
      <c r="H2" s="867" t="str">
        <f t="shared" ref="H2:H37" si="1">IF(G2="","",F2)</f>
        <v>一般会計</v>
      </c>
      <c r="I2" s="867" t="str">
        <f>IF(H2="","",IF(I1&lt;&gt;"",CONCATENATE(I1,"、",H2),H2))</f>
        <v>一般会計</v>
      </c>
      <c r="K2" s="871" t="s">
        <v>189</v>
      </c>
      <c r="L2" s="874"/>
      <c r="M2" s="867" t="str">
        <f t="shared" ref="M2:M11" si="2">IF(L2="","",K2)</f>
        <v/>
      </c>
      <c r="N2" s="867" t="str">
        <f>IF(M2="","",IF(N1&lt;&gt;"",CONCATENATE(N1,"、",M2),M2))</f>
        <v/>
      </c>
      <c r="O2" s="867"/>
      <c r="P2" s="878" t="s">
        <v>151</v>
      </c>
      <c r="Q2" s="880" t="s">
        <v>663</v>
      </c>
      <c r="R2" s="867" t="str">
        <f t="shared" ref="R2:R8" si="3">IF(Q2="","",P2)</f>
        <v>直接実施</v>
      </c>
      <c r="S2" s="867" t="str">
        <f>IF(R2="","",IF(S1&lt;&gt;"",CONCATENATE(S1,"、",R2),R2))</f>
        <v>直接実施</v>
      </c>
      <c r="T2" s="867"/>
      <c r="U2" s="884">
        <v>20</v>
      </c>
      <c r="W2" s="885" t="s">
        <v>206</v>
      </c>
      <c r="Y2" s="885" t="s">
        <v>142</v>
      </c>
      <c r="Z2" s="885" t="s">
        <v>142</v>
      </c>
      <c r="AA2" s="886" t="s">
        <v>384</v>
      </c>
      <c r="AB2" s="886" t="s">
        <v>619</v>
      </c>
      <c r="AC2" s="889" t="s">
        <v>249</v>
      </c>
      <c r="AD2" s="868"/>
      <c r="AE2" s="885" t="s">
        <v>179</v>
      </c>
      <c r="AF2" s="890"/>
      <c r="AG2" s="892" t="s">
        <v>25</v>
      </c>
      <c r="AI2" s="891" t="s">
        <v>459</v>
      </c>
      <c r="AK2" s="891" t="s">
        <v>360</v>
      </c>
      <c r="AM2" s="894"/>
      <c r="AN2" s="894"/>
      <c r="AP2" s="892" t="s">
        <v>25</v>
      </c>
    </row>
    <row r="3" spans="1:42" ht="13.5" customHeight="1">
      <c r="A3" s="871" t="s">
        <v>166</v>
      </c>
      <c r="B3" s="874"/>
      <c r="C3" s="867" t="str">
        <f t="shared" si="0"/>
        <v/>
      </c>
      <c r="D3" s="867" t="str">
        <f t="shared" ref="D3:D24" si="4">IF(C3="",D2,IF(D2&lt;&gt;"",CONCATENATE(D2,"、",C3),C3))</f>
        <v/>
      </c>
      <c r="F3" s="879" t="s">
        <v>211</v>
      </c>
      <c r="G3" s="880"/>
      <c r="H3" s="867" t="str">
        <f t="shared" si="1"/>
        <v/>
      </c>
      <c r="I3" s="867" t="str">
        <f t="shared" ref="I3:I37" si="5">IF(H3="",I2,IF(I2&lt;&gt;"",CONCATENATE(I2,"、",H3),H3))</f>
        <v>一般会計</v>
      </c>
      <c r="K3" s="871" t="s">
        <v>194</v>
      </c>
      <c r="L3" s="874"/>
      <c r="M3" s="867" t="str">
        <f t="shared" si="2"/>
        <v/>
      </c>
      <c r="N3" s="867" t="str">
        <f t="shared" ref="N3:N11" si="6">IF(M3="",N2,IF(N2&lt;&gt;"",CONCATENATE(N2,"、",M3),M3))</f>
        <v/>
      </c>
      <c r="O3" s="867"/>
      <c r="P3" s="878" t="s">
        <v>152</v>
      </c>
      <c r="Q3" s="880" t="s">
        <v>663</v>
      </c>
      <c r="R3" s="867" t="str">
        <f t="shared" si="3"/>
        <v>委託・請負</v>
      </c>
      <c r="S3" s="867" t="str">
        <f t="shared" ref="S3:S8" si="7">IF(R3="",S2,IF(S2&lt;&gt;"",CONCATENATE(S2,"、",R3),R3))</f>
        <v>直接実施、委託・請負</v>
      </c>
      <c r="T3" s="867"/>
      <c r="U3" s="885" t="s">
        <v>639</v>
      </c>
      <c r="W3" s="885" t="s">
        <v>265</v>
      </c>
      <c r="Y3" s="885" t="s">
        <v>143</v>
      </c>
      <c r="Z3" s="885" t="s">
        <v>551</v>
      </c>
      <c r="AA3" s="886" t="s">
        <v>526</v>
      </c>
      <c r="AB3" s="886" t="s">
        <v>604</v>
      </c>
      <c r="AC3" s="889" t="s">
        <v>236</v>
      </c>
      <c r="AD3" s="868"/>
      <c r="AE3" s="885" t="s">
        <v>297</v>
      </c>
      <c r="AF3" s="890"/>
      <c r="AG3" s="892" t="s">
        <v>387</v>
      </c>
      <c r="AI3" s="891" t="s">
        <v>138</v>
      </c>
      <c r="AK3" s="891" t="str">
        <f t="shared" ref="AK3:AK27" si="8">CHAR(CODE(AK2)+1)</f>
        <v>B</v>
      </c>
      <c r="AM3" s="894"/>
      <c r="AN3" s="894"/>
      <c r="AP3" s="892" t="s">
        <v>387</v>
      </c>
    </row>
    <row r="4" spans="1:42" ht="13.5" customHeight="1">
      <c r="A4" s="871" t="s">
        <v>169</v>
      </c>
      <c r="B4" s="874"/>
      <c r="C4" s="867" t="str">
        <f t="shared" si="0"/>
        <v/>
      </c>
      <c r="D4" s="867" t="str">
        <f t="shared" si="4"/>
        <v/>
      </c>
      <c r="F4" s="879" t="s">
        <v>212</v>
      </c>
      <c r="G4" s="880"/>
      <c r="H4" s="867" t="str">
        <f t="shared" si="1"/>
        <v/>
      </c>
      <c r="I4" s="867" t="str">
        <f t="shared" si="5"/>
        <v>一般会計</v>
      </c>
      <c r="K4" s="871" t="s">
        <v>94</v>
      </c>
      <c r="L4" s="874"/>
      <c r="M4" s="867" t="str">
        <f t="shared" si="2"/>
        <v/>
      </c>
      <c r="N4" s="867" t="str">
        <f t="shared" si="6"/>
        <v/>
      </c>
      <c r="O4" s="867"/>
      <c r="P4" s="878" t="s">
        <v>154</v>
      </c>
      <c r="Q4" s="880"/>
      <c r="R4" s="867" t="str">
        <f t="shared" si="3"/>
        <v/>
      </c>
      <c r="S4" s="867" t="str">
        <f t="shared" si="7"/>
        <v>直接実施、委託・請負</v>
      </c>
      <c r="T4" s="867"/>
      <c r="U4" s="885" t="s">
        <v>167</v>
      </c>
      <c r="W4" s="885" t="s">
        <v>267</v>
      </c>
      <c r="Y4" s="885" t="s">
        <v>10</v>
      </c>
      <c r="Z4" s="885" t="s">
        <v>552</v>
      </c>
      <c r="AA4" s="886" t="s">
        <v>132</v>
      </c>
      <c r="AB4" s="886" t="s">
        <v>620</v>
      </c>
      <c r="AC4" s="886" t="s">
        <v>214</v>
      </c>
      <c r="AD4" s="868"/>
      <c r="AE4" s="885" t="s">
        <v>254</v>
      </c>
      <c r="AF4" s="890"/>
      <c r="AG4" s="892" t="s">
        <v>224</v>
      </c>
      <c r="AI4" s="891" t="s">
        <v>350</v>
      </c>
      <c r="AK4" s="891" t="str">
        <f t="shared" si="8"/>
        <v>C</v>
      </c>
      <c r="AM4" s="894"/>
      <c r="AN4" s="894"/>
      <c r="AP4" s="892" t="s">
        <v>224</v>
      </c>
    </row>
    <row r="5" spans="1:42" ht="13.5" customHeight="1">
      <c r="A5" s="871" t="s">
        <v>170</v>
      </c>
      <c r="B5" s="874"/>
      <c r="C5" s="867" t="str">
        <f t="shared" si="0"/>
        <v/>
      </c>
      <c r="D5" s="867" t="str">
        <f t="shared" si="4"/>
        <v/>
      </c>
      <c r="F5" s="879" t="s">
        <v>73</v>
      </c>
      <c r="G5" s="880"/>
      <c r="H5" s="867" t="str">
        <f t="shared" si="1"/>
        <v/>
      </c>
      <c r="I5" s="867" t="str">
        <f t="shared" si="5"/>
        <v>一般会計</v>
      </c>
      <c r="K5" s="871" t="s">
        <v>197</v>
      </c>
      <c r="L5" s="874"/>
      <c r="M5" s="867" t="str">
        <f t="shared" si="2"/>
        <v/>
      </c>
      <c r="N5" s="867" t="str">
        <f t="shared" si="6"/>
        <v/>
      </c>
      <c r="O5" s="867"/>
      <c r="P5" s="878" t="s">
        <v>155</v>
      </c>
      <c r="Q5" s="880"/>
      <c r="R5" s="867" t="str">
        <f t="shared" si="3"/>
        <v/>
      </c>
      <c r="S5" s="867" t="str">
        <f t="shared" si="7"/>
        <v>直接実施、委託・請負</v>
      </c>
      <c r="T5" s="867"/>
      <c r="W5" s="885" t="s">
        <v>656</v>
      </c>
      <c r="Y5" s="885" t="s">
        <v>362</v>
      </c>
      <c r="Z5" s="885" t="s">
        <v>71</v>
      </c>
      <c r="AA5" s="886" t="s">
        <v>280</v>
      </c>
      <c r="AB5" s="886" t="s">
        <v>621</v>
      </c>
      <c r="AC5" s="886" t="s">
        <v>42</v>
      </c>
      <c r="AD5" s="888"/>
      <c r="AE5" s="885" t="s">
        <v>434</v>
      </c>
      <c r="AF5" s="890"/>
      <c r="AG5" s="892" t="s">
        <v>371</v>
      </c>
      <c r="AI5" s="891" t="s">
        <v>402</v>
      </c>
      <c r="AK5" s="891" t="str">
        <f t="shared" si="8"/>
        <v>D</v>
      </c>
      <c r="AP5" s="892" t="s">
        <v>371</v>
      </c>
    </row>
    <row r="6" spans="1:42" ht="13.5" customHeight="1">
      <c r="A6" s="871" t="s">
        <v>171</v>
      </c>
      <c r="B6" s="874"/>
      <c r="C6" s="867" t="str">
        <f t="shared" si="0"/>
        <v/>
      </c>
      <c r="D6" s="867" t="str">
        <f t="shared" si="4"/>
        <v/>
      </c>
      <c r="F6" s="879" t="s">
        <v>213</v>
      </c>
      <c r="G6" s="880"/>
      <c r="H6" s="867" t="str">
        <f t="shared" si="1"/>
        <v/>
      </c>
      <c r="I6" s="867" t="str">
        <f t="shared" si="5"/>
        <v>一般会計</v>
      </c>
      <c r="K6" s="871" t="s">
        <v>200</v>
      </c>
      <c r="L6" s="874" t="s">
        <v>663</v>
      </c>
      <c r="M6" s="867" t="str">
        <f t="shared" si="2"/>
        <v>公共事業</v>
      </c>
      <c r="N6" s="867" t="str">
        <f t="shared" si="6"/>
        <v>公共事業</v>
      </c>
      <c r="O6" s="867"/>
      <c r="P6" s="878" t="s">
        <v>156</v>
      </c>
      <c r="Q6" s="880"/>
      <c r="R6" s="867" t="str">
        <f t="shared" si="3"/>
        <v/>
      </c>
      <c r="S6" s="867" t="str">
        <f t="shared" si="7"/>
        <v>直接実施、委託・請負</v>
      </c>
      <c r="T6" s="867"/>
      <c r="U6" s="885" t="s">
        <v>448</v>
      </c>
      <c r="W6" s="885" t="s">
        <v>268</v>
      </c>
      <c r="Y6" s="885" t="s">
        <v>463</v>
      </c>
      <c r="Z6" s="885" t="s">
        <v>462</v>
      </c>
      <c r="AA6" s="886" t="s">
        <v>328</v>
      </c>
      <c r="AB6" s="886" t="s">
        <v>622</v>
      </c>
      <c r="AC6" s="886" t="s">
        <v>250</v>
      </c>
      <c r="AD6" s="888"/>
      <c r="AE6" s="885" t="s">
        <v>442</v>
      </c>
      <c r="AF6" s="890"/>
      <c r="AG6" s="892" t="s">
        <v>440</v>
      </c>
      <c r="AI6" s="891" t="s">
        <v>461</v>
      </c>
      <c r="AK6" s="891" t="str">
        <f t="shared" si="8"/>
        <v>E</v>
      </c>
      <c r="AP6" s="892" t="s">
        <v>440</v>
      </c>
    </row>
    <row r="7" spans="1:42" ht="13.5" customHeight="1">
      <c r="A7" s="871" t="s">
        <v>133</v>
      </c>
      <c r="B7" s="874"/>
      <c r="C7" s="867" t="str">
        <f t="shared" si="0"/>
        <v/>
      </c>
      <c r="D7" s="867" t="str">
        <f t="shared" si="4"/>
        <v/>
      </c>
      <c r="F7" s="879" t="s">
        <v>52</v>
      </c>
      <c r="G7" s="880"/>
      <c r="H7" s="867" t="str">
        <f t="shared" si="1"/>
        <v/>
      </c>
      <c r="I7" s="867" t="str">
        <f t="shared" si="5"/>
        <v>一般会計</v>
      </c>
      <c r="K7" s="871" t="s">
        <v>161</v>
      </c>
      <c r="L7" s="874"/>
      <c r="M7" s="867" t="str">
        <f t="shared" si="2"/>
        <v/>
      </c>
      <c r="N7" s="867" t="str">
        <f t="shared" si="6"/>
        <v>公共事業</v>
      </c>
      <c r="O7" s="867"/>
      <c r="P7" s="878" t="s">
        <v>157</v>
      </c>
      <c r="Q7" s="880"/>
      <c r="R7" s="867" t="str">
        <f t="shared" si="3"/>
        <v/>
      </c>
      <c r="S7" s="867" t="str">
        <f t="shared" si="7"/>
        <v>直接実施、委託・請負</v>
      </c>
      <c r="T7" s="867"/>
      <c r="U7" s="885"/>
      <c r="W7" s="885" t="s">
        <v>269</v>
      </c>
      <c r="Y7" s="885" t="s">
        <v>437</v>
      </c>
      <c r="Z7" s="885" t="s">
        <v>369</v>
      </c>
      <c r="AA7" s="886" t="s">
        <v>392</v>
      </c>
      <c r="AB7" s="886" t="s">
        <v>625</v>
      </c>
      <c r="AC7" s="888"/>
      <c r="AD7" s="888"/>
      <c r="AE7" s="885" t="s">
        <v>250</v>
      </c>
      <c r="AF7" s="890"/>
      <c r="AG7" s="892" t="s">
        <v>415</v>
      </c>
      <c r="AH7" s="895"/>
      <c r="AI7" s="892" t="s">
        <v>306</v>
      </c>
      <c r="AK7" s="891" t="str">
        <f t="shared" si="8"/>
        <v>F</v>
      </c>
      <c r="AP7" s="892" t="s">
        <v>415</v>
      </c>
    </row>
    <row r="8" spans="1:42" ht="13.5" customHeight="1">
      <c r="A8" s="871" t="s">
        <v>81</v>
      </c>
      <c r="B8" s="874"/>
      <c r="C8" s="867" t="str">
        <f t="shared" si="0"/>
        <v/>
      </c>
      <c r="D8" s="867" t="str">
        <f t="shared" si="4"/>
        <v/>
      </c>
      <c r="F8" s="879" t="s">
        <v>215</v>
      </c>
      <c r="G8" s="880"/>
      <c r="H8" s="867" t="str">
        <f t="shared" si="1"/>
        <v/>
      </c>
      <c r="I8" s="867" t="str">
        <f t="shared" si="5"/>
        <v>一般会計</v>
      </c>
      <c r="K8" s="871" t="s">
        <v>203</v>
      </c>
      <c r="L8" s="874"/>
      <c r="M8" s="867" t="str">
        <f t="shared" si="2"/>
        <v/>
      </c>
      <c r="N8" s="867" t="str">
        <f t="shared" si="6"/>
        <v>公共事業</v>
      </c>
      <c r="O8" s="867"/>
      <c r="P8" s="878" t="s">
        <v>158</v>
      </c>
      <c r="Q8" s="880"/>
      <c r="R8" s="867" t="str">
        <f t="shared" si="3"/>
        <v/>
      </c>
      <c r="S8" s="867" t="str">
        <f t="shared" si="7"/>
        <v>直接実施、委託・請負</v>
      </c>
      <c r="T8" s="867"/>
      <c r="U8" s="885" t="s">
        <v>460</v>
      </c>
      <c r="W8" s="885" t="s">
        <v>271</v>
      </c>
      <c r="Y8" s="885" t="s">
        <v>464</v>
      </c>
      <c r="Z8" s="885" t="s">
        <v>553</v>
      </c>
      <c r="AA8" s="886" t="s">
        <v>475</v>
      </c>
      <c r="AB8" s="886" t="s">
        <v>32</v>
      </c>
      <c r="AC8" s="888"/>
      <c r="AD8" s="888"/>
      <c r="AE8" s="888"/>
      <c r="AF8" s="890"/>
      <c r="AG8" s="892" t="s">
        <v>274</v>
      </c>
      <c r="AI8" s="891" t="s">
        <v>400</v>
      </c>
      <c r="AK8" s="891" t="str">
        <f t="shared" si="8"/>
        <v>G</v>
      </c>
      <c r="AP8" s="892" t="s">
        <v>274</v>
      </c>
    </row>
    <row r="9" spans="1:42" ht="13.5" customHeight="1">
      <c r="A9" s="871" t="s">
        <v>172</v>
      </c>
      <c r="B9" s="874"/>
      <c r="C9" s="867" t="str">
        <f t="shared" si="0"/>
        <v/>
      </c>
      <c r="D9" s="867" t="str">
        <f t="shared" si="4"/>
        <v/>
      </c>
      <c r="F9" s="879" t="s">
        <v>389</v>
      </c>
      <c r="G9" s="880"/>
      <c r="H9" s="867" t="str">
        <f t="shared" si="1"/>
        <v/>
      </c>
      <c r="I9" s="867" t="str">
        <f t="shared" si="5"/>
        <v>一般会計</v>
      </c>
      <c r="K9" s="871" t="s">
        <v>205</v>
      </c>
      <c r="L9" s="874"/>
      <c r="M9" s="867" t="str">
        <f t="shared" si="2"/>
        <v/>
      </c>
      <c r="N9" s="867" t="str">
        <f t="shared" si="6"/>
        <v>公共事業</v>
      </c>
      <c r="O9" s="867"/>
      <c r="P9" s="867"/>
      <c r="Q9" s="881"/>
      <c r="T9" s="867"/>
      <c r="U9" s="885" t="s">
        <v>190</v>
      </c>
      <c r="W9" s="885" t="s">
        <v>273</v>
      </c>
      <c r="Y9" s="885" t="s">
        <v>381</v>
      </c>
      <c r="Z9" s="885" t="s">
        <v>309</v>
      </c>
      <c r="AA9" s="886" t="s">
        <v>380</v>
      </c>
      <c r="AB9" s="886" t="s">
        <v>378</v>
      </c>
      <c r="AC9" s="888"/>
      <c r="AD9" s="888"/>
      <c r="AE9" s="888"/>
      <c r="AF9" s="890"/>
      <c r="AG9" s="892" t="s">
        <v>441</v>
      </c>
      <c r="AI9" s="893"/>
      <c r="AK9" s="891" t="str">
        <f t="shared" si="8"/>
        <v>H</v>
      </c>
      <c r="AP9" s="892" t="s">
        <v>441</v>
      </c>
    </row>
    <row r="10" spans="1:42" ht="13.5" customHeight="1">
      <c r="A10" s="871" t="s">
        <v>410</v>
      </c>
      <c r="B10" s="874" t="s">
        <v>663</v>
      </c>
      <c r="C10" s="867" t="str">
        <f t="shared" si="0"/>
        <v>国土強靱化施策</v>
      </c>
      <c r="D10" s="867" t="str">
        <f t="shared" si="4"/>
        <v>国土強靱化施策</v>
      </c>
      <c r="F10" s="879" t="s">
        <v>217</v>
      </c>
      <c r="G10" s="880"/>
      <c r="H10" s="867" t="str">
        <f t="shared" si="1"/>
        <v/>
      </c>
      <c r="I10" s="867" t="str">
        <f t="shared" si="5"/>
        <v>一般会計</v>
      </c>
      <c r="K10" s="871" t="s">
        <v>414</v>
      </c>
      <c r="L10" s="874"/>
      <c r="M10" s="867" t="str">
        <f t="shared" si="2"/>
        <v/>
      </c>
      <c r="N10" s="867" t="str">
        <f t="shared" si="6"/>
        <v>公共事業</v>
      </c>
      <c r="O10" s="867"/>
      <c r="P10" s="867" t="str">
        <f>S8</f>
        <v>直接実施、委託・請負</v>
      </c>
      <c r="Q10" s="881"/>
      <c r="T10" s="867"/>
      <c r="W10" s="885" t="s">
        <v>275</v>
      </c>
      <c r="Y10" s="885" t="s">
        <v>465</v>
      </c>
      <c r="Z10" s="885" t="s">
        <v>241</v>
      </c>
      <c r="AA10" s="886" t="s">
        <v>527</v>
      </c>
      <c r="AB10" s="886" t="s">
        <v>108</v>
      </c>
      <c r="AC10" s="888"/>
      <c r="AD10" s="888"/>
      <c r="AE10" s="888"/>
      <c r="AF10" s="890"/>
      <c r="AG10" s="892" t="s">
        <v>431</v>
      </c>
      <c r="AK10" s="891" t="str">
        <f t="shared" si="8"/>
        <v>I</v>
      </c>
      <c r="AP10" s="891" t="s">
        <v>158</v>
      </c>
    </row>
    <row r="11" spans="1:42" ht="13.5" customHeight="1">
      <c r="A11" s="871" t="s">
        <v>174</v>
      </c>
      <c r="B11" s="874"/>
      <c r="C11" s="867" t="str">
        <f t="shared" si="0"/>
        <v/>
      </c>
      <c r="D11" s="867" t="str">
        <f t="shared" si="4"/>
        <v>国土強靱化施策</v>
      </c>
      <c r="F11" s="879" t="s">
        <v>218</v>
      </c>
      <c r="G11" s="880"/>
      <c r="H11" s="867" t="str">
        <f t="shared" si="1"/>
        <v/>
      </c>
      <c r="I11" s="867" t="str">
        <f t="shared" si="5"/>
        <v>一般会計</v>
      </c>
      <c r="K11" s="871" t="s">
        <v>207</v>
      </c>
      <c r="L11" s="874"/>
      <c r="M11" s="867" t="str">
        <f t="shared" si="2"/>
        <v/>
      </c>
      <c r="N11" s="867" t="str">
        <f t="shared" si="6"/>
        <v>公共事業</v>
      </c>
      <c r="O11" s="867"/>
      <c r="P11" s="867"/>
      <c r="Q11" s="881"/>
      <c r="T11" s="867"/>
      <c r="W11" s="885" t="s">
        <v>278</v>
      </c>
      <c r="Y11" s="885" t="s">
        <v>135</v>
      </c>
      <c r="Z11" s="885" t="s">
        <v>554</v>
      </c>
      <c r="AA11" s="886" t="s">
        <v>528</v>
      </c>
      <c r="AB11" s="886" t="s">
        <v>626</v>
      </c>
      <c r="AC11" s="888"/>
      <c r="AD11" s="888"/>
      <c r="AE11" s="888"/>
      <c r="AF11" s="890"/>
      <c r="AG11" s="891" t="s">
        <v>432</v>
      </c>
      <c r="AK11" s="891" t="str">
        <f t="shared" si="8"/>
        <v>J</v>
      </c>
    </row>
    <row r="12" spans="1:42" ht="13.5" customHeight="1">
      <c r="A12" s="871" t="s">
        <v>176</v>
      </c>
      <c r="B12" s="874"/>
      <c r="C12" s="867" t="str">
        <f t="shared" si="0"/>
        <v/>
      </c>
      <c r="D12" s="867" t="str">
        <f t="shared" si="4"/>
        <v>国土強靱化施策</v>
      </c>
      <c r="F12" s="879" t="s">
        <v>79</v>
      </c>
      <c r="G12" s="880"/>
      <c r="H12" s="867" t="str">
        <f t="shared" si="1"/>
        <v/>
      </c>
      <c r="I12" s="867" t="str">
        <f t="shared" si="5"/>
        <v>一般会計</v>
      </c>
      <c r="K12" s="867"/>
      <c r="L12" s="867"/>
      <c r="O12" s="867"/>
      <c r="P12" s="867"/>
      <c r="Q12" s="881"/>
      <c r="T12" s="867"/>
      <c r="U12" s="883" t="s">
        <v>640</v>
      </c>
      <c r="W12" s="885" t="s">
        <v>162</v>
      </c>
      <c r="Y12" s="885" t="s">
        <v>468</v>
      </c>
      <c r="Z12" s="885" t="s">
        <v>555</v>
      </c>
      <c r="AA12" s="886" t="s">
        <v>405</v>
      </c>
      <c r="AB12" s="886" t="s">
        <v>518</v>
      </c>
      <c r="AC12" s="888"/>
      <c r="AD12" s="888"/>
      <c r="AE12" s="888"/>
      <c r="AF12" s="890"/>
      <c r="AG12" s="891" t="s">
        <v>373</v>
      </c>
      <c r="AK12" s="891" t="str">
        <f t="shared" si="8"/>
        <v>K</v>
      </c>
    </row>
    <row r="13" spans="1:42" ht="13.5" customHeight="1">
      <c r="A13" s="871" t="s">
        <v>182</v>
      </c>
      <c r="B13" s="874"/>
      <c r="C13" s="867" t="str">
        <f t="shared" si="0"/>
        <v/>
      </c>
      <c r="D13" s="867" t="str">
        <f t="shared" si="4"/>
        <v>国土強靱化施策</v>
      </c>
      <c r="F13" s="879" t="s">
        <v>221</v>
      </c>
      <c r="G13" s="880"/>
      <c r="H13" s="867" t="str">
        <f t="shared" si="1"/>
        <v/>
      </c>
      <c r="I13" s="867" t="str">
        <f t="shared" si="5"/>
        <v>一般会計</v>
      </c>
      <c r="K13" s="867" t="str">
        <f>N11</f>
        <v>公共事業</v>
      </c>
      <c r="L13" s="867"/>
      <c r="O13" s="867"/>
      <c r="P13" s="867"/>
      <c r="Q13" s="881"/>
      <c r="T13" s="867"/>
      <c r="U13" s="885" t="s">
        <v>206</v>
      </c>
      <c r="W13" s="885" t="s">
        <v>279</v>
      </c>
      <c r="Y13" s="885" t="s">
        <v>469</v>
      </c>
      <c r="Z13" s="885" t="s">
        <v>556</v>
      </c>
      <c r="AA13" s="886" t="s">
        <v>483</v>
      </c>
      <c r="AB13" s="886" t="s">
        <v>66</v>
      </c>
      <c r="AC13" s="888"/>
      <c r="AD13" s="888"/>
      <c r="AE13" s="888"/>
      <c r="AF13" s="890"/>
      <c r="AG13" s="891" t="s">
        <v>158</v>
      </c>
      <c r="AK13" s="891" t="str">
        <f t="shared" si="8"/>
        <v>L</v>
      </c>
    </row>
    <row r="14" spans="1:42" ht="13.5" customHeight="1">
      <c r="A14" s="871" t="s">
        <v>12</v>
      </c>
      <c r="B14" s="874"/>
      <c r="C14" s="867" t="str">
        <f t="shared" si="0"/>
        <v/>
      </c>
      <c r="D14" s="867" t="str">
        <f t="shared" si="4"/>
        <v>国土強靱化施策</v>
      </c>
      <c r="F14" s="879" t="s">
        <v>222</v>
      </c>
      <c r="G14" s="880"/>
      <c r="H14" s="867" t="str">
        <f t="shared" si="1"/>
        <v/>
      </c>
      <c r="I14" s="867" t="str">
        <f t="shared" si="5"/>
        <v>一般会計</v>
      </c>
      <c r="K14" s="867"/>
      <c r="L14" s="867"/>
      <c r="O14" s="867"/>
      <c r="P14" s="867"/>
      <c r="Q14" s="881"/>
      <c r="T14" s="867"/>
      <c r="U14" s="885" t="s">
        <v>592</v>
      </c>
      <c r="W14" s="885" t="s">
        <v>281</v>
      </c>
      <c r="Y14" s="885" t="s">
        <v>470</v>
      </c>
      <c r="Z14" s="885" t="s">
        <v>557</v>
      </c>
      <c r="AA14" s="886" t="s">
        <v>524</v>
      </c>
      <c r="AB14" s="886" t="s">
        <v>627</v>
      </c>
      <c r="AC14" s="888"/>
      <c r="AD14" s="888"/>
      <c r="AE14" s="888"/>
      <c r="AF14" s="890"/>
      <c r="AG14" s="893"/>
      <c r="AK14" s="891" t="str">
        <f t="shared" si="8"/>
        <v>M</v>
      </c>
    </row>
    <row r="15" spans="1:42" ht="13.5" customHeight="1">
      <c r="A15" s="871" t="s">
        <v>183</v>
      </c>
      <c r="B15" s="874"/>
      <c r="C15" s="867" t="str">
        <f t="shared" si="0"/>
        <v/>
      </c>
      <c r="D15" s="867" t="str">
        <f t="shared" si="4"/>
        <v>国土強靱化施策</v>
      </c>
      <c r="F15" s="879" t="s">
        <v>223</v>
      </c>
      <c r="G15" s="880"/>
      <c r="H15" s="867" t="str">
        <f t="shared" si="1"/>
        <v/>
      </c>
      <c r="I15" s="867" t="str">
        <f t="shared" si="5"/>
        <v>一般会計</v>
      </c>
      <c r="K15" s="867"/>
      <c r="L15" s="867"/>
      <c r="O15" s="867"/>
      <c r="P15" s="867"/>
      <c r="Q15" s="881"/>
      <c r="T15" s="867"/>
      <c r="U15" s="885" t="s">
        <v>314</v>
      </c>
      <c r="W15" s="885" t="s">
        <v>283</v>
      </c>
      <c r="Y15" s="885" t="s">
        <v>226</v>
      </c>
      <c r="Z15" s="885" t="s">
        <v>558</v>
      </c>
      <c r="AA15" s="886" t="s">
        <v>530</v>
      </c>
      <c r="AB15" s="886" t="s">
        <v>628</v>
      </c>
      <c r="AC15" s="888"/>
      <c r="AD15" s="888"/>
      <c r="AE15" s="888"/>
      <c r="AF15" s="890"/>
      <c r="AG15" s="894"/>
      <c r="AK15" s="891" t="str">
        <f t="shared" si="8"/>
        <v>N</v>
      </c>
    </row>
    <row r="16" spans="1:42" ht="13.5" customHeight="1">
      <c r="A16" s="871" t="s">
        <v>185</v>
      </c>
      <c r="B16" s="874"/>
      <c r="C16" s="867" t="str">
        <f t="shared" si="0"/>
        <v/>
      </c>
      <c r="D16" s="867" t="str">
        <f t="shared" si="4"/>
        <v>国土強靱化施策</v>
      </c>
      <c r="F16" s="879" t="s">
        <v>227</v>
      </c>
      <c r="G16" s="880"/>
      <c r="H16" s="867" t="str">
        <f t="shared" si="1"/>
        <v/>
      </c>
      <c r="I16" s="867" t="str">
        <f t="shared" si="5"/>
        <v>一般会計</v>
      </c>
      <c r="K16" s="867"/>
      <c r="L16" s="867"/>
      <c r="O16" s="867"/>
      <c r="P16" s="867"/>
      <c r="Q16" s="881"/>
      <c r="T16" s="867"/>
      <c r="U16" s="885" t="s">
        <v>641</v>
      </c>
      <c r="W16" s="885" t="s">
        <v>285</v>
      </c>
      <c r="Y16" s="885" t="s">
        <v>115</v>
      </c>
      <c r="Z16" s="885" t="s">
        <v>559</v>
      </c>
      <c r="AA16" s="886" t="s">
        <v>531</v>
      </c>
      <c r="AB16" s="886" t="s">
        <v>629</v>
      </c>
      <c r="AC16" s="888"/>
      <c r="AD16" s="888"/>
      <c r="AE16" s="888"/>
      <c r="AF16" s="890"/>
      <c r="AG16" s="894"/>
      <c r="AK16" s="891" t="str">
        <f t="shared" si="8"/>
        <v>O</v>
      </c>
    </row>
    <row r="17" spans="1:37" ht="13.5" customHeight="1">
      <c r="A17" s="871" t="s">
        <v>0</v>
      </c>
      <c r="B17" s="874"/>
      <c r="C17" s="867" t="str">
        <f t="shared" si="0"/>
        <v/>
      </c>
      <c r="D17" s="867" t="str">
        <f t="shared" si="4"/>
        <v>国土強靱化施策</v>
      </c>
      <c r="F17" s="879" t="s">
        <v>229</v>
      </c>
      <c r="G17" s="880"/>
      <c r="H17" s="867" t="str">
        <f t="shared" si="1"/>
        <v/>
      </c>
      <c r="I17" s="867" t="str">
        <f t="shared" si="5"/>
        <v>一般会計</v>
      </c>
      <c r="K17" s="867"/>
      <c r="L17" s="867"/>
      <c r="O17" s="867"/>
      <c r="P17" s="867"/>
      <c r="Q17" s="881"/>
      <c r="T17" s="867"/>
      <c r="U17" s="885" t="s">
        <v>642</v>
      </c>
      <c r="W17" s="885" t="s">
        <v>286</v>
      </c>
      <c r="Y17" s="885" t="s">
        <v>471</v>
      </c>
      <c r="Z17" s="885" t="s">
        <v>561</v>
      </c>
      <c r="AA17" s="886" t="s">
        <v>444</v>
      </c>
      <c r="AB17" s="886" t="s">
        <v>377</v>
      </c>
      <c r="AC17" s="888"/>
      <c r="AD17" s="888"/>
      <c r="AE17" s="888"/>
      <c r="AF17" s="890"/>
      <c r="AG17" s="894"/>
      <c r="AK17" s="891" t="str">
        <f t="shared" si="8"/>
        <v>P</v>
      </c>
    </row>
    <row r="18" spans="1:37" ht="13.5" customHeight="1">
      <c r="A18" s="871" t="s">
        <v>187</v>
      </c>
      <c r="B18" s="874"/>
      <c r="C18" s="867" t="str">
        <f t="shared" si="0"/>
        <v/>
      </c>
      <c r="D18" s="867" t="str">
        <f t="shared" si="4"/>
        <v>国土強靱化施策</v>
      </c>
      <c r="F18" s="879" t="s">
        <v>233</v>
      </c>
      <c r="G18" s="880"/>
      <c r="H18" s="867" t="str">
        <f t="shared" si="1"/>
        <v/>
      </c>
      <c r="I18" s="867" t="str">
        <f t="shared" si="5"/>
        <v>一般会計</v>
      </c>
      <c r="K18" s="867"/>
      <c r="L18" s="867"/>
      <c r="O18" s="867"/>
      <c r="P18" s="867"/>
      <c r="Q18" s="881"/>
      <c r="T18" s="867"/>
      <c r="U18" s="885" t="s">
        <v>385</v>
      </c>
      <c r="W18" s="885" t="s">
        <v>31</v>
      </c>
      <c r="Y18" s="885" t="s">
        <v>451</v>
      </c>
      <c r="Z18" s="885" t="s">
        <v>562</v>
      </c>
      <c r="AA18" s="886" t="s">
        <v>228</v>
      </c>
      <c r="AB18" s="886" t="s">
        <v>438</v>
      </c>
      <c r="AC18" s="888"/>
      <c r="AD18" s="888"/>
      <c r="AE18" s="888"/>
      <c r="AF18" s="890"/>
      <c r="AK18" s="891" t="str">
        <f t="shared" si="8"/>
        <v>Q</v>
      </c>
    </row>
    <row r="19" spans="1:37" ht="13.5" customHeight="1">
      <c r="A19" s="871" t="s">
        <v>165</v>
      </c>
      <c r="B19" s="874"/>
      <c r="C19" s="867" t="str">
        <f t="shared" si="0"/>
        <v/>
      </c>
      <c r="D19" s="867" t="str">
        <f t="shared" si="4"/>
        <v>国土強靱化施策</v>
      </c>
      <c r="F19" s="879" t="s">
        <v>235</v>
      </c>
      <c r="G19" s="880"/>
      <c r="H19" s="867" t="str">
        <f t="shared" si="1"/>
        <v/>
      </c>
      <c r="I19" s="867" t="str">
        <f t="shared" si="5"/>
        <v>一般会計</v>
      </c>
      <c r="K19" s="867"/>
      <c r="L19" s="867"/>
      <c r="O19" s="867"/>
      <c r="P19" s="867"/>
      <c r="Q19" s="881"/>
      <c r="T19" s="867"/>
      <c r="U19" s="885" t="s">
        <v>643</v>
      </c>
      <c r="W19" s="885" t="s">
        <v>288</v>
      </c>
      <c r="Y19" s="885" t="s">
        <v>346</v>
      </c>
      <c r="Z19" s="885" t="s">
        <v>563</v>
      </c>
      <c r="AA19" s="886" t="s">
        <v>533</v>
      </c>
      <c r="AB19" s="886" t="s">
        <v>630</v>
      </c>
      <c r="AC19" s="888"/>
      <c r="AD19" s="888"/>
      <c r="AE19" s="888"/>
      <c r="AF19" s="890"/>
      <c r="AK19" s="891" t="str">
        <f t="shared" si="8"/>
        <v>R</v>
      </c>
    </row>
    <row r="20" spans="1:37" ht="13.5" customHeight="1">
      <c r="A20" s="871" t="s">
        <v>319</v>
      </c>
      <c r="B20" s="874"/>
      <c r="C20" s="867" t="str">
        <f t="shared" si="0"/>
        <v/>
      </c>
      <c r="D20" s="867" t="str">
        <f t="shared" si="4"/>
        <v>国土強靱化施策</v>
      </c>
      <c r="F20" s="879" t="s">
        <v>28</v>
      </c>
      <c r="G20" s="880"/>
      <c r="H20" s="867" t="str">
        <f t="shared" si="1"/>
        <v/>
      </c>
      <c r="I20" s="867" t="str">
        <f t="shared" si="5"/>
        <v>一般会計</v>
      </c>
      <c r="K20" s="867"/>
      <c r="L20" s="867"/>
      <c r="O20" s="867"/>
      <c r="P20" s="867"/>
      <c r="Q20" s="881"/>
      <c r="T20" s="867"/>
      <c r="U20" s="885" t="s">
        <v>644</v>
      </c>
      <c r="W20" s="885" t="s">
        <v>290</v>
      </c>
      <c r="Y20" s="885" t="s">
        <v>287</v>
      </c>
      <c r="Z20" s="885" t="s">
        <v>564</v>
      </c>
      <c r="AA20" s="886" t="s">
        <v>534</v>
      </c>
      <c r="AB20" s="886" t="s">
        <v>632</v>
      </c>
      <c r="AC20" s="888"/>
      <c r="AD20" s="888"/>
      <c r="AE20" s="888"/>
      <c r="AF20" s="890"/>
      <c r="AK20" s="891" t="str">
        <f t="shared" si="8"/>
        <v>S</v>
      </c>
    </row>
    <row r="21" spans="1:37" ht="13.5" customHeight="1">
      <c r="A21" s="871" t="s">
        <v>395</v>
      </c>
      <c r="B21" s="874"/>
      <c r="C21" s="867" t="str">
        <f t="shared" si="0"/>
        <v/>
      </c>
      <c r="D21" s="867" t="str">
        <f t="shared" si="4"/>
        <v>国土強靱化施策</v>
      </c>
      <c r="F21" s="879" t="s">
        <v>237</v>
      </c>
      <c r="G21" s="880"/>
      <c r="H21" s="867" t="str">
        <f t="shared" si="1"/>
        <v/>
      </c>
      <c r="I21" s="867" t="str">
        <f t="shared" si="5"/>
        <v>一般会計</v>
      </c>
      <c r="K21" s="867"/>
      <c r="L21" s="867"/>
      <c r="O21" s="867"/>
      <c r="P21" s="867"/>
      <c r="Q21" s="881"/>
      <c r="T21" s="867"/>
      <c r="U21" s="885" t="s">
        <v>645</v>
      </c>
      <c r="W21" s="885" t="s">
        <v>105</v>
      </c>
      <c r="Y21" s="885" t="s">
        <v>340</v>
      </c>
      <c r="Z21" s="885" t="s">
        <v>379</v>
      </c>
      <c r="AA21" s="886" t="s">
        <v>353</v>
      </c>
      <c r="AB21" s="886" t="s">
        <v>633</v>
      </c>
      <c r="AC21" s="888"/>
      <c r="AD21" s="888"/>
      <c r="AE21" s="888"/>
      <c r="AF21" s="890"/>
      <c r="AK21" s="891" t="str">
        <f t="shared" si="8"/>
        <v>T</v>
      </c>
    </row>
    <row r="22" spans="1:37" ht="13.5" customHeight="1">
      <c r="A22" s="871" t="s">
        <v>396</v>
      </c>
      <c r="B22" s="874"/>
      <c r="C22" s="867" t="str">
        <f t="shared" si="0"/>
        <v/>
      </c>
      <c r="D22" s="867" t="str">
        <f t="shared" si="4"/>
        <v>国土強靱化施策</v>
      </c>
      <c r="F22" s="879" t="s">
        <v>147</v>
      </c>
      <c r="G22" s="880"/>
      <c r="H22" s="867" t="str">
        <f t="shared" si="1"/>
        <v/>
      </c>
      <c r="I22" s="867" t="str">
        <f t="shared" si="5"/>
        <v>一般会計</v>
      </c>
      <c r="K22" s="867"/>
      <c r="L22" s="867"/>
      <c r="O22" s="867"/>
      <c r="P22" s="867"/>
      <c r="Q22" s="881"/>
      <c r="T22" s="867"/>
      <c r="U22" s="885" t="s">
        <v>646</v>
      </c>
      <c r="W22" s="885" t="s">
        <v>291</v>
      </c>
      <c r="Y22" s="885" t="s">
        <v>472</v>
      </c>
      <c r="Z22" s="885" t="s">
        <v>565</v>
      </c>
      <c r="AA22" s="886" t="s">
        <v>100</v>
      </c>
      <c r="AB22" s="886" t="s">
        <v>404</v>
      </c>
      <c r="AC22" s="888"/>
      <c r="AD22" s="888"/>
      <c r="AE22" s="888"/>
      <c r="AF22" s="890"/>
      <c r="AK22" s="891" t="str">
        <f t="shared" si="8"/>
        <v>U</v>
      </c>
    </row>
    <row r="23" spans="1:37" ht="13.5" customHeight="1">
      <c r="A23" s="871" t="s">
        <v>398</v>
      </c>
      <c r="B23" s="874"/>
      <c r="C23" s="867" t="str">
        <f t="shared" si="0"/>
        <v/>
      </c>
      <c r="D23" s="867" t="str">
        <f t="shared" si="4"/>
        <v>国土強靱化施策</v>
      </c>
      <c r="F23" s="879" t="s">
        <v>153</v>
      </c>
      <c r="G23" s="880"/>
      <c r="H23" s="867" t="str">
        <f t="shared" si="1"/>
        <v/>
      </c>
      <c r="I23" s="867" t="str">
        <f t="shared" si="5"/>
        <v>一般会計</v>
      </c>
      <c r="K23" s="867"/>
      <c r="L23" s="867"/>
      <c r="O23" s="867"/>
      <c r="P23" s="867"/>
      <c r="Q23" s="881"/>
      <c r="T23" s="867"/>
      <c r="U23" s="885" t="s">
        <v>603</v>
      </c>
      <c r="W23" s="885" t="s">
        <v>657</v>
      </c>
      <c r="Y23" s="885" t="s">
        <v>473</v>
      </c>
      <c r="Z23" s="885" t="s">
        <v>567</v>
      </c>
      <c r="AA23" s="886" t="s">
        <v>532</v>
      </c>
      <c r="AB23" s="886" t="s">
        <v>96</v>
      </c>
      <c r="AC23" s="888"/>
      <c r="AD23" s="888"/>
      <c r="AE23" s="888"/>
      <c r="AF23" s="890"/>
      <c r="AK23" s="891" t="str">
        <f t="shared" si="8"/>
        <v>V</v>
      </c>
    </row>
    <row r="24" spans="1:37" ht="13.5" customHeight="1">
      <c r="A24" s="871" t="s">
        <v>458</v>
      </c>
      <c r="B24" s="874"/>
      <c r="C24" s="867" t="str">
        <f t="shared" si="0"/>
        <v/>
      </c>
      <c r="D24" s="867" t="str">
        <f t="shared" si="4"/>
        <v>国土強靱化施策</v>
      </c>
      <c r="F24" s="879" t="s">
        <v>412</v>
      </c>
      <c r="G24" s="880"/>
      <c r="H24" s="867" t="str">
        <f t="shared" si="1"/>
        <v/>
      </c>
      <c r="I24" s="867" t="str">
        <f t="shared" si="5"/>
        <v>一般会計</v>
      </c>
      <c r="K24" s="867"/>
      <c r="L24" s="867"/>
      <c r="O24" s="867"/>
      <c r="P24" s="867"/>
      <c r="Q24" s="881"/>
      <c r="T24" s="867"/>
      <c r="U24" s="885" t="s">
        <v>647</v>
      </c>
      <c r="Y24" s="885" t="s">
        <v>474</v>
      </c>
      <c r="Z24" s="885" t="s">
        <v>357</v>
      </c>
      <c r="AA24" s="886" t="s">
        <v>303</v>
      </c>
      <c r="AB24" s="886" t="s">
        <v>634</v>
      </c>
      <c r="AC24" s="888"/>
      <c r="AD24" s="888"/>
      <c r="AE24" s="888"/>
      <c r="AF24" s="890"/>
      <c r="AK24" s="891" t="str">
        <f t="shared" si="8"/>
        <v>W</v>
      </c>
    </row>
    <row r="25" spans="1:37" ht="13.5" customHeight="1">
      <c r="A25" s="872"/>
      <c r="B25" s="875"/>
      <c r="F25" s="879" t="s">
        <v>238</v>
      </c>
      <c r="G25" s="880"/>
      <c r="H25" s="867" t="str">
        <f t="shared" si="1"/>
        <v/>
      </c>
      <c r="I25" s="867" t="str">
        <f t="shared" si="5"/>
        <v>一般会計</v>
      </c>
      <c r="K25" s="867"/>
      <c r="L25" s="867"/>
      <c r="O25" s="867"/>
      <c r="P25" s="867"/>
      <c r="Q25" s="881"/>
      <c r="T25" s="867"/>
      <c r="U25" s="885" t="s">
        <v>649</v>
      </c>
      <c r="Y25" s="885" t="s">
        <v>476</v>
      </c>
      <c r="Z25" s="885" t="s">
        <v>568</v>
      </c>
      <c r="AA25" s="886" t="s">
        <v>535</v>
      </c>
      <c r="AB25" s="886" t="s">
        <v>635</v>
      </c>
      <c r="AC25" s="888"/>
      <c r="AD25" s="888"/>
      <c r="AE25" s="888"/>
      <c r="AF25" s="890"/>
      <c r="AK25" s="891" t="str">
        <f t="shared" si="8"/>
        <v>X</v>
      </c>
    </row>
    <row r="26" spans="1:37" ht="13.5" customHeight="1">
      <c r="A26" s="873"/>
      <c r="B26" s="876"/>
      <c r="F26" s="879" t="s">
        <v>239</v>
      </c>
      <c r="G26" s="880"/>
      <c r="H26" s="867" t="str">
        <f t="shared" si="1"/>
        <v/>
      </c>
      <c r="I26" s="867" t="str">
        <f t="shared" si="5"/>
        <v>一般会計</v>
      </c>
      <c r="K26" s="867"/>
      <c r="L26" s="867"/>
      <c r="O26" s="867"/>
      <c r="P26" s="867"/>
      <c r="Q26" s="881"/>
      <c r="T26" s="867"/>
      <c r="U26" s="885" t="s">
        <v>650</v>
      </c>
      <c r="Y26" s="885" t="s">
        <v>477</v>
      </c>
      <c r="Z26" s="885" t="s">
        <v>78</v>
      </c>
      <c r="AA26" s="886" t="s">
        <v>536</v>
      </c>
      <c r="AB26" s="886" t="s">
        <v>596</v>
      </c>
      <c r="AC26" s="888"/>
      <c r="AD26" s="888"/>
      <c r="AE26" s="888"/>
      <c r="AF26" s="890"/>
      <c r="AK26" s="891" t="str">
        <f t="shared" si="8"/>
        <v>Y</v>
      </c>
    </row>
    <row r="27" spans="1:37" ht="13.5" customHeight="1">
      <c r="A27" s="867" t="str">
        <f>IF(D24="","-",D24)</f>
        <v>国土強靱化施策</v>
      </c>
      <c r="B27" s="867"/>
      <c r="F27" s="879" t="s">
        <v>242</v>
      </c>
      <c r="G27" s="880"/>
      <c r="H27" s="867" t="str">
        <f t="shared" si="1"/>
        <v/>
      </c>
      <c r="I27" s="867" t="str">
        <f t="shared" si="5"/>
        <v>一般会計</v>
      </c>
      <c r="K27" s="867"/>
      <c r="L27" s="867"/>
      <c r="O27" s="867"/>
      <c r="P27" s="867"/>
      <c r="Q27" s="881"/>
      <c r="T27" s="867"/>
      <c r="U27" s="885" t="s">
        <v>220</v>
      </c>
      <c r="Y27" s="885" t="s">
        <v>478</v>
      </c>
      <c r="Z27" s="885" t="s">
        <v>17</v>
      </c>
      <c r="AA27" s="886" t="s">
        <v>298</v>
      </c>
      <c r="AB27" s="886" t="s">
        <v>636</v>
      </c>
      <c r="AC27" s="888"/>
      <c r="AD27" s="888"/>
      <c r="AE27" s="888"/>
      <c r="AF27" s="890"/>
      <c r="AK27" s="891" t="str">
        <f t="shared" si="8"/>
        <v>Z</v>
      </c>
    </row>
    <row r="28" spans="1:37" ht="13.5" customHeight="1">
      <c r="B28" s="867"/>
      <c r="F28" s="879" t="s">
        <v>244</v>
      </c>
      <c r="G28" s="880"/>
      <c r="H28" s="867" t="str">
        <f t="shared" si="1"/>
        <v/>
      </c>
      <c r="I28" s="867" t="str">
        <f t="shared" si="5"/>
        <v>一般会計</v>
      </c>
      <c r="K28" s="867"/>
      <c r="L28" s="867"/>
      <c r="O28" s="867"/>
      <c r="P28" s="867"/>
      <c r="Q28" s="881"/>
      <c r="T28" s="867"/>
      <c r="U28" s="885" t="s">
        <v>651</v>
      </c>
      <c r="Y28" s="885" t="s">
        <v>466</v>
      </c>
      <c r="Z28" s="885" t="s">
        <v>569</v>
      </c>
      <c r="AA28" s="886" t="s">
        <v>537</v>
      </c>
      <c r="AB28" s="886" t="s">
        <v>13</v>
      </c>
      <c r="AC28" s="888"/>
      <c r="AD28" s="888"/>
      <c r="AE28" s="888"/>
      <c r="AF28" s="890"/>
      <c r="AK28" s="891" t="s">
        <v>312</v>
      </c>
    </row>
    <row r="29" spans="1:37" ht="13.5" customHeight="1">
      <c r="A29" s="867"/>
      <c r="B29" s="867"/>
      <c r="F29" s="879" t="s">
        <v>230</v>
      </c>
      <c r="G29" s="880"/>
      <c r="H29" s="867" t="str">
        <f t="shared" si="1"/>
        <v/>
      </c>
      <c r="I29" s="867" t="str">
        <f t="shared" si="5"/>
        <v>一般会計</v>
      </c>
      <c r="K29" s="867"/>
      <c r="L29" s="867"/>
      <c r="O29" s="867"/>
      <c r="P29" s="867"/>
      <c r="Q29" s="881"/>
      <c r="T29" s="867"/>
      <c r="U29" s="885" t="s">
        <v>652</v>
      </c>
      <c r="Y29" s="885" t="s">
        <v>341</v>
      </c>
      <c r="Z29" s="885" t="s">
        <v>570</v>
      </c>
      <c r="AA29" s="886" t="s">
        <v>539</v>
      </c>
      <c r="AB29" s="886" t="s">
        <v>436</v>
      </c>
      <c r="AC29" s="888"/>
      <c r="AD29" s="888"/>
      <c r="AE29" s="888"/>
      <c r="AF29" s="890"/>
      <c r="AK29" s="891" t="str">
        <f t="shared" ref="AK29:AK49" si="9">CHAR(CODE(AK28)+1)</f>
        <v>b</v>
      </c>
    </row>
    <row r="30" spans="1:37" ht="13.5" customHeight="1">
      <c r="A30" s="867"/>
      <c r="B30" s="867"/>
      <c r="F30" s="879" t="s">
        <v>141</v>
      </c>
      <c r="G30" s="880"/>
      <c r="H30" s="867" t="str">
        <f t="shared" si="1"/>
        <v/>
      </c>
      <c r="I30" s="867" t="str">
        <f t="shared" si="5"/>
        <v>一般会計</v>
      </c>
      <c r="K30" s="867"/>
      <c r="L30" s="867"/>
      <c r="O30" s="867"/>
      <c r="P30" s="867"/>
      <c r="Q30" s="881"/>
      <c r="T30" s="867"/>
      <c r="U30" s="885" t="s">
        <v>653</v>
      </c>
      <c r="Y30" s="885" t="s">
        <v>479</v>
      </c>
      <c r="Z30" s="885" t="s">
        <v>130</v>
      </c>
      <c r="AA30" s="886" t="s">
        <v>541</v>
      </c>
      <c r="AB30" s="886" t="s">
        <v>637</v>
      </c>
      <c r="AC30" s="888"/>
      <c r="AD30" s="888"/>
      <c r="AE30" s="888"/>
      <c r="AF30" s="890"/>
      <c r="AK30" s="891" t="str">
        <f t="shared" si="9"/>
        <v>c</v>
      </c>
    </row>
    <row r="31" spans="1:37" ht="13.5" customHeight="1">
      <c r="A31" s="867"/>
      <c r="B31" s="867"/>
      <c r="F31" s="879" t="s">
        <v>199</v>
      </c>
      <c r="G31" s="880"/>
      <c r="H31" s="867" t="str">
        <f t="shared" si="1"/>
        <v/>
      </c>
      <c r="I31" s="867" t="str">
        <f t="shared" si="5"/>
        <v>一般会計</v>
      </c>
      <c r="K31" s="867"/>
      <c r="L31" s="867"/>
      <c r="O31" s="867"/>
      <c r="P31" s="867"/>
      <c r="Q31" s="881"/>
      <c r="T31" s="867"/>
      <c r="U31" s="885" t="s">
        <v>126</v>
      </c>
      <c r="Y31" s="885" t="s">
        <v>61</v>
      </c>
      <c r="Z31" s="885" t="s">
        <v>571</v>
      </c>
      <c r="AA31" s="886" t="s">
        <v>499</v>
      </c>
      <c r="AB31" s="886" t="s">
        <v>575</v>
      </c>
      <c r="AC31" s="888"/>
      <c r="AD31" s="888"/>
      <c r="AE31" s="888"/>
      <c r="AF31" s="890"/>
      <c r="AK31" s="891" t="str">
        <f t="shared" si="9"/>
        <v>d</v>
      </c>
    </row>
    <row r="32" spans="1:37" ht="13.5" customHeight="1">
      <c r="A32" s="867"/>
      <c r="B32" s="867"/>
      <c r="F32" s="879" t="s">
        <v>390</v>
      </c>
      <c r="G32" s="880"/>
      <c r="H32" s="867" t="str">
        <f t="shared" si="1"/>
        <v/>
      </c>
      <c r="I32" s="867" t="str">
        <f t="shared" si="5"/>
        <v>一般会計</v>
      </c>
      <c r="K32" s="867"/>
      <c r="L32" s="867"/>
      <c r="O32" s="867"/>
      <c r="P32" s="867"/>
      <c r="Q32" s="881"/>
      <c r="T32" s="867"/>
      <c r="U32" s="885" t="s">
        <v>30</v>
      </c>
      <c r="Y32" s="885" t="s">
        <v>305</v>
      </c>
      <c r="Z32" s="885" t="s">
        <v>572</v>
      </c>
      <c r="AA32" s="886" t="s">
        <v>36</v>
      </c>
      <c r="AB32" s="886" t="s">
        <v>36</v>
      </c>
      <c r="AC32" s="888"/>
      <c r="AD32" s="888"/>
      <c r="AE32" s="888"/>
      <c r="AF32" s="890"/>
      <c r="AK32" s="891" t="str">
        <f t="shared" si="9"/>
        <v>e</v>
      </c>
    </row>
    <row r="33" spans="1:37" ht="13.5" customHeight="1">
      <c r="A33" s="867"/>
      <c r="B33" s="867"/>
      <c r="F33" s="879" t="s">
        <v>376</v>
      </c>
      <c r="G33" s="880"/>
      <c r="H33" s="867" t="str">
        <f t="shared" si="1"/>
        <v/>
      </c>
      <c r="I33" s="867" t="str">
        <f t="shared" si="5"/>
        <v>一般会計</v>
      </c>
      <c r="K33" s="867"/>
      <c r="L33" s="867"/>
      <c r="O33" s="867"/>
      <c r="P33" s="867"/>
      <c r="Q33" s="881"/>
      <c r="T33" s="867"/>
      <c r="U33" s="885" t="s">
        <v>631</v>
      </c>
      <c r="Y33" s="885" t="s">
        <v>480</v>
      </c>
      <c r="Z33" s="885" t="s">
        <v>566</v>
      </c>
      <c r="AA33" s="887"/>
      <c r="AB33" s="888"/>
      <c r="AC33" s="888"/>
      <c r="AD33" s="888"/>
      <c r="AE33" s="888"/>
      <c r="AF33" s="890"/>
      <c r="AK33" s="891" t="str">
        <f t="shared" si="9"/>
        <v>f</v>
      </c>
    </row>
    <row r="34" spans="1:37" ht="13.5" customHeight="1">
      <c r="A34" s="867"/>
      <c r="B34" s="867"/>
      <c r="F34" s="879" t="s">
        <v>391</v>
      </c>
      <c r="G34" s="880"/>
      <c r="H34" s="867" t="str">
        <f t="shared" si="1"/>
        <v/>
      </c>
      <c r="I34" s="867" t="str">
        <f t="shared" si="5"/>
        <v>一般会計</v>
      </c>
      <c r="K34" s="867"/>
      <c r="L34" s="867"/>
      <c r="O34" s="867"/>
      <c r="P34" s="867"/>
      <c r="Q34" s="881"/>
      <c r="T34" s="867"/>
      <c r="U34" s="885" t="s">
        <v>654</v>
      </c>
      <c r="Y34" s="885" t="s">
        <v>372</v>
      </c>
      <c r="Z34" s="885" t="s">
        <v>193</v>
      </c>
      <c r="AB34" s="888"/>
      <c r="AC34" s="888"/>
      <c r="AD34" s="888"/>
      <c r="AE34" s="888"/>
      <c r="AF34" s="890"/>
      <c r="AK34" s="891" t="str">
        <f t="shared" si="9"/>
        <v>g</v>
      </c>
    </row>
    <row r="35" spans="1:37" ht="13.5" customHeight="1">
      <c r="A35" s="867"/>
      <c r="B35" s="867"/>
      <c r="F35" s="879" t="s">
        <v>393</v>
      </c>
      <c r="G35" s="880"/>
      <c r="H35" s="867" t="str">
        <f t="shared" si="1"/>
        <v/>
      </c>
      <c r="I35" s="867" t="str">
        <f t="shared" si="5"/>
        <v>一般会計</v>
      </c>
      <c r="K35" s="867"/>
      <c r="L35" s="867"/>
      <c r="O35" s="867"/>
      <c r="P35" s="867"/>
      <c r="Q35" s="881"/>
      <c r="T35" s="867"/>
      <c r="Y35" s="885" t="s">
        <v>481</v>
      </c>
      <c r="Z35" s="885" t="s">
        <v>573</v>
      </c>
      <c r="AC35" s="888"/>
      <c r="AF35" s="890"/>
      <c r="AK35" s="891" t="str">
        <f t="shared" si="9"/>
        <v>h</v>
      </c>
    </row>
    <row r="36" spans="1:37" ht="13.5" customHeight="1">
      <c r="A36" s="867"/>
      <c r="B36" s="867"/>
      <c r="F36" s="879" t="s">
        <v>394</v>
      </c>
      <c r="G36" s="880"/>
      <c r="H36" s="867" t="str">
        <f t="shared" si="1"/>
        <v/>
      </c>
      <c r="I36" s="867" t="str">
        <f t="shared" si="5"/>
        <v>一般会計</v>
      </c>
      <c r="K36" s="867"/>
      <c r="L36" s="867"/>
      <c r="O36" s="867"/>
      <c r="P36" s="867"/>
      <c r="Q36" s="881"/>
      <c r="T36" s="867"/>
      <c r="U36" s="885" t="s">
        <v>655</v>
      </c>
      <c r="Y36" s="885" t="s">
        <v>484</v>
      </c>
      <c r="Z36" s="885" t="s">
        <v>408</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485</v>
      </c>
      <c r="Z37" s="885" t="s">
        <v>574</v>
      </c>
      <c r="AF37" s="890"/>
      <c r="AK37" s="891" t="str">
        <f t="shared" si="9"/>
        <v>j</v>
      </c>
    </row>
    <row r="38" spans="1:37">
      <c r="A38" s="867"/>
      <c r="B38" s="867"/>
      <c r="F38" s="867"/>
      <c r="G38" s="881"/>
      <c r="K38" s="867"/>
      <c r="L38" s="867"/>
      <c r="O38" s="867"/>
      <c r="P38" s="867"/>
      <c r="Q38" s="881"/>
      <c r="T38" s="867"/>
      <c r="U38" s="885" t="s">
        <v>403</v>
      </c>
      <c r="Y38" s="885" t="s">
        <v>467</v>
      </c>
      <c r="Z38" s="885" t="s">
        <v>576</v>
      </c>
      <c r="AF38" s="890"/>
      <c r="AK38" s="891" t="str">
        <f t="shared" si="9"/>
        <v>k</v>
      </c>
    </row>
    <row r="39" spans="1:37">
      <c r="A39" s="867"/>
      <c r="B39" s="867"/>
      <c r="F39" s="867" t="str">
        <f>I37</f>
        <v>一般会計</v>
      </c>
      <c r="G39" s="881"/>
      <c r="K39" s="867"/>
      <c r="L39" s="867"/>
      <c r="O39" s="867"/>
      <c r="P39" s="867"/>
      <c r="Q39" s="881"/>
      <c r="T39" s="867"/>
      <c r="U39" s="885" t="s">
        <v>455</v>
      </c>
      <c r="Y39" s="885" t="s">
        <v>487</v>
      </c>
      <c r="Z39" s="885" t="s">
        <v>450</v>
      </c>
      <c r="AF39" s="890"/>
      <c r="AK39" s="891" t="str">
        <f t="shared" si="9"/>
        <v>l</v>
      </c>
    </row>
    <row r="40" spans="1:37">
      <c r="A40" s="867"/>
      <c r="B40" s="867"/>
      <c r="F40" s="867"/>
      <c r="G40" s="881"/>
      <c r="K40" s="867"/>
      <c r="L40" s="867"/>
      <c r="O40" s="867"/>
      <c r="P40" s="867"/>
      <c r="Q40" s="881"/>
      <c r="T40" s="867"/>
      <c r="Y40" s="885" t="s">
        <v>488</v>
      </c>
      <c r="Z40" s="885" t="s">
        <v>577</v>
      </c>
      <c r="AF40" s="890"/>
      <c r="AK40" s="891" t="str">
        <f t="shared" si="9"/>
        <v>m</v>
      </c>
    </row>
    <row r="41" spans="1:37">
      <c r="A41" s="867"/>
      <c r="B41" s="867"/>
      <c r="F41" s="867"/>
      <c r="G41" s="881"/>
      <c r="K41" s="867"/>
      <c r="L41" s="867"/>
      <c r="O41" s="867"/>
      <c r="P41" s="867"/>
      <c r="Q41" s="881"/>
      <c r="T41" s="867"/>
      <c r="Y41" s="885" t="s">
        <v>313</v>
      </c>
      <c r="Z41" s="885" t="s">
        <v>506</v>
      </c>
      <c r="AF41" s="890"/>
      <c r="AK41" s="891" t="str">
        <f t="shared" si="9"/>
        <v>n</v>
      </c>
    </row>
    <row r="42" spans="1:37">
      <c r="A42" s="867"/>
      <c r="B42" s="867"/>
      <c r="F42" s="867"/>
      <c r="G42" s="881"/>
      <c r="K42" s="867"/>
      <c r="L42" s="867"/>
      <c r="O42" s="867"/>
      <c r="P42" s="867"/>
      <c r="Q42" s="881"/>
      <c r="T42" s="867"/>
      <c r="Y42" s="885" t="s">
        <v>489</v>
      </c>
      <c r="Z42" s="885" t="s">
        <v>579</v>
      </c>
      <c r="AF42" s="890"/>
      <c r="AK42" s="891" t="str">
        <f t="shared" si="9"/>
        <v>o</v>
      </c>
    </row>
    <row r="43" spans="1:37">
      <c r="A43" s="867"/>
      <c r="B43" s="867"/>
      <c r="F43" s="867"/>
      <c r="G43" s="881"/>
      <c r="K43" s="867"/>
      <c r="L43" s="867"/>
      <c r="O43" s="867"/>
      <c r="P43" s="867"/>
      <c r="Q43" s="881"/>
      <c r="T43" s="867"/>
      <c r="Y43" s="885" t="s">
        <v>491</v>
      </c>
      <c r="Z43" s="885" t="s">
        <v>580</v>
      </c>
      <c r="AF43" s="890"/>
      <c r="AK43" s="891" t="str">
        <f t="shared" si="9"/>
        <v>p</v>
      </c>
    </row>
    <row r="44" spans="1:37">
      <c r="A44" s="867"/>
      <c r="B44" s="867"/>
      <c r="F44" s="867"/>
      <c r="G44" s="881"/>
      <c r="K44" s="867"/>
      <c r="L44" s="867"/>
      <c r="O44" s="867"/>
      <c r="P44" s="867"/>
      <c r="Q44" s="881"/>
      <c r="T44" s="867"/>
      <c r="Y44" s="885" t="s">
        <v>493</v>
      </c>
      <c r="Z44" s="885" t="s">
        <v>43</v>
      </c>
      <c r="AF44" s="890"/>
      <c r="AK44" s="891" t="str">
        <f t="shared" si="9"/>
        <v>q</v>
      </c>
    </row>
    <row r="45" spans="1:37">
      <c r="A45" s="867"/>
      <c r="B45" s="867"/>
      <c r="F45" s="867"/>
      <c r="G45" s="881"/>
      <c r="K45" s="867"/>
      <c r="L45" s="867"/>
      <c r="O45" s="867"/>
      <c r="P45" s="867"/>
      <c r="Q45" s="881"/>
      <c r="T45" s="867"/>
      <c r="Y45" s="885" t="s">
        <v>295</v>
      </c>
      <c r="Z45" s="885" t="s">
        <v>581</v>
      </c>
      <c r="AF45" s="890"/>
      <c r="AK45" s="891" t="str">
        <f t="shared" si="9"/>
        <v>r</v>
      </c>
    </row>
    <row r="46" spans="1:37">
      <c r="A46" s="867"/>
      <c r="B46" s="867"/>
      <c r="F46" s="867"/>
      <c r="G46" s="881"/>
      <c r="K46" s="867"/>
      <c r="L46" s="867"/>
      <c r="O46" s="867"/>
      <c r="P46" s="867"/>
      <c r="Q46" s="881"/>
      <c r="T46" s="867"/>
      <c r="Y46" s="885" t="s">
        <v>370</v>
      </c>
      <c r="Z46" s="885" t="s">
        <v>74</v>
      </c>
      <c r="AF46" s="890"/>
      <c r="AK46" s="891" t="str">
        <f t="shared" si="9"/>
        <v>s</v>
      </c>
    </row>
    <row r="47" spans="1:37">
      <c r="A47" s="867"/>
      <c r="B47" s="867"/>
      <c r="F47" s="867"/>
      <c r="G47" s="881"/>
      <c r="K47" s="867"/>
      <c r="L47" s="867"/>
      <c r="O47" s="867"/>
      <c r="P47" s="867"/>
      <c r="Q47" s="881"/>
      <c r="T47" s="867"/>
      <c r="Y47" s="885" t="s">
        <v>243</v>
      </c>
      <c r="Z47" s="885" t="s">
        <v>582</v>
      </c>
      <c r="AF47" s="890"/>
      <c r="AK47" s="891" t="str">
        <f t="shared" si="9"/>
        <v>t</v>
      </c>
    </row>
    <row r="48" spans="1:37">
      <c r="A48" s="867"/>
      <c r="B48" s="867"/>
      <c r="F48" s="867"/>
      <c r="G48" s="881"/>
      <c r="K48" s="867"/>
      <c r="L48" s="867"/>
      <c r="O48" s="867"/>
      <c r="P48" s="867"/>
      <c r="Q48" s="881"/>
      <c r="T48" s="867"/>
      <c r="Y48" s="885" t="s">
        <v>53</v>
      </c>
      <c r="Z48" s="885" t="s">
        <v>583</v>
      </c>
      <c r="AF48" s="890"/>
      <c r="AK48" s="891" t="str">
        <f t="shared" si="9"/>
        <v>u</v>
      </c>
    </row>
    <row r="49" spans="1:37">
      <c r="A49" s="867"/>
      <c r="B49" s="867"/>
      <c r="F49" s="867"/>
      <c r="G49" s="881"/>
      <c r="K49" s="867"/>
      <c r="L49" s="867"/>
      <c r="O49" s="867"/>
      <c r="P49" s="867"/>
      <c r="Q49" s="881"/>
      <c r="T49" s="867"/>
      <c r="Y49" s="885" t="s">
        <v>495</v>
      </c>
      <c r="Z49" s="885" t="s">
        <v>272</v>
      </c>
      <c r="AF49" s="890"/>
      <c r="AK49" s="891" t="str">
        <f t="shared" si="9"/>
        <v>v</v>
      </c>
    </row>
    <row r="50" spans="1:37">
      <c r="A50" s="867"/>
      <c r="B50" s="867"/>
      <c r="F50" s="867"/>
      <c r="G50" s="881"/>
      <c r="K50" s="867"/>
      <c r="L50" s="867"/>
      <c r="O50" s="867"/>
      <c r="P50" s="867"/>
      <c r="Q50" s="881"/>
      <c r="T50" s="867"/>
      <c r="Y50" s="885" t="s">
        <v>496</v>
      </c>
      <c r="Z50" s="885" t="s">
        <v>584</v>
      </c>
      <c r="AF50" s="890"/>
    </row>
    <row r="51" spans="1:37">
      <c r="A51" s="867"/>
      <c r="B51" s="867"/>
      <c r="F51" s="867"/>
      <c r="G51" s="881"/>
      <c r="K51" s="867"/>
      <c r="L51" s="867"/>
      <c r="O51" s="867"/>
      <c r="P51" s="867"/>
      <c r="Q51" s="881"/>
      <c r="T51" s="867"/>
      <c r="Y51" s="885" t="s">
        <v>497</v>
      </c>
      <c r="Z51" s="885" t="s">
        <v>498</v>
      </c>
      <c r="AF51" s="890"/>
    </row>
    <row r="52" spans="1:37">
      <c r="A52" s="867"/>
      <c r="B52" s="867"/>
      <c r="F52" s="867"/>
      <c r="G52" s="881"/>
      <c r="K52" s="867"/>
      <c r="L52" s="867"/>
      <c r="O52" s="867"/>
      <c r="P52" s="867"/>
      <c r="Q52" s="881"/>
      <c r="T52" s="867"/>
      <c r="Y52" s="885" t="s">
        <v>500</v>
      </c>
      <c r="Z52" s="885" t="s">
        <v>586</v>
      </c>
      <c r="AF52" s="890"/>
    </row>
    <row r="53" spans="1:37">
      <c r="A53" s="867"/>
      <c r="B53" s="867"/>
      <c r="F53" s="867"/>
      <c r="G53" s="881"/>
      <c r="K53" s="867"/>
      <c r="L53" s="867"/>
      <c r="O53" s="867"/>
      <c r="P53" s="867"/>
      <c r="Q53" s="881"/>
      <c r="T53" s="867"/>
      <c r="Y53" s="885" t="s">
        <v>301</v>
      </c>
      <c r="Z53" s="885" t="s">
        <v>248</v>
      </c>
      <c r="AF53" s="890"/>
    </row>
    <row r="54" spans="1:37">
      <c r="A54" s="867"/>
      <c r="B54" s="867"/>
      <c r="F54" s="867"/>
      <c r="G54" s="881"/>
      <c r="K54" s="867"/>
      <c r="L54" s="867"/>
      <c r="O54" s="867"/>
      <c r="P54" s="873"/>
      <c r="Q54" s="881"/>
      <c r="T54" s="867"/>
      <c r="Y54" s="885" t="s">
        <v>316</v>
      </c>
      <c r="Z54" s="885" t="s">
        <v>587</v>
      </c>
      <c r="AF54" s="890"/>
    </row>
    <row r="55" spans="1:37">
      <c r="A55" s="867"/>
      <c r="B55" s="867"/>
      <c r="F55" s="867"/>
      <c r="G55" s="881"/>
      <c r="K55" s="867"/>
      <c r="L55" s="867"/>
      <c r="O55" s="867"/>
      <c r="P55" s="867"/>
      <c r="Q55" s="881"/>
      <c r="T55" s="867"/>
      <c r="Y55" s="885" t="s">
        <v>501</v>
      </c>
      <c r="Z55" s="885" t="s">
        <v>26</v>
      </c>
      <c r="AF55" s="890"/>
    </row>
    <row r="56" spans="1:37">
      <c r="A56" s="867"/>
      <c r="B56" s="867"/>
      <c r="F56" s="867"/>
      <c r="G56" s="881"/>
      <c r="K56" s="867"/>
      <c r="L56" s="867"/>
      <c r="O56" s="867"/>
      <c r="P56" s="867"/>
      <c r="Q56" s="881"/>
      <c r="T56" s="867"/>
      <c r="Y56" s="885" t="s">
        <v>503</v>
      </c>
      <c r="Z56" s="885" t="s">
        <v>588</v>
      </c>
      <c r="AF56" s="890"/>
    </row>
    <row r="57" spans="1:37">
      <c r="A57" s="867"/>
      <c r="B57" s="867"/>
      <c r="F57" s="867"/>
      <c r="G57" s="881"/>
      <c r="K57" s="867"/>
      <c r="L57" s="867"/>
      <c r="O57" s="867"/>
      <c r="P57" s="867"/>
      <c r="Q57" s="881"/>
      <c r="T57" s="867"/>
      <c r="Y57" s="885" t="s">
        <v>502</v>
      </c>
      <c r="Z57" s="885" t="s">
        <v>46</v>
      </c>
      <c r="AF57" s="890"/>
    </row>
    <row r="58" spans="1:37">
      <c r="A58" s="867"/>
      <c r="B58" s="867"/>
      <c r="F58" s="867"/>
      <c r="G58" s="881"/>
      <c r="K58" s="867"/>
      <c r="L58" s="867"/>
      <c r="O58" s="867"/>
      <c r="P58" s="867"/>
      <c r="Q58" s="881"/>
      <c r="T58" s="867"/>
      <c r="Y58" s="885" t="s">
        <v>504</v>
      </c>
      <c r="Z58" s="885" t="s">
        <v>445</v>
      </c>
      <c r="AF58" s="890"/>
    </row>
    <row r="59" spans="1:37">
      <c r="A59" s="867"/>
      <c r="B59" s="867"/>
      <c r="F59" s="867"/>
      <c r="G59" s="881"/>
      <c r="K59" s="867"/>
      <c r="L59" s="867"/>
      <c r="O59" s="867"/>
      <c r="P59" s="867"/>
      <c r="Q59" s="881"/>
      <c r="T59" s="867"/>
      <c r="Y59" s="885" t="s">
        <v>505</v>
      </c>
      <c r="Z59" s="885" t="s">
        <v>589</v>
      </c>
      <c r="AF59" s="890"/>
    </row>
    <row r="60" spans="1:37">
      <c r="A60" s="867"/>
      <c r="B60" s="867"/>
      <c r="F60" s="867"/>
      <c r="G60" s="881"/>
      <c r="K60" s="867"/>
      <c r="L60" s="867"/>
      <c r="O60" s="867"/>
      <c r="P60" s="867"/>
      <c r="Q60" s="881"/>
      <c r="T60" s="867"/>
      <c r="Y60" s="885" t="s">
        <v>429</v>
      </c>
      <c r="Z60" s="885" t="s">
        <v>590</v>
      </c>
      <c r="AF60" s="890"/>
    </row>
    <row r="61" spans="1:37">
      <c r="A61" s="867"/>
      <c r="B61" s="867"/>
      <c r="F61" s="867"/>
      <c r="G61" s="881"/>
      <c r="K61" s="867"/>
      <c r="L61" s="867"/>
      <c r="O61" s="867"/>
      <c r="P61" s="867"/>
      <c r="Q61" s="881"/>
      <c r="T61" s="867"/>
      <c r="Y61" s="885" t="s">
        <v>37</v>
      </c>
      <c r="Z61" s="885" t="s">
        <v>112</v>
      </c>
      <c r="AF61" s="890"/>
    </row>
    <row r="62" spans="1:37">
      <c r="A62" s="867"/>
      <c r="B62" s="867"/>
      <c r="F62" s="867"/>
      <c r="G62" s="881"/>
      <c r="K62" s="867"/>
      <c r="L62" s="867"/>
      <c r="O62" s="867"/>
      <c r="P62" s="867"/>
      <c r="Q62" s="881"/>
      <c r="T62" s="867"/>
      <c r="Y62" s="885" t="s">
        <v>86</v>
      </c>
      <c r="Z62" s="885" t="s">
        <v>335</v>
      </c>
      <c r="AF62" s="890"/>
    </row>
    <row r="63" spans="1:37">
      <c r="A63" s="867"/>
      <c r="B63" s="867"/>
      <c r="F63" s="867"/>
      <c r="G63" s="881"/>
      <c r="K63" s="867"/>
      <c r="L63" s="867"/>
      <c r="O63" s="867"/>
      <c r="P63" s="867"/>
      <c r="Q63" s="881"/>
      <c r="T63" s="867"/>
      <c r="Y63" s="885" t="s">
        <v>259</v>
      </c>
      <c r="Z63" s="885" t="s">
        <v>591</v>
      </c>
      <c r="AF63" s="890"/>
    </row>
    <row r="64" spans="1:37">
      <c r="A64" s="867"/>
      <c r="B64" s="867"/>
      <c r="F64" s="867"/>
      <c r="G64" s="881"/>
      <c r="K64" s="867"/>
      <c r="L64" s="867"/>
      <c r="O64" s="867"/>
      <c r="P64" s="867"/>
      <c r="Q64" s="881"/>
      <c r="T64" s="867"/>
      <c r="Y64" s="885" t="s">
        <v>365</v>
      </c>
      <c r="Z64" s="885" t="s">
        <v>50</v>
      </c>
      <c r="AF64" s="890"/>
    </row>
    <row r="65" spans="1:32">
      <c r="A65" s="867"/>
      <c r="B65" s="867"/>
      <c r="F65" s="867"/>
      <c r="G65" s="881"/>
      <c r="K65" s="867"/>
      <c r="L65" s="867"/>
      <c r="O65" s="867"/>
      <c r="P65" s="867"/>
      <c r="Q65" s="881"/>
      <c r="T65" s="867"/>
      <c r="Y65" s="885" t="s">
        <v>507</v>
      </c>
      <c r="Z65" s="885" t="s">
        <v>593</v>
      </c>
      <c r="AF65" s="890"/>
    </row>
    <row r="66" spans="1:32">
      <c r="A66" s="867"/>
      <c r="B66" s="867"/>
      <c r="F66" s="867"/>
      <c r="G66" s="881"/>
      <c r="K66" s="867"/>
      <c r="L66" s="867"/>
      <c r="O66" s="867"/>
      <c r="P66" s="867"/>
      <c r="Q66" s="881"/>
      <c r="T66" s="867"/>
      <c r="Y66" s="885" t="s">
        <v>145</v>
      </c>
      <c r="Z66" s="885" t="s">
        <v>594</v>
      </c>
      <c r="AF66" s="890"/>
    </row>
    <row r="67" spans="1:32">
      <c r="A67" s="867"/>
      <c r="B67" s="867"/>
      <c r="F67" s="867"/>
      <c r="G67" s="881"/>
      <c r="K67" s="867"/>
      <c r="L67" s="867"/>
      <c r="O67" s="867"/>
      <c r="P67" s="867"/>
      <c r="Q67" s="881"/>
      <c r="T67" s="867"/>
      <c r="Y67" s="885" t="s">
        <v>508</v>
      </c>
      <c r="Z67" s="885" t="s">
        <v>23</v>
      </c>
      <c r="AF67" s="890"/>
    </row>
    <row r="68" spans="1:32">
      <c r="A68" s="867"/>
      <c r="B68" s="867"/>
      <c r="F68" s="867"/>
      <c r="G68" s="881"/>
      <c r="K68" s="867"/>
      <c r="L68" s="867"/>
      <c r="O68" s="867"/>
      <c r="P68" s="867"/>
      <c r="Q68" s="881"/>
      <c r="T68" s="867"/>
      <c r="Y68" s="885" t="s">
        <v>349</v>
      </c>
      <c r="Z68" s="885" t="s">
        <v>597</v>
      </c>
      <c r="AF68" s="890"/>
    </row>
    <row r="69" spans="1:32">
      <c r="A69" s="867"/>
      <c r="B69" s="867"/>
      <c r="F69" s="867"/>
      <c r="G69" s="881"/>
      <c r="K69" s="867"/>
      <c r="L69" s="867"/>
      <c r="O69" s="867"/>
      <c r="P69" s="867"/>
      <c r="Q69" s="881"/>
      <c r="T69" s="867"/>
      <c r="Y69" s="885" t="s">
        <v>447</v>
      </c>
      <c r="Z69" s="885" t="s">
        <v>598</v>
      </c>
      <c r="AF69" s="890"/>
    </row>
    <row r="70" spans="1:32">
      <c r="A70" s="867"/>
      <c r="B70" s="867"/>
      <c r="Y70" s="885" t="s">
        <v>124</v>
      </c>
      <c r="Z70" s="885" t="s">
        <v>599</v>
      </c>
    </row>
    <row r="71" spans="1:32">
      <c r="Y71" s="885" t="s">
        <v>509</v>
      </c>
      <c r="Z71" s="885" t="s">
        <v>184</v>
      </c>
    </row>
    <row r="72" spans="1:32">
      <c r="Y72" s="885" t="s">
        <v>510</v>
      </c>
      <c r="Z72" s="885" t="s">
        <v>522</v>
      </c>
    </row>
    <row r="73" spans="1:32">
      <c r="Y73" s="885" t="s">
        <v>482</v>
      </c>
      <c r="Z73" s="885" t="s">
        <v>601</v>
      </c>
    </row>
    <row r="74" spans="1:32">
      <c r="Y74" s="885" t="s">
        <v>368</v>
      </c>
      <c r="Z74" s="885" t="s">
        <v>252</v>
      </c>
    </row>
    <row r="75" spans="1:32">
      <c r="Y75" s="885" t="s">
        <v>424</v>
      </c>
      <c r="Z75" s="885" t="s">
        <v>602</v>
      </c>
    </row>
    <row r="76" spans="1:32">
      <c r="Y76" s="885" t="s">
        <v>511</v>
      </c>
      <c r="Z76" s="885" t="s">
        <v>605</v>
      </c>
    </row>
    <row r="77" spans="1:32">
      <c r="Y77" s="885" t="s">
        <v>512</v>
      </c>
      <c r="Z77" s="885" t="s">
        <v>407</v>
      </c>
    </row>
    <row r="78" spans="1:32">
      <c r="Y78" s="885" t="s">
        <v>494</v>
      </c>
      <c r="Z78" s="885" t="s">
        <v>606</v>
      </c>
    </row>
    <row r="79" spans="1:32">
      <c r="Y79" s="885" t="s">
        <v>514</v>
      </c>
      <c r="Z79" s="885" t="s">
        <v>578</v>
      </c>
    </row>
    <row r="80" spans="1:32">
      <c r="Y80" s="885" t="s">
        <v>515</v>
      </c>
      <c r="Z80" s="885" t="s">
        <v>600</v>
      </c>
    </row>
    <row r="81" spans="25:26">
      <c r="Y81" s="885" t="s">
        <v>109</v>
      </c>
      <c r="Z81" s="885" t="s">
        <v>282</v>
      </c>
    </row>
    <row r="82" spans="25:26">
      <c r="Y82" s="885" t="s">
        <v>388</v>
      </c>
      <c r="Z82" s="885" t="s">
        <v>607</v>
      </c>
    </row>
    <row r="83" spans="25:26">
      <c r="Y83" s="885" t="s">
        <v>191</v>
      </c>
      <c r="Z83" s="885" t="s">
        <v>234</v>
      </c>
    </row>
    <row r="84" spans="25:26">
      <c r="Y84" s="885" t="s">
        <v>516</v>
      </c>
      <c r="Z84" s="885" t="s">
        <v>240</v>
      </c>
    </row>
    <row r="85" spans="25:26">
      <c r="Y85" s="885" t="s">
        <v>517</v>
      </c>
      <c r="Z85" s="885" t="s">
        <v>609</v>
      </c>
    </row>
    <row r="86" spans="25:26">
      <c r="Y86" s="885" t="s">
        <v>519</v>
      </c>
      <c r="Z86" s="885" t="s">
        <v>610</v>
      </c>
    </row>
    <row r="87" spans="25:26">
      <c r="Y87" s="885" t="s">
        <v>520</v>
      </c>
      <c r="Z87" s="885" t="s">
        <v>611</v>
      </c>
    </row>
    <row r="88" spans="25:26">
      <c r="Y88" s="885" t="s">
        <v>521</v>
      </c>
      <c r="Z88" s="885" t="s">
        <v>612</v>
      </c>
    </row>
    <row r="89" spans="25:26">
      <c r="Y89" s="885" t="s">
        <v>355</v>
      </c>
      <c r="Z89" s="885" t="s">
        <v>613</v>
      </c>
    </row>
    <row r="90" spans="25:26">
      <c r="Y90" s="885" t="s">
        <v>523</v>
      </c>
      <c r="Z90" s="885" t="s">
        <v>614</v>
      </c>
    </row>
    <row r="91" spans="25:26">
      <c r="Y91" s="885" t="s">
        <v>256</v>
      </c>
      <c r="Z91" s="885" t="s">
        <v>615</v>
      </c>
    </row>
    <row r="92" spans="25:26">
      <c r="Y92" s="885" t="s">
        <v>486</v>
      </c>
      <c r="Z92" s="885" t="s">
        <v>547</v>
      </c>
    </row>
    <row r="93" spans="25:26">
      <c r="Y93" s="885" t="s">
        <v>374</v>
      </c>
      <c r="Z93" s="885" t="s">
        <v>616</v>
      </c>
    </row>
    <row r="94" spans="25:26">
      <c r="Y94" s="885" t="s">
        <v>160</v>
      </c>
      <c r="Z94" s="885" t="s">
        <v>608</v>
      </c>
    </row>
    <row r="95" spans="25:26">
      <c r="Y95" s="885" t="s">
        <v>399</v>
      </c>
      <c r="Z95" s="885" t="s">
        <v>617</v>
      </c>
    </row>
    <row r="96" spans="25:26">
      <c r="Y96" s="885" t="s">
        <v>82</v>
      </c>
      <c r="Z96" s="885" t="s">
        <v>619</v>
      </c>
    </row>
    <row r="97" spans="25:26">
      <c r="Y97" s="885" t="s">
        <v>525</v>
      </c>
      <c r="Z97" s="885" t="s">
        <v>604</v>
      </c>
    </row>
    <row r="98" spans="25:26">
      <c r="Y98" s="885" t="s">
        <v>323</v>
      </c>
      <c r="Z98" s="885" t="s">
        <v>620</v>
      </c>
    </row>
    <row r="99" spans="25:26">
      <c r="Y99" s="885" t="s">
        <v>542</v>
      </c>
      <c r="Z99" s="885" t="s">
        <v>621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木村 圭汰</cp:lastModifiedBy>
  <cp:lastPrinted>2021-05-25T12:38:01Z</cp:lastPrinted>
  <dcterms:created xsi:type="dcterms:W3CDTF">2012-03-13T00:50:25Z</dcterms:created>
  <dcterms:modified xsi:type="dcterms:W3CDTF">2021-06-29T02:51:06Z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2021-06-29T02:51:06Z</vt:filetime>
  </property>
</Properties>
</file>