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継続課題】国総研（つくば）\"/>
    </mc:Choice>
  </mc:AlternateContent>
  <xr:revisionPtr revIDLastSave="0" documentId="13_ncr:1_{F12EC6A9-266F-4D92-BC09-0C4415151C6A}" xr6:coauthVersionLast="36" xr6:coauthVersionMax="36" xr10:uidLastSave="{00000000-0000-0000-0000-000000000000}"/>
  <bookViews>
    <workbookView showHorizontalScroll="0" showVerticalScroll="0" xWindow="0" yWindow="0" windowWidth="19200" windowHeight="6860"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4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<sst xmlns="http://schemas.openxmlformats.org/spreadsheetml/2006/main" count="2303" uniqueCount="680">
  <si>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</si>
  <si>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</si>
  <si>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</si>
  <si>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</si>
  <si>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</si>
  <si>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</si>
  <si>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</si>
  <si>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</si>
  <si>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</si>
  <si>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</si>
  <si>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</si>
  <si>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</si>
  <si>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</si>
  <si>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</si>
  <si>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</si>
  <si>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</si>
  <si>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</si>
  <si>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</si>
  <si>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</si>
  <si>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</si>
  <si>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</si>
  <si>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</si>
  <si>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</si>
  <si>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</si>
  <si>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</si>
  <si>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</si>
  <si>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</si>
  <si>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</si>
  <si>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</si>
  <si>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</si>
  <si>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</si>
  <si>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</si>
  <si>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</si>
  <si>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</si>
  <si>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</si>
  <si>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</si>
  <si>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</si>
  <si>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</si>
  <si>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</si>
  <si>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</si>
  <si>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</si>
  <si>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</si>
  <si>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</si>
  <si>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</si>
  <si>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</si>
  <si>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</si>
  <si>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</si>
  <si>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</si>
  <si>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</si>
  <si>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</si>
  <si>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</si>
  <si>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</si>
  <si>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</si>
  <si>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</si>
  <si>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</si>
  <si>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</si>
  <si>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</si>
  <si>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</si>
  <si>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</si>
  <si>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</si>
  <si>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</si>
  <si>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</si>
  <si>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</si>
  <si>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</si>
  <si>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</si>
  <si>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</si>
  <si>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</si>
  <si>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</si>
  <si>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</si>
  <si>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</si>
  <si>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</si>
  <si>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</si>
  <si>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</si>
  <si>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</si>
  <si>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</si>
  <si>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</si>
  <si>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</si>
  <si>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</si>
  <si>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</si>
  <si>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</si>
  <si>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</si>
  <si>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</si>
  <si>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</si>
  <si>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</si>
  <si>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</si>
  <si>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</si>
  <si>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</si>
  <si>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</si>
  <si>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</si>
  <si>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</si>
  <si>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</si>
  <si>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</si>
  <si>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</si>
  <si>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</si>
  <si>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</si>
  <si>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</si>
  <si>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</si>
  <si>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</si>
  <si>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</si>
  <si>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</si>
  <si>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</si>
  <si>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</si>
  <si>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</si>
  <si>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</si>
  <si>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</si>
  <si>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</si>
  <si>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</si>
  <si>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</si>
  <si>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</si>
  <si>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</si>
  <si>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</si>
  <si>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</si>
  <si>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</si>
  <si>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</si>
  <si>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</si>
  <si>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</si>
  <si>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</si>
  <si>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</si>
  <si>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</si>
  <si>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</si>
  <si>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</si>
  <si>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</si>
  <si>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</si>
  <si>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</si>
  <si>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</si>
  <si>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</si>
  <si>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</si>
  <si>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</si>
  <si>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</si>
  <si>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</si>
  <si>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</si>
  <si>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</si>
  <si>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</si>
  <si>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</si>
  <si>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</si>
  <si>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</si>
  <si>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</si>
  <si>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</si>
  <si>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</si>
  <si>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</si>
  <si>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</si>
  <si>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</si>
  <si>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</si>
  <si>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</si>
  <si>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</si>
  <si>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</si>
  <si>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</si>
  <si>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</si>
  <si>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</si>
  <si>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</si>
  <si>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</si>
  <si>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</si>
  <si>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</si>
  <si>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</si>
  <si>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</si>
  <si>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</si>
  <si>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</si>
  <si>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</si>
  <si>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</si>
  <si>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</si>
  <si>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</si>
  <si>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</si>
  <si>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</si>
  <si>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</si>
  <si>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</si>
  <si>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</si>
  <si>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</si>
  <si>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</si>
  <si>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</si>
  <si>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</si>
  <si>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</si>
  <si>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</si>
  <si>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</si>
  <si>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</si>
  <si>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</si>
  <si>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</si>
  <si>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</si>
  <si>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</si>
  <si>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</si>
  <si>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</si>
  <si>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</si>
  <si>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</si>
  <si>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</si>
  <si>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</si>
  <si>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</si>
  <si>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</si>
  <si>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</si>
  <si>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</si>
  <si>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</si>
  <si>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</si>
  <si>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</si>
  <si>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</si>
  <si>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</si>
  <si>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</si>
  <si>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</si>
  <si>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</si>
  <si>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</si>
  <si>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</si>
  <si>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</si>
  <si>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</si>
  <si>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</si>
  <si>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</si>
  <si>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</si>
  <si>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</si>
  <si>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</si>
  <si>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</si>
  <si>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</si>
  <si>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</si>
  <si>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</si>
  <si>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</si>
  <si>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</si>
  <si>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</si>
  <si>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</si>
  <si>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</si>
  <si>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</si>
  <si>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</si>
  <si>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</si>
  <si>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</si>
  <si>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</si>
  <si>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</si>
  <si>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</si>
  <si>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</si>
  <si>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</si>
  <si>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</si>
  <si>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</si>
  <si>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</si>
  <si>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</si>
  <si>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</si>
  <si>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</si>
  <si>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</si>
  <si>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</si>
  <si>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</si>
  <si>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</si>
  <si>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</si>
  <si>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</si>
  <si>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</si>
  <si>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</si>
  <si>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</si>
  <si>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</si>
  <si>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</si>
  <si>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</si>
  <si>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</si>
  <si>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</si>
  <si>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</si>
  <si>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</si>
  <si>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</si>
  <si>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</si>
  <si>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</si>
  <si>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</si>
  <si>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</si>
  <si>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</si>
  <si>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</si>
  <si>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</si>
  <si>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</si>
  <si>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</si>
  <si>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</si>
  <si>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</si>
  <si>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</si>
  <si>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</si>
  <si>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</si>
  <si>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</si>
  <si>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</si>
  <si>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</si>
  <si>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</si>
  <si>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</si>
  <si>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</si>
  <si>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</si>
  <si>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</si>
  <si>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</si>
  <si>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</si>
  <si>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</si>
  <si>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</si>
  <si>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</si>
  <si>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</si>
  <si>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</si>
  <si>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</si>
  <si>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</si>
  <si>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</si>
  <si>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</si>
  <si>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</si>
  <si>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</si>
  <si>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</si>
  <si>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</si>
  <si>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</si>
  <si>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</si>
  <si>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</si>
  <si>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</si>
  <si>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</si>
  <si>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</si>
  <si>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</si>
  <si>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</si>
  <si>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</si>
  <si>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</si>
  <si>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</si>
  <si>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</si>
  <si>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</si>
  <si>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</si>
  <si>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</si>
  <si>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</si>
  <si>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</si>
  <si>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</si>
  <si>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</si>
  <si>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</si>
  <si>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</si>
  <si>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</si>
  <si>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</si>
  <si>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</si>
  <si>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</si>
  <si>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</si>
  <si>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</si>
  <si>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</si>
  <si>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</si>
  <si>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</si>
  <si>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</si>
  <si>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</si>
  <si>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</si>
  <si>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</si>
  <si>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</si>
  <si>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</si>
  <si>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</si>
  <si>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</si>
  <si>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</si>
  <si>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</si>
  <si>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</si>
  <si>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</si>
  <si>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</si>
  <si>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</si>
  <si>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</si>
  <si>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</si>
  <si>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</si>
  <si>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</si>
  <si>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</si>
  <si>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</si>
  <si>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</si>
  <si>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</si>
  <si>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</si>
  <si>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</si>
  <si>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</si>
  <si>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</si>
  <si>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</si>
  <si>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</si>
  <si>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</si>
  <si>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</si>
  <si>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</si>
  <si>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</si>
  <si>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</si>
  <si>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</si>
  <si>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</si>
  <si>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</si>
  <si>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</si>
  <si>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</si>
  <si>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</si>
  <si>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</si>
  <si>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</si>
  <si>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</si>
  <si>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</si>
  <si>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</si>
  <si>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</si>
  <si>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</si>
  <si>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</si>
  <si>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</si>
  <si>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</si>
  <si>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</si>
  <si>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</si>
  <si>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</si>
  <si>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</si>
  <si>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</si>
  <si>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</si>
  <si>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</si>
  <si>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</si>
  <si>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</si>
  <si>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</si>
  <si>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</si>
  <si>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</si>
  <si>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</si>
  <si>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</si>
  <si>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</si>
  <si>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</si>
  <si>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</si>
  <si>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</si>
  <si>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</si>
  <si>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</si>
  <si>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</si>
  <si>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</si>
  <si>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</si>
  <si>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</si>
  <si>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</si>
  <si>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</si>
  <si>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</si>
  <si>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</si>
  <si>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</si>
  <si>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</si>
  <si>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</si>
  <si>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</si>
  <si>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</si>
  <si>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</si>
  <si>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</si>
  <si>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</si>
  <si>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</si>
  <si>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</si>
  <si>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</si>
  <si>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</si>
  <si>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</si>
  <si>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</si>
  <si>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</si>
  <si>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</si>
  <si>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</si>
  <si>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</si>
  <si>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</si>
  <si>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</si>
  <si>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</si>
  <si>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</si>
  <si>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</si>
  <si>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</si>
  <si>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</si>
  <si>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</si>
  <si>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</si>
  <si>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</si>
  <si>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</si>
  <si>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</si>
  <si>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</si>
  <si>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</si>
  <si>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</si>
  <si>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</si>
  <si>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</si>
  <si>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</si>
  <si>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</si>
  <si>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</si>
  <si>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</si>
  <si>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</si>
  <si>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</si>
  <si>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</si>
  <si>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</si>
  <si>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</si>
  <si>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</si>
  <si>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</si>
  <si>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</si>
  <si>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</si>
  <si>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</si>
  <si>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</si>
  <si>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</si>
  <si>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</si>
  <si>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</si>
  <si>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</si>
  <si>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</si>
  <si>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</si>
  <si>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</si>
  <si>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</si>
  <si>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</si>
  <si>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</si>
  <si>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</si>
  <si>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</si>
  <si>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</si>
  <si>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</si>
  <si>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</si>
  <si>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</si>
  <si>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</si>
  <si>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</si>
  <si>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</si>
  <si>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</si>
  <si>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</si>
  <si>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</si>
  <si>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</si>
  <si>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</si>
  <si>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</si>
  <si>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</si>
  <si>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</si>
  <si>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</si>
  <si>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</si>
  <si>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</si>
  <si>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</si>
  <si>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</si>
  <si>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</si>
  <si>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</si>
  <si>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</si>
  <si>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</si>
  <si>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</si>
  <si>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</si>
  <si>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</si>
  <si>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</si>
  <si>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</si>
  <si>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</si>
  <si>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</si>
  <si>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</si>
  <si>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</si>
  <si>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</si>
  <si>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</si>
  <si>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</si>
  <si>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</si>
  <si>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</si>
  <si>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</si>
  <si>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</si>
  <si>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</si>
  <si>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</si>
  <si>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</si>
  <si>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</si>
  <si>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</si>
  <si>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</si>
  <si>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</si>
  <si>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</si>
  <si>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</si>
  <si>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</si>
  <si>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</si>
  <si>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</si>
  <si>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</si>
  <si>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</si>
  <si>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</si>
  <si>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</si>
  <si>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</si>
  <si>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</si>
  <si>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</si>
  <si>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</si>
  <si>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</si>
  <si>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</si>
  <si>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</si>
  <si>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</si>
  <si>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</si>
  <si>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</si>
  <si>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</si>
  <si>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</si>
  <si>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</si>
  <si>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</si>
  <si>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</si>
  <si>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</si>
  <si>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</si>
  <si>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</si>
  <si>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</si>
  <si>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</si>
  <si>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</si>
  <si>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</si>
  <si>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</si>
  <si>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</si>
  <si>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</si>
  <si>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</si>
  <si>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</si>
  <si>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</si>
  <si>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</si>
  <si>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</si>
  <si>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</si>
  <si>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</si>
  <si>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</si>
  <si>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</si>
  <si>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</si>
  <si>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</si>
  <si>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</si>
  <si>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</si>
  <si>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</si>
  <si>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</si>
  <si>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</si>
  <si>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</si>
  <si>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</si>
  <si>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</si>
  <si>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</si>
  <si>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</si>
  <si>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</si>
  <si>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</si>
  <si>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</si>
  <si>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</si>
  <si>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</si>
  <si>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</si>
  <si>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</si>
  <si>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</si>
  <si>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</si>
  <si>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</si>
  <si>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</si>
  <si>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</si>
  <si>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</si>
  <si>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</si>
  <si>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</si>
  <si>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</si>
  <si>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</si>
  <si>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</si>
  <si>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</si>
  <si>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</si>
  <si>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</si>
  <si>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</si>
  <si>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</si>
  <si>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</si>
  <si>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</si>
  <si>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</si>
  <si>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</si>
  <si>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</si>
  <si>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</si>
  <si>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</si>
  <si>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</si>
  <si>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</si>
  <si>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</si>
  <si>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</si>
  <si>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</si>
  <si>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</si>
  <si>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</si>
  <si>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</si>
  <si>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</si>
  <si>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</si>
  <si>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</si>
  <si>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</si>
  <si>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</si>
  <si>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</si>
  <si>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</si>
  <si>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</si>
  <si>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</si>
  <si>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</si>
  <si>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</si>
  <si>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</si>
  <si>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</si>
  <si>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</si>
  <si>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</si>
  <si>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</si>
  <si>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</si>
  <si>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</si>
  <si>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</si>
  <si>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</si>
  <si>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</si>
  <si>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</si>
  <si>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</si>
  <si>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</si>
  <si>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</si>
  <si>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</si>
  <si>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</si>
  <si>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</si>
  <si>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</si>
  <si>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</si>
  <si>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</si>
  <si>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</si>
  <si>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</si>
  <si>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</si>
  <si>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</si>
  <si>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</si>
  <si>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</si>
  <si>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</si>
  <si>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大規模地震に起因する土砂災害のプレアナリシス手法の開発</t>
  </si>
  <si>
    <t>国土技術政策総合研究所</t>
  </si>
  <si>
    <t>室長　山越　隆雄</t>
  </si>
  <si>
    <t>平成30年度</t>
  </si>
  <si>
    <t>令和2年度</t>
  </si>
  <si>
    <t>土砂災害研究部　砂防研究室</t>
  </si>
  <si>
    <t>-</t>
  </si>
  <si>
    <t>国土交通省防災業務計画（令和元年版）</t>
  </si>
  <si>
    <t>地震発生時の緊急的な対応を迅速かつ効率的に進めるために想定地震における大規模な斜面崩壊を含む斜面崩壊の発生状況を地形、微地形、地盤条件、地震動特性から事前に推定することができる手法の開発を行う。</t>
  </si>
  <si>
    <t>近年の大規模地震時では大規模な斜面崩壊が被害拡大の主要因のひとつとなっている。国総研土砂災害研究部では多発するがけ崩れを対象に地震時斜面崩壊危険度評価システムを構築し、精度を検証してきた。しかし、同システムでは大規模斜面崩壊については評価できない。そこで、本研究では、地震発生時の緊急的な対応を迅速かつ効率的に進めるために想定地震における大規模な斜面崩壊を含む斜面崩壊の発生状況を地形、微地形、地盤条件、地震動特性から事前に推定することができる手法を開発する。</t>
  </si>
  <si>
    <t>令和2年度までに「土砂災害危険箇所における緊急点検に関する手引き」に本研究により確立した推定手法を活用した点検方法の項目を１つ追加する。</t>
  </si>
  <si>
    <t>項目</t>
  </si>
  <si>
    <t>国土技術政策総合研究所調べ</t>
  </si>
  <si>
    <t>斜面崩壊の発生状況を事前に推定することができる手法の開発に関する研究項目の終了件数</t>
  </si>
  <si>
    <t>執行額（百万円）／　斜面崩壊の発生状況を事前に推定することができる手法の開発に関する研究項目　　　　　　　　　　　　　　　　</t>
    <phoneticPr fontId="5"/>
  </si>
  <si>
    <t>百万円/件</t>
  </si>
  <si>
    <t>13百万円/1</t>
  </si>
  <si>
    <t>12百万円/1</t>
  </si>
  <si>
    <t>41 技術研究開発を推進する</t>
  </si>
  <si>
    <t>目標を達成した技術研究開発の割合</t>
  </si>
  <si>
    <t>%</t>
  </si>
  <si>
    <t>－</t>
  </si>
  <si>
    <t>新30-0052</t>
  </si>
  <si>
    <t>新30-0050</t>
  </si>
  <si>
    <t>○</t>
  </si>
  <si>
    <t>A.株式会社エイト日本技術開発</t>
    <phoneticPr fontId="5"/>
  </si>
  <si>
    <t>役務費</t>
  </si>
  <si>
    <t>大規模斜面崩壊を含む地震時斜面崩壊危険度評価手法の作成・検証業務</t>
  </si>
  <si>
    <t>株式会社エイト日本技術開発</t>
  </si>
  <si>
    <t>国交</t>
  </si>
  <si>
    <t>-</t>
    <phoneticPr fontId="5"/>
  </si>
  <si>
    <t>国土交通省</t>
    <phoneticPr fontId="5"/>
  </si>
  <si>
    <t>令和2年度で事業終了</t>
    <phoneticPr fontId="5"/>
  </si>
  <si>
    <t>-</t>
    <phoneticPr fontId="5"/>
  </si>
  <si>
    <t>国土交通省が実施している技術研究開発課題を効果的・効率的に推進することに資する。</t>
  </si>
  <si>
    <t>11 ICTの利活用及び技術研究開発の推進</t>
    <phoneticPr fontId="5"/>
  </si>
  <si>
    <t>11百万円/2</t>
    <phoneticPr fontId="5"/>
  </si>
  <si>
    <t>地震発生直後に斜面崩壊の発生状況を速やかに推定しておくことは、地震による被害を最小限にするために必要不可欠であり社会のニーズを的確に反映している。</t>
  </si>
  <si>
    <t>地震発生直後の被害状況把握のための現地調査の実施や地震時斜面崩壊に関する研究の取り組みなど十分な経験を有しており、大規模地震後の災害復旧のために国土交通省のニーズに合わせた対応を実施することができることから、国総研が行うことは効果的である。</t>
    <phoneticPr fontId="5"/>
  </si>
  <si>
    <t>国土交通省防災業務計画第3編第2章第1節では「地震が発生した場合、地震情報等及び被害情報を迅速、広域的に収集・連絡するものとする」と示されており、これに資する技術開発のため本事業の優先度は高い。</t>
    <rPh sb="11" eb="12">
      <t>ダイ</t>
    </rPh>
    <rPh sb="13" eb="14">
      <t>ヘン</t>
    </rPh>
    <rPh sb="14" eb="15">
      <t>ダイ</t>
    </rPh>
    <rPh sb="16" eb="17">
      <t>ショウ</t>
    </rPh>
    <rPh sb="17" eb="18">
      <t>ダイ</t>
    </rPh>
    <rPh sb="19" eb="20">
      <t>セツ</t>
    </rPh>
    <rPh sb="66" eb="67">
      <t>シメ</t>
    </rPh>
    <rPh sb="76" eb="77">
      <t>シ</t>
    </rPh>
    <rPh sb="79" eb="81">
      <t>ギジュツ</t>
    </rPh>
    <rPh sb="81" eb="83">
      <t>カイハツ</t>
    </rPh>
    <rPh sb="86" eb="87">
      <t>ホン</t>
    </rPh>
    <rPh sb="87" eb="89">
      <t>ジギョウ</t>
    </rPh>
    <rPh sb="90" eb="93">
      <t>ユウセンド</t>
    </rPh>
    <rPh sb="94" eb="95">
      <t>タカ</t>
    </rPh>
    <phoneticPr fontId="6"/>
  </si>
  <si>
    <t>調査内容が専門的かつ高度であることから、第三者機関である技術提案評価審査会に諮ったうえで、支出先を選定しており、妥当性や競争性を確保している。</t>
  </si>
  <si>
    <t>無</t>
  </si>
  <si>
    <t>‐</t>
  </si>
  <si>
    <t>事業に必要な経費のみに支出している。</t>
    <rPh sb="0" eb="2">
      <t>ジギョウ</t>
    </rPh>
    <rPh sb="3" eb="5">
      <t>ヒツヨウ</t>
    </rPh>
    <rPh sb="6" eb="8">
      <t>ケイヒ</t>
    </rPh>
    <rPh sb="11" eb="13">
      <t>シシュツ</t>
    </rPh>
    <phoneticPr fontId="5"/>
  </si>
  <si>
    <t>競争性を高めるため、参加資格の拡大などに努めている。</t>
  </si>
  <si>
    <t>当初見込み通りの活動実績をあげている。</t>
    <phoneticPr fontId="5"/>
  </si>
  <si>
    <t>「土砂災害危険個所における緊急点検に関する手引き」に反映した点検方法の項目の数</t>
    <phoneticPr fontId="5"/>
  </si>
  <si>
    <t>成果目標に見合った成果実績をあげている。</t>
    <rPh sb="0" eb="2">
      <t>セイカ</t>
    </rPh>
    <rPh sb="2" eb="4">
      <t>モクヒョウ</t>
    </rPh>
    <rPh sb="5" eb="7">
      <t>ミア</t>
    </rPh>
    <rPh sb="9" eb="11">
      <t>セイカ</t>
    </rPh>
    <rPh sb="11" eb="13">
      <t>ジッセキ</t>
    </rPh>
    <phoneticPr fontId="5"/>
  </si>
  <si>
    <t>・本事業は、外部有識者による評価委員会において「事前評価」を受け、熊本地震における土砂災害の発生や首都直下地震等の大規模地震の想定といった背景から高い必要性が認められ、プレアナリシスの結果は地震発生時の速やかな被害概況把握のみならず、今後の減災対策への活用が期待されることから、重要かつ発展性のある研究であり国土技術政策総合研究所において実施すべきと評価された。
・発注にあたっては、企画競争により競争性の確保に努めた。</t>
    <phoneticPr fontId="5"/>
  </si>
  <si>
    <t>類似業務等を参考にしてコスト水準の妥当性を確認している。</t>
    <rPh sb="0" eb="2">
      <t>ルイジ</t>
    </rPh>
    <rPh sb="2" eb="4">
      <t>ギョウム</t>
    </rPh>
    <rPh sb="4" eb="5">
      <t>トウ</t>
    </rPh>
    <rPh sb="6" eb="8">
      <t>サンコウ</t>
    </rPh>
    <rPh sb="14" eb="16">
      <t>スイジュン</t>
    </rPh>
    <rPh sb="17" eb="20">
      <t>ダトウセイ</t>
    </rPh>
    <rPh sb="21" eb="23">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</si>
</sst>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4112</xdr:colOff>
      <xdr:row>750</xdr:row>
      <xdr:rowOff>198105</xdr:rowOff>
    </xdr:from>
    <xdr:to>
      <xdr:col>46</xdr:col>
      <xdr:colOff>85128</xdr:colOff>
      <xdr:row>753</xdr:row>
      <xdr:rowOff>28575</xdr:rowOff>
    </xdr:to>
    <xdr:sp macro="" textlink="">
      <xdr:nvSpPr>
        <xdr:cNvPr id="2" name="大かっこ 1">
          <a:extLst>
            <a:ext uri="{FF2B5EF4-FFF2-40B4-BE49-F238E27FC236}">
              <a16:creationId xmlns:a16="http://schemas.microsoft.com/office/drawing/2014/main" id="{8D8719F7-CC9A-43D5-A7D1-E61AABDD602A}"/>
            </a:ext>
          </a:extLst>
        </xdr:cNvPr>
        <xdr:cNvSpPr/>
      </xdr:nvSpPr>
      <xdr:spPr>
        <a:xfrm>
          <a:off x="6604937" y="41508030"/>
          <a:ext cx="2681341" cy="8877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32</xdr:col>
      <xdr:colOff>195066</xdr:colOff>
      <xdr:row>759</xdr:row>
      <xdr:rowOff>55332</xdr:rowOff>
    </xdr:from>
    <xdr:ext cx="3013362" cy="913725"/>
    <xdr:sp macro="" textlink="">
      <xdr:nvSpPr>
        <xdr:cNvPr id="21" name="契約方式大かっこ">
          <a:extLst>
            <a:ext uri="{FF2B5EF4-FFF2-40B4-BE49-F238E27FC236}">
              <a16:creationId xmlns:a16="http://schemas.microsoft.com/office/drawing/2014/main" id="{2BDE1A10-89D0-4288-9595-24883D778BB9}"/>
            </a:ext>
          </a:extLst>
        </xdr:cNvPr>
        <xdr:cNvSpPr/>
      </xdr:nvSpPr>
      <xdr:spPr>
        <a:xfrm>
          <a:off x="6525528" y="44383217"/>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○地震動データと地震時斜面崩壊発生状況に係る基礎資料の収集・整理</a:t>
          </a:r>
          <a:endParaRPr kumimoji="1" lang="en-US" altLang="ja-JP" sz="1100" b="0" i="0" baseline="0">
            <a:solidFill>
              <a:schemeClr val="tx1"/>
            </a:solidFill>
            <a:effectLst/>
            <a:latin typeface="+mn-lt"/>
            <a:ea typeface="+mn-ea"/>
            <a:cs typeface="+mn-cs"/>
          </a:endParaRPr>
        </a:p>
        <a:p>
          <a:pPr eaLnBrk="1" fontAlgn="auto" latinLnBrk="0" hangingPunct="1"/>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素因データと誘因データの組み合わせ及び重み付けを決定するための統計分析補助</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110372</xdr:colOff>
      <xdr:row>756</xdr:row>
      <xdr:rowOff>298192</xdr:rowOff>
    </xdr:from>
    <xdr:to>
      <xdr:col>46</xdr:col>
      <xdr:colOff>103689</xdr:colOff>
      <xdr:row>759</xdr:row>
      <xdr:rowOff>14670</xdr:rowOff>
    </xdr:to>
    <xdr:sp macro="" textlink="">
      <xdr:nvSpPr>
        <xdr:cNvPr id="22" name="契約方式上位">
          <a:extLst>
            <a:ext uri="{FF2B5EF4-FFF2-40B4-BE49-F238E27FC236}">
              <a16:creationId xmlns:a16="http://schemas.microsoft.com/office/drawing/2014/main" id="{DBD1CF09-A165-4E17-AB93-EC3089E1B03C}"/>
            </a:ext>
          </a:extLst>
        </xdr:cNvPr>
        <xdr:cNvSpPr txBox="1"/>
      </xdr:nvSpPr>
      <xdr:spPr>
        <a:xfrm>
          <a:off x="6845908" y="41391763"/>
          <a:ext cx="2646710" cy="7778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株式会社エイト日本技術開発
　　９．９百万円</a:t>
          </a:r>
          <a:endParaRPr lang="en-US" altLang="en-US">
            <a:effectLst/>
          </a:endParaRPr>
        </a:p>
      </xdr:txBody>
    </xdr:sp>
    <xdr:clientData/>
  </xdr:twoCellAnchor>
  <xdr:oneCellAnchor>
    <xdr:from>
      <xdr:col>33</xdr:col>
      <xdr:colOff>103444</xdr:colOff>
      <xdr:row>755</xdr:row>
      <xdr:rowOff>294892</xdr:rowOff>
    </xdr:from>
    <xdr:ext cx="2313214" cy="275717"/>
    <xdr:sp macro="" textlink="">
      <xdr:nvSpPr>
        <xdr:cNvPr id="23" name="契約方式">
          <a:extLst>
            <a:ext uri="{FF2B5EF4-FFF2-40B4-BE49-F238E27FC236}">
              <a16:creationId xmlns:a16="http://schemas.microsoft.com/office/drawing/2014/main" id="{90B8F266-B177-4AD4-BD24-C65BED33BB18}"/>
            </a:ext>
          </a:extLst>
        </xdr:cNvPr>
        <xdr:cNvSpPr txBox="1"/>
      </xdr:nvSpPr>
      <xdr:spPr>
        <a:xfrm>
          <a:off x="6838980" y="41034678"/>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34</xdr:col>
      <xdr:colOff>180975</xdr:colOff>
      <xdr:row>751</xdr:row>
      <xdr:rowOff>289287</xdr:rowOff>
    </xdr:from>
    <xdr:to>
      <xdr:col>47</xdr:col>
      <xdr:colOff>79035</xdr:colOff>
      <xdr:row>752</xdr:row>
      <xdr:rowOff>234459</xdr:rowOff>
    </xdr:to>
    <xdr:sp macro="" textlink="">
      <xdr:nvSpPr>
        <xdr:cNvPr id="24" name="職員旅費">
          <a:extLst>
            <a:ext uri="{FF2B5EF4-FFF2-40B4-BE49-F238E27FC236}">
              <a16:creationId xmlns:a16="http://schemas.microsoft.com/office/drawing/2014/main" id="{C51F7179-51FD-4671-93EE-2BE1E5175E6C}"/>
            </a:ext>
          </a:extLst>
        </xdr:cNvPr>
        <xdr:cNvSpPr/>
      </xdr:nvSpPr>
      <xdr:spPr>
        <a:xfrm>
          <a:off x="6981825" y="41951637"/>
          <a:ext cx="2498385" cy="2975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①職員旅費　　　　　０．１百万円</a:t>
          </a:r>
          <a:endParaRPr kumimoji="1" lang="en-US" altLang="en-US" sz="1100">
            <a:solidFill>
              <a:sysClr val="windowText" lastClr="000000"/>
            </a:solidFill>
            <a:latin typeface="+mj-ea"/>
            <a:ea typeface="+mj-ea"/>
          </a:endParaRPr>
        </a:p>
      </xdr:txBody>
    </xdr:sp>
    <xdr:clientData/>
  </xdr:twoCellAnchor>
  <xdr:twoCellAnchor>
    <xdr:from>
      <xdr:col>34</xdr:col>
      <xdr:colOff>170072</xdr:colOff>
      <xdr:row>751</xdr:row>
      <xdr:rowOff>6914</xdr:rowOff>
    </xdr:from>
    <xdr:to>
      <xdr:col>45</xdr:col>
      <xdr:colOff>130814</xdr:colOff>
      <xdr:row>751</xdr:row>
      <xdr:rowOff>300979</xdr:rowOff>
    </xdr:to>
    <xdr:sp macro="" textlink="">
      <xdr:nvSpPr>
        <xdr:cNvPr id="26" name="事務費">
          <a:extLst>
            <a:ext uri="{FF2B5EF4-FFF2-40B4-BE49-F238E27FC236}">
              <a16:creationId xmlns:a16="http://schemas.microsoft.com/office/drawing/2014/main" id="{AD114730-6B80-4995-BD96-A33EAC01161B}"/>
            </a:ext>
          </a:extLst>
        </xdr:cNvPr>
        <xdr:cNvSpPr/>
      </xdr:nvSpPr>
      <xdr:spPr>
        <a:xfrm>
          <a:off x="7109715" y="39331557"/>
          <a:ext cx="2205920" cy="29406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０．１百万円</a:t>
          </a:r>
        </a:p>
      </xdr:txBody>
    </xdr:sp>
    <xdr:clientData/>
  </xdr:twoCellAnchor>
  <xdr:twoCellAnchor>
    <xdr:from>
      <xdr:col>8</xdr:col>
      <xdr:colOff>87086</xdr:colOff>
      <xdr:row>749</xdr:row>
      <xdr:rowOff>39458</xdr:rowOff>
    </xdr:from>
    <xdr:to>
      <xdr:col>24</xdr:col>
      <xdr:colOff>174298</xdr:colOff>
      <xdr:row>751</xdr:row>
      <xdr:rowOff>72443</xdr:rowOff>
    </xdr:to>
    <xdr:sp macro="" textlink="">
      <xdr:nvSpPr>
        <xdr:cNvPr id="27" name="機関名">
          <a:extLst>
            <a:ext uri="{FF2B5EF4-FFF2-40B4-BE49-F238E27FC236}">
              <a16:creationId xmlns:a16="http://schemas.microsoft.com/office/drawing/2014/main" id="{61EE76D3-4135-40AF-8EBA-ADB4CD181FD8}"/>
            </a:ext>
          </a:extLst>
        </xdr:cNvPr>
        <xdr:cNvSpPr txBox="1"/>
      </xdr:nvSpPr>
      <xdr:spPr>
        <a:xfrm>
          <a:off x="1719943" y="38656529"/>
          <a:ext cx="3352926" cy="7405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１０百万円</a:t>
          </a:r>
        </a:p>
      </xdr:txBody>
    </xdr:sp>
    <xdr:clientData/>
  </xdr:twoCellAnchor>
  <xdr:twoCellAnchor>
    <xdr:from>
      <xdr:col>16</xdr:col>
      <xdr:colOff>23853</xdr:colOff>
      <xdr:row>757</xdr:row>
      <xdr:rowOff>335722</xdr:rowOff>
    </xdr:from>
    <xdr:to>
      <xdr:col>33</xdr:col>
      <xdr:colOff>36893</xdr:colOff>
      <xdr:row>757</xdr:row>
      <xdr:rowOff>335722</xdr:rowOff>
    </xdr:to>
    <xdr:cxnSp macro="">
      <xdr:nvCxnSpPr>
        <xdr:cNvPr id="28" name="直線矢印コネクタ 27">
          <a:extLst>
            <a:ext uri="{FF2B5EF4-FFF2-40B4-BE49-F238E27FC236}">
              <a16:creationId xmlns:a16="http://schemas.microsoft.com/office/drawing/2014/main" id="{D645550F-A683-4624-B825-01E7B79A16B2}"/>
            </a:ext>
          </a:extLst>
        </xdr:cNvPr>
        <xdr:cNvCxnSpPr/>
      </xdr:nvCxnSpPr>
      <xdr:spPr>
        <a:xfrm>
          <a:off x="3289567" y="41783079"/>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23853</xdr:colOff>
      <xdr:row>756</xdr:row>
      <xdr:rowOff>324808</xdr:rowOff>
    </xdr:from>
    <xdr:to>
      <xdr:col>16</xdr:col>
      <xdr:colOff>23853</xdr:colOff>
      <xdr:row>757</xdr:row>
      <xdr:rowOff>334228</xdr:rowOff>
    </xdr:to>
    <xdr:cxnSp macro="">
      <xdr:nvCxnSpPr>
        <xdr:cNvPr id="29" name="直線コネクタ 28">
          <a:extLst>
            <a:ext uri="{FF2B5EF4-FFF2-40B4-BE49-F238E27FC236}">
              <a16:creationId xmlns:a16="http://schemas.microsoft.com/office/drawing/2014/main" id="{C874CB2B-B1AA-4784-8B71-F05548318CC4}"/>
            </a:ext>
          </a:extLst>
        </xdr:cNvPr>
        <xdr:cNvCxnSpPr/>
      </xdr:nvCxnSpPr>
      <xdr:spPr>
        <a:xfrm>
          <a:off x="3289567" y="41418379"/>
          <a:ext cx="0" cy="36320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168531</xdr:colOff>
      <xdr:row>751</xdr:row>
      <xdr:rowOff>283928</xdr:rowOff>
    </xdr:from>
    <xdr:ext cx="3013362" cy="1522403"/>
    <xdr:sp macro="" textlink="">
      <xdr:nvSpPr>
        <xdr:cNvPr id="30" name="契約方式大かっこ">
          <a:extLst>
            <a:ext uri="{FF2B5EF4-FFF2-40B4-BE49-F238E27FC236}">
              <a16:creationId xmlns:a16="http://schemas.microsoft.com/office/drawing/2014/main" id="{2E68706E-77B3-4F3D-B494-827585D4AAC7}"/>
            </a:ext>
          </a:extLst>
        </xdr:cNvPr>
        <xdr:cNvSpPr/>
      </xdr:nvSpPr>
      <xdr:spPr>
        <a:xfrm>
          <a:off x="1751146" y="41798274"/>
          <a:ext cx="3013362" cy="15224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○地形・地質に関する各種指標の適切な組み合わせ及び重み付けを統計解析</a:t>
          </a:r>
        </a:p>
        <a:p>
          <a:pPr algn="l"/>
          <a:r>
            <a:rPr kumimoji="1" lang="ja-JP" altLang="en-US" sz="1100">
              <a:latin typeface="ＭＳ ゴシック" panose="020B0609070205080204" pitchFamily="49" charset="-128"/>
              <a:ea typeface="ＭＳ ゴシック" panose="020B0609070205080204" pitchFamily="49" charset="-128"/>
            </a:rPr>
            <a:t>○周波数や最大加速度などの地震動特性と大規模斜面崩壊の発生・非発生との関係分析</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○地形・地質・地震動特性を入力条件とした斜面崩壊危険度評価式手法の検討</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659</v>
      </c>
      <c r="AK2" s="925"/>
      <c r="AL2" s="925"/>
      <c r="AM2" s="925"/>
      <c r="AN2" s="83" t="s">
        <v>325</v>
      </c>
      <c r="AO2" s="925">
        <v>20</v>
      </c>
      <c r="AP2" s="925"/>
      <c r="AQ2" s="925"/>
      <c r="AR2" s="84" t="s">
        <v>628</v>
      </c>
      <c r="AS2" s="931">
        <v>521</v>
      </c>
      <c r="AT2" s="931"/>
      <c r="AU2" s="931"/>
      <c r="AV2" s="83" t="str">
        <f>IF(AW2="","","-")</f>
        <v/>
      </c>
      <c r="AW2" s="891"/>
      <c r="AX2" s="891"/>
    </row>
    <row r="3" spans="1:50" ht="21" customHeight="1" thickBot="1" x14ac:dyDescent="0.25">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2">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2">
      <c r="A5" s="675" t="s">
        <v>66</v>
      </c>
      <c r="B5" s="676"/>
      <c r="C5" s="676"/>
      <c r="D5" s="676"/>
      <c r="E5" s="676"/>
      <c r="F5" s="677"/>
      <c r="G5" s="819" t="s">
        <v>633</v>
      </c>
      <c r="H5" s="820"/>
      <c r="I5" s="820"/>
      <c r="J5" s="820"/>
      <c r="K5" s="820"/>
      <c r="L5" s="820"/>
      <c r="M5" s="821" t="s">
        <v>65</v>
      </c>
      <c r="N5" s="822"/>
      <c r="O5" s="822"/>
      <c r="P5" s="822"/>
      <c r="Q5" s="822"/>
      <c r="R5" s="823"/>
      <c r="S5" s="824" t="s">
        <v>634</v>
      </c>
      <c r="T5" s="820"/>
      <c r="U5" s="820"/>
      <c r="V5" s="820"/>
      <c r="W5" s="820"/>
      <c r="X5" s="825"/>
      <c r="Y5" s="681" t="s">
        <v>3</v>
      </c>
      <c r="Z5" s="527"/>
      <c r="AA5" s="527"/>
      <c r="AB5" s="527"/>
      <c r="AC5" s="527"/>
      <c r="AD5" s="528"/>
      <c r="AE5" s="682" t="s">
        <v>635</v>
      </c>
      <c r="AF5" s="682"/>
      <c r="AG5" s="682"/>
      <c r="AH5" s="682"/>
      <c r="AI5" s="682"/>
      <c r="AJ5" s="682"/>
      <c r="AK5" s="682"/>
      <c r="AL5" s="682"/>
      <c r="AM5" s="682"/>
      <c r="AN5" s="682"/>
      <c r="AO5" s="682"/>
      <c r="AP5" s="683"/>
      <c r="AQ5" s="684" t="s">
        <v>632</v>
      </c>
      <c r="AR5" s="685"/>
      <c r="AS5" s="685"/>
      <c r="AT5" s="685"/>
      <c r="AU5" s="685"/>
      <c r="AV5" s="685"/>
      <c r="AW5" s="685"/>
      <c r="AX5" s="686"/>
    </row>
    <row r="6" spans="1:50" ht="39" customHeight="1" x14ac:dyDescent="0.2">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2">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637</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2">
      <c r="A8" s="479" t="s">
        <v>208</v>
      </c>
      <c r="B8" s="480"/>
      <c r="C8" s="480"/>
      <c r="D8" s="480"/>
      <c r="E8" s="480"/>
      <c r="F8" s="481"/>
      <c r="G8" s="926" t="str">
        <f>入力規則等!A27</f>
        <v>科学技術・イノベーション、国土強靱化施策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文教及び科学振興</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2">
      <c r="A9" s="829" t="s">
        <v>23</v>
      </c>
      <c r="B9" s="830"/>
      <c r="C9" s="830"/>
      <c r="D9" s="830"/>
      <c r="E9" s="830"/>
      <c r="F9" s="830"/>
      <c r="G9" s="831" t="s">
        <v>638</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2">
      <c r="A10" s="643" t="s">
        <v>29</v>
      </c>
      <c r="B10" s="644"/>
      <c r="C10" s="644"/>
      <c r="D10" s="644"/>
      <c r="E10" s="644"/>
      <c r="F10" s="644"/>
      <c r="G10" s="737" t="s">
        <v>639</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2">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2">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2">
      <c r="A13" s="597"/>
      <c r="B13" s="598"/>
      <c r="C13" s="598"/>
      <c r="D13" s="598"/>
      <c r="E13" s="598"/>
      <c r="F13" s="599"/>
      <c r="G13" s="706" t="s">
        <v>6</v>
      </c>
      <c r="H13" s="707"/>
      <c r="I13" s="747" t="s">
        <v>7</v>
      </c>
      <c r="J13" s="748"/>
      <c r="K13" s="748"/>
      <c r="L13" s="748"/>
      <c r="M13" s="748"/>
      <c r="N13" s="748"/>
      <c r="O13" s="749"/>
      <c r="P13" s="640">
        <v>13</v>
      </c>
      <c r="Q13" s="641"/>
      <c r="R13" s="641"/>
      <c r="S13" s="641"/>
      <c r="T13" s="641"/>
      <c r="U13" s="641"/>
      <c r="V13" s="642"/>
      <c r="W13" s="640">
        <v>13</v>
      </c>
      <c r="X13" s="641"/>
      <c r="Y13" s="641"/>
      <c r="Z13" s="641"/>
      <c r="AA13" s="641"/>
      <c r="AB13" s="641"/>
      <c r="AC13" s="642"/>
      <c r="AD13" s="640">
        <v>11</v>
      </c>
      <c r="AE13" s="641"/>
      <c r="AF13" s="641"/>
      <c r="AG13" s="641"/>
      <c r="AH13" s="641"/>
      <c r="AI13" s="641"/>
      <c r="AJ13" s="642"/>
      <c r="AK13" s="640" t="s">
        <v>660</v>
      </c>
      <c r="AL13" s="641"/>
      <c r="AM13" s="641"/>
      <c r="AN13" s="641"/>
      <c r="AO13" s="641"/>
      <c r="AP13" s="641"/>
      <c r="AQ13" s="642"/>
      <c r="AR13" s="900" t="s">
        <v>663</v>
      </c>
      <c r="AS13" s="901"/>
      <c r="AT13" s="901"/>
      <c r="AU13" s="901"/>
      <c r="AV13" s="901"/>
      <c r="AW13" s="901"/>
      <c r="AX13" s="902"/>
    </row>
    <row r="14" spans="1:50" ht="21" customHeight="1" x14ac:dyDescent="0.2">
      <c r="A14" s="597"/>
      <c r="B14" s="598"/>
      <c r="C14" s="598"/>
      <c r="D14" s="598"/>
      <c r="E14" s="598"/>
      <c r="F14" s="599"/>
      <c r="G14" s="708"/>
      <c r="H14" s="709"/>
      <c r="I14" s="694" t="s">
        <v>8</v>
      </c>
      <c r="J14" s="745"/>
      <c r="K14" s="745"/>
      <c r="L14" s="745"/>
      <c r="M14" s="745"/>
      <c r="N14" s="745"/>
      <c r="O14" s="746"/>
      <c r="P14" s="640" t="s">
        <v>636</v>
      </c>
      <c r="Q14" s="641"/>
      <c r="R14" s="641"/>
      <c r="S14" s="641"/>
      <c r="T14" s="641"/>
      <c r="U14" s="641"/>
      <c r="V14" s="642"/>
      <c r="W14" s="640" t="s">
        <v>636</v>
      </c>
      <c r="X14" s="641"/>
      <c r="Y14" s="641"/>
      <c r="Z14" s="641"/>
      <c r="AA14" s="641"/>
      <c r="AB14" s="641"/>
      <c r="AC14" s="642"/>
      <c r="AD14" s="640">
        <v>0</v>
      </c>
      <c r="AE14" s="641"/>
      <c r="AF14" s="641"/>
      <c r="AG14" s="641"/>
      <c r="AH14" s="641"/>
      <c r="AI14" s="641"/>
      <c r="AJ14" s="642"/>
      <c r="AK14" s="640" t="s">
        <v>660</v>
      </c>
      <c r="AL14" s="641"/>
      <c r="AM14" s="641"/>
      <c r="AN14" s="641"/>
      <c r="AO14" s="641"/>
      <c r="AP14" s="641"/>
      <c r="AQ14" s="642"/>
      <c r="AR14" s="771"/>
      <c r="AS14" s="771"/>
      <c r="AT14" s="771"/>
      <c r="AU14" s="771"/>
      <c r="AV14" s="771"/>
      <c r="AW14" s="771"/>
      <c r="AX14" s="772"/>
    </row>
    <row r="15" spans="1:50" ht="21" customHeight="1" x14ac:dyDescent="0.2">
      <c r="A15" s="597"/>
      <c r="B15" s="598"/>
      <c r="C15" s="598"/>
      <c r="D15" s="598"/>
      <c r="E15" s="598"/>
      <c r="F15" s="599"/>
      <c r="G15" s="708"/>
      <c r="H15" s="709"/>
      <c r="I15" s="694" t="s">
        <v>50</v>
      </c>
      <c r="J15" s="695"/>
      <c r="K15" s="695"/>
      <c r="L15" s="695"/>
      <c r="M15" s="695"/>
      <c r="N15" s="695"/>
      <c r="O15" s="696"/>
      <c r="P15" s="640" t="s">
        <v>636</v>
      </c>
      <c r="Q15" s="641"/>
      <c r="R15" s="641"/>
      <c r="S15" s="641"/>
      <c r="T15" s="641"/>
      <c r="U15" s="641"/>
      <c r="V15" s="642"/>
      <c r="W15" s="640" t="s">
        <v>636</v>
      </c>
      <c r="X15" s="641"/>
      <c r="Y15" s="641"/>
      <c r="Z15" s="641"/>
      <c r="AA15" s="641"/>
      <c r="AB15" s="641"/>
      <c r="AC15" s="642"/>
      <c r="AD15" s="640" t="s">
        <v>636</v>
      </c>
      <c r="AE15" s="641"/>
      <c r="AF15" s="641"/>
      <c r="AG15" s="641"/>
      <c r="AH15" s="641"/>
      <c r="AI15" s="641"/>
      <c r="AJ15" s="642"/>
      <c r="AK15" s="640" t="s">
        <v>660</v>
      </c>
      <c r="AL15" s="641"/>
      <c r="AM15" s="641"/>
      <c r="AN15" s="641"/>
      <c r="AO15" s="641"/>
      <c r="AP15" s="641"/>
      <c r="AQ15" s="642"/>
      <c r="AR15" s="640" t="s">
        <v>663</v>
      </c>
      <c r="AS15" s="641"/>
      <c r="AT15" s="641"/>
      <c r="AU15" s="641"/>
      <c r="AV15" s="641"/>
      <c r="AW15" s="641"/>
      <c r="AX15" s="786"/>
    </row>
    <row r="16" spans="1:50" ht="21" customHeight="1" x14ac:dyDescent="0.2">
      <c r="A16" s="597"/>
      <c r="B16" s="598"/>
      <c r="C16" s="598"/>
      <c r="D16" s="598"/>
      <c r="E16" s="598"/>
      <c r="F16" s="599"/>
      <c r="G16" s="708"/>
      <c r="H16" s="709"/>
      <c r="I16" s="694" t="s">
        <v>51</v>
      </c>
      <c r="J16" s="695"/>
      <c r="K16" s="695"/>
      <c r="L16" s="695"/>
      <c r="M16" s="695"/>
      <c r="N16" s="695"/>
      <c r="O16" s="696"/>
      <c r="P16" s="640" t="s">
        <v>636</v>
      </c>
      <c r="Q16" s="641"/>
      <c r="R16" s="641"/>
      <c r="S16" s="641"/>
      <c r="T16" s="641"/>
      <c r="U16" s="641"/>
      <c r="V16" s="642"/>
      <c r="W16" s="640" t="s">
        <v>636</v>
      </c>
      <c r="X16" s="641"/>
      <c r="Y16" s="641"/>
      <c r="Z16" s="641"/>
      <c r="AA16" s="641"/>
      <c r="AB16" s="641"/>
      <c r="AC16" s="642"/>
      <c r="AD16" s="640">
        <v>0</v>
      </c>
      <c r="AE16" s="641"/>
      <c r="AF16" s="641"/>
      <c r="AG16" s="641"/>
      <c r="AH16" s="641"/>
      <c r="AI16" s="641"/>
      <c r="AJ16" s="642"/>
      <c r="AK16" s="640" t="s">
        <v>636</v>
      </c>
      <c r="AL16" s="641"/>
      <c r="AM16" s="641"/>
      <c r="AN16" s="641"/>
      <c r="AO16" s="641"/>
      <c r="AP16" s="641"/>
      <c r="AQ16" s="642"/>
      <c r="AR16" s="740"/>
      <c r="AS16" s="741"/>
      <c r="AT16" s="741"/>
      <c r="AU16" s="741"/>
      <c r="AV16" s="741"/>
      <c r="AW16" s="741"/>
      <c r="AX16" s="742"/>
    </row>
    <row r="17" spans="1:50" ht="24.75" customHeight="1" x14ac:dyDescent="0.2">
      <c r="A17" s="597"/>
      <c r="B17" s="598"/>
      <c r="C17" s="598"/>
      <c r="D17" s="598"/>
      <c r="E17" s="598"/>
      <c r="F17" s="599"/>
      <c r="G17" s="708"/>
      <c r="H17" s="709"/>
      <c r="I17" s="694" t="s">
        <v>49</v>
      </c>
      <c r="J17" s="745"/>
      <c r="K17" s="745"/>
      <c r="L17" s="745"/>
      <c r="M17" s="745"/>
      <c r="N17" s="745"/>
      <c r="O17" s="746"/>
      <c r="P17" s="640" t="s">
        <v>636</v>
      </c>
      <c r="Q17" s="641"/>
      <c r="R17" s="641"/>
      <c r="S17" s="641"/>
      <c r="T17" s="641"/>
      <c r="U17" s="641"/>
      <c r="V17" s="642"/>
      <c r="W17" s="640" t="s">
        <v>636</v>
      </c>
      <c r="X17" s="641"/>
      <c r="Y17" s="641"/>
      <c r="Z17" s="641"/>
      <c r="AA17" s="641"/>
      <c r="AB17" s="641"/>
      <c r="AC17" s="642"/>
      <c r="AD17" s="640" t="s">
        <v>636</v>
      </c>
      <c r="AE17" s="641"/>
      <c r="AF17" s="641"/>
      <c r="AG17" s="641"/>
      <c r="AH17" s="641"/>
      <c r="AI17" s="641"/>
      <c r="AJ17" s="642"/>
      <c r="AK17" s="640" t="s">
        <v>636</v>
      </c>
      <c r="AL17" s="641"/>
      <c r="AM17" s="641"/>
      <c r="AN17" s="641"/>
      <c r="AO17" s="641"/>
      <c r="AP17" s="641"/>
      <c r="AQ17" s="642"/>
      <c r="AR17" s="898"/>
      <c r="AS17" s="898"/>
      <c r="AT17" s="898"/>
      <c r="AU17" s="898"/>
      <c r="AV17" s="898"/>
      <c r="AW17" s="898"/>
      <c r="AX17" s="899"/>
    </row>
    <row r="18" spans="1:50" ht="24.75" customHeight="1" x14ac:dyDescent="0.2">
      <c r="A18" s="597"/>
      <c r="B18" s="598"/>
      <c r="C18" s="598"/>
      <c r="D18" s="598"/>
      <c r="E18" s="598"/>
      <c r="F18" s="599"/>
      <c r="G18" s="710"/>
      <c r="H18" s="711"/>
      <c r="I18" s="699" t="s">
        <v>20</v>
      </c>
      <c r="J18" s="700"/>
      <c r="K18" s="700"/>
      <c r="L18" s="700"/>
      <c r="M18" s="700"/>
      <c r="N18" s="700"/>
      <c r="O18" s="701"/>
      <c r="P18" s="858">
        <f>SUM(P13:V17)</f>
        <v>13</v>
      </c>
      <c r="Q18" s="859"/>
      <c r="R18" s="859"/>
      <c r="S18" s="859"/>
      <c r="T18" s="859"/>
      <c r="U18" s="859"/>
      <c r="V18" s="860"/>
      <c r="W18" s="858">
        <f>SUM(W13:AC17)</f>
        <v>13</v>
      </c>
      <c r="X18" s="859"/>
      <c r="Y18" s="859"/>
      <c r="Z18" s="859"/>
      <c r="AA18" s="859"/>
      <c r="AB18" s="859"/>
      <c r="AC18" s="860"/>
      <c r="AD18" s="858">
        <f>SUM(AD13:AJ17)</f>
        <v>11</v>
      </c>
      <c r="AE18" s="859"/>
      <c r="AF18" s="859"/>
      <c r="AG18" s="859"/>
      <c r="AH18" s="859"/>
      <c r="AI18" s="859"/>
      <c r="AJ18" s="860"/>
      <c r="AK18" s="858">
        <f>SUM(AK13:AQ17)</f>
        <v>0</v>
      </c>
      <c r="AL18" s="859"/>
      <c r="AM18" s="859"/>
      <c r="AN18" s="859"/>
      <c r="AO18" s="859"/>
      <c r="AP18" s="859"/>
      <c r="AQ18" s="860"/>
      <c r="AR18" s="858">
        <f>SUM(AR13:AX17)</f>
        <v>0</v>
      </c>
      <c r="AS18" s="859"/>
      <c r="AT18" s="859"/>
      <c r="AU18" s="859"/>
      <c r="AV18" s="859"/>
      <c r="AW18" s="859"/>
      <c r="AX18" s="861"/>
    </row>
    <row r="19" spans="1:50" ht="24.75" customHeight="1" x14ac:dyDescent="0.2">
      <c r="A19" s="597"/>
      <c r="B19" s="598"/>
      <c r="C19" s="598"/>
      <c r="D19" s="598"/>
      <c r="E19" s="598"/>
      <c r="F19" s="599"/>
      <c r="G19" s="856" t="s">
        <v>9</v>
      </c>
      <c r="H19" s="857"/>
      <c r="I19" s="857"/>
      <c r="J19" s="857"/>
      <c r="K19" s="857"/>
      <c r="L19" s="857"/>
      <c r="M19" s="857"/>
      <c r="N19" s="857"/>
      <c r="O19" s="857"/>
      <c r="P19" s="640">
        <v>13</v>
      </c>
      <c r="Q19" s="641"/>
      <c r="R19" s="641"/>
      <c r="S19" s="641"/>
      <c r="T19" s="641"/>
      <c r="U19" s="641"/>
      <c r="V19" s="642"/>
      <c r="W19" s="640">
        <v>12</v>
      </c>
      <c r="X19" s="641"/>
      <c r="Y19" s="641"/>
      <c r="Z19" s="641"/>
      <c r="AA19" s="641"/>
      <c r="AB19" s="641"/>
      <c r="AC19" s="642"/>
      <c r="AD19" s="640">
        <v>10</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2">
      <c r="A20" s="597"/>
      <c r="B20" s="598"/>
      <c r="C20" s="598"/>
      <c r="D20" s="598"/>
      <c r="E20" s="598"/>
      <c r="F20" s="599"/>
      <c r="G20" s="856" t="s">
        <v>10</v>
      </c>
      <c r="H20" s="857"/>
      <c r="I20" s="857"/>
      <c r="J20" s="857"/>
      <c r="K20" s="857"/>
      <c r="L20" s="857"/>
      <c r="M20" s="857"/>
      <c r="N20" s="857"/>
      <c r="O20" s="857"/>
      <c r="P20" s="301">
        <f>IF(P18=0, "-", SUM(P19)/P18)</f>
        <v>1</v>
      </c>
      <c r="Q20" s="301"/>
      <c r="R20" s="301"/>
      <c r="S20" s="301"/>
      <c r="T20" s="301"/>
      <c r="U20" s="301"/>
      <c r="V20" s="301"/>
      <c r="W20" s="301">
        <f t="shared" ref="W20" si="0">IF(W18=0, "-", SUM(W19)/W18)</f>
        <v>0.92307692307692313</v>
      </c>
      <c r="X20" s="301"/>
      <c r="Y20" s="301"/>
      <c r="Z20" s="301"/>
      <c r="AA20" s="301"/>
      <c r="AB20" s="301"/>
      <c r="AC20" s="301"/>
      <c r="AD20" s="301">
        <f t="shared" ref="AD20" si="1">IF(AD18=0, "-", SUM(AD19)/AD18)</f>
        <v>0.90909090909090906</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2">
      <c r="A21" s="829"/>
      <c r="B21" s="830"/>
      <c r="C21" s="830"/>
      <c r="D21" s="830"/>
      <c r="E21" s="830"/>
      <c r="F21" s="947"/>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0.92307692307692313</v>
      </c>
      <c r="X21" s="301"/>
      <c r="Y21" s="301"/>
      <c r="Z21" s="301"/>
      <c r="AA21" s="301"/>
      <c r="AB21" s="301"/>
      <c r="AC21" s="301"/>
      <c r="AD21" s="301">
        <f t="shared" ref="AD21" si="3">IF(AD19=0, "-", SUM(AD19)/SUM(AD13,AD14))</f>
        <v>0.90909090909090906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2">
      <c r="A22" s="953" t="s">
        <v>626</v>
      </c>
      <c r="B22" s="954"/>
      <c r="C22" s="954"/>
      <c r="D22" s="954"/>
      <c r="E22" s="954"/>
      <c r="F22" s="955"/>
      <c r="G22" s="949" t="s">
        <v>254</v>
      </c>
      <c r="H22" s="207"/>
      <c r="I22" s="207"/>
      <c r="J22" s="207"/>
      <c r="K22" s="207"/>
      <c r="L22" s="207"/>
      <c r="M22" s="207"/>
      <c r="N22" s="207"/>
      <c r="O22" s="208"/>
      <c r="P22" s="914" t="s">
        <v>624</v>
      </c>
      <c r="Q22" s="207"/>
      <c r="R22" s="207"/>
      <c r="S22" s="207"/>
      <c r="T22" s="207"/>
      <c r="U22" s="207"/>
      <c r="V22" s="208"/>
      <c r="W22" s="914" t="s">
        <v>625</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2">
      <c r="A23" s="956"/>
      <c r="B23" s="957"/>
      <c r="C23" s="957"/>
      <c r="D23" s="957"/>
      <c r="E23" s="957"/>
      <c r="F23" s="958"/>
      <c r="G23" s="950" t="s">
        <v>660</v>
      </c>
      <c r="H23" s="951"/>
      <c r="I23" s="951"/>
      <c r="J23" s="951"/>
      <c r="K23" s="951"/>
      <c r="L23" s="951"/>
      <c r="M23" s="951"/>
      <c r="N23" s="951"/>
      <c r="O23" s="952"/>
      <c r="P23" s="900" t="s">
        <v>636</v>
      </c>
      <c r="Q23" s="901"/>
      <c r="R23" s="901"/>
      <c r="S23" s="901"/>
      <c r="T23" s="901"/>
      <c r="U23" s="901"/>
      <c r="V23" s="915"/>
      <c r="W23" s="900" t="s">
        <v>660</v>
      </c>
      <c r="X23" s="901"/>
      <c r="Y23" s="901"/>
      <c r="Z23" s="901"/>
      <c r="AA23" s="901"/>
      <c r="AB23" s="901"/>
      <c r="AC23" s="915"/>
      <c r="AD23" s="963" t="s">
        <v>663</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2">
      <c r="A24" s="956"/>
      <c r="B24" s="957"/>
      <c r="C24" s="957"/>
      <c r="D24" s="957"/>
      <c r="E24" s="957"/>
      <c r="F24" s="958"/>
      <c r="G24" s="916" t="s">
        <v>660</v>
      </c>
      <c r="H24" s="917"/>
      <c r="I24" s="917"/>
      <c r="J24" s="917"/>
      <c r="K24" s="917"/>
      <c r="L24" s="917"/>
      <c r="M24" s="917"/>
      <c r="N24" s="917"/>
      <c r="O24" s="918"/>
      <c r="P24" s="640" t="s">
        <v>636</v>
      </c>
      <c r="Q24" s="641"/>
      <c r="R24" s="641"/>
      <c r="S24" s="641"/>
      <c r="T24" s="641"/>
      <c r="U24" s="641"/>
      <c r="V24" s="642"/>
      <c r="W24" s="640" t="s">
        <v>660</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2">
      <c r="A25" s="956"/>
      <c r="B25" s="957"/>
      <c r="C25" s="957"/>
      <c r="D25" s="957"/>
      <c r="E25" s="957"/>
      <c r="F25" s="958"/>
      <c r="G25" s="916"/>
      <c r="H25" s="917"/>
      <c r="I25" s="917"/>
      <c r="J25" s="917"/>
      <c r="K25" s="917"/>
      <c r="L25" s="917"/>
      <c r="M25" s="917"/>
      <c r="N25" s="917"/>
      <c r="O25" s="918"/>
      <c r="P25" s="640">
        <v>0</v>
      </c>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2">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2">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2">
      <c r="A28" s="956"/>
      <c r="B28" s="957"/>
      <c r="C28" s="957"/>
      <c r="D28" s="957"/>
      <c r="E28" s="957"/>
      <c r="F28" s="958"/>
      <c r="G28" s="919" t="s">
        <v>258</v>
      </c>
      <c r="H28" s="920"/>
      <c r="I28" s="920"/>
      <c r="J28" s="920"/>
      <c r="K28" s="920"/>
      <c r="L28" s="920"/>
      <c r="M28" s="920"/>
      <c r="N28" s="920"/>
      <c r="O28" s="921"/>
      <c r="P28" s="858" t="e">
        <f>P29-SUM(P23:P27)</f>
        <v>#VALUE!</v>
      </c>
      <c r="Q28" s="859"/>
      <c r="R28" s="859"/>
      <c r="S28" s="859"/>
      <c r="T28" s="859"/>
      <c r="U28" s="859"/>
      <c r="V28" s="860"/>
      <c r="W28" s="858" t="e">
        <f>W29-SUM(W23:W27)</f>
        <v>#VALUE!</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5">
      <c r="A29" s="959"/>
      <c r="B29" s="960"/>
      <c r="C29" s="960"/>
      <c r="D29" s="960"/>
      <c r="E29" s="960"/>
      <c r="F29" s="961"/>
      <c r="G29" s="922" t="s">
        <v>255</v>
      </c>
      <c r="H29" s="923"/>
      <c r="I29" s="923"/>
      <c r="J29" s="923"/>
      <c r="K29" s="923"/>
      <c r="L29" s="923"/>
      <c r="M29" s="923"/>
      <c r="N29" s="923"/>
      <c r="O29" s="924"/>
      <c r="P29" s="932" t="str">
        <f>AK13</f>
        <v>-</v>
      </c>
      <c r="Q29" s="933"/>
      <c r="R29" s="933"/>
      <c r="S29" s="933"/>
      <c r="T29" s="933"/>
      <c r="U29" s="933"/>
      <c r="V29" s="934"/>
      <c r="W29" s="932" t="str">
        <f>AR13</f>
        <v>-</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2">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2">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636</v>
      </c>
      <c r="AR31" s="186"/>
      <c r="AS31" s="121" t="s">
        <v>185</v>
      </c>
      <c r="AT31" s="122"/>
      <c r="AU31" s="185">
        <v>2</v>
      </c>
      <c r="AV31" s="185"/>
      <c r="AW31" s="377" t="s">
        <v>175</v>
      </c>
      <c r="AX31" s="378"/>
    </row>
    <row r="32" spans="1:50" ht="23.25" customHeight="1" x14ac:dyDescent="0.2">
      <c r="A32" s="382"/>
      <c r="B32" s="380"/>
      <c r="C32" s="380"/>
      <c r="D32" s="380"/>
      <c r="E32" s="380"/>
      <c r="F32" s="381"/>
      <c r="G32" s="548" t="s">
        <v>640</v>
      </c>
      <c r="H32" s="549"/>
      <c r="I32" s="549"/>
      <c r="J32" s="549"/>
      <c r="K32" s="549"/>
      <c r="L32" s="549"/>
      <c r="M32" s="549"/>
      <c r="N32" s="549"/>
      <c r="O32" s="550"/>
      <c r="P32" s="93" t="s">
        <v>676</v>
      </c>
      <c r="Q32" s="93"/>
      <c r="R32" s="93"/>
      <c r="S32" s="93"/>
      <c r="T32" s="93"/>
      <c r="U32" s="93"/>
      <c r="V32" s="93"/>
      <c r="W32" s="93"/>
      <c r="X32" s="94"/>
      <c r="Y32" s="455" t="s">
        <v>12</v>
      </c>
      <c r="Z32" s="515"/>
      <c r="AA32" s="516"/>
      <c r="AB32" s="445" t="s">
        <v>641</v>
      </c>
      <c r="AC32" s="445"/>
      <c r="AD32" s="445"/>
      <c r="AE32" s="203">
        <v>0</v>
      </c>
      <c r="AF32" s="204"/>
      <c r="AG32" s="204"/>
      <c r="AH32" s="204"/>
      <c r="AI32" s="203">
        <v>0</v>
      </c>
      <c r="AJ32" s="204"/>
      <c r="AK32" s="204"/>
      <c r="AL32" s="204"/>
      <c r="AM32" s="203">
        <v>1</v>
      </c>
      <c r="AN32" s="204"/>
      <c r="AO32" s="204"/>
      <c r="AP32" s="204"/>
      <c r="AQ32" s="321" t="s">
        <v>636</v>
      </c>
      <c r="AR32" s="193"/>
      <c r="AS32" s="193"/>
      <c r="AT32" s="322"/>
      <c r="AU32" s="204">
        <v>1</v>
      </c>
      <c r="AV32" s="204"/>
      <c r="AW32" s="204"/>
      <c r="AX32" s="206"/>
    </row>
    <row r="33" spans="1:51" ht="23.25" customHeight="1" x14ac:dyDescent="0.2">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641</v>
      </c>
      <c r="AC33" s="507"/>
      <c r="AD33" s="507"/>
      <c r="AE33" s="203">
        <v>0</v>
      </c>
      <c r="AF33" s="204"/>
      <c r="AG33" s="204"/>
      <c r="AH33" s="204"/>
      <c r="AI33" s="203">
        <v>0</v>
      </c>
      <c r="AJ33" s="204"/>
      <c r="AK33" s="204"/>
      <c r="AL33" s="204"/>
      <c r="AM33" s="203">
        <v>1</v>
      </c>
      <c r="AN33" s="204"/>
      <c r="AO33" s="204"/>
      <c r="AP33" s="204"/>
      <c r="AQ33" s="321" t="s">
        <v>636</v>
      </c>
      <c r="AR33" s="193"/>
      <c r="AS33" s="193"/>
      <c r="AT33" s="322"/>
      <c r="AU33" s="204">
        <v>1</v>
      </c>
      <c r="AV33" s="204"/>
      <c r="AW33" s="204"/>
      <c r="AX33" s="206"/>
    </row>
    <row r="34" spans="1:51" ht="42" customHeight="1" x14ac:dyDescent="0.2">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100</v>
      </c>
      <c r="AF34" s="204"/>
      <c r="AG34" s="204"/>
      <c r="AH34" s="204"/>
      <c r="AI34" s="203">
        <v>100</v>
      </c>
      <c r="AJ34" s="204"/>
      <c r="AK34" s="204"/>
      <c r="AL34" s="204"/>
      <c r="AM34" s="203">
        <v>100</v>
      </c>
      <c r="AN34" s="204"/>
      <c r="AO34" s="204"/>
      <c r="AP34" s="204"/>
      <c r="AQ34" s="321" t="s">
        <v>636</v>
      </c>
      <c r="AR34" s="193"/>
      <c r="AS34" s="193"/>
      <c r="AT34" s="322"/>
      <c r="AU34" s="204">
        <v>100</v>
      </c>
      <c r="AV34" s="204"/>
      <c r="AW34" s="204"/>
      <c r="AX34" s="206"/>
    </row>
    <row r="35" spans="1:51" ht="23.25" customHeight="1" x14ac:dyDescent="0.2">
      <c r="A35" s="213" t="s">
        <v>299</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2">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0</v>
      </c>
    </row>
    <row r="38" spans="1:51" ht="18.75" hidden="1" customHeight="1" x14ac:dyDescent="0.2">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2">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2">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2">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2">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2">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2">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2">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2">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2">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2">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2">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2">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2">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2">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2">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2">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2">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2">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2">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2">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2">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2">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2">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2">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2">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2">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2">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2">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2">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2">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2">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2">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2">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2">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2">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2">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2">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2">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2">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2">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2">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2">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2">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2">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2">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2">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2">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2">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2">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2">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2">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2">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2">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2">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2">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2">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5">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2">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2">
      <c r="A101" s="403"/>
      <c r="B101" s="404"/>
      <c r="C101" s="404"/>
      <c r="D101" s="404"/>
      <c r="E101" s="404"/>
      <c r="F101" s="405"/>
      <c r="G101" s="93" t="s">
        <v>643</v>
      </c>
      <c r="H101" s="93"/>
      <c r="I101" s="93"/>
      <c r="J101" s="93"/>
      <c r="K101" s="93"/>
      <c r="L101" s="93"/>
      <c r="M101" s="93"/>
      <c r="N101" s="93"/>
      <c r="O101" s="93"/>
      <c r="P101" s="93"/>
      <c r="Q101" s="93"/>
      <c r="R101" s="93"/>
      <c r="S101" s="93"/>
      <c r="T101" s="93"/>
      <c r="U101" s="93"/>
      <c r="V101" s="93"/>
      <c r="W101" s="93"/>
      <c r="X101" s="94"/>
      <c r="Y101" s="526" t="s">
        <v>54</v>
      </c>
      <c r="Z101" s="527"/>
      <c r="AA101" s="528"/>
      <c r="AB101" s="445" t="s">
        <v>636</v>
      </c>
      <c r="AC101" s="445"/>
      <c r="AD101" s="445"/>
      <c r="AE101" s="267">
        <v>1</v>
      </c>
      <c r="AF101" s="267"/>
      <c r="AG101" s="267"/>
      <c r="AH101" s="267"/>
      <c r="AI101" s="267">
        <v>1</v>
      </c>
      <c r="AJ101" s="267"/>
      <c r="AK101" s="267"/>
      <c r="AL101" s="267"/>
      <c r="AM101" s="267">
        <v>2</v>
      </c>
      <c r="AN101" s="267"/>
      <c r="AO101" s="267"/>
      <c r="AP101" s="267"/>
      <c r="AQ101" s="267" t="s">
        <v>660</v>
      </c>
      <c r="AR101" s="267"/>
      <c r="AS101" s="267"/>
      <c r="AT101" s="267"/>
      <c r="AU101" s="203" t="s">
        <v>660</v>
      </c>
      <c r="AV101" s="204"/>
      <c r="AW101" s="204"/>
      <c r="AX101" s="206"/>
    </row>
    <row r="102" spans="1:60" ht="23.25" customHeight="1" x14ac:dyDescent="0.2">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636</v>
      </c>
      <c r="AC102" s="445"/>
      <c r="AD102" s="445"/>
      <c r="AE102" s="267">
        <v>1</v>
      </c>
      <c r="AF102" s="267"/>
      <c r="AG102" s="267"/>
      <c r="AH102" s="267"/>
      <c r="AI102" s="267">
        <v>1</v>
      </c>
      <c r="AJ102" s="267"/>
      <c r="AK102" s="267"/>
      <c r="AL102" s="267"/>
      <c r="AM102" s="267">
        <v>2</v>
      </c>
      <c r="AN102" s="267"/>
      <c r="AO102" s="267"/>
      <c r="AP102" s="267"/>
      <c r="AQ102" s="267" t="s">
        <v>660</v>
      </c>
      <c r="AR102" s="267"/>
      <c r="AS102" s="267"/>
      <c r="AT102" s="267"/>
      <c r="AU102" s="210" t="s">
        <v>660</v>
      </c>
      <c r="AV102" s="211"/>
      <c r="AW102" s="211"/>
      <c r="AX102" s="306"/>
    </row>
    <row r="103" spans="1:60" ht="31.5" hidden="1" customHeight="1" x14ac:dyDescent="0.2">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2">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2">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2">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2">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2">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2">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2">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2">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2">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2">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2">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2">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2">
      <c r="A116" s="420"/>
      <c r="B116" s="421"/>
      <c r="C116" s="421"/>
      <c r="D116" s="421"/>
      <c r="E116" s="421"/>
      <c r="F116" s="422"/>
      <c r="G116" s="372" t="s">
        <v>644</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645</v>
      </c>
      <c r="AC116" s="447"/>
      <c r="AD116" s="448"/>
      <c r="AE116" s="267">
        <v>13</v>
      </c>
      <c r="AF116" s="267"/>
      <c r="AG116" s="267"/>
      <c r="AH116" s="267"/>
      <c r="AI116" s="267">
        <v>12</v>
      </c>
      <c r="AJ116" s="267"/>
      <c r="AK116" s="267"/>
      <c r="AL116" s="267"/>
      <c r="AM116" s="267">
        <v>5.5</v>
      </c>
      <c r="AN116" s="267"/>
      <c r="AO116" s="267"/>
      <c r="AP116" s="267"/>
      <c r="AQ116" s="203" t="s">
        <v>660</v>
      </c>
      <c r="AR116" s="204"/>
      <c r="AS116" s="204"/>
      <c r="AT116" s="204"/>
      <c r="AU116" s="204"/>
      <c r="AV116" s="204"/>
      <c r="AW116" s="204"/>
      <c r="AX116" s="206"/>
    </row>
    <row r="117" spans="1:51" ht="46.5" customHeight="1" thickBot="1" x14ac:dyDescent="0.2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35" t="s">
        <v>646</v>
      </c>
      <c r="AF117" s="535"/>
      <c r="AG117" s="535"/>
      <c r="AH117" s="535"/>
      <c r="AI117" s="535" t="s">
        <v>647</v>
      </c>
      <c r="AJ117" s="535"/>
      <c r="AK117" s="535"/>
      <c r="AL117" s="535"/>
      <c r="AM117" s="535" t="s">
        <v>666</v>
      </c>
      <c r="AN117" s="535"/>
      <c r="AO117" s="535"/>
      <c r="AP117" s="535"/>
      <c r="AQ117" s="535" t="s">
        <v>660</v>
      </c>
      <c r="AR117" s="535"/>
      <c r="AS117" s="535"/>
      <c r="AT117" s="535"/>
      <c r="AU117" s="535"/>
      <c r="AV117" s="535"/>
      <c r="AW117" s="535"/>
      <c r="AX117" s="536"/>
    </row>
    <row r="118" spans="1:51" ht="23.25" hidden="1" customHeight="1" x14ac:dyDescent="0.2">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2">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2">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2">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2">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2">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2">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2">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2">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5">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2">
      <c r="A130" s="174" t="s">
        <v>324</v>
      </c>
      <c r="B130" s="171"/>
      <c r="C130" s="170" t="s">
        <v>188</v>
      </c>
      <c r="D130" s="171"/>
      <c r="E130" s="155" t="s">
        <v>217</v>
      </c>
      <c r="F130" s="156"/>
      <c r="G130" s="157" t="s">
        <v>665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2">
      <c r="A131" s="175"/>
      <c r="B131" s="172"/>
      <c r="C131" s="166"/>
      <c r="D131" s="172"/>
      <c r="E131" s="160" t="s">
        <v>216</v>
      </c>
      <c r="F131" s="161"/>
      <c r="G131" s="98" t="s">
        <v>648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2">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2">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v>2</v>
      </c>
      <c r="AV133" s="186"/>
      <c r="AW133" s="121" t="s">
        <v>175</v>
      </c>
      <c r="AX133" s="181"/>
      <c r="AY133">
        <f>$AY$132</f>
        <v>1</v>
      </c>
    </row>
    <row r="134" spans="1:51" ht="39.75" customHeight="1" x14ac:dyDescent="0.2">
      <c r="A134" s="175"/>
      <c r="B134" s="172"/>
      <c r="C134" s="166"/>
      <c r="D134" s="172"/>
      <c r="E134" s="166"/>
      <c r="F134" s="167"/>
      <c r="G134" s="92" t="s">
        <v>649</v>
      </c>
      <c r="H134" s="93"/>
      <c r="I134" s="93"/>
      <c r="J134" s="93"/>
      <c r="K134" s="93"/>
      <c r="L134" s="93"/>
      <c r="M134" s="93"/>
      <c r="N134" s="93"/>
      <c r="O134" s="93"/>
      <c r="P134" s="93"/>
      <c r="Q134" s="93"/>
      <c r="R134" s="93"/>
      <c r="S134" s="93"/>
      <c r="T134" s="93"/>
      <c r="U134" s="93"/>
      <c r="V134" s="93"/>
      <c r="W134" s="93"/>
      <c r="X134" s="94"/>
      <c r="Y134" s="187" t="s">
        <v>199</v>
      </c>
      <c r="Z134" s="188"/>
      <c r="AA134" s="189"/>
      <c r="AB134" s="190" t="s">
        <v>650</v>
      </c>
      <c r="AC134" s="191"/>
      <c r="AD134" s="191"/>
      <c r="AE134" s="192">
        <v>96.3</v>
      </c>
      <c r="AF134" s="193"/>
      <c r="AG134" s="193"/>
      <c r="AH134" s="193"/>
      <c r="AI134" s="192">
        <v>96.2</v>
      </c>
      <c r="AJ134" s="193"/>
      <c r="AK134" s="193"/>
      <c r="AL134" s="193"/>
      <c r="AM134" s="192"/>
      <c r="AN134" s="193"/>
      <c r="AO134" s="193"/>
      <c r="AP134" s="193"/>
      <c r="AQ134" s="192" t="s">
        <v>636</v>
      </c>
      <c r="AR134" s="193"/>
      <c r="AS134" s="193"/>
      <c r="AT134" s="193"/>
      <c r="AU134" s="192"/>
      <c r="AV134" s="193"/>
      <c r="AW134" s="193"/>
      <c r="AX134" s="194"/>
      <c r="AY134">
        <f t="shared" ref="AY134:AY135" si="13">$AY$132</f>
        <v>1</v>
      </c>
    </row>
    <row r="135" spans="1:51" ht="39.75" customHeigh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650</v>
      </c>
      <c r="AC135" s="199"/>
      <c r="AD135" s="199"/>
      <c r="AE135" s="192">
        <v>90</v>
      </c>
      <c r="AF135" s="193"/>
      <c r="AG135" s="193"/>
      <c r="AH135" s="193"/>
      <c r="AI135" s="192">
        <v>90</v>
      </c>
      <c r="AJ135" s="193"/>
      <c r="AK135" s="193"/>
      <c r="AL135" s="193"/>
      <c r="AM135" s="192">
        <v>90</v>
      </c>
      <c r="AN135" s="193"/>
      <c r="AO135" s="193"/>
      <c r="AP135" s="193"/>
      <c r="AQ135" s="192" t="s">
        <v>636</v>
      </c>
      <c r="AR135" s="193"/>
      <c r="AS135" s="193"/>
      <c r="AT135" s="193"/>
      <c r="AU135" s="192">
        <v>90</v>
      </c>
      <c r="AV135" s="193"/>
      <c r="AW135" s="193"/>
      <c r="AX135" s="194"/>
      <c r="AY135">
        <f t="shared" si="13"/>
        <v>1</v>
      </c>
    </row>
    <row r="136" spans="1:51" ht="18.75" hidden="1" customHeight="1" x14ac:dyDescent="0.2">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2">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2">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2">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2">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2">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2">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2">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2">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2">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2">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2">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2">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2">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2">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2">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2">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2">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2">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2">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2">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2">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2">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2">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2">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2">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2">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2">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2">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2">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2">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2">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2">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2">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2">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2">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2">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2">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2">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2">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2">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2">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2">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2">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2">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2">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2">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2">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2">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2">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2">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2">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2">
      <c r="A188" s="175"/>
      <c r="B188" s="172"/>
      <c r="C188" s="166"/>
      <c r="D188" s="172"/>
      <c r="E188" s="113" t="s">
        <v>664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2">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2">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2">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2">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2">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2">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2">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2">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2">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2">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2">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2">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2">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2">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2">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2">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2">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2">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2">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2">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2">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2">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2">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2">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2">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2">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2">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2">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2">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2">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2">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2">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2">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2">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2">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2">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2">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2">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2">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2">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2">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2">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2">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2">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2">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2">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2">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2">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2">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2">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2">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2">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2">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2">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2">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2">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2">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2">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2">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2">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2">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2">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2">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2">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2">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2">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2">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2">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2">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2">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2">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2">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2">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2">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2">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2">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2">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2">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2">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2">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2">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2">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2">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2">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2">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2">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2">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2">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2">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2">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2">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2">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2">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2">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2">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2">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2">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2">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2">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2">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2">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2">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2">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2">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2">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2">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2">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2">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2">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2">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2">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2">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2">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2">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2">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2">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2">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2">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2">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2">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2">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2">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2">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2">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2">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2">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2">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2">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2">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2">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2">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2">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2">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2">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2">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2">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2">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2">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2">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2">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2">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2">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2">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2">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2">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2">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2">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2">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2">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2">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2">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2">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2">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2">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2">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2">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2">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2">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2">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2">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2">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2">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2">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2">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2">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2">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2">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2">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2">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2">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2">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2">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2">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2">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2">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2">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2">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2">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2">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2">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2">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2">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2">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2">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2">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2">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2">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2">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2">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2">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2">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2">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2">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2">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2">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2">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2">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2">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2">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2">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2">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2">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2">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2">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2">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2">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2">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2">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2">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2">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2">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2">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2">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2">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2">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2">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2">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2">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2">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2">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2">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2">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2">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2">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2">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2">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2">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2">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2">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2">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2">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2">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2">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2">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2">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2">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2">
      <c r="A430" s="175"/>
      <c r="B430" s="172"/>
      <c r="C430" s="164" t="s">
        <v>590</v>
      </c>
      <c r="D430" s="912"/>
      <c r="E430" s="160" t="s">
        <v>318</v>
      </c>
      <c r="F430" s="878"/>
      <c r="G430" s="879" t="s">
        <v>204</v>
      </c>
      <c r="H430" s="111"/>
      <c r="I430" s="111"/>
      <c r="J430" s="880" t="s">
        <v>636</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2">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2">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2">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660</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2">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660</v>
      </c>
      <c r="AN434" s="193"/>
      <c r="AO434" s="193"/>
      <c r="AP434" s="322"/>
      <c r="AQ434" s="321" t="s">
        <v>636</v>
      </c>
      <c r="AR434" s="193"/>
      <c r="AS434" s="193"/>
      <c r="AT434" s="322"/>
      <c r="AU434" s="193" t="s">
        <v>636</v>
      </c>
      <c r="AV434" s="193"/>
      <c r="AW434" s="193"/>
      <c r="AX434" s="194"/>
      <c r="AY434">
        <f t="shared" si="63"/>
        <v>1</v>
      </c>
    </row>
    <row r="435" spans="1:51" ht="23.25" customHeight="1" x14ac:dyDescent="0.2">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636</v>
      </c>
      <c r="AF435" s="193"/>
      <c r="AG435" s="193"/>
      <c r="AH435" s="322"/>
      <c r="AI435" s="321" t="s">
        <v>636</v>
      </c>
      <c r="AJ435" s="193"/>
      <c r="AK435" s="193"/>
      <c r="AL435" s="193"/>
      <c r="AM435" s="321" t="s">
        <v>660</v>
      </c>
      <c r="AN435" s="193"/>
      <c r="AO435" s="193"/>
      <c r="AP435" s="322"/>
      <c r="AQ435" s="321" t="s">
        <v>636</v>
      </c>
      <c r="AR435" s="193"/>
      <c r="AS435" s="193"/>
      <c r="AT435" s="322"/>
      <c r="AU435" s="193" t="s">
        <v>636</v>
      </c>
      <c r="AV435" s="193"/>
      <c r="AW435" s="193"/>
      <c r="AX435" s="194"/>
      <c r="AY435">
        <f t="shared" si="63"/>
        <v>1</v>
      </c>
    </row>
    <row r="436" spans="1:51" ht="18.75" hidden="1" customHeight="1" x14ac:dyDescent="0.2">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2">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2">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2">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2">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2">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2">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2">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2">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2">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2">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2">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2">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2">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2">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2">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2">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2">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2">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2">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2">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2">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2">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660</v>
      </c>
      <c r="AN458" s="193"/>
      <c r="AO458" s="193"/>
      <c r="AP458" s="322"/>
      <c r="AQ458" s="321" t="s">
        <v>636</v>
      </c>
      <c r="AR458" s="193"/>
      <c r="AS458" s="193"/>
      <c r="AT458" s="322"/>
      <c r="AU458" s="193" t="s">
        <v>636</v>
      </c>
      <c r="AV458" s="193"/>
      <c r="AW458" s="193"/>
      <c r="AX458" s="194"/>
      <c r="AY458">
        <f t="shared" ref="AY458:AY460" si="68">$AY$456</f>
        <v>1</v>
      </c>
    </row>
    <row r="459" spans="1:51" ht="23.25" customHeight="1" x14ac:dyDescent="0.2">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660</v>
      </c>
      <c r="AN459" s="193"/>
      <c r="AO459" s="193"/>
      <c r="AP459" s="322"/>
      <c r="AQ459" s="321" t="s">
        <v>636</v>
      </c>
      <c r="AR459" s="193"/>
      <c r="AS459" s="193"/>
      <c r="AT459" s="322"/>
      <c r="AU459" s="193" t="s">
        <v>636</v>
      </c>
      <c r="AV459" s="193"/>
      <c r="AW459" s="193"/>
      <c r="AX459" s="194"/>
      <c r="AY459">
        <f t="shared" si="68"/>
        <v>1</v>
      </c>
    </row>
    <row r="460" spans="1:51" ht="23.25" customHeight="1" thickBot="1" x14ac:dyDescent="0.2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636</v>
      </c>
      <c r="AF460" s="193"/>
      <c r="AG460" s="193"/>
      <c r="AH460" s="322"/>
      <c r="AI460" s="321" t="s">
        <v>636</v>
      </c>
      <c r="AJ460" s="193"/>
      <c r="AK460" s="193"/>
      <c r="AL460" s="193"/>
      <c r="AM460" s="321" t="s">
        <v>660</v>
      </c>
      <c r="AN460" s="193"/>
      <c r="AO460" s="193"/>
      <c r="AP460" s="322"/>
      <c r="AQ460" s="321" t="s">
        <v>636</v>
      </c>
      <c r="AR460" s="193"/>
      <c r="AS460" s="193"/>
      <c r="AT460" s="322"/>
      <c r="AU460" s="193" t="s">
        <v>636</v>
      </c>
      <c r="AV460" s="193"/>
      <c r="AW460" s="193"/>
      <c r="AX460" s="194"/>
      <c r="AY460">
        <f t="shared" si="68"/>
        <v>1</v>
      </c>
    </row>
    <row r="461" spans="1:51" ht="18.75" hidden="1" customHeight="1" x14ac:dyDescent="0.2">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2">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2">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2">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2">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2">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2">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2">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2">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2">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2">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2">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2">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2">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2">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2">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2">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2">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2">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2">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9" hidden="1" customHeight="1" x14ac:dyDescent="0.2">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2">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2">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2">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2">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2">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2">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2">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2">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2">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2">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2">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2">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2">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2">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2">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2">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2">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2">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2">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2">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2">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2">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2">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2">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2">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2">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2">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2">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2">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2">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2">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2">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2">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2">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2">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2">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2">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2">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2">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2">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2">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2">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2">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2">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2">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2">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2">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2">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2">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2">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2">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2">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9" hidden="1" customHeight="1" x14ac:dyDescent="0.2">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2">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2">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2">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2">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2">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2">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2">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2">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2">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2">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2">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2">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2">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2">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2">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2">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2">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2">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2">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2">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2">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2">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2">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2">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2">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2">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2">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2">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2">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2">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2">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2">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2">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2">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2">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2">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2">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2">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2">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2">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2">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2">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2">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2">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2">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2">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2">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2">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2">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2">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2">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9" hidden="1" customHeight="1" x14ac:dyDescent="0.2">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2">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2">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2">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2">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2">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2">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2">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2">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2">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2">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2">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2">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2">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2">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2">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2">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2">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2">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2">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2">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2">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2">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2">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2">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2">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2">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2">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2">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2">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2">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2">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2">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2">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2">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2">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2">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2">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2">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2">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2">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2">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2">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2">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2">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2">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2">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2">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2">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2">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2">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2">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2">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9" hidden="1" customHeight="1" x14ac:dyDescent="0.2">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2">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2">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2">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2">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2">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2">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2">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2">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2">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2">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2">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2">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2">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2">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2">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2">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2">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2">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2">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2">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2">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2">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2">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2">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2">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2">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2">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2">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2">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2">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2">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2">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2">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2">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2">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2">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2">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2">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2">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2">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2">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2">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2">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2">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2">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2">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2">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2">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2">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2">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2">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2">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9" hidden="1" customHeight="1" x14ac:dyDescent="0.2">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2">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5">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2">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2">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72" customHeight="1" x14ac:dyDescent="0.2">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654</v>
      </c>
      <c r="AE702" s="327"/>
      <c r="AF702" s="327"/>
      <c r="AG702" s="364" t="s">
        <v>667</v>
      </c>
      <c r="AH702" s="365"/>
      <c r="AI702" s="365"/>
      <c r="AJ702" s="365"/>
      <c r="AK702" s="365"/>
      <c r="AL702" s="365"/>
      <c r="AM702" s="365"/>
      <c r="AN702" s="365"/>
      <c r="AO702" s="365"/>
      <c r="AP702" s="365"/>
      <c r="AQ702" s="365"/>
      <c r="AR702" s="365"/>
      <c r="AS702" s="365"/>
      <c r="AT702" s="365"/>
      <c r="AU702" s="365"/>
      <c r="AV702" s="365"/>
      <c r="AW702" s="365"/>
      <c r="AX702" s="366"/>
    </row>
    <row r="703" spans="1:51" ht="72" customHeight="1" x14ac:dyDescent="0.2">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654</v>
      </c>
      <c r="AE703" s="308"/>
      <c r="AF703" s="308"/>
      <c r="AG703" s="89" t="s">
        <v>668</v>
      </c>
      <c r="AH703" s="90"/>
      <c r="AI703" s="90"/>
      <c r="AJ703" s="90"/>
      <c r="AK703" s="90"/>
      <c r="AL703" s="90"/>
      <c r="AM703" s="90"/>
      <c r="AN703" s="90"/>
      <c r="AO703" s="90"/>
      <c r="AP703" s="90"/>
      <c r="AQ703" s="90"/>
      <c r="AR703" s="90"/>
      <c r="AS703" s="90"/>
      <c r="AT703" s="90"/>
      <c r="AU703" s="90"/>
      <c r="AV703" s="90"/>
      <c r="AW703" s="90"/>
      <c r="AX703" s="91"/>
    </row>
    <row r="704" spans="1:51" ht="72" customHeight="1" x14ac:dyDescent="0.2">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654</v>
      </c>
      <c r="AE704" s="766"/>
      <c r="AF704" s="766"/>
      <c r="AG704" s="153" t="s">
        <v>669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2">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654</v>
      </c>
      <c r="AE705" s="698"/>
      <c r="AF705" s="698"/>
      <c r="AG705" s="113" t="s">
        <v>670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2">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671</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2">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671</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2">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672</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42.75" customHeight="1" x14ac:dyDescent="0.2">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654</v>
      </c>
      <c r="AE709" s="308"/>
      <c r="AF709" s="308"/>
      <c r="AG709" s="89" t="s">
        <v>679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2">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672</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2">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654</v>
      </c>
      <c r="AE711" s="308"/>
      <c r="AF711" s="308"/>
      <c r="AG711" s="89" t="s">
        <v>673</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2">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672</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2">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672</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2">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654</v>
      </c>
      <c r="AE714" s="788"/>
      <c r="AF714" s="789"/>
      <c r="AG714" s="719" t="s">
        <v>674</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2">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654</v>
      </c>
      <c r="AE715" s="588"/>
      <c r="AF715" s="639"/>
      <c r="AG715" s="725" t="s">
        <v>677</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2">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672</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2">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654</v>
      </c>
      <c r="AE717" s="308"/>
      <c r="AF717" s="308"/>
      <c r="AG717" s="89" t="s">
        <v>675</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2">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672</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2">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672</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5" customHeight="1" x14ac:dyDescent="0.2">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2">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2">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2">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2">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2">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2">
      <c r="A726" s="623" t="s">
        <v>47</v>
      </c>
      <c r="B726" s="782"/>
      <c r="C726" s="795" t="s">
        <v>52</v>
      </c>
      <c r="D726" s="817"/>
      <c r="E726" s="817"/>
      <c r="F726" s="818"/>
      <c r="G726" s="561" t="s">
        <v>678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3.75" customHeight="1" thickBot="1" x14ac:dyDescent="0.25">
      <c r="A727" s="783"/>
      <c r="B727" s="784"/>
      <c r="C727" s="731" t="s">
        <v>56</v>
      </c>
      <c r="D727" s="732"/>
      <c r="E727" s="732"/>
      <c r="F727" s="733"/>
      <c r="G727" s="559" t="s">
        <v>662</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2">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5">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2">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5">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2">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5">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2">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5">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2">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2">
      <c r="A737" s="971" t="s">
        <v>591</v>
      </c>
      <c r="B737" s="196"/>
      <c r="C737" s="196"/>
      <c r="D737" s="197"/>
      <c r="E737" s="935" t="s">
        <v>636</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2">
      <c r="A738" s="346" t="s">
        <v>316</v>
      </c>
      <c r="B738" s="346"/>
      <c r="C738" s="346"/>
      <c r="D738" s="346"/>
      <c r="E738" s="935" t="s">
        <v>636</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2">
      <c r="A739" s="346" t="s">
        <v>315</v>
      </c>
      <c r="B739" s="346"/>
      <c r="C739" s="346"/>
      <c r="D739" s="346"/>
      <c r="E739" s="935" t="s">
        <v>636</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2">
      <c r="A740" s="346" t="s">
        <v>314</v>
      </c>
      <c r="B740" s="346"/>
      <c r="C740" s="346"/>
      <c r="D740" s="346"/>
      <c r="E740" s="935" t="s">
        <v>651</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2">
      <c r="A741" s="346" t="s">
        <v>313</v>
      </c>
      <c r="B741" s="346"/>
      <c r="C741" s="346"/>
      <c r="D741" s="346"/>
      <c r="E741" s="935" t="s">
        <v>636</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2">
      <c r="A742" s="346" t="s">
        <v>312</v>
      </c>
      <c r="B742" s="346"/>
      <c r="C742" s="346"/>
      <c r="D742" s="346"/>
      <c r="E742" s="935" t="s">
        <v>636</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2">
      <c r="A743" s="346" t="s">
        <v>311</v>
      </c>
      <c r="B743" s="346"/>
      <c r="C743" s="346"/>
      <c r="D743" s="346"/>
      <c r="E743" s="935" t="s">
        <v>636</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2">
      <c r="A744" s="346" t="s">
        <v>310</v>
      </c>
      <c r="B744" s="346"/>
      <c r="C744" s="346"/>
      <c r="D744" s="346"/>
      <c r="E744" s="935" t="s">
        <v>652</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2">
      <c r="A745" s="346" t="s">
        <v>309</v>
      </c>
      <c r="B745" s="346"/>
      <c r="C745" s="346"/>
      <c r="D745" s="346"/>
      <c r="E745" s="972" t="s">
        <v>653</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2">
      <c r="A746" s="346" t="s">
        <v>464</v>
      </c>
      <c r="B746" s="346"/>
      <c r="C746" s="346"/>
      <c r="D746" s="346"/>
      <c r="E746" s="941" t="s">
        <v>661</v>
      </c>
      <c r="F746" s="939"/>
      <c r="G746" s="939"/>
      <c r="H746" s="85" t="str">
        <f>IF(E746="","","-")</f>
        <v>-</v>
      </c>
      <c r="I746" s="939"/>
      <c r="J746" s="939"/>
      <c r="K746" s="85" t="str">
        <f>IF(I746="","","-")</f>
        <v/>
      </c>
      <c r="L746" s="940">
        <v>450</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2">
      <c r="A747" s="346" t="s">
        <v>428</v>
      </c>
      <c r="B747" s="346"/>
      <c r="C747" s="346"/>
      <c r="D747" s="346"/>
      <c r="E747" s="941" t="s">
        <v>661</v>
      </c>
      <c r="F747" s="939"/>
      <c r="G747" s="939"/>
      <c r="H747" s="85" t="str">
        <f>IF(E747="","","-")</f>
        <v>-</v>
      </c>
      <c r="I747" s="939"/>
      <c r="J747" s="939"/>
      <c r="K747" s="85" t="str">
        <f>IF(I747="","","-")</f>
        <v/>
      </c>
      <c r="L747" s="940">
        <v>483</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4" customHeight="1" x14ac:dyDescent="0.2">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x14ac:dyDescent="0.2">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2">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2">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611" t="s">
        <v>305</v>
      </c>
      <c r="B787" s="612"/>
      <c r="C787" s="612"/>
      <c r="D787" s="612"/>
      <c r="E787" s="612"/>
      <c r="F787" s="613"/>
      <c r="G787" s="578" t="s">
        <v>655</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2">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2">
      <c r="A789" s="614"/>
      <c r="B789" s="615"/>
      <c r="C789" s="615"/>
      <c r="D789" s="615"/>
      <c r="E789" s="615"/>
      <c r="F789" s="616"/>
      <c r="G789" s="653" t="s">
        <v>656</v>
      </c>
      <c r="H789" s="654"/>
      <c r="I789" s="654"/>
      <c r="J789" s="654"/>
      <c r="K789" s="655"/>
      <c r="L789" s="647" t="s">
        <v>657</v>
      </c>
      <c r="M789" s="648"/>
      <c r="N789" s="648"/>
      <c r="O789" s="648"/>
      <c r="P789" s="648"/>
      <c r="Q789" s="648"/>
      <c r="R789" s="648"/>
      <c r="S789" s="648"/>
      <c r="T789" s="648"/>
      <c r="U789" s="648"/>
      <c r="V789" s="648"/>
      <c r="W789" s="648"/>
      <c r="X789" s="649"/>
      <c r="Y789" s="367">
        <v>9.9</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2">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2">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2">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2">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2">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2">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2">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2">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2">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2">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9.9</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2">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2">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2">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v>0</v>
      </c>
      <c r="AV802" s="368"/>
      <c r="AW802" s="368"/>
      <c r="AX802" s="369"/>
      <c r="AY802">
        <f t="shared" ref="AY802:AY812" si="115">$AY$800</f>
        <v>0</v>
      </c>
    </row>
    <row r="803" spans="1:51" ht="24.75" hidden="1" customHeight="1" x14ac:dyDescent="0.2">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2">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2">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2">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2">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2">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2">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2">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2">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5">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2">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2">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2">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2">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2">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2">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2">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2">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2">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2">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2">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2">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5">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2">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2">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2">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2">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2">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2">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2">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2">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2">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2">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2">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2">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2">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5">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50.25" customHeight="1" x14ac:dyDescent="0.2">
      <c r="A845" s="355">
        <v>1</v>
      </c>
      <c r="B845" s="355">
        <v>1</v>
      </c>
      <c r="C845" s="328" t="s">
        <v>658</v>
      </c>
      <c r="D845" s="328"/>
      <c r="E845" s="328"/>
      <c r="F845" s="328"/>
      <c r="G845" s="328"/>
      <c r="H845" s="328"/>
      <c r="I845" s="328"/>
      <c r="J845" s="329">
        <v>7260001000735</v>
      </c>
      <c r="K845" s="330"/>
      <c r="L845" s="330"/>
      <c r="M845" s="330"/>
      <c r="N845" s="330"/>
      <c r="O845" s="330"/>
      <c r="P845" s="331" t="s">
        <v>657</v>
      </c>
      <c r="Q845" s="331"/>
      <c r="R845" s="331"/>
      <c r="S845" s="331"/>
      <c r="T845" s="331"/>
      <c r="U845" s="331"/>
      <c r="V845" s="331"/>
      <c r="W845" s="331"/>
      <c r="X845" s="331"/>
      <c r="Y845" s="332">
        <v>9.9</v>
      </c>
      <c r="Z845" s="333"/>
      <c r="AA845" s="333"/>
      <c r="AB845" s="334"/>
      <c r="AC845" s="335" t="s">
        <v>295</v>
      </c>
      <c r="AD845" s="336"/>
      <c r="AE845" s="336"/>
      <c r="AF845" s="336"/>
      <c r="AG845" s="336"/>
      <c r="AH845" s="351">
        <v>3</v>
      </c>
      <c r="AI845" s="352"/>
      <c r="AJ845" s="352"/>
      <c r="AK845" s="352"/>
      <c r="AL845" s="339">
        <v>100</v>
      </c>
      <c r="AM845" s="340"/>
      <c r="AN845" s="340"/>
      <c r="AO845" s="341"/>
      <c r="AP845" s="342"/>
      <c r="AQ845" s="342"/>
      <c r="AR845" s="342"/>
      <c r="AS845" s="342"/>
      <c r="AT845" s="342"/>
      <c r="AU845" s="342"/>
      <c r="AV845" s="342"/>
      <c r="AW845" s="342"/>
      <c r="AX845" s="342"/>
    </row>
    <row r="846" spans="1:51" ht="30" hidden="1" customHeight="1" x14ac:dyDescent="0.2">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2">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2">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2">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2">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2">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2">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2">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2">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2">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2">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2">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2">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2">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2">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2">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2">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2">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2">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2">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2">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2">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2">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2">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2">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2">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2">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2">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2">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2">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2">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2">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2">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2">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2">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2">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2">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2">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2">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2">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2">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2">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2">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2">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2">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2">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2">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2">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2">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2">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2">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2">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2">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2">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2">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2">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2">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2">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2">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2">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2">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2">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2">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2">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2">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2">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2">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2">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2">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2">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2">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2">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2">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2">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2">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2">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2">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2">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2">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2">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2">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2">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2">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2">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2">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2">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2">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2">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2">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2">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2">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2">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2">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2">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2">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2">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2">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2">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2">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2">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2">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2">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2">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2">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2">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2">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2">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2">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2">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2">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2">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2">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2">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2">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2">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2">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2">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2">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2">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2">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2">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2">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2">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2">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2">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2">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2">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2">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2">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2">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2">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2">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2">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2">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2">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2">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2">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2">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2">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2">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2">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2">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2">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2">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2">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2">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2">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2">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2">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2">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2">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2">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2">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2">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2">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2">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2">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2">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2">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2">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2">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2">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2">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2">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2">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2">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2">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2">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2">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2">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2">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2">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2">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2">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2">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2">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2">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2">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2">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2">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2">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2">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2">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2">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2">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2">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2">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2">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2">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2">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2">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2">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2">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2">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2">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2">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2">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2">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2">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2">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2">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2">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2">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2">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2">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2">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2">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2">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2">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2">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2">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2">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2">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2">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2">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2">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2">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2">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2">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2">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2">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2">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2">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2">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2">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2">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2">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2">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2">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2">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2">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2">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2">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2">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2">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2">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2">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2">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2">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32.25" hidden="1" customHeight="1" x14ac:dyDescent="0.2">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2">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2">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2">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2">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2">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2">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2">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2">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2">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2">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2">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2">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2">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2">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2">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2">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2">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2">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2">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2">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2">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2">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2">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2">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2">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2">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2">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2">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2">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2">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Y789">
    <cfRule type="expression" dxfId="2081" priority="13679">
      <formula>IF(RIGHT(TEXT(Y789,"0.#"),1)=".",FALSE,TRUE)</formula>
    </cfRule>
    <cfRule type="expression" dxfId="2080" priority="13680">
      <formula>IF(RIGHT(TEXT(Y789,"0.#"),1)=".",TRUE,FALSE)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654</v>
      </c>
      <c r="H2" s="13" t="str">
        <f>IF(G2="","",F2)</f>
        <v>一般会計</v>
      </c>
      <c r="I2" s="13" t="str">
        <f>IF(H2="","",IF(I1&lt;&gt;"",CONCATENATE(I1,"、",H2),H2))</f>
        <v>一般会計</v>
      </c>
      <c r="K2" s="14" t="s">
        <v>102</v>
      </c>
      <c r="L2" s="15"/>
      <c r="M2" s="13" t="str">
        <f>IF(L2="","",K2)</f>
        <v/>
      </c>
      <c r="N2" s="13" t="str">
        <f>IF(M2="","",IF(N1&lt;&gt;"",CONCATENATE(N1,"、",M2),M2))</f>
        <v/>
      </c>
      <c r="O2" s="13"/>
      <c r="P2" s="12" t="s">
        <v>73</v>
      </c>
      <c r="Q2" s="17" t="s">
        <v>654</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654</v>
      </c>
      <c r="M3" s="13" t="str">
        <f t="shared" ref="M3:M11" si="2">IF(L3="","",K3)</f>
        <v>文教及び科学振興</v>
      </c>
      <c r="N3" s="13" t="str">
        <f>IF(M3="",N2,IF(N2&lt;&gt;"",CONCATENATE(N2,"、",M3),M3))</f>
        <v>文教及び科学振興</v>
      </c>
      <c r="O3" s="13"/>
      <c r="P3" s="12" t="s">
        <v>74</v>
      </c>
      <c r="Q3" s="17" t="s">
        <v>654</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2">
      <c r="A6" s="14" t="s">
        <v>88</v>
      </c>
      <c r="B6" s="15" t="s">
        <v>654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2">
      <c r="A10" s="14" t="s">
        <v>248</v>
      </c>
      <c r="B10" s="15" t="s">
        <v>654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2">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2">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2">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2">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2">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2">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2">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2">
      <c r="A24" s="74" t="s">
        <v>323</v>
      </c>
      <c r="B24" s="15"/>
      <c r="C24" s="13" t="str">
        <f t="shared" si="9"/>
        <v/>
      </c>
      <c r="D24" s="13" t="str">
        <f>IF(C24="",D23,IF(D23&lt;&gt;"",CONCATENATE(D23,"、",C24),C24))</f>
        <v>科学技術・イノベーション、国土強靱化施策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2">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2">
      <c r="A38" s="13"/>
      <c r="B38" s="13"/>
      <c r="F38" s="13"/>
      <c r="G38" s="19"/>
      <c r="K38" s="13"/>
      <c r="L38" s="13"/>
      <c r="O38" s="13"/>
      <c r="P38" s="13"/>
      <c r="Q38" s="19"/>
      <c r="T38" s="13"/>
      <c r="U38" s="32" t="s">
        <v>307</v>
      </c>
      <c r="Y38" s="32" t="s">
        <v>371</v>
      </c>
      <c r="Z38" s="32" t="s">
        <v>502</v>
      </c>
      <c r="AF38" s="30"/>
      <c r="AK38" s="42" t="str">
        <f t="shared" si="7"/>
        <v>k</v>
      </c>
    </row>
    <row r="39" spans="1:37" x14ac:dyDescent="0.2">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2">
      <c r="A40" s="13"/>
      <c r="B40" s="13"/>
      <c r="F40" s="13"/>
      <c r="G40" s="19"/>
      <c r="K40" s="13"/>
      <c r="L40" s="13"/>
      <c r="O40" s="13"/>
      <c r="P40" s="13"/>
      <c r="Q40" s="19"/>
      <c r="T40" s="13"/>
      <c r="Y40" s="32" t="s">
        <v>373</v>
      </c>
      <c r="Z40" s="32" t="s">
        <v>504</v>
      </c>
      <c r="AF40" s="30"/>
      <c r="AK40" s="42" t="str">
        <f t="shared" si="7"/>
        <v>m</v>
      </c>
    </row>
    <row r="41" spans="1:37" x14ac:dyDescent="0.2">
      <c r="A41" s="13"/>
      <c r="B41" s="13"/>
      <c r="F41" s="13"/>
      <c r="G41" s="19"/>
      <c r="K41" s="13"/>
      <c r="L41" s="13"/>
      <c r="O41" s="13"/>
      <c r="P41" s="13"/>
      <c r="Q41" s="19"/>
      <c r="T41" s="13"/>
      <c r="Y41" s="32" t="s">
        <v>374</v>
      </c>
      <c r="Z41" s="32" t="s">
        <v>505</v>
      </c>
      <c r="AF41" s="30"/>
      <c r="AK41" s="42" t="str">
        <f t="shared" si="7"/>
        <v>n</v>
      </c>
    </row>
    <row r="42" spans="1:37" x14ac:dyDescent="0.2">
      <c r="A42" s="13"/>
      <c r="B42" s="13"/>
      <c r="F42" s="13"/>
      <c r="G42" s="19"/>
      <c r="K42" s="13"/>
      <c r="L42" s="13"/>
      <c r="O42" s="13"/>
      <c r="P42" s="13"/>
      <c r="Q42" s="19"/>
      <c r="T42" s="13"/>
      <c r="Y42" s="32" t="s">
        <v>375</v>
      </c>
      <c r="Z42" s="32" t="s">
        <v>506</v>
      </c>
      <c r="AF42" s="30"/>
      <c r="AK42" s="42" t="str">
        <f t="shared" si="7"/>
        <v>o</v>
      </c>
    </row>
    <row r="43" spans="1:37" x14ac:dyDescent="0.2">
      <c r="A43" s="13"/>
      <c r="B43" s="13"/>
      <c r="F43" s="13"/>
      <c r="G43" s="19"/>
      <c r="K43" s="13"/>
      <c r="L43" s="13"/>
      <c r="O43" s="13"/>
      <c r="P43" s="13"/>
      <c r="Q43" s="19"/>
      <c r="T43" s="13"/>
      <c r="Y43" s="32" t="s">
        <v>376</v>
      </c>
      <c r="Z43" s="32" t="s">
        <v>507</v>
      </c>
      <c r="AF43" s="30"/>
      <c r="AK43" s="42" t="str">
        <f t="shared" si="7"/>
        <v>p</v>
      </c>
    </row>
    <row r="44" spans="1:37" x14ac:dyDescent="0.2">
      <c r="A44" s="13"/>
      <c r="B44" s="13"/>
      <c r="F44" s="13"/>
      <c r="G44" s="19"/>
      <c r="K44" s="13"/>
      <c r="L44" s="13"/>
      <c r="O44" s="13"/>
      <c r="P44" s="13"/>
      <c r="Q44" s="19"/>
      <c r="T44" s="13"/>
      <c r="Y44" s="32" t="s">
        <v>377</v>
      </c>
      <c r="Z44" s="32" t="s">
        <v>508</v>
      </c>
      <c r="AF44" s="30"/>
      <c r="AK44" s="42" t="str">
        <f t="shared" si="7"/>
        <v>q</v>
      </c>
    </row>
    <row r="45" spans="1:37" x14ac:dyDescent="0.2">
      <c r="A45" s="13"/>
      <c r="B45" s="13"/>
      <c r="F45" s="13"/>
      <c r="G45" s="19"/>
      <c r="K45" s="13"/>
      <c r="L45" s="13"/>
      <c r="O45" s="13"/>
      <c r="P45" s="13"/>
      <c r="Q45" s="19"/>
      <c r="T45" s="13"/>
      <c r="Y45" s="32" t="s">
        <v>378</v>
      </c>
      <c r="Z45" s="32" t="s">
        <v>509</v>
      </c>
      <c r="AF45" s="30"/>
      <c r="AK45" s="42" t="str">
        <f t="shared" si="7"/>
        <v>r</v>
      </c>
    </row>
    <row r="46" spans="1:37" x14ac:dyDescent="0.2">
      <c r="A46" s="13"/>
      <c r="B46" s="13"/>
      <c r="F46" s="13"/>
      <c r="G46" s="19"/>
      <c r="K46" s="13"/>
      <c r="L46" s="13"/>
      <c r="O46" s="13"/>
      <c r="P46" s="13"/>
      <c r="Q46" s="19"/>
      <c r="T46" s="13"/>
      <c r="Y46" s="32" t="s">
        <v>379</v>
      </c>
      <c r="Z46" s="32" t="s">
        <v>510</v>
      </c>
      <c r="AF46" s="30"/>
      <c r="AK46" s="42" t="str">
        <f t="shared" si="7"/>
        <v>s</v>
      </c>
    </row>
    <row r="47" spans="1:37" x14ac:dyDescent="0.2">
      <c r="A47" s="13"/>
      <c r="B47" s="13"/>
      <c r="F47" s="13"/>
      <c r="G47" s="19"/>
      <c r="K47" s="13"/>
      <c r="L47" s="13"/>
      <c r="O47" s="13"/>
      <c r="P47" s="13"/>
      <c r="Q47" s="19"/>
      <c r="T47" s="13"/>
      <c r="Y47" s="32" t="s">
        <v>380</v>
      </c>
      <c r="Z47" s="32" t="s">
        <v>511</v>
      </c>
      <c r="AF47" s="30"/>
      <c r="AK47" s="42" t="str">
        <f t="shared" si="7"/>
        <v>t</v>
      </c>
    </row>
    <row r="48" spans="1:37" x14ac:dyDescent="0.2">
      <c r="A48" s="13"/>
      <c r="B48" s="13"/>
      <c r="F48" s="13"/>
      <c r="G48" s="19"/>
      <c r="K48" s="13"/>
      <c r="L48" s="13"/>
      <c r="O48" s="13"/>
      <c r="P48" s="13"/>
      <c r="Q48" s="19"/>
      <c r="T48" s="13"/>
      <c r="Y48" s="32" t="s">
        <v>381</v>
      </c>
      <c r="Z48" s="32" t="s">
        <v>512</v>
      </c>
      <c r="AF48" s="30"/>
      <c r="AK48" s="42" t="str">
        <f t="shared" si="7"/>
        <v>u</v>
      </c>
    </row>
    <row r="49" spans="1:37" x14ac:dyDescent="0.2">
      <c r="A49" s="13"/>
      <c r="B49" s="13"/>
      <c r="F49" s="13"/>
      <c r="G49" s="19"/>
      <c r="K49" s="13"/>
      <c r="L49" s="13"/>
      <c r="O49" s="13"/>
      <c r="P49" s="13"/>
      <c r="Q49" s="19"/>
      <c r="T49" s="13"/>
      <c r="Y49" s="32" t="s">
        <v>382</v>
      </c>
      <c r="Z49" s="32" t="s">
        <v>513</v>
      </c>
      <c r="AF49" s="30"/>
      <c r="AK49" s="42" t="str">
        <f t="shared" si="7"/>
        <v>v</v>
      </c>
    </row>
    <row r="50" spans="1:37" x14ac:dyDescent="0.2">
      <c r="A50" s="13"/>
      <c r="B50" s="13"/>
      <c r="F50" s="13"/>
      <c r="G50" s="19"/>
      <c r="K50" s="13"/>
      <c r="L50" s="13"/>
      <c r="O50" s="13"/>
      <c r="P50" s="13"/>
      <c r="Q50" s="19"/>
      <c r="T50" s="13"/>
      <c r="Y50" s="32" t="s">
        <v>383</v>
      </c>
      <c r="Z50" s="32" t="s">
        <v>514</v>
      </c>
      <c r="AF50" s="30"/>
    </row>
    <row r="51" spans="1:37" x14ac:dyDescent="0.2">
      <c r="A51" s="13"/>
      <c r="B51" s="13"/>
      <c r="F51" s="13"/>
      <c r="G51" s="19"/>
      <c r="K51" s="13"/>
      <c r="L51" s="13"/>
      <c r="O51" s="13"/>
      <c r="P51" s="13"/>
      <c r="Q51" s="19"/>
      <c r="T51" s="13"/>
      <c r="Y51" s="32" t="s">
        <v>384</v>
      </c>
      <c r="Z51" s="32" t="s">
        <v>515</v>
      </c>
      <c r="AF51" s="30"/>
    </row>
    <row r="52" spans="1:37" x14ac:dyDescent="0.2">
      <c r="A52" s="13"/>
      <c r="B52" s="13"/>
      <c r="F52" s="13"/>
      <c r="G52" s="19"/>
      <c r="K52" s="13"/>
      <c r="L52" s="13"/>
      <c r="O52" s="13"/>
      <c r="P52" s="13"/>
      <c r="Q52" s="19"/>
      <c r="T52" s="13"/>
      <c r="Y52" s="32" t="s">
        <v>385</v>
      </c>
      <c r="Z52" s="32" t="s">
        <v>516</v>
      </c>
      <c r="AF52" s="30"/>
    </row>
    <row r="53" spans="1:37" x14ac:dyDescent="0.2">
      <c r="A53" s="13"/>
      <c r="B53" s="13"/>
      <c r="F53" s="13"/>
      <c r="G53" s="19"/>
      <c r="K53" s="13"/>
      <c r="L53" s="13"/>
      <c r="O53" s="13"/>
      <c r="P53" s="13"/>
      <c r="Q53" s="19"/>
      <c r="T53" s="13"/>
      <c r="Y53" s="32" t="s">
        <v>386</v>
      </c>
      <c r="Z53" s="32" t="s">
        <v>517</v>
      </c>
      <c r="AF53" s="30"/>
    </row>
    <row r="54" spans="1:37" x14ac:dyDescent="0.2">
      <c r="A54" s="13"/>
      <c r="B54" s="13"/>
      <c r="F54" s="13"/>
      <c r="G54" s="19"/>
      <c r="K54" s="13"/>
      <c r="L54" s="13"/>
      <c r="O54" s="13"/>
      <c r="P54" s="20"/>
      <c r="Q54" s="19"/>
      <c r="T54" s="13"/>
      <c r="Y54" s="32" t="s">
        <v>387</v>
      </c>
      <c r="Z54" s="32" t="s">
        <v>518</v>
      </c>
      <c r="AF54" s="30"/>
    </row>
    <row r="55" spans="1:37" x14ac:dyDescent="0.2">
      <c r="A55" s="13"/>
      <c r="B55" s="13"/>
      <c r="F55" s="13"/>
      <c r="G55" s="19"/>
      <c r="K55" s="13"/>
      <c r="L55" s="13"/>
      <c r="O55" s="13"/>
      <c r="P55" s="13"/>
      <c r="Q55" s="19"/>
      <c r="T55" s="13"/>
      <c r="Y55" s="32" t="s">
        <v>388</v>
      </c>
      <c r="Z55" s="32" t="s">
        <v>519</v>
      </c>
      <c r="AF55" s="30"/>
    </row>
    <row r="56" spans="1:37" x14ac:dyDescent="0.2">
      <c r="A56" s="13"/>
      <c r="B56" s="13"/>
      <c r="F56" s="13"/>
      <c r="G56" s="19"/>
      <c r="K56" s="13"/>
      <c r="L56" s="13"/>
      <c r="O56" s="13"/>
      <c r="P56" s="13"/>
      <c r="Q56" s="19"/>
      <c r="T56" s="13"/>
      <c r="Y56" s="32" t="s">
        <v>389</v>
      </c>
      <c r="Z56" s="32" t="s">
        <v>520</v>
      </c>
      <c r="AF56" s="30"/>
    </row>
    <row r="57" spans="1:37" x14ac:dyDescent="0.2">
      <c r="A57" s="13"/>
      <c r="B57" s="13"/>
      <c r="F57" s="13"/>
      <c r="G57" s="19"/>
      <c r="K57" s="13"/>
      <c r="L57" s="13"/>
      <c r="O57" s="13"/>
      <c r="P57" s="13"/>
      <c r="Q57" s="19"/>
      <c r="T57" s="13"/>
      <c r="Y57" s="32" t="s">
        <v>390</v>
      </c>
      <c r="Z57" s="32" t="s">
        <v>521</v>
      </c>
      <c r="AF57" s="30"/>
    </row>
    <row r="58" spans="1:37" x14ac:dyDescent="0.2">
      <c r="A58" s="13"/>
      <c r="B58" s="13"/>
      <c r="F58" s="13"/>
      <c r="G58" s="19"/>
      <c r="K58" s="13"/>
      <c r="L58" s="13"/>
      <c r="O58" s="13"/>
      <c r="P58" s="13"/>
      <c r="Q58" s="19"/>
      <c r="T58" s="13"/>
      <c r="Y58" s="32" t="s">
        <v>391</v>
      </c>
      <c r="Z58" s="32" t="s">
        <v>522</v>
      </c>
      <c r="AF58" s="30"/>
    </row>
    <row r="59" spans="1:37" x14ac:dyDescent="0.2">
      <c r="A59" s="13"/>
      <c r="B59" s="13"/>
      <c r="F59" s="13"/>
      <c r="G59" s="19"/>
      <c r="K59" s="13"/>
      <c r="L59" s="13"/>
      <c r="O59" s="13"/>
      <c r="P59" s="13"/>
      <c r="Q59" s="19"/>
      <c r="T59" s="13"/>
      <c r="Y59" s="32" t="s">
        <v>392</v>
      </c>
      <c r="Z59" s="32" t="s">
        <v>523</v>
      </c>
      <c r="AF59" s="30"/>
    </row>
    <row r="60" spans="1:37" x14ac:dyDescent="0.2">
      <c r="A60" s="13"/>
      <c r="B60" s="13"/>
      <c r="F60" s="13"/>
      <c r="G60" s="19"/>
      <c r="K60" s="13"/>
      <c r="L60" s="13"/>
      <c r="O60" s="13"/>
      <c r="P60" s="13"/>
      <c r="Q60" s="19"/>
      <c r="T60" s="13"/>
      <c r="Y60" s="32" t="s">
        <v>393</v>
      </c>
      <c r="Z60" s="32" t="s">
        <v>524</v>
      </c>
      <c r="AF60" s="30"/>
    </row>
    <row r="61" spans="1:37" x14ac:dyDescent="0.2">
      <c r="A61" s="13"/>
      <c r="B61" s="13"/>
      <c r="F61" s="13"/>
      <c r="G61" s="19"/>
      <c r="K61" s="13"/>
      <c r="L61" s="13"/>
      <c r="O61" s="13"/>
      <c r="P61" s="13"/>
      <c r="Q61" s="19"/>
      <c r="T61" s="13"/>
      <c r="Y61" s="32" t="s">
        <v>394</v>
      </c>
      <c r="Z61" s="32" t="s">
        <v>525</v>
      </c>
      <c r="AF61" s="30"/>
    </row>
    <row r="62" spans="1:37" x14ac:dyDescent="0.2">
      <c r="A62" s="13"/>
      <c r="B62" s="13"/>
      <c r="F62" s="13"/>
      <c r="G62" s="19"/>
      <c r="K62" s="13"/>
      <c r="L62" s="13"/>
      <c r="O62" s="13"/>
      <c r="P62" s="13"/>
      <c r="Q62" s="19"/>
      <c r="T62" s="13"/>
      <c r="Y62" s="32" t="s">
        <v>395</v>
      </c>
      <c r="Z62" s="32" t="s">
        <v>526</v>
      </c>
      <c r="AF62" s="30"/>
    </row>
    <row r="63" spans="1:37" x14ac:dyDescent="0.2">
      <c r="A63" s="13"/>
      <c r="B63" s="13"/>
      <c r="F63" s="13"/>
      <c r="G63" s="19"/>
      <c r="K63" s="13"/>
      <c r="L63" s="13"/>
      <c r="O63" s="13"/>
      <c r="P63" s="13"/>
      <c r="Q63" s="19"/>
      <c r="T63" s="13"/>
      <c r="Y63" s="32" t="s">
        <v>396</v>
      </c>
      <c r="Z63" s="32" t="s">
        <v>527</v>
      </c>
      <c r="AF63" s="30"/>
    </row>
    <row r="64" spans="1:37" x14ac:dyDescent="0.2">
      <c r="A64" s="13"/>
      <c r="B64" s="13"/>
      <c r="F64" s="13"/>
      <c r="G64" s="19"/>
      <c r="K64" s="13"/>
      <c r="L64" s="13"/>
      <c r="O64" s="13"/>
      <c r="P64" s="13"/>
      <c r="Q64" s="19"/>
      <c r="T64" s="13"/>
      <c r="Y64" s="32" t="s">
        <v>397</v>
      </c>
      <c r="Z64" s="32" t="s">
        <v>528</v>
      </c>
      <c r="AF64" s="30"/>
    </row>
    <row r="65" spans="1:32" x14ac:dyDescent="0.2">
      <c r="A65" s="13"/>
      <c r="B65" s="13"/>
      <c r="F65" s="13"/>
      <c r="G65" s="19"/>
      <c r="K65" s="13"/>
      <c r="L65" s="13"/>
      <c r="O65" s="13"/>
      <c r="P65" s="13"/>
      <c r="Q65" s="19"/>
      <c r="T65" s="13"/>
      <c r="Y65" s="32" t="s">
        <v>398</v>
      </c>
      <c r="Z65" s="32" t="s">
        <v>529</v>
      </c>
      <c r="AF65" s="30"/>
    </row>
    <row r="66" spans="1:32" x14ac:dyDescent="0.2">
      <c r="A66" s="13"/>
      <c r="B66" s="13"/>
      <c r="F66" s="13"/>
      <c r="G66" s="19"/>
      <c r="K66" s="13"/>
      <c r="L66" s="13"/>
      <c r="O66" s="13"/>
      <c r="P66" s="13"/>
      <c r="Q66" s="19"/>
      <c r="T66" s="13"/>
      <c r="Y66" s="32" t="s">
        <v>70</v>
      </c>
      <c r="Z66" s="32" t="s">
        <v>530</v>
      </c>
      <c r="AF66" s="30"/>
    </row>
    <row r="67" spans="1:32" x14ac:dyDescent="0.2">
      <c r="A67" s="13"/>
      <c r="B67" s="13"/>
      <c r="F67" s="13"/>
      <c r="G67" s="19"/>
      <c r="K67" s="13"/>
      <c r="L67" s="13"/>
      <c r="O67" s="13"/>
      <c r="P67" s="13"/>
      <c r="Q67" s="19"/>
      <c r="T67" s="13"/>
      <c r="Y67" s="32" t="s">
        <v>399</v>
      </c>
      <c r="Z67" s="32" t="s">
        <v>531</v>
      </c>
      <c r="AF67" s="30"/>
    </row>
    <row r="68" spans="1:32" x14ac:dyDescent="0.2">
      <c r="A68" s="13"/>
      <c r="B68" s="13"/>
      <c r="F68" s="13"/>
      <c r="G68" s="19"/>
      <c r="K68" s="13"/>
      <c r="L68" s="13"/>
      <c r="O68" s="13"/>
      <c r="P68" s="13"/>
      <c r="Q68" s="19"/>
      <c r="T68" s="13"/>
      <c r="Y68" s="32" t="s">
        <v>400</v>
      </c>
      <c r="Z68" s="32" t="s">
        <v>532</v>
      </c>
      <c r="AF68" s="30"/>
    </row>
    <row r="69" spans="1:32" x14ac:dyDescent="0.2">
      <c r="A69" s="13"/>
      <c r="B69" s="13"/>
      <c r="F69" s="13"/>
      <c r="G69" s="19"/>
      <c r="K69" s="13"/>
      <c r="L69" s="13"/>
      <c r="O69" s="13"/>
      <c r="P69" s="13"/>
      <c r="Q69" s="19"/>
      <c r="T69" s="13"/>
      <c r="Y69" s="32" t="s">
        <v>401</v>
      </c>
      <c r="Z69" s="32" t="s">
        <v>533</v>
      </c>
      <c r="AF69" s="30"/>
    </row>
    <row r="70" spans="1:32" x14ac:dyDescent="0.2">
      <c r="A70" s="13"/>
      <c r="B70" s="13"/>
      <c r="Y70" s="32" t="s">
        <v>402</v>
      </c>
      <c r="Z70" s="32" t="s">
        <v>534</v>
      </c>
    </row>
    <row r="71" spans="1:32" x14ac:dyDescent="0.2">
      <c r="Y71" s="32" t="s">
        <v>403</v>
      </c>
      <c r="Z71" s="32" t="s">
        <v>535</v>
      </c>
    </row>
    <row r="72" spans="1:32" x14ac:dyDescent="0.2">
      <c r="Y72" s="32" t="s">
        <v>404</v>
      </c>
      <c r="Z72" s="32" t="s">
        <v>536</v>
      </c>
    </row>
    <row r="73" spans="1:32" x14ac:dyDescent="0.2">
      <c r="Y73" s="32" t="s">
        <v>405</v>
      </c>
      <c r="Z73" s="32" t="s">
        <v>537</v>
      </c>
    </row>
    <row r="74" spans="1:32" x14ac:dyDescent="0.2">
      <c r="Y74" s="32" t="s">
        <v>406</v>
      </c>
      <c r="Z74" s="32" t="s">
        <v>538</v>
      </c>
    </row>
    <row r="75" spans="1:32" x14ac:dyDescent="0.2">
      <c r="Y75" s="32" t="s">
        <v>407</v>
      </c>
      <c r="Z75" s="32" t="s">
        <v>539</v>
      </c>
    </row>
    <row r="76" spans="1:32" x14ac:dyDescent="0.2">
      <c r="Y76" s="32" t="s">
        <v>408</v>
      </c>
      <c r="Z76" s="32" t="s">
        <v>540</v>
      </c>
    </row>
    <row r="77" spans="1:32" x14ac:dyDescent="0.2">
      <c r="Y77" s="32" t="s">
        <v>409</v>
      </c>
      <c r="Z77" s="32" t="s">
        <v>541</v>
      </c>
    </row>
    <row r="78" spans="1:32" x14ac:dyDescent="0.2">
      <c r="Y78" s="32" t="s">
        <v>410</v>
      </c>
      <c r="Z78" s="32" t="s">
        <v>542</v>
      </c>
    </row>
    <row r="79" spans="1:32" x14ac:dyDescent="0.2">
      <c r="Y79" s="32" t="s">
        <v>411</v>
      </c>
      <c r="Z79" s="32" t="s">
        <v>543</v>
      </c>
    </row>
    <row r="80" spans="1:32" x14ac:dyDescent="0.2">
      <c r="Y80" s="32" t="s">
        <v>412</v>
      </c>
      <c r="Z80" s="32" t="s">
        <v>544</v>
      </c>
    </row>
    <row r="81" spans="25:26" x14ac:dyDescent="0.2">
      <c r="Y81" s="32" t="s">
        <v>413</v>
      </c>
      <c r="Z81" s="32" t="s">
        <v>545</v>
      </c>
    </row>
    <row r="82" spans="25:26" x14ac:dyDescent="0.2">
      <c r="Y82" s="32" t="s">
        <v>414</v>
      </c>
      <c r="Z82" s="32" t="s">
        <v>546</v>
      </c>
    </row>
    <row r="83" spans="25:26" x14ac:dyDescent="0.2">
      <c r="Y83" s="32" t="s">
        <v>415</v>
      </c>
      <c r="Z83" s="32" t="s">
        <v>547</v>
      </c>
    </row>
    <row r="84" spans="25:26" x14ac:dyDescent="0.2">
      <c r="Y84" s="32" t="s">
        <v>416</v>
      </c>
      <c r="Z84" s="32" t="s">
        <v>548</v>
      </c>
    </row>
    <row r="85" spans="25:26" x14ac:dyDescent="0.2">
      <c r="Y85" s="32" t="s">
        <v>417</v>
      </c>
      <c r="Z85" s="32" t="s">
        <v>549</v>
      </c>
    </row>
    <row r="86" spans="25:26" x14ac:dyDescent="0.2">
      <c r="Y86" s="32" t="s">
        <v>418</v>
      </c>
      <c r="Z86" s="32" t="s">
        <v>550</v>
      </c>
    </row>
    <row r="87" spans="25:26" x14ac:dyDescent="0.2">
      <c r="Y87" s="32" t="s">
        <v>419</v>
      </c>
      <c r="Z87" s="32" t="s">
        <v>551</v>
      </c>
    </row>
    <row r="88" spans="25:26" x14ac:dyDescent="0.2">
      <c r="Y88" s="32" t="s">
        <v>420</v>
      </c>
      <c r="Z88" s="32" t="s">
        <v>552</v>
      </c>
    </row>
    <row r="89" spans="25:26" x14ac:dyDescent="0.2">
      <c r="Y89" s="32" t="s">
        <v>421</v>
      </c>
      <c r="Z89" s="32" t="s">
        <v>553</v>
      </c>
    </row>
    <row r="90" spans="25:26" x14ac:dyDescent="0.2">
      <c r="Y90" s="32" t="s">
        <v>422</v>
      </c>
      <c r="Z90" s="32" t="s">
        <v>554</v>
      </c>
    </row>
    <row r="91" spans="25:26" x14ac:dyDescent="0.2">
      <c r="Y91" s="32" t="s">
        <v>423</v>
      </c>
      <c r="Z91" s="32" t="s">
        <v>555</v>
      </c>
    </row>
    <row r="92" spans="25:26" x14ac:dyDescent="0.2">
      <c r="Y92" s="32" t="s">
        <v>424</v>
      </c>
      <c r="Z92" s="32" t="s">
        <v>556</v>
      </c>
    </row>
    <row r="93" spans="25:26" x14ac:dyDescent="0.2">
      <c r="Y93" s="32" t="s">
        <v>425</v>
      </c>
      <c r="Z93" s="32" t="s">
        <v>557</v>
      </c>
    </row>
    <row r="94" spans="25:26" x14ac:dyDescent="0.2">
      <c r="Y94" s="32" t="s">
        <v>426</v>
      </c>
      <c r="Z94" s="32" t="s">
        <v>558</v>
      </c>
    </row>
    <row r="95" spans="25:26" x14ac:dyDescent="0.2">
      <c r="Y95" s="32" t="s">
        <v>427</v>
      </c>
      <c r="Z95" s="32" t="s">
        <v>559</v>
      </c>
    </row>
    <row r="96" spans="25:26" x14ac:dyDescent="0.2">
      <c r="Y96" s="32" t="s">
        <v>329</v>
      </c>
      <c r="Z96" s="32" t="s">
        <v>560</v>
      </c>
    </row>
    <row r="97" spans="25:26" x14ac:dyDescent="0.2">
      <c r="Y97" s="32" t="s">
        <v>428</v>
      </c>
      <c r="Z97" s="32" t="s">
        <v>561</v>
      </c>
    </row>
    <row r="98" spans="25:26" x14ac:dyDescent="0.2">
      <c r="Y98" s="32" t="s">
        <v>429</v>
      </c>
      <c r="Z98" s="32" t="s">
        <v>562</v>
      </c>
    </row>
    <row r="99" spans="25:26" x14ac:dyDescent="0.2">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宮田 由美</cp:lastModifiedBy>
  <cp:lastPrinted>2021-05-21T05:28:55Z</cp:lastPrinted>
  <dcterms:created xsi:type="dcterms:W3CDTF">2012-03-13T00:50:25Z</dcterms:created>
  <dcterms:modified xsi:type="dcterms:W3CDTF">2021-06-28T08:48:43Z</dcterms:modified>
</cp:coreProperties>
</file>