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87E44343-1854-492E-8A97-68FDFA3F2DCA}"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6"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<sst xmlns="http://schemas.openxmlformats.org/spreadsheetml/2006/main" count="2345" uniqueCount="697">
  <si>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</si>
  <si>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</si>
  <si>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</si>
  <si>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</si>
  <si>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</si>
  <si>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</si>
  <si>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</si>
  <si>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</si>
  <si>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</si>
  <si>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</si>
  <si>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</si>
  <si>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</si>
  <si>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</si>
  <si>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</si>
  <si>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</si>
  <si>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</si>
  <si>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</si>
  <si>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</si>
  <si>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</si>
  <si>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</si>
  <si>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</si>
  <si>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</si>
  <si>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</si>
  <si>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</si>
  <si>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</si>
  <si>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</si>
  <si>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</si>
  <si>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</si>
  <si>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</si>
  <si>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</si>
  <si>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</si>
  <si>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</si>
  <si>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</si>
  <si>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</si>
  <si>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</si>
  <si>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</si>
  <si>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</si>
  <si>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</si>
  <si>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</si>
  <si>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</si>
  <si>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</si>
  <si>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</si>
  <si>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</si>
  <si>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</si>
  <si>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</si>
  <si>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</si>
  <si>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</si>
  <si>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</si>
  <si>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</si>
  <si>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</si>
  <si>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</si>
  <si>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</si>
  <si>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</si>
  <si>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</si>
  <si>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</si>
  <si>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</si>
  <si>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</si>
  <si>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</si>
  <si>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</si>
  <si>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</si>
  <si>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</si>
  <si>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</si>
  <si>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</si>
  <si>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</si>
  <si>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</si>
  <si>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</si>
  <si>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</si>
  <si>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</si>
  <si>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</si>
  <si>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</si>
  <si>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</si>
  <si>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</si>
  <si>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</si>
  <si>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</si>
  <si>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</si>
  <si>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</si>
  <si>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</si>
  <si>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</si>
  <si>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</si>
  <si>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</si>
  <si>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</si>
  <si>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</si>
  <si>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</si>
  <si>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</si>
  <si>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</si>
  <si>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</si>
  <si>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</si>
  <si>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</si>
  <si>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</si>
  <si>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</si>
  <si>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</si>
  <si>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</si>
  <si>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</si>
  <si>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</si>
  <si>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</si>
  <si>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</si>
  <si>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</si>
  <si>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</si>
  <si>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</si>
  <si>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</si>
  <si>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</si>
  <si>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</si>
  <si>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</si>
  <si>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</si>
  <si>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</si>
  <si>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</si>
  <si>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</si>
  <si>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</si>
  <si>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</si>
  <si>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</si>
  <si>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</si>
  <si>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</si>
  <si>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</si>
  <si>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</si>
  <si>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</si>
  <si>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</si>
  <si>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</si>
  <si>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</si>
  <si>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</si>
  <si>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</si>
  <si>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</si>
  <si>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</si>
  <si>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</si>
  <si>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</si>
  <si>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</si>
  <si>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</si>
  <si>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</si>
  <si>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</si>
  <si>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</si>
  <si>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</si>
  <si>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</si>
  <si>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</si>
  <si>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</si>
  <si>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</si>
  <si>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</si>
  <si>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</si>
  <si>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</si>
  <si>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</si>
  <si>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</si>
  <si>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</si>
  <si>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</si>
  <si>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</si>
  <si>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</si>
  <si>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</si>
  <si>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</si>
  <si>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</si>
  <si>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</si>
  <si>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</si>
  <si>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</si>
  <si>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</si>
  <si>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</si>
  <si>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</si>
  <si>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</si>
  <si>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</si>
  <si>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</si>
  <si>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</si>
  <si>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</si>
  <si>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</si>
  <si>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</si>
  <si>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</si>
  <si>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</si>
  <si>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</si>
  <si>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</si>
  <si>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</si>
  <si>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</si>
  <si>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</si>
  <si>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</si>
  <si>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</si>
  <si>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</si>
  <si>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</si>
  <si>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</si>
  <si>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</si>
  <si>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</si>
  <si>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</si>
  <si>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</si>
  <si>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</si>
  <si>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</si>
  <si>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</si>
  <si>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</si>
  <si>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</si>
  <si>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</si>
  <si>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</si>
  <si>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</si>
  <si>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</si>
  <si>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</si>
  <si>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</si>
  <si>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</si>
  <si>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</si>
  <si>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</si>
  <si>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</si>
  <si>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</si>
  <si>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</si>
  <si>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</si>
  <si>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</si>
  <si>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</si>
  <si>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</si>
  <si>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</si>
  <si>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</si>
  <si>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</si>
  <si>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</si>
  <si>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</si>
  <si>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</si>
  <si>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</si>
  <si>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</si>
  <si>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</si>
  <si>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</si>
  <si>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</si>
  <si>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</si>
  <si>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</si>
  <si>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</si>
  <si>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</si>
  <si>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</si>
  <si>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</si>
  <si>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</si>
  <si>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</si>
  <si>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</si>
  <si>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</si>
  <si>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</si>
  <si>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</si>
  <si>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</si>
  <si>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</si>
  <si>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</si>
  <si>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</si>
  <si>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</si>
  <si>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</si>
  <si>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</si>
  <si>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</si>
  <si>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</si>
  <si>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</si>
  <si>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</si>
  <si>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</si>
  <si>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</si>
  <si>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</si>
  <si>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</si>
  <si>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</si>
  <si>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</si>
  <si>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</si>
  <si>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</si>
  <si>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</si>
  <si>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</si>
  <si>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</si>
  <si>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</si>
  <si>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</si>
  <si>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</si>
  <si>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</si>
  <si>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</si>
  <si>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</si>
  <si>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</si>
  <si>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</si>
  <si>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</si>
  <si>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</si>
  <si>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</si>
  <si>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</si>
  <si>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</si>
  <si>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</si>
  <si>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</si>
  <si>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</si>
  <si>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</si>
  <si>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</si>
  <si>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</si>
  <si>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</si>
  <si>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</si>
  <si>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</si>
  <si>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</si>
  <si>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</si>
  <si>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</si>
  <si>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</si>
  <si>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</si>
  <si>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</si>
  <si>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</si>
  <si>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</si>
  <si>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</si>
  <si>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</si>
  <si>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</si>
  <si>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</si>
  <si>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</si>
  <si>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</si>
  <si>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</si>
  <si>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</si>
  <si>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</si>
  <si>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</si>
  <si>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</si>
  <si>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</si>
  <si>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</si>
  <si>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</si>
  <si>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</si>
  <si>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</si>
  <si>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</si>
  <si>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</si>
  <si>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</si>
  <si>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</si>
  <si>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</si>
  <si>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</si>
  <si>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</si>
  <si>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</si>
  <si>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</si>
  <si>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</si>
  <si>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</si>
  <si>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</si>
  <si>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</si>
  <si>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</si>
  <si>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</si>
  <si>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</si>
  <si>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</si>
  <si>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</si>
  <si>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</si>
  <si>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</si>
  <si>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</si>
  <si>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</si>
  <si>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</si>
  <si>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</si>
  <si>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</si>
  <si>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</si>
  <si>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</si>
  <si>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</si>
  <si>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</si>
  <si>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</si>
  <si>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</si>
  <si>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</si>
  <si>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</si>
  <si>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</si>
  <si>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</si>
  <si>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</si>
  <si>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</si>
  <si>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</si>
  <si>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</si>
  <si>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</si>
  <si>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</si>
  <si>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</si>
  <si>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</si>
  <si>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</si>
  <si>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</si>
  <si>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</si>
  <si>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</si>
  <si>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</si>
  <si>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</si>
  <si>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</si>
  <si>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</si>
  <si>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</si>
  <si>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</si>
  <si>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</si>
  <si>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</si>
  <si>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</si>
  <si>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</si>
  <si>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</si>
  <si>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</si>
  <si>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</si>
  <si>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</si>
  <si>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</si>
  <si>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</si>
  <si>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</si>
  <si>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</si>
  <si>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</si>
  <si>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</si>
  <si>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</si>
  <si>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</si>
  <si>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</si>
  <si>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</si>
  <si>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</si>
  <si>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</si>
  <si>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</si>
  <si>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</si>
  <si>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</si>
  <si>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</si>
  <si>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</si>
  <si>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</si>
  <si>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</si>
  <si>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</si>
  <si>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</si>
  <si>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</si>
  <si>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</si>
  <si>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</si>
  <si>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</si>
  <si>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</si>
  <si>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</si>
  <si>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</si>
  <si>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</si>
  <si>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</si>
  <si>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</si>
  <si>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</si>
  <si>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</si>
  <si>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</si>
  <si>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</si>
  <si>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</si>
  <si>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</si>
  <si>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</si>
  <si>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</si>
  <si>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</si>
  <si>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</si>
  <si>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</si>
  <si>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</si>
  <si>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</si>
  <si>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</si>
  <si>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</si>
  <si>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</si>
  <si>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</si>
  <si>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</si>
  <si>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</si>
  <si>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</si>
  <si>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</si>
  <si>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</si>
  <si>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</si>
  <si>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</si>
  <si>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</si>
  <si>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</si>
  <si>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</si>
  <si>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</si>
  <si>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</si>
  <si>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</si>
  <si>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</si>
  <si>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</si>
  <si>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</si>
  <si>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</si>
  <si>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</si>
  <si>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</si>
  <si>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</si>
  <si>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</si>
  <si>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</si>
  <si>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</si>
  <si>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</si>
  <si>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</si>
  <si>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</si>
  <si>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</si>
  <si>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</si>
  <si>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</si>
  <si>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</si>
  <si>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</si>
  <si>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</si>
  <si>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</si>
  <si>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</si>
  <si>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</si>
  <si>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</si>
  <si>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</si>
  <si>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</si>
  <si>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</si>
  <si>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</si>
  <si>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</si>
  <si>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</si>
  <si>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</si>
  <si>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</si>
  <si>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</si>
  <si>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</si>
  <si>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</si>
  <si>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</si>
  <si>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</si>
  <si>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</si>
  <si>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</si>
  <si>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</si>
  <si>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</si>
  <si>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</si>
  <si>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</si>
  <si>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</si>
  <si>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</si>
  <si>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</si>
  <si>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</si>
  <si>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</si>
  <si>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</si>
  <si>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</si>
  <si>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</si>
  <si>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</si>
  <si>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</si>
  <si>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</si>
  <si>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</si>
  <si>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</si>
  <si>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</si>
  <si>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</si>
  <si>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</si>
  <si>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</si>
  <si>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</si>
  <si>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</si>
  <si>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</si>
  <si>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</si>
  <si>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</si>
  <si>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</si>
  <si>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</si>
  <si>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</si>
  <si>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</si>
  <si>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</si>
  <si>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</si>
  <si>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</si>
  <si>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</si>
  <si>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</si>
  <si>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</si>
  <si>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</si>
  <si>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</si>
  <si>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</si>
  <si>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</si>
  <si>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</si>
  <si>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</si>
  <si>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</si>
  <si>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</si>
  <si>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</si>
  <si>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</si>
  <si>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</si>
  <si>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</si>
  <si>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</si>
  <si>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</si>
  <si>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</si>
  <si>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</si>
  <si>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</si>
  <si>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</si>
  <si>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</si>
  <si>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</si>
  <si>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</si>
  <si>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</si>
  <si>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</si>
  <si>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</si>
  <si>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</si>
  <si>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</si>
  <si>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</si>
  <si>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</si>
  <si>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</si>
  <si>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</si>
  <si>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</si>
  <si>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</si>
  <si>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</si>
  <si>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</si>
  <si>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</si>
  <si>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</si>
  <si>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</si>
  <si>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</si>
  <si>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</si>
  <si>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</si>
  <si>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</si>
  <si>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</si>
  <si>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</si>
  <si>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</si>
  <si>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</si>
  <si>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</si>
  <si>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</si>
  <si>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</si>
  <si>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</si>
  <si>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</si>
  <si>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</si>
  <si>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</si>
  <si>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</si>
  <si>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</si>
  <si>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</si>
  <si>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</si>
  <si>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</si>
  <si>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</si>
  <si>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</si>
  <si>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</si>
  <si>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</si>
  <si>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</si>
  <si>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</si>
  <si>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</si>
  <si>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</si>
  <si>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</si>
  <si>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</si>
  <si>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</si>
  <si>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</si>
  <si>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</si>
  <si>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</si>
  <si>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</si>
  <si>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</si>
  <si>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</si>
  <si>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</si>
  <si>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</si>
  <si>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</si>
  <si>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</si>
  <si>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</si>
  <si>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</si>
  <si>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</si>
  <si>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</si>
  <si>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</si>
  <si>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</si>
  <si>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</si>
  <si>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</si>
  <si>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</si>
  <si>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</si>
  <si>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</si>
  <si>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</si>
  <si>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</si>
  <si>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</si>
  <si>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</si>
  <si>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</si>
  <si>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</si>
  <si>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</si>
  <si>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</si>
  <si>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</si>
  <si>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</si>
  <si>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</si>
  <si>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</si>
  <si>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</si>
  <si>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</si>
  <si>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</si>
  <si>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</si>
  <si>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</si>
  <si>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</si>
  <si>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</si>
  <si>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</si>
  <si>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</si>
  <si>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</si>
  <si>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</si>
  <si>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</si>
  <si>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</si>
  <si>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</si>
  <si>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</si>
  <si>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</si>
  <si>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</si>
  <si>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</si>
  <si>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</si>
  <si>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</si>
  <si>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</si>
  <si>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</si>
  <si>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</si>
  <si>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</si>
  <si>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</si>
  <si>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</si>
  <si>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</si>
  <si>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</si>
  <si>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</si>
  <si>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</si>
  <si>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</si>
  <si>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</si>
  <si>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</si>
  <si>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</si>
  <si>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</si>
  <si>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</si>
  <si>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</si>
  <si>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</si>
  <si>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</si>
  <si>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</si>
  <si>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</si>
  <si>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</si>
  <si>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</si>
  <si>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下水道管路の防災・減災技術の開発に関する実態調査</t>
  </si>
  <si>
    <t>国土技術政策総合研究所</t>
  </si>
  <si>
    <t>室長　岡安 祐司</t>
  </si>
  <si>
    <t>令和2年度</t>
  </si>
  <si>
    <t>下水道研究部下水道研究室</t>
  </si>
  <si>
    <t>下水道法第７条の２</t>
  </si>
  <si>
    <t>経済財政運営と改革の基本方針2019（令和元年6月閣議決定）、社会資本整備重点計画（平成27年9月閣議決定）</t>
  </si>
  <si>
    <t>-</t>
  </si>
  <si>
    <t>試験研究費</t>
  </si>
  <si>
    <t>職員旅費</t>
  </si>
  <si>
    <t>本</t>
  </si>
  <si>
    <t>国土技術政策総合研究所調べ</t>
  </si>
  <si>
    <t>大雨時の下水道管路の施設被害対策に関する研究項目の終了件数</t>
  </si>
  <si>
    <t>件</t>
  </si>
  <si>
    <t>執行額（百万円）／　大雨時の下水道管路の施設被害対策に関する研究項目　　　　　　</t>
    <phoneticPr fontId="5"/>
  </si>
  <si>
    <t>百万円／件</t>
  </si>
  <si>
    <t>11 ICTの利活用及び技術研究開発の推進</t>
  </si>
  <si>
    <t>41 技術研究開発を推進する</t>
  </si>
  <si>
    <t>目標を達成した技術研究開発課題の割合</t>
  </si>
  <si>
    <t>－</t>
  </si>
  <si>
    <t>○</t>
  </si>
  <si>
    <t>A.株式会社日水コン</t>
    <phoneticPr fontId="5"/>
  </si>
  <si>
    <t>役務費</t>
  </si>
  <si>
    <t>下水道管路施設における防災・減災対策に関する基礎調査業務</t>
  </si>
  <si>
    <t>株式会社日水コン</t>
  </si>
  <si>
    <t>3011101015783</t>
  </si>
  <si>
    <t>一般競争契約（総合評価）</t>
  </si>
  <si>
    <t>B.計画降雨強度式の作成方法に関する調査業務ＮＪＳ・日水コン設計共同体</t>
    <phoneticPr fontId="5"/>
  </si>
  <si>
    <t>計画降雨強度式の作成方法に関する調査業務</t>
  </si>
  <si>
    <t>計画降雨強度式の作成方法に関する調査業務ＮＪＳ・日水コン設計共同体</t>
  </si>
  <si>
    <t>株式会社ＮＪＳ</t>
  </si>
  <si>
    <t>株式会社東京建設コンサルタント</t>
  </si>
  <si>
    <t>雨水流入による下水道管路施設の被害に関する情報整理業務</t>
  </si>
  <si>
    <t>長谷川産業株式会社</t>
  </si>
  <si>
    <t>環流水路等解体撤去における基礎調査業務</t>
  </si>
  <si>
    <t>D.</t>
    <phoneticPr fontId="5"/>
  </si>
  <si>
    <t>-</t>
    <phoneticPr fontId="5"/>
  </si>
  <si>
    <t>国交</t>
    <rPh sb="0" eb="2">
      <t>コッコウ</t>
    </rPh>
    <phoneticPr fontId="5"/>
  </si>
  <si>
    <t>-</t>
    <phoneticPr fontId="5"/>
  </si>
  <si>
    <t>国土交通省</t>
    <rPh sb="0" eb="2">
      <t>コクド</t>
    </rPh>
    <rPh sb="2" eb="5">
      <t>コウツウショウ</t>
    </rPh>
    <phoneticPr fontId="5"/>
  </si>
  <si>
    <t>C.</t>
    <phoneticPr fontId="5"/>
  </si>
  <si>
    <t>百万円未満</t>
    <rPh sb="0" eb="3">
      <t>ヒャクマンエン</t>
    </rPh>
    <rPh sb="3" eb="5">
      <t>ミマン</t>
    </rPh>
    <phoneticPr fontId="5"/>
  </si>
  <si>
    <t>令和3年度</t>
    <phoneticPr fontId="5"/>
  </si>
  <si>
    <t>国土交通省が実施している技術研究開発課題を効果的・効率的に推進することに資する。</t>
  </si>
  <si>
    <t>大雨時の下水道管路の施設被害対策に関する技術資料の策定数</t>
    <phoneticPr fontId="5"/>
  </si>
  <si>
    <t xml:space="preserve">支出先（業務請負者）選定においては、企画競争により技術提案を受け、第三者機関である技術提案評価審査会による審議を経ており、競争性や妥当性を確保している。
</t>
    <rPh sb="0" eb="2">
      <t>シシュツ</t>
    </rPh>
    <rPh sb="2" eb="3">
      <t>サキ</t>
    </rPh>
    <rPh sb="4" eb="6">
      <t>ギョウム</t>
    </rPh>
    <rPh sb="6" eb="8">
      <t>ウケオイ</t>
    </rPh>
    <rPh sb="8" eb="9">
      <t>シャ</t>
    </rPh>
    <rPh sb="10" eb="12">
      <t>センテイ</t>
    </rPh>
    <rPh sb="18" eb="20">
      <t>キカク</t>
    </rPh>
    <rPh sb="20" eb="22">
      <t>キョウソウ</t>
    </rPh>
    <rPh sb="25" eb="27">
      <t>ギジュツ</t>
    </rPh>
    <rPh sb="27" eb="29">
      <t>テイアン</t>
    </rPh>
    <rPh sb="30" eb="31">
      <t>ウ</t>
    </rPh>
    <rPh sb="33" eb="36">
      <t>ダイサンシャ</t>
    </rPh>
    <rPh sb="36" eb="38">
      <t>キカン</t>
    </rPh>
    <rPh sb="41" eb="43">
      <t>ギジュツ</t>
    </rPh>
    <rPh sb="43" eb="45">
      <t>テイアン</t>
    </rPh>
    <rPh sb="45" eb="47">
      <t>ヒョウカ</t>
    </rPh>
    <rPh sb="47" eb="50">
      <t>シンサカイ</t>
    </rPh>
    <rPh sb="53" eb="55">
      <t>シンギ</t>
    </rPh>
    <rPh sb="56" eb="57">
      <t>ヘ</t>
    </rPh>
    <rPh sb="61" eb="64">
      <t>キョウソウセイ</t>
    </rPh>
    <rPh sb="65" eb="68">
      <t>ダトウセイ</t>
    </rPh>
    <rPh sb="69" eb="71">
      <t>カクホ</t>
    </rPh>
    <phoneticPr fontId="5"/>
  </si>
  <si>
    <t>無</t>
  </si>
  <si>
    <t>下水道は重要なライフラインであり、被災時には市民生活や都市活動等に大きく影響を及ぼすため、社会的ニーズに対応している。</t>
    <phoneticPr fontId="5"/>
  </si>
  <si>
    <t>近年、施設能力を超える雨水の流入に伴い、下水道管路、ポンプ場の被害が顕在化している。本研究では、緊急輸送路等に敷設された下水管等が被災することによる交通機能障害等のリスクを低減させるため、大雨時の下水道管路・ポンプ場の被災リスク低減を図ることにより、下水道管理者が行う復旧活動の迅速化を支援する。</t>
    <phoneticPr fontId="5"/>
  </si>
  <si>
    <t>施設能力を超える雨水の流入による被害が頻発しており、市民生活への影響が危惧されるため優先度は高い。</t>
    <phoneticPr fontId="5"/>
  </si>
  <si>
    <t>施設能力を超える雨水の流入に伴う下水道管路、ポンプ場の被害について、多くの地方公共団体で頻発している。これらの知見を総括したうえで対策を策定する必要がある。</t>
    <rPh sb="34" eb="35">
      <t>オオ</t>
    </rPh>
    <rPh sb="37" eb="39">
      <t>チホウ</t>
    </rPh>
    <rPh sb="39" eb="41">
      <t>コウキョウ</t>
    </rPh>
    <rPh sb="41" eb="43">
      <t>ダンタイ</t>
    </rPh>
    <rPh sb="44" eb="46">
      <t>ヒンパツ</t>
    </rPh>
    <rPh sb="55" eb="57">
      <t>チケン</t>
    </rPh>
    <rPh sb="58" eb="60">
      <t>ソウカツ</t>
    </rPh>
    <rPh sb="65" eb="67">
      <t>タイサク</t>
    </rPh>
    <rPh sb="68" eb="70">
      <t>サクテイ</t>
    </rPh>
    <rPh sb="72" eb="74">
      <t>ヒツヨウ</t>
    </rPh>
    <phoneticPr fontId="5"/>
  </si>
  <si>
    <t>‐</t>
  </si>
  <si>
    <t>業務発注を計画するにあたっては、あらかじめ検討項目、調査対象範囲等について十分検討を行い、効率的な執行に努めている。</t>
    <phoneticPr fontId="5"/>
  </si>
  <si>
    <t>研究内容の進展に伴い、論文等の公表を行う予定。</t>
    <rPh sb="20" eb="22">
      <t>ヨテイ</t>
    </rPh>
    <phoneticPr fontId="5"/>
  </si>
  <si>
    <t>複数の手法による内水浸水想定区域図作成業務</t>
    <phoneticPr fontId="5"/>
  </si>
  <si>
    <t xml:space="preserve">・大雨による下水道管路施設被害の要因分析を行うとともに、必要な対策メニューの検討を行う。
・ポンプ施設等の停止に伴う交通阻害防止対策に関する検討を行う。
・想定外豪雨への内水対策手法に関する検討を行う。
・以上を踏まえ、大雨時の下水道マンホール等の施設被害対策について検討し、地方公共団体等に提示するとともに、既存マニュアル等の改訂を行う。 </t>
    <phoneticPr fontId="5"/>
  </si>
  <si>
    <t>施設能力を超える雨水の流入による被害が頻発しており、市民生活への影響が危惧されるため優先度は高い。地方公共団体で発生している下水道管路の被害を整理し、これら現象を踏まえた効果的な対策が策定できるよう研究の実施に努めた。</t>
    <rPh sb="49" eb="55">
      <t>チホウコウキョウダンタイ</t>
    </rPh>
    <rPh sb="56" eb="58">
      <t>ハッセイ</t>
    </rPh>
    <rPh sb="62" eb="67">
      <t>ゲスイドウカンロ</t>
    </rPh>
    <rPh sb="68" eb="70">
      <t>ヒガイ</t>
    </rPh>
    <rPh sb="71" eb="73">
      <t>セイリ</t>
    </rPh>
    <rPh sb="78" eb="80">
      <t>ゲンショウ</t>
    </rPh>
    <rPh sb="81" eb="82">
      <t>フ</t>
    </rPh>
    <rPh sb="85" eb="88">
      <t>コウカテキ</t>
    </rPh>
    <rPh sb="89" eb="91">
      <t>タイサク</t>
    </rPh>
    <rPh sb="92" eb="94">
      <t>サクテイ</t>
    </rPh>
    <rPh sb="99" eb="101">
      <t>ケンキュウ</t>
    </rPh>
    <rPh sb="102" eb="104">
      <t>ジッシ</t>
    </rPh>
    <rPh sb="105" eb="106">
      <t>ツト</t>
    </rPh>
    <phoneticPr fontId="5"/>
  </si>
  <si>
    <t>情報収集により効率的に研究を実施した。</t>
    <rPh sb="0" eb="4">
      <t>ジョウホウシュウシュウ</t>
    </rPh>
    <rPh sb="7" eb="10">
      <t>コウリツテキ</t>
    </rPh>
    <rPh sb="11" eb="13">
      <t>ケンキュウ</t>
    </rPh>
    <rPh sb="14" eb="16">
      <t>ジッシ</t>
    </rPh>
    <phoneticPr fontId="5"/>
  </si>
  <si>
    <t>地方公共団体からの情報収集が不可欠であり、効率的に実施した。</t>
    <rPh sb="0" eb="6">
      <t>チホウコウキョウダンタイ</t>
    </rPh>
    <rPh sb="9" eb="13">
      <t>ジョウホウシュウシュウ</t>
    </rPh>
    <rPh sb="14" eb="17">
      <t>フカケツ</t>
    </rPh>
    <rPh sb="21" eb="24">
      <t>コウリツテキ</t>
    </rPh>
    <rPh sb="25" eb="27">
      <t>ジッシシ</t>
    </rPh>
    <phoneticPr fontId="5"/>
  </si>
  <si>
    <t>成果目標の達成に必要な情報を収集した。</t>
    <rPh sb="0" eb="2">
      <t>セイカ</t>
    </rPh>
    <rPh sb="2" eb="4">
      <t>モクヒョウ</t>
    </rPh>
    <rPh sb="5" eb="7">
      <t>タッセイ</t>
    </rPh>
    <rPh sb="8" eb="10">
      <t>ヒツヨウ</t>
    </rPh>
    <rPh sb="11" eb="13">
      <t>ジョウホウ</t>
    </rPh>
    <rPh sb="14" eb="16">
      <t>シュウシュウ</t>
    </rPh>
    <phoneticPr fontId="5"/>
  </si>
  <si>
    <t>地方公共団体で発生している被害事象を継続的に収集し、研究計画に反映することで、引き続き効果的に研究を実施するよう務める。</t>
    <rPh sb="0" eb="6">
      <t>チホウコウキョウダンタイ</t>
    </rPh>
    <rPh sb="7" eb="9">
      <t>ハッセイ</t>
    </rPh>
    <rPh sb="13" eb="17">
      <t>ヒガイジショウ</t>
    </rPh>
    <rPh sb="18" eb="21">
      <t>ケイゾクテキ</t>
    </rPh>
    <rPh sb="22" eb="24">
      <t>シュウシュウ</t>
    </rPh>
    <rPh sb="26" eb="30">
      <t>ケンキュウケイカク</t>
    </rPh>
    <rPh sb="31" eb="33">
      <t>ハンエイ</t>
    </rPh>
    <rPh sb="39" eb="40">
      <t>ヒ</t>
    </rPh>
    <rPh sb="41" eb="42">
      <t>ツヅ</t>
    </rPh>
    <rPh sb="43" eb="46">
      <t>コウカテキ</t>
    </rPh>
    <rPh sb="47" eb="49">
      <t>ケンキュウ</t>
    </rPh>
    <rPh sb="50" eb="52">
      <t>ジッシ</t>
    </rPh>
    <rPh sb="56" eb="57">
      <t>ツト</t>
    </rPh>
    <phoneticPr fontId="5"/>
  </si>
  <si>
    <t>-</t>
    <phoneticPr fontId="5"/>
  </si>
  <si>
    <t>大雨時の下水道管路の施設被害対策に関する技術資料を１本策定する</t>
    <phoneticPr fontId="5"/>
  </si>
  <si>
    <t>42百万円/2</t>
    <rPh sb="2" eb="3">
      <t>ヒャク</t>
    </rPh>
    <rPh sb="3" eb="5">
      <t>マンエン</t>
    </rPh>
    <phoneticPr fontId="5"/>
  </si>
  <si>
    <t>48百万円/4</t>
    <rPh sb="2" eb="3">
      <t>ヒャク</t>
    </rPh>
    <rPh sb="3" eb="5">
      <t>マンエン</t>
    </rPh>
    <phoneticPr fontId="5"/>
  </si>
  <si>
    <t>-</t>
    <phoneticPr fontId="5"/>
  </si>
  <si>
    <t>随意契約
（企画競争）</t>
    <phoneticPr fontId="5"/>
  </si>
  <si>
    <t>新型コロナウイルス感染症による現地調査遅延により業務の着手に必要な情報収集が遅れたため。</t>
    <phoneticPr fontId="5"/>
  </si>
  <si>
    <t>事前調査を実施したうえで効率的に情報収集を進めた。</t>
    <rPh sb="0" eb="4">
      <t>ジゼンチョウサ</t>
    </rPh>
    <rPh sb="5" eb="7">
      <t>ジッシ</t>
    </rPh>
    <rPh sb="12" eb="14">
      <t>コウリツ</t>
    </rPh>
    <rPh sb="16" eb="20">
      <t>ジョウホウシュウシュウ</t>
    </rPh>
    <rPh sb="21" eb="22">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</si>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</sst>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3" fillId="5" borderId="1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187138</xdr:colOff>
      <xdr:row>764</xdr:row>
      <xdr:rowOff>27455</xdr:rowOff>
    </xdr:from>
    <xdr:to>
      <xdr:col>32</xdr:col>
      <xdr:colOff>203354</xdr:colOff>
      <xdr:row>768</xdr:row>
      <xdr:rowOff>107697</xdr:rowOff>
    </xdr:to>
    <xdr:grpSp>
      <xdr:nvGrpSpPr>
        <xdr:cNvPr id="8" name="契約方式３線">
          <a:extLst>
            <a:ext uri="{FF2B5EF4-FFF2-40B4-BE49-F238E27FC236}">
              <a16:creationId xmlns:a16="http://schemas.microsoft.com/office/drawing/2014/main" id="{B4D64B47-BCCC-4728-AAA3-1EAD5EF3AE34}"/>
            </a:ext>
          </a:extLst>
        </xdr:cNvPr>
        <xdr:cNvGrpSpPr/>
      </xdr:nvGrpSpPr>
      <xdr:grpSpPr>
        <a:xfrm>
          <a:off x="2850963" y="46423730"/>
          <a:ext cx="3019766" cy="2461492"/>
          <a:chOff x="3354265" y="238342610"/>
          <a:chExt cx="3413465" cy="2439268"/>
        </a:xfrm>
      </xdr:grpSpPr>
      <xdr:cxnSp macro="">
        <xdr:nvCxnSpPr>
          <xdr:cNvPr id="9" name="直線コネクタ 8">
            <a:extLst>
              <a:ext uri="{FF2B5EF4-FFF2-40B4-BE49-F238E27FC236}">
                <a16:creationId xmlns:a16="http://schemas.microsoft.com/office/drawing/2014/main" id="{0AB77263-394E-4701-B172-6E941BB08BB3}"/>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2D64850F-1075-4CCA-9E60-24AB247B8896}"/>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154243</xdr:colOff>
      <xdr:row>769</xdr:row>
      <xdr:rowOff>259042</xdr:rowOff>
    </xdr:from>
    <xdr:ext cx="3342791" cy="710833"/>
    <xdr:sp macro="" textlink="">
      <xdr:nvSpPr>
        <xdr:cNvPr id="11" name="契約方式３大かっこ">
          <a:extLst>
            <a:ext uri="{FF2B5EF4-FFF2-40B4-BE49-F238E27FC236}">
              <a16:creationId xmlns:a16="http://schemas.microsoft.com/office/drawing/2014/main" id="{AF3BDE87-DC6B-485B-9B88-3A3F88A65D0E}"/>
            </a:ext>
          </a:extLst>
        </xdr:cNvPr>
        <xdr:cNvSpPr/>
      </xdr:nvSpPr>
      <xdr:spPr>
        <a:xfrm>
          <a:off x="6685672" y="48305863"/>
          <a:ext cx="3342791"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en-US" sz="1100" b="0" i="0" baseline="0">
              <a:solidFill>
                <a:schemeClr val="tx1"/>
              </a:solidFill>
              <a:effectLst/>
              <a:latin typeface="+mn-lt"/>
              <a:ea typeface="+mn-ea"/>
              <a:cs typeface="+mn-cs"/>
            </a:rPr>
            <a:t>内水浸水想定区域図作成</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下水管路の被害に関する情報収集</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実験準備作業</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98858</xdr:colOff>
      <xdr:row>767</xdr:row>
      <xdr:rowOff>131985</xdr:rowOff>
    </xdr:from>
    <xdr:to>
      <xdr:col>46</xdr:col>
      <xdr:colOff>94081</xdr:colOff>
      <xdr:row>769</xdr:row>
      <xdr:rowOff>246260</xdr:rowOff>
    </xdr:to>
    <xdr:sp macro="" textlink="">
      <xdr:nvSpPr>
        <xdr:cNvPr id="12" name="契約方式３上位">
          <a:extLst>
            <a:ext uri="{FF2B5EF4-FFF2-40B4-BE49-F238E27FC236}">
              <a16:creationId xmlns:a16="http://schemas.microsoft.com/office/drawing/2014/main" id="{B7F932DC-1DED-4A1A-A7E6-36700388746B}"/>
            </a:ext>
          </a:extLst>
        </xdr:cNvPr>
        <xdr:cNvSpPr txBox="1"/>
      </xdr:nvSpPr>
      <xdr:spPr>
        <a:xfrm>
          <a:off x="6834394" y="45729521"/>
          <a:ext cx="2648616" cy="7129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民間企業（３社）
　　２．９百万円</a:t>
          </a:r>
          <a:endParaRPr kumimoji="1" lang="en-US" altLang="en-US" sz="1100"/>
        </a:p>
      </xdr:txBody>
    </xdr:sp>
    <xdr:clientData/>
  </xdr:twoCellAnchor>
  <xdr:oneCellAnchor>
    <xdr:from>
      <xdr:col>33</xdr:col>
      <xdr:colOff>62622</xdr:colOff>
      <xdr:row>766</xdr:row>
      <xdr:rowOff>457865</xdr:rowOff>
    </xdr:from>
    <xdr:ext cx="2313214" cy="275717"/>
    <xdr:sp macro="" textlink="">
      <xdr:nvSpPr>
        <xdr:cNvPr id="13" name="契約方式３">
          <a:extLst>
            <a:ext uri="{FF2B5EF4-FFF2-40B4-BE49-F238E27FC236}">
              <a16:creationId xmlns:a16="http://schemas.microsoft.com/office/drawing/2014/main" id="{D0A543C4-5A79-4B26-97C6-3F6418F54C25}"/>
            </a:ext>
          </a:extLst>
        </xdr:cNvPr>
        <xdr:cNvSpPr txBox="1"/>
      </xdr:nvSpPr>
      <xdr:spPr>
        <a:xfrm>
          <a:off x="6798158" y="4538865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15</xdr:col>
      <xdr:colOff>187138</xdr:colOff>
      <xdr:row>757</xdr:row>
      <xdr:rowOff>155453</xdr:rowOff>
    </xdr:from>
    <xdr:to>
      <xdr:col>32</xdr:col>
      <xdr:colOff>203354</xdr:colOff>
      <xdr:row>764</xdr:row>
      <xdr:rowOff>65362</xdr:rowOff>
    </xdr:to>
    <xdr:grpSp>
      <xdr:nvGrpSpPr>
        <xdr:cNvPr id="14" name="契約方式２線">
          <a:extLst>
            <a:ext uri="{FF2B5EF4-FFF2-40B4-BE49-F238E27FC236}">
              <a16:creationId xmlns:a16="http://schemas.microsoft.com/office/drawing/2014/main" id="{4436ED79-46B6-4E1A-A2FE-205B43E3B897}"/>
            </a:ext>
          </a:extLst>
        </xdr:cNvPr>
        <xdr:cNvGrpSpPr/>
      </xdr:nvGrpSpPr>
      <xdr:grpSpPr>
        <a:xfrm>
          <a:off x="2850963" y="44059353"/>
          <a:ext cx="3019766" cy="2402284"/>
          <a:chOff x="3354265" y="236000925"/>
          <a:chExt cx="3413465" cy="2378455"/>
        </a:xfrm>
      </xdr:grpSpPr>
      <xdr:cxnSp macro="">
        <xdr:nvCxnSpPr>
          <xdr:cNvPr id="15" name="直線コネクタ 14">
            <a:extLst>
              <a:ext uri="{FF2B5EF4-FFF2-40B4-BE49-F238E27FC236}">
                <a16:creationId xmlns:a16="http://schemas.microsoft.com/office/drawing/2014/main" id="{BF66BC37-B2BC-4E22-932B-AC2260CD9D06}"/>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56D0B19F-3E1F-46EF-A67D-A49D56AB4E05}"/>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154243</xdr:colOff>
      <xdr:row>764</xdr:row>
      <xdr:rowOff>433284</xdr:rowOff>
    </xdr:from>
    <xdr:ext cx="3342791" cy="507940"/>
    <xdr:sp macro="" textlink="">
      <xdr:nvSpPr>
        <xdr:cNvPr id="17" name="契約方式２大かっこ">
          <a:extLst>
            <a:ext uri="{FF2B5EF4-FFF2-40B4-BE49-F238E27FC236}">
              <a16:creationId xmlns:a16="http://schemas.microsoft.com/office/drawing/2014/main" id="{FFD847FD-4381-4652-BFD2-4BF45C9C6FEF}"/>
            </a:ext>
          </a:extLst>
        </xdr:cNvPr>
        <xdr:cNvSpPr/>
      </xdr:nvSpPr>
      <xdr:spPr>
        <a:xfrm>
          <a:off x="6685672" y="45881141"/>
          <a:ext cx="3342791"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en-US" sz="1100" b="0" i="0" baseline="0">
              <a:solidFill>
                <a:schemeClr val="tx1"/>
              </a:solidFill>
              <a:effectLst/>
              <a:latin typeface="+mn-lt"/>
              <a:ea typeface="+mn-ea"/>
              <a:cs typeface="+mn-cs"/>
            </a:rPr>
            <a:t>地方公共団体における計画降雨強度式情報の収集</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データ期間による影響検討</a:t>
          </a:r>
          <a:endParaRPr kumimoji="1" lang="en-US" altLang="ja-JP" sz="1100" b="0" i="0" baseline="0">
            <a:solidFill>
              <a:schemeClr val="tx1"/>
            </a:solidFill>
            <a:effectLst/>
            <a:latin typeface="+mn-lt"/>
            <a:ea typeface="+mn-ea"/>
            <a:cs typeface="+mn-cs"/>
          </a:endParaRPr>
        </a:p>
      </xdr:txBody>
    </xdr:sp>
    <xdr:clientData/>
  </xdr:oneCellAnchor>
  <xdr:oneCellAnchor>
    <xdr:from>
      <xdr:col>33</xdr:col>
      <xdr:colOff>69550</xdr:colOff>
      <xdr:row>763</xdr:row>
      <xdr:rowOff>43252</xdr:rowOff>
    </xdr:from>
    <xdr:ext cx="2648616" cy="642484"/>
    <xdr:sp macro="" textlink="">
      <xdr:nvSpPr>
        <xdr:cNvPr id="18" name="契約方式２上位">
          <a:extLst>
            <a:ext uri="{FF2B5EF4-FFF2-40B4-BE49-F238E27FC236}">
              <a16:creationId xmlns:a16="http://schemas.microsoft.com/office/drawing/2014/main" id="{0D7EE84F-2996-4FBA-B757-3233D8C9011D}"/>
            </a:ext>
          </a:extLst>
        </xdr:cNvPr>
        <xdr:cNvSpPr txBox="1"/>
      </xdr:nvSpPr>
      <xdr:spPr>
        <a:xfrm>
          <a:off x="6805086" y="44212038"/>
          <a:ext cx="2648616" cy="6424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en-US" sz="1100"/>
            <a:t>Ｂ. </a:t>
          </a:r>
          <a:r>
            <a:rPr kumimoji="1" lang="ja-JP" altLang="en-US" sz="1100"/>
            <a:t>計画降雨強度式の作成方法に関する調査業務</a:t>
          </a:r>
          <a:r>
            <a:rPr kumimoji="1" lang="en-US" altLang="en-US" sz="1100"/>
            <a:t>ＮＪＳ・</a:t>
          </a:r>
          <a:r>
            <a:rPr kumimoji="1" lang="ja-JP" altLang="en-US" sz="1100"/>
            <a:t>日水コン設計共同体
　　３２．９百万円</a:t>
          </a:r>
          <a:endParaRPr kumimoji="1" lang="en-US" altLang="en-US" sz="1100"/>
        </a:p>
      </xdr:txBody>
    </xdr:sp>
    <xdr:clientData/>
  </xdr:oneCellAnchor>
  <xdr:oneCellAnchor>
    <xdr:from>
      <xdr:col>33</xdr:col>
      <xdr:colOff>62622</xdr:colOff>
      <xdr:row>762</xdr:row>
      <xdr:rowOff>45977</xdr:rowOff>
    </xdr:from>
    <xdr:ext cx="2313214" cy="275717"/>
    <xdr:sp macro="" textlink="">
      <xdr:nvSpPr>
        <xdr:cNvPr id="19" name="契約方式２">
          <a:extLst>
            <a:ext uri="{FF2B5EF4-FFF2-40B4-BE49-F238E27FC236}">
              <a16:creationId xmlns:a16="http://schemas.microsoft.com/office/drawing/2014/main" id="{2696A734-AFCF-4893-A4A9-E22E9AA63852}"/>
            </a:ext>
          </a:extLst>
        </xdr:cNvPr>
        <xdr:cNvSpPr txBox="1"/>
      </xdr:nvSpPr>
      <xdr:spPr>
        <a:xfrm>
          <a:off x="6798158" y="4293569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32</xdr:col>
      <xdr:colOff>154243</xdr:colOff>
      <xdr:row>758</xdr:row>
      <xdr:rowOff>232225</xdr:rowOff>
    </xdr:from>
    <xdr:ext cx="3288363" cy="710833"/>
    <xdr:sp macro="" textlink="">
      <xdr:nvSpPr>
        <xdr:cNvPr id="20" name="契約方式大かっこ">
          <a:extLst>
            <a:ext uri="{FF2B5EF4-FFF2-40B4-BE49-F238E27FC236}">
              <a16:creationId xmlns:a16="http://schemas.microsoft.com/office/drawing/2014/main" id="{8D0CB85B-39E3-43E1-813B-629FC3697623}"/>
            </a:ext>
          </a:extLst>
        </xdr:cNvPr>
        <xdr:cNvSpPr/>
      </xdr:nvSpPr>
      <xdr:spPr>
        <a:xfrm>
          <a:off x="6685672" y="43557368"/>
          <a:ext cx="3288363"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ja-JP" sz="1100" b="0" i="0" baseline="0">
              <a:solidFill>
                <a:schemeClr val="tx1"/>
              </a:solidFill>
              <a:effectLst/>
              <a:latin typeface="+mn-lt"/>
              <a:ea typeface="+mn-ea"/>
              <a:cs typeface="+mn-cs"/>
            </a:rPr>
            <a:t>過去の下水道管路施設の被災事例収集、要因分析、技術的課題の整理</a:t>
          </a:r>
          <a:endParaRPr lang="ja-JP" altLang="ja-JP">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69550</xdr:colOff>
      <xdr:row>756</xdr:row>
      <xdr:rowOff>121298</xdr:rowOff>
    </xdr:from>
    <xdr:to>
      <xdr:col>46</xdr:col>
      <xdr:colOff>62867</xdr:colOff>
      <xdr:row>758</xdr:row>
      <xdr:rowOff>191563</xdr:rowOff>
    </xdr:to>
    <xdr:sp macro="" textlink="">
      <xdr:nvSpPr>
        <xdr:cNvPr id="21" name="契約方式上位">
          <a:extLst>
            <a:ext uri="{FF2B5EF4-FFF2-40B4-BE49-F238E27FC236}">
              <a16:creationId xmlns:a16="http://schemas.microsoft.com/office/drawing/2014/main" id="{3E8A3357-8FBE-42E3-8A25-967074ED6345}"/>
            </a:ext>
          </a:extLst>
        </xdr:cNvPr>
        <xdr:cNvSpPr txBox="1"/>
      </xdr:nvSpPr>
      <xdr:spPr>
        <a:xfrm>
          <a:off x="6805086" y="40888298"/>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株式会社日水コン
　　６百万円</a:t>
          </a:r>
          <a:endParaRPr lang="en-US" altLang="en-US">
            <a:effectLst/>
          </a:endParaRPr>
        </a:p>
      </xdr:txBody>
    </xdr:sp>
    <xdr:clientData/>
  </xdr:twoCellAnchor>
  <xdr:oneCellAnchor>
    <xdr:from>
      <xdr:col>33</xdr:col>
      <xdr:colOff>62622</xdr:colOff>
      <xdr:row>755</xdr:row>
      <xdr:rowOff>117999</xdr:rowOff>
    </xdr:from>
    <xdr:ext cx="2313214" cy="275717"/>
    <xdr:sp macro="" textlink="">
      <xdr:nvSpPr>
        <xdr:cNvPr id="22" name="契約方式">
          <a:extLst>
            <a:ext uri="{FF2B5EF4-FFF2-40B4-BE49-F238E27FC236}">
              <a16:creationId xmlns:a16="http://schemas.microsoft.com/office/drawing/2014/main" id="{7D9D8B73-7CD0-46F3-95B9-1F1FEE01C692}"/>
            </a:ext>
          </a:extLst>
        </xdr:cNvPr>
        <xdr:cNvSpPr txBox="1"/>
      </xdr:nvSpPr>
      <xdr:spPr>
        <a:xfrm>
          <a:off x="6798158" y="40531213"/>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8</xdr:col>
      <xdr:colOff>46264</xdr:colOff>
      <xdr:row>748</xdr:row>
      <xdr:rowOff>216350</xdr:rowOff>
    </xdr:from>
    <xdr:to>
      <xdr:col>24</xdr:col>
      <xdr:colOff>129394</xdr:colOff>
      <xdr:row>750</xdr:row>
      <xdr:rowOff>249334</xdr:rowOff>
    </xdr:to>
    <xdr:sp macro="" textlink="">
      <xdr:nvSpPr>
        <xdr:cNvPr id="23" name="機関名">
          <a:extLst>
            <a:ext uri="{FF2B5EF4-FFF2-40B4-BE49-F238E27FC236}">
              <a16:creationId xmlns:a16="http://schemas.microsoft.com/office/drawing/2014/main" id="{64DD4D4A-0D63-4F3C-B684-1DB8E63341FA}"/>
            </a:ext>
          </a:extLst>
        </xdr:cNvPr>
        <xdr:cNvSpPr txBox="1"/>
      </xdr:nvSpPr>
      <xdr:spPr>
        <a:xfrm>
          <a:off x="1679121" y="38153064"/>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４２百万円</a:t>
          </a:r>
        </a:p>
      </xdr:txBody>
    </xdr:sp>
    <xdr:clientData/>
  </xdr:twoCellAnchor>
  <xdr:twoCellAnchor>
    <xdr:from>
      <xdr:col>15</xdr:col>
      <xdr:colOff>187138</xdr:colOff>
      <xdr:row>757</xdr:row>
      <xdr:rowOff>158827</xdr:rowOff>
    </xdr:from>
    <xdr:to>
      <xdr:col>32</xdr:col>
      <xdr:colOff>200178</xdr:colOff>
      <xdr:row>757</xdr:row>
      <xdr:rowOff>158827</xdr:rowOff>
    </xdr:to>
    <xdr:cxnSp macro="">
      <xdr:nvCxnSpPr>
        <xdr:cNvPr id="24" name="直線矢印コネクタ 23">
          <a:extLst>
            <a:ext uri="{FF2B5EF4-FFF2-40B4-BE49-F238E27FC236}">
              <a16:creationId xmlns:a16="http://schemas.microsoft.com/office/drawing/2014/main" id="{03BAAE25-2E2B-4FBD-97ED-B9422687C76B}"/>
            </a:ext>
          </a:extLst>
        </xdr:cNvPr>
        <xdr:cNvCxnSpPr/>
      </xdr:nvCxnSpPr>
      <xdr:spPr>
        <a:xfrm>
          <a:off x="3248745" y="41279613"/>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187138</xdr:colOff>
      <xdr:row>756</xdr:row>
      <xdr:rowOff>147914</xdr:rowOff>
    </xdr:from>
    <xdr:to>
      <xdr:col>15</xdr:col>
      <xdr:colOff>187138</xdr:colOff>
      <xdr:row>757</xdr:row>
      <xdr:rowOff>157333</xdr:rowOff>
    </xdr:to>
    <xdr:cxnSp macro="">
      <xdr:nvCxnSpPr>
        <xdr:cNvPr id="25" name="直線コネクタ 24">
          <a:extLst>
            <a:ext uri="{FF2B5EF4-FFF2-40B4-BE49-F238E27FC236}">
              <a16:creationId xmlns:a16="http://schemas.microsoft.com/office/drawing/2014/main" id="{AF57AFF8-8CD9-4B21-A35B-6861912EAF9F}"/>
            </a:ext>
          </a:extLst>
        </xdr:cNvPr>
        <xdr:cNvCxnSpPr/>
      </xdr:nvCxnSpPr>
      <xdr:spPr>
        <a:xfrm>
          <a:off x="3248745" y="40914914"/>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127709</xdr:colOff>
      <xdr:row>751</xdr:row>
      <xdr:rowOff>107035</xdr:rowOff>
    </xdr:from>
    <xdr:ext cx="3013362" cy="913500"/>
    <xdr:sp macro="" textlink="">
      <xdr:nvSpPr>
        <xdr:cNvPr id="26" name="契約方式大かっこ">
          <a:extLst>
            <a:ext uri="{FF2B5EF4-FFF2-40B4-BE49-F238E27FC236}">
              <a16:creationId xmlns:a16="http://schemas.microsoft.com/office/drawing/2014/main" id="{12BE57F1-8DB8-409E-844B-3B83835148C7}"/>
            </a:ext>
          </a:extLst>
        </xdr:cNvPr>
        <xdr:cNvSpPr/>
      </xdr:nvSpPr>
      <xdr:spPr>
        <a:xfrm>
          <a:off x="1760566" y="40833214"/>
          <a:ext cx="3013362" cy="913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eaLnBrk="1" fontAlgn="auto" latinLnBrk="0" hangingPunct="1"/>
          <a:r>
            <a:rPr kumimoji="1" lang="ja-JP" altLang="en-US" sz="1100" b="0" i="0" baseline="0">
              <a:solidFill>
                <a:schemeClr val="tx1"/>
              </a:solidFill>
              <a:effectLst/>
              <a:latin typeface="+mn-lt"/>
              <a:ea typeface="+mn-ea"/>
              <a:cs typeface="+mn-cs"/>
            </a:rPr>
            <a:t>下水道管路施設被害の要因分析、分析結果を踏まえた対策メニュー策定</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想定外豪雨への内水対策手法策定</a:t>
          </a:r>
          <a:endParaRPr kumimoji="1" lang="en-US" altLang="ja-JP" sz="1100" b="0" i="0" baseline="0">
            <a:solidFill>
              <a:schemeClr val="tx1"/>
            </a:solidFill>
            <a:effectLst/>
            <a:latin typeface="+mn-lt"/>
            <a:ea typeface="+mn-ea"/>
            <a:cs typeface="+mn-cs"/>
          </a:endParaRPr>
        </a:p>
        <a:p>
          <a:pPr eaLnBrk="1" fontAlgn="auto" latinLnBrk="0" hangingPunct="1"/>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103414</xdr:colOff>
      <xdr:row>750</xdr:row>
      <xdr:rowOff>92077</xdr:rowOff>
    </xdr:from>
    <xdr:to>
      <xdr:col>46</xdr:col>
      <xdr:colOff>46998</xdr:colOff>
      <xdr:row>754</xdr:row>
      <xdr:rowOff>133601</xdr:rowOff>
    </xdr:to>
    <xdr:sp macro="" textlink="">
      <xdr:nvSpPr>
        <xdr:cNvPr id="27" name="大かっこ 26">
          <a:extLst>
            <a:ext uri="{FF2B5EF4-FFF2-40B4-BE49-F238E27FC236}">
              <a16:creationId xmlns:a16="http://schemas.microsoft.com/office/drawing/2014/main" id="{2C7AA435-B9C8-4A91-904F-2C178D84948C}"/>
            </a:ext>
          </a:extLst>
        </xdr:cNvPr>
        <xdr:cNvSpPr/>
      </xdr:nvSpPr>
      <xdr:spPr>
        <a:xfrm>
          <a:off x="6634843" y="38736363"/>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79779</xdr:colOff>
      <xdr:row>752</xdr:row>
      <xdr:rowOff>339526</xdr:rowOff>
    </xdr:from>
    <xdr:to>
      <xdr:col>46</xdr:col>
      <xdr:colOff>84495</xdr:colOff>
      <xdr:row>753</xdr:row>
      <xdr:rowOff>283337</xdr:rowOff>
    </xdr:to>
    <xdr:sp macro="" textlink="">
      <xdr:nvSpPr>
        <xdr:cNvPr id="28" name="職員旅費">
          <a:extLst>
            <a:ext uri="{FF2B5EF4-FFF2-40B4-BE49-F238E27FC236}">
              <a16:creationId xmlns:a16="http://schemas.microsoft.com/office/drawing/2014/main" id="{140D0544-D3E6-461E-9892-DD1981DFE052}"/>
            </a:ext>
          </a:extLst>
        </xdr:cNvPr>
        <xdr:cNvSpPr/>
      </xdr:nvSpPr>
      <xdr:spPr>
        <a:xfrm>
          <a:off x="7223529" y="39691383"/>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０．２百万円</a:t>
          </a:r>
          <a:endParaRPr kumimoji="1" lang="en-US" altLang="en-US" sz="1100">
            <a:solidFill>
              <a:sysClr val="windowText" lastClr="000000"/>
            </a:solidFill>
            <a:latin typeface="+mj-ea"/>
            <a:ea typeface="+mj-ea"/>
          </a:endParaRPr>
        </a:p>
      </xdr:txBody>
    </xdr:sp>
    <xdr:clientData/>
  </xdr:twoCellAnchor>
  <xdr:twoCellAnchor>
    <xdr:from>
      <xdr:col>35</xdr:col>
      <xdr:colOff>79779</xdr:colOff>
      <xdr:row>751</xdr:row>
      <xdr:rowOff>227934</xdr:rowOff>
    </xdr:from>
    <xdr:to>
      <xdr:col>46</xdr:col>
      <xdr:colOff>91753</xdr:colOff>
      <xdr:row>752</xdr:row>
      <xdr:rowOff>176279</xdr:rowOff>
    </xdr:to>
    <xdr:sp macro="" textlink="">
      <xdr:nvSpPr>
        <xdr:cNvPr id="29" name="試験研究費">
          <a:extLst>
            <a:ext uri="{FF2B5EF4-FFF2-40B4-BE49-F238E27FC236}">
              <a16:creationId xmlns:a16="http://schemas.microsoft.com/office/drawing/2014/main" id="{1D9D05E4-7937-40D4-99DC-3C810AF4BE03}"/>
            </a:ext>
          </a:extLst>
        </xdr:cNvPr>
        <xdr:cNvSpPr/>
      </xdr:nvSpPr>
      <xdr:spPr>
        <a:xfrm>
          <a:off x="7223529" y="39226005"/>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en-US" sz="1100">
            <a:solidFill>
              <a:sysClr val="windowText" lastClr="000000"/>
            </a:solidFill>
            <a:effectLst/>
            <a:latin typeface="+mn-ea"/>
            <a:ea typeface="+mn-ea"/>
          </a:endParaRPr>
        </a:p>
      </xdr:txBody>
    </xdr:sp>
    <xdr:clientData/>
  </xdr:twoCellAnchor>
  <xdr:twoCellAnchor>
    <xdr:from>
      <xdr:col>33</xdr:col>
      <xdr:colOff>202747</xdr:colOff>
      <xdr:row>750</xdr:row>
      <xdr:rowOff>173709</xdr:rowOff>
    </xdr:from>
    <xdr:to>
      <xdr:col>45</xdr:col>
      <xdr:colOff>16531</xdr:colOff>
      <xdr:row>751</xdr:row>
      <xdr:rowOff>118526</xdr:rowOff>
    </xdr:to>
    <xdr:sp macro="" textlink="">
      <xdr:nvSpPr>
        <xdr:cNvPr id="30" name="事務費">
          <a:extLst>
            <a:ext uri="{FF2B5EF4-FFF2-40B4-BE49-F238E27FC236}">
              <a16:creationId xmlns:a16="http://schemas.microsoft.com/office/drawing/2014/main" id="{008BFB18-9867-429A-B1B8-A7554A4769C2}"/>
            </a:ext>
          </a:extLst>
        </xdr:cNvPr>
        <xdr:cNvSpPr/>
      </xdr:nvSpPr>
      <xdr:spPr>
        <a:xfrm>
          <a:off x="6938283" y="38817995"/>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664</v>
      </c>
      <c r="AK2" s="191"/>
      <c r="AL2" s="191"/>
      <c r="AM2" s="191"/>
      <c r="AN2" s="83" t="s">
        <v>322</v>
      </c>
      <c r="AO2" s="191">
        <v>20</v>
      </c>
      <c r="AP2" s="191"/>
      <c r="AQ2" s="191"/>
      <c r="AR2" s="84" t="s">
        <v>625</v>
      </c>
      <c r="AS2" s="192">
        <v>538</v>
      </c>
      <c r="AT2" s="192"/>
      <c r="AU2" s="192"/>
      <c r="AV2" s="83" t="str">
        <f>IF(AW2="","","-")</f>
        <v/>
      </c>
      <c r="AW2" s="379"/>
      <c r="AX2" s="379"/>
    </row>
    <row r="3" spans="1:50" ht="21" customHeight="1" thickBot="1" x14ac:dyDescent="0.25">
      <c r="A3" s="505" t="s">
        <v>618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626</v>
      </c>
      <c r="AK3" s="507"/>
      <c r="AL3" s="507"/>
      <c r="AM3" s="507"/>
      <c r="AN3" s="507"/>
      <c r="AO3" s="507"/>
      <c r="AP3" s="507"/>
      <c r="AQ3" s="507"/>
      <c r="AR3" s="507"/>
      <c r="AS3" s="507"/>
      <c r="AT3" s="507"/>
      <c r="AU3" s="507"/>
      <c r="AV3" s="507"/>
      <c r="AW3" s="507"/>
      <c r="AX3" s="24" t="s">
        <v>64</v>
      </c>
    </row>
    <row r="4" spans="1:50" ht="24.75" customHeight="1" x14ac:dyDescent="0.2">
      <c r="A4" s="717" t="s">
        <v>25</v>
      </c>
      <c r="B4" s="718"/>
      <c r="C4" s="718"/>
      <c r="D4" s="718"/>
      <c r="E4" s="718"/>
      <c r="F4" s="718"/>
      <c r="G4" s="693" t="s">
        <v>627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628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66</v>
      </c>
      <c r="B5" s="704"/>
      <c r="C5" s="704"/>
      <c r="D5" s="704"/>
      <c r="E5" s="704"/>
      <c r="F5" s="705"/>
      <c r="G5" s="540" t="s">
        <v>630</v>
      </c>
      <c r="H5" s="541"/>
      <c r="I5" s="541"/>
      <c r="J5" s="541"/>
      <c r="K5" s="541"/>
      <c r="L5" s="541"/>
      <c r="M5" s="542" t="s">
        <v>65</v>
      </c>
      <c r="N5" s="543"/>
      <c r="O5" s="543"/>
      <c r="P5" s="543"/>
      <c r="Q5" s="543"/>
      <c r="R5" s="544"/>
      <c r="S5" s="545" t="s">
        <v>669</v>
      </c>
      <c r="T5" s="541"/>
      <c r="U5" s="541"/>
      <c r="V5" s="541"/>
      <c r="W5" s="541"/>
      <c r="X5" s="546"/>
      <c r="Y5" s="709" t="s">
        <v>3</v>
      </c>
      <c r="Z5" s="710"/>
      <c r="AA5" s="710"/>
      <c r="AB5" s="710"/>
      <c r="AC5" s="710"/>
      <c r="AD5" s="711"/>
      <c r="AE5" s="712" t="s">
        <v>631</v>
      </c>
      <c r="AF5" s="712"/>
      <c r="AG5" s="712"/>
      <c r="AH5" s="712"/>
      <c r="AI5" s="712"/>
      <c r="AJ5" s="712"/>
      <c r="AK5" s="712"/>
      <c r="AL5" s="712"/>
      <c r="AM5" s="712"/>
      <c r="AN5" s="712"/>
      <c r="AO5" s="712"/>
      <c r="AP5" s="713"/>
      <c r="AQ5" s="714" t="s">
        <v>629</v>
      </c>
      <c r="AR5" s="715"/>
      <c r="AS5" s="715"/>
      <c r="AT5" s="715"/>
      <c r="AU5" s="715"/>
      <c r="AV5" s="715"/>
      <c r="AW5" s="715"/>
      <c r="AX5" s="716"/>
    </row>
    <row r="6" spans="1:50" ht="39" customHeight="1" x14ac:dyDescent="0.2">
      <c r="A6" s="719" t="s">
        <v>4</v>
      </c>
      <c r="B6" s="720"/>
      <c r="C6" s="720"/>
      <c r="D6" s="720"/>
      <c r="E6" s="720"/>
      <c r="F6" s="72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632</v>
      </c>
      <c r="H7" s="832"/>
      <c r="I7" s="832"/>
      <c r="J7" s="832"/>
      <c r="K7" s="832"/>
      <c r="L7" s="832"/>
      <c r="M7" s="832"/>
      <c r="N7" s="832"/>
      <c r="O7" s="832"/>
      <c r="P7" s="832"/>
      <c r="Q7" s="832"/>
      <c r="R7" s="832"/>
      <c r="S7" s="832"/>
      <c r="T7" s="832"/>
      <c r="U7" s="832"/>
      <c r="V7" s="832"/>
      <c r="W7" s="832"/>
      <c r="X7" s="833"/>
      <c r="Y7" s="377" t="s">
        <v>305</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28" t="s">
        <v>208</v>
      </c>
      <c r="B8" s="829"/>
      <c r="C8" s="829"/>
      <c r="D8" s="829"/>
      <c r="E8" s="829"/>
      <c r="F8" s="830"/>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32"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33"/>
    </row>
    <row r="9" spans="1:50" ht="58.5" customHeight="1" x14ac:dyDescent="0.2">
      <c r="A9" s="108" t="s">
        <v>23</v>
      </c>
      <c r="B9" s="109"/>
      <c r="C9" s="109"/>
      <c r="D9" s="109"/>
      <c r="E9" s="109"/>
      <c r="F9" s="109"/>
      <c r="G9" s="554" t="s">
        <v>675</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2">
      <c r="A10" s="734" t="s">
        <v>29</v>
      </c>
      <c r="B10" s="735"/>
      <c r="C10" s="735"/>
      <c r="D10" s="735"/>
      <c r="E10" s="735"/>
      <c r="F10" s="735"/>
      <c r="G10" s="661" t="s">
        <v>682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34" t="s">
        <v>5</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102" t="s">
        <v>24</v>
      </c>
      <c r="B12" s="103"/>
      <c r="C12" s="103"/>
      <c r="D12" s="103"/>
      <c r="E12" s="103"/>
      <c r="F12" s="104"/>
      <c r="G12" s="667"/>
      <c r="H12" s="668"/>
      <c r="I12" s="668"/>
      <c r="J12" s="668"/>
      <c r="K12" s="668"/>
      <c r="L12" s="668"/>
      <c r="M12" s="668"/>
      <c r="N12" s="668"/>
      <c r="O12" s="668"/>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36"/>
    </row>
    <row r="13" spans="1:50" ht="21" customHeight="1" x14ac:dyDescent="0.2">
      <c r="A13" s="105"/>
      <c r="B13" s="106"/>
      <c r="C13" s="106"/>
      <c r="D13" s="106"/>
      <c r="E13" s="106"/>
      <c r="F13" s="107"/>
      <c r="G13" s="737" t="s">
        <v>6</v>
      </c>
      <c r="H13" s="738"/>
      <c r="I13" s="620" t="s">
        <v>7</v>
      </c>
      <c r="J13" s="621"/>
      <c r="K13" s="621"/>
      <c r="L13" s="621"/>
      <c r="M13" s="621"/>
      <c r="N13" s="621"/>
      <c r="O13" s="622"/>
      <c r="P13" s="148" t="s">
        <v>634</v>
      </c>
      <c r="Q13" s="149"/>
      <c r="R13" s="149"/>
      <c r="S13" s="149"/>
      <c r="T13" s="149"/>
      <c r="U13" s="149"/>
      <c r="V13" s="150"/>
      <c r="W13" s="148" t="s">
        <v>634</v>
      </c>
      <c r="X13" s="149"/>
      <c r="Y13" s="149"/>
      <c r="Z13" s="149"/>
      <c r="AA13" s="149"/>
      <c r="AB13" s="149"/>
      <c r="AC13" s="150"/>
      <c r="AD13" s="148">
        <v>90</v>
      </c>
      <c r="AE13" s="149"/>
      <c r="AF13" s="149"/>
      <c r="AG13" s="149"/>
      <c r="AH13" s="149"/>
      <c r="AI13" s="149"/>
      <c r="AJ13" s="150"/>
      <c r="AK13" s="148" t="s">
        <v>634</v>
      </c>
      <c r="AL13" s="149"/>
      <c r="AM13" s="149"/>
      <c r="AN13" s="149"/>
      <c r="AO13" s="149"/>
      <c r="AP13" s="149"/>
      <c r="AQ13" s="150"/>
      <c r="AR13" s="145" t="s">
        <v>665</v>
      </c>
      <c r="AS13" s="146"/>
      <c r="AT13" s="146"/>
      <c r="AU13" s="146"/>
      <c r="AV13" s="146"/>
      <c r="AW13" s="146"/>
      <c r="AX13" s="376"/>
    </row>
    <row r="14" spans="1:50" ht="21" customHeight="1" x14ac:dyDescent="0.2">
      <c r="A14" s="105"/>
      <c r="B14" s="106"/>
      <c r="C14" s="106"/>
      <c r="D14" s="106"/>
      <c r="E14" s="106"/>
      <c r="F14" s="107"/>
      <c r="G14" s="739"/>
      <c r="H14" s="740"/>
      <c r="I14" s="557" t="s">
        <v>8</v>
      </c>
      <c r="J14" s="611"/>
      <c r="K14" s="611"/>
      <c r="L14" s="611"/>
      <c r="M14" s="611"/>
      <c r="N14" s="611"/>
      <c r="O14" s="612"/>
      <c r="P14" s="148" t="s">
        <v>634</v>
      </c>
      <c r="Q14" s="149"/>
      <c r="R14" s="149"/>
      <c r="S14" s="149"/>
      <c r="T14" s="149"/>
      <c r="U14" s="149"/>
      <c r="V14" s="150"/>
      <c r="W14" s="148" t="s">
        <v>634</v>
      </c>
      <c r="X14" s="149"/>
      <c r="Y14" s="149"/>
      <c r="Z14" s="149"/>
      <c r="AA14" s="149"/>
      <c r="AB14" s="149"/>
      <c r="AC14" s="150"/>
      <c r="AD14" s="148">
        <v>0</v>
      </c>
      <c r="AE14" s="149"/>
      <c r="AF14" s="149"/>
      <c r="AG14" s="149"/>
      <c r="AH14" s="149"/>
      <c r="AI14" s="149"/>
      <c r="AJ14" s="150"/>
      <c r="AK14" s="148">
        <v>0</v>
      </c>
      <c r="AL14" s="149"/>
      <c r="AM14" s="149"/>
      <c r="AN14" s="149"/>
      <c r="AO14" s="149"/>
      <c r="AP14" s="149"/>
      <c r="AQ14" s="150"/>
      <c r="AR14" s="649"/>
      <c r="AS14" s="649"/>
      <c r="AT14" s="649"/>
      <c r="AU14" s="649"/>
      <c r="AV14" s="649"/>
      <c r="AW14" s="649"/>
      <c r="AX14" s="650"/>
    </row>
    <row r="15" spans="1:50" ht="21" customHeight="1" x14ac:dyDescent="0.2">
      <c r="A15" s="105"/>
      <c r="B15" s="106"/>
      <c r="C15" s="106"/>
      <c r="D15" s="106"/>
      <c r="E15" s="106"/>
      <c r="F15" s="107"/>
      <c r="G15" s="739"/>
      <c r="H15" s="740"/>
      <c r="I15" s="557" t="s">
        <v>50</v>
      </c>
      <c r="J15" s="558"/>
      <c r="K15" s="558"/>
      <c r="L15" s="558"/>
      <c r="M15" s="558"/>
      <c r="N15" s="558"/>
      <c r="O15" s="559"/>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v>48</v>
      </c>
      <c r="AL15" s="149"/>
      <c r="AM15" s="149"/>
      <c r="AN15" s="149"/>
      <c r="AO15" s="149"/>
      <c r="AP15" s="149"/>
      <c r="AQ15" s="150"/>
      <c r="AR15" s="148" t="s">
        <v>665</v>
      </c>
      <c r="AS15" s="149"/>
      <c r="AT15" s="149"/>
      <c r="AU15" s="149"/>
      <c r="AV15" s="149"/>
      <c r="AW15" s="149"/>
      <c r="AX15" s="610"/>
    </row>
    <row r="16" spans="1:50" ht="21" customHeight="1" x14ac:dyDescent="0.2">
      <c r="A16" s="105"/>
      <c r="B16" s="106"/>
      <c r="C16" s="106"/>
      <c r="D16" s="106"/>
      <c r="E16" s="106"/>
      <c r="F16" s="107"/>
      <c r="G16" s="739"/>
      <c r="H16" s="740"/>
      <c r="I16" s="557" t="s">
        <v>51</v>
      </c>
      <c r="J16" s="558"/>
      <c r="K16" s="558"/>
      <c r="L16" s="558"/>
      <c r="M16" s="558"/>
      <c r="N16" s="558"/>
      <c r="O16" s="559"/>
      <c r="P16" s="148" t="s">
        <v>634</v>
      </c>
      <c r="Q16" s="149"/>
      <c r="R16" s="149"/>
      <c r="S16" s="149"/>
      <c r="T16" s="149"/>
      <c r="U16" s="149"/>
      <c r="V16" s="150"/>
      <c r="W16" s="148" t="s">
        <v>634</v>
      </c>
      <c r="X16" s="149"/>
      <c r="Y16" s="149"/>
      <c r="Z16" s="149"/>
      <c r="AA16" s="149"/>
      <c r="AB16" s="149"/>
      <c r="AC16" s="150"/>
      <c r="AD16" s="148">
        <v>-48</v>
      </c>
      <c r="AE16" s="149"/>
      <c r="AF16" s="149"/>
      <c r="AG16" s="149"/>
      <c r="AH16" s="149"/>
      <c r="AI16" s="149"/>
      <c r="AJ16" s="150"/>
      <c r="AK16" s="148" t="s">
        <v>634</v>
      </c>
      <c r="AL16" s="149"/>
      <c r="AM16" s="149"/>
      <c r="AN16" s="149"/>
      <c r="AO16" s="149"/>
      <c r="AP16" s="149"/>
      <c r="AQ16" s="150"/>
      <c r="AR16" s="664"/>
      <c r="AS16" s="665"/>
      <c r="AT16" s="665"/>
      <c r="AU16" s="665"/>
      <c r="AV16" s="665"/>
      <c r="AW16" s="665"/>
      <c r="AX16" s="666"/>
    </row>
    <row r="17" spans="1:50" ht="24.75" customHeight="1" x14ac:dyDescent="0.2">
      <c r="A17" s="105"/>
      <c r="B17" s="106"/>
      <c r="C17" s="106"/>
      <c r="D17" s="106"/>
      <c r="E17" s="106"/>
      <c r="F17" s="107"/>
      <c r="G17" s="739"/>
      <c r="H17" s="740"/>
      <c r="I17" s="557" t="s">
        <v>49</v>
      </c>
      <c r="J17" s="611"/>
      <c r="K17" s="611"/>
      <c r="L17" s="611"/>
      <c r="M17" s="611"/>
      <c r="N17" s="611"/>
      <c r="O17" s="612"/>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634</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41"/>
      <c r="H18" s="742"/>
      <c r="I18" s="729" t="s">
        <v>20</v>
      </c>
      <c r="J18" s="730"/>
      <c r="K18" s="730"/>
      <c r="L18" s="730"/>
      <c r="M18" s="730"/>
      <c r="N18" s="730"/>
      <c r="O18" s="731"/>
      <c r="P18" s="154">
        <f>SUM(P13:V17)</f>
        <v>0</v>
      </c>
      <c r="Q18" s="155"/>
      <c r="R18" s="155"/>
      <c r="S18" s="155"/>
      <c r="T18" s="155"/>
      <c r="U18" s="155"/>
      <c r="V18" s="156"/>
      <c r="W18" s="154">
        <f>SUM(W13:AC17)</f>
        <v>0</v>
      </c>
      <c r="X18" s="155"/>
      <c r="Y18" s="155"/>
      <c r="Z18" s="155"/>
      <c r="AA18" s="155"/>
      <c r="AB18" s="155"/>
      <c r="AC18" s="156"/>
      <c r="AD18" s="154">
        <f>SUM(AD13:AJ17)</f>
        <v>42</v>
      </c>
      <c r="AE18" s="155"/>
      <c r="AF18" s="155"/>
      <c r="AG18" s="155"/>
      <c r="AH18" s="155"/>
      <c r="AI18" s="155"/>
      <c r="AJ18" s="156"/>
      <c r="AK18" s="154">
        <f>SUM(AK13:AQ17)</f>
        <v>48</v>
      </c>
      <c r="AL18" s="155"/>
      <c r="AM18" s="155"/>
      <c r="AN18" s="155"/>
      <c r="AO18" s="155"/>
      <c r="AP18" s="155"/>
      <c r="AQ18" s="156"/>
      <c r="AR18" s="154">
        <f>SUM(AR13:AX17)</f>
        <v>0</v>
      </c>
      <c r="AS18" s="155"/>
      <c r="AT18" s="155"/>
      <c r="AU18" s="155"/>
      <c r="AV18" s="155"/>
      <c r="AW18" s="155"/>
      <c r="AX18" s="519"/>
    </row>
    <row r="19" spans="1:50" ht="24.75" customHeight="1" x14ac:dyDescent="0.2">
      <c r="A19" s="105"/>
      <c r="B19" s="106"/>
      <c r="C19" s="106"/>
      <c r="D19" s="106"/>
      <c r="E19" s="106"/>
      <c r="F19" s="107"/>
      <c r="G19" s="517" t="s">
        <v>9</v>
      </c>
      <c r="H19" s="518"/>
      <c r="I19" s="518"/>
      <c r="J19" s="518"/>
      <c r="K19" s="518"/>
      <c r="L19" s="518"/>
      <c r="M19" s="518"/>
      <c r="N19" s="518"/>
      <c r="O19" s="518"/>
      <c r="P19" s="148">
        <v>0</v>
      </c>
      <c r="Q19" s="149"/>
      <c r="R19" s="149"/>
      <c r="S19" s="149"/>
      <c r="T19" s="149"/>
      <c r="U19" s="149"/>
      <c r="V19" s="150"/>
      <c r="W19" s="148">
        <v>0</v>
      </c>
      <c r="X19" s="149"/>
      <c r="Y19" s="149"/>
      <c r="Z19" s="149"/>
      <c r="AA19" s="149"/>
      <c r="AB19" s="149"/>
      <c r="AC19" s="150"/>
      <c r="AD19" s="148">
        <v>42</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2">
      <c r="A20" s="105"/>
      <c r="B20" s="106"/>
      <c r="C20" s="106"/>
      <c r="D20" s="106"/>
      <c r="E20" s="106"/>
      <c r="F20" s="107"/>
      <c r="G20" s="517" t="s">
        <v>10</v>
      </c>
      <c r="H20" s="518"/>
      <c r="I20" s="518"/>
      <c r="J20" s="518"/>
      <c r="K20" s="518"/>
      <c r="L20" s="518"/>
      <c r="M20" s="518"/>
      <c r="N20" s="518"/>
      <c r="O20" s="518"/>
      <c r="P20" s="521" t="str">
        <f>IF(P18=0, "-", SUM(P19)/P18)</f>
        <v>-</v>
      </c>
      <c r="Q20" s="521"/>
      <c r="R20" s="521"/>
      <c r="S20" s="521"/>
      <c r="T20" s="521"/>
      <c r="U20" s="521"/>
      <c r="V20" s="521"/>
      <c r="W20" s="521" t="str">
        <f t="shared" ref="W20" si="0">IF(W18=0, "-", SUM(W19)/W18)</f>
        <v>-</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2">
      <c r="A21" s="108"/>
      <c r="B21" s="109"/>
      <c r="C21" s="109"/>
      <c r="D21" s="109"/>
      <c r="E21" s="109"/>
      <c r="F21" s="110"/>
      <c r="G21" s="926" t="s">
        <v>272</v>
      </c>
      <c r="H21" s="927"/>
      <c r="I21" s="927"/>
      <c r="J21" s="927"/>
      <c r="K21" s="927"/>
      <c r="L21" s="927"/>
      <c r="M21" s="927"/>
      <c r="N21" s="927"/>
      <c r="O21" s="927"/>
      <c r="P21" s="521" t="str">
        <f>IF(P19=0, "-", SUM(P19)/SUM(P13,P14))</f>
        <v>-</v>
      </c>
      <c r="Q21" s="521"/>
      <c r="R21" s="521"/>
      <c r="S21" s="521"/>
      <c r="T21" s="521"/>
      <c r="U21" s="521"/>
      <c r="V21" s="521"/>
      <c r="W21" s="521" t="str">
        <f t="shared" ref="W21" si="2">IF(W19=0, "-", SUM(W19)/SUM(W13,W14))</f>
        <v>-</v>
      </c>
      <c r="X21" s="521"/>
      <c r="Y21" s="521"/>
      <c r="Z21" s="521"/>
      <c r="AA21" s="521"/>
      <c r="AB21" s="521"/>
      <c r="AC21" s="521"/>
      <c r="AD21" s="521">
        <f t="shared" ref="AD21" si="3">IF(AD19=0, "-", SUM(AD19)/SUM(AD13,AD14))</f>
        <v>0.46666666666666667</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2">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635</v>
      </c>
      <c r="H23" s="118"/>
      <c r="I23" s="118"/>
      <c r="J23" s="118"/>
      <c r="K23" s="118"/>
      <c r="L23" s="118"/>
      <c r="M23" s="118"/>
      <c r="N23" s="118"/>
      <c r="O23" s="119"/>
      <c r="P23" s="145" t="s">
        <v>663</v>
      </c>
      <c r="Q23" s="146"/>
      <c r="R23" s="146"/>
      <c r="S23" s="146"/>
      <c r="T23" s="146"/>
      <c r="U23" s="146"/>
      <c r="V23" s="147"/>
      <c r="W23" s="145" t="s">
        <v>663</v>
      </c>
      <c r="X23" s="146"/>
      <c r="Y23" s="146"/>
      <c r="Z23" s="146"/>
      <c r="AA23" s="146"/>
      <c r="AB23" s="146"/>
      <c r="AC23" s="147"/>
      <c r="AD23" s="134" t="s">
        <v>692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636</v>
      </c>
      <c r="H24" s="121"/>
      <c r="I24" s="121"/>
      <c r="J24" s="121"/>
      <c r="K24" s="121"/>
      <c r="L24" s="121"/>
      <c r="M24" s="121"/>
      <c r="N24" s="121"/>
      <c r="O24" s="122"/>
      <c r="P24" s="148" t="s">
        <v>663</v>
      </c>
      <c r="Q24" s="149"/>
      <c r="R24" s="149"/>
      <c r="S24" s="149"/>
      <c r="T24" s="149"/>
      <c r="U24" s="149"/>
      <c r="V24" s="150"/>
      <c r="W24" s="148" t="s">
        <v>663</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256</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253</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1" t="s">
        <v>268</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306</v>
      </c>
      <c r="AF30" s="368"/>
      <c r="AG30" s="368"/>
      <c r="AH30" s="369"/>
      <c r="AI30" s="370" t="s">
        <v>328</v>
      </c>
      <c r="AJ30" s="370"/>
      <c r="AK30" s="370"/>
      <c r="AL30" s="367"/>
      <c r="AM30" s="370" t="s">
        <v>425</v>
      </c>
      <c r="AN30" s="370"/>
      <c r="AO30" s="370"/>
      <c r="AP30" s="367"/>
      <c r="AQ30" s="623" t="s">
        <v>184</v>
      </c>
      <c r="AR30" s="624"/>
      <c r="AS30" s="624"/>
      <c r="AT30" s="625"/>
      <c r="AU30" s="372" t="s">
        <v>133</v>
      </c>
      <c r="AV30" s="372"/>
      <c r="AW30" s="372"/>
      <c r="AX30" s="373"/>
    </row>
    <row r="31" spans="1:50" ht="18.75" customHeight="1" x14ac:dyDescent="0.2">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634</v>
      </c>
      <c r="AR31" s="163"/>
      <c r="AS31" s="164" t="s">
        <v>185</v>
      </c>
      <c r="AT31" s="187"/>
      <c r="AU31" s="256">
        <v>3</v>
      </c>
      <c r="AV31" s="256"/>
      <c r="AW31" s="360" t="s">
        <v>175</v>
      </c>
      <c r="AX31" s="361"/>
    </row>
    <row r="32" spans="1:50" ht="23.25" customHeight="1" x14ac:dyDescent="0.2">
      <c r="A32" s="497"/>
      <c r="B32" s="495"/>
      <c r="C32" s="495"/>
      <c r="D32" s="495"/>
      <c r="E32" s="495"/>
      <c r="F32" s="496"/>
      <c r="G32" s="522" t="s">
        <v>689</v>
      </c>
      <c r="H32" s="523"/>
      <c r="I32" s="523"/>
      <c r="J32" s="523"/>
      <c r="K32" s="523"/>
      <c r="L32" s="523"/>
      <c r="M32" s="523"/>
      <c r="N32" s="523"/>
      <c r="O32" s="524"/>
      <c r="P32" s="176" t="s">
        <v>671</v>
      </c>
      <c r="Q32" s="176"/>
      <c r="R32" s="176"/>
      <c r="S32" s="176"/>
      <c r="T32" s="176"/>
      <c r="U32" s="176"/>
      <c r="V32" s="176"/>
      <c r="W32" s="176"/>
      <c r="X32" s="218"/>
      <c r="Y32" s="324" t="s">
        <v>12</v>
      </c>
      <c r="Z32" s="531"/>
      <c r="AA32" s="532"/>
      <c r="AB32" s="533" t="s">
        <v>637</v>
      </c>
      <c r="AC32" s="533"/>
      <c r="AD32" s="533"/>
      <c r="AE32" s="348" t="s">
        <v>634</v>
      </c>
      <c r="AF32" s="349"/>
      <c r="AG32" s="349"/>
      <c r="AH32" s="349"/>
      <c r="AI32" s="348" t="s">
        <v>634</v>
      </c>
      <c r="AJ32" s="349"/>
      <c r="AK32" s="349"/>
      <c r="AL32" s="349"/>
      <c r="AM32" s="348">
        <v>0</v>
      </c>
      <c r="AN32" s="349"/>
      <c r="AO32" s="349"/>
      <c r="AP32" s="349"/>
      <c r="AQ32" s="151" t="s">
        <v>634</v>
      </c>
      <c r="AR32" s="152"/>
      <c r="AS32" s="152"/>
      <c r="AT32" s="153"/>
      <c r="AU32" s="349" t="s">
        <v>634</v>
      </c>
      <c r="AV32" s="349"/>
      <c r="AW32" s="349"/>
      <c r="AX32" s="350"/>
    </row>
    <row r="33" spans="1:51" ht="23.25" customHeight="1" x14ac:dyDescent="0.2">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637</v>
      </c>
      <c r="AC33" s="504"/>
      <c r="AD33" s="504"/>
      <c r="AE33" s="348" t="s">
        <v>634</v>
      </c>
      <c r="AF33" s="349"/>
      <c r="AG33" s="349"/>
      <c r="AH33" s="349"/>
      <c r="AI33" s="348" t="s">
        <v>634</v>
      </c>
      <c r="AJ33" s="349"/>
      <c r="AK33" s="349"/>
      <c r="AL33" s="349"/>
      <c r="AM33" s="348">
        <v>1</v>
      </c>
      <c r="AN33" s="349"/>
      <c r="AO33" s="349"/>
      <c r="AP33" s="349"/>
      <c r="AQ33" s="151" t="s">
        <v>634</v>
      </c>
      <c r="AR33" s="152"/>
      <c r="AS33" s="152"/>
      <c r="AT33" s="153"/>
      <c r="AU33" s="349">
        <v>1</v>
      </c>
      <c r="AV33" s="349"/>
      <c r="AW33" s="349"/>
      <c r="AX33" s="350"/>
    </row>
    <row r="34" spans="1:51" ht="23.25" customHeight="1" x14ac:dyDescent="0.2">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t="s">
        <v>634</v>
      </c>
      <c r="AF34" s="349"/>
      <c r="AG34" s="349"/>
      <c r="AH34" s="349"/>
      <c r="AI34" s="348" t="s">
        <v>634</v>
      </c>
      <c r="AJ34" s="349"/>
      <c r="AK34" s="349"/>
      <c r="AL34" s="349"/>
      <c r="AM34" s="348">
        <v>0</v>
      </c>
      <c r="AN34" s="349"/>
      <c r="AO34" s="349"/>
      <c r="AP34" s="349"/>
      <c r="AQ34" s="151" t="s">
        <v>634</v>
      </c>
      <c r="AR34" s="152"/>
      <c r="AS34" s="152"/>
      <c r="AT34" s="153"/>
      <c r="AU34" s="349" t="s">
        <v>634</v>
      </c>
      <c r="AV34" s="349"/>
      <c r="AW34" s="349"/>
      <c r="AX34" s="350"/>
    </row>
    <row r="35" spans="1:51" ht="23.25" customHeight="1" x14ac:dyDescent="0.2">
      <c r="A35" s="899" t="s">
        <v>296</v>
      </c>
      <c r="B35" s="900"/>
      <c r="C35" s="900"/>
      <c r="D35" s="900"/>
      <c r="E35" s="900"/>
      <c r="F35" s="901"/>
      <c r="G35" s="905" t="s">
        <v>638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2">
      <c r="A37" s="626" t="s">
        <v>268</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0</v>
      </c>
    </row>
    <row r="38" spans="1:51" ht="18.75" hidden="1" customHeight="1" x14ac:dyDescent="0.2">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99" t="s">
        <v>296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2">
      <c r="A44" s="626" t="s">
        <v>268</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0</v>
      </c>
    </row>
    <row r="45" spans="1:51" ht="18.75" hidden="1" customHeight="1" x14ac:dyDescent="0.2">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99" t="s">
        <v>296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2">
      <c r="A51" s="494" t="s">
        <v>268</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2">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99" t="s">
        <v>296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2">
      <c r="A58" s="494" t="s">
        <v>268</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2">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99" t="s">
        <v>296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2">
      <c r="A65" s="860" t="s">
        <v>269</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264</v>
      </c>
      <c r="X65" s="872"/>
      <c r="Y65" s="875"/>
      <c r="Z65" s="875"/>
      <c r="AA65" s="876"/>
      <c r="AB65" s="869" t="s">
        <v>11</v>
      </c>
      <c r="AC65" s="865"/>
      <c r="AD65" s="866"/>
      <c r="AE65" s="320" t="s">
        <v>306</v>
      </c>
      <c r="AF65" s="320"/>
      <c r="AG65" s="320"/>
      <c r="AH65" s="320"/>
      <c r="AI65" s="320" t="s">
        <v>328</v>
      </c>
      <c r="AJ65" s="320"/>
      <c r="AK65" s="320"/>
      <c r="AL65" s="320"/>
      <c r="AM65" s="320" t="s">
        <v>425</v>
      </c>
      <c r="AN65" s="320"/>
      <c r="AO65" s="320"/>
      <c r="AP65" s="320"/>
      <c r="AQ65" s="200" t="s">
        <v>184</v>
      </c>
      <c r="AR65" s="184"/>
      <c r="AS65" s="184"/>
      <c r="AT65" s="185"/>
      <c r="AU65" s="978" t="s">
        <v>133</v>
      </c>
      <c r="AV65" s="978"/>
      <c r="AW65" s="978"/>
      <c r="AX65" s="979"/>
      <c r="AY65">
        <f>COUNTA($H$67)</f>
        <v>0</v>
      </c>
    </row>
    <row r="66" spans="1:51"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0"/>
      <c r="AF66" s="320"/>
      <c r="AG66" s="320"/>
      <c r="AH66" s="320"/>
      <c r="AI66" s="320"/>
      <c r="AJ66" s="320"/>
      <c r="AK66" s="320"/>
      <c r="AL66" s="320"/>
      <c r="AM66" s="320"/>
      <c r="AN66" s="320"/>
      <c r="AO66" s="320"/>
      <c r="AP66" s="320"/>
      <c r="AQ66" s="216"/>
      <c r="AR66" s="163"/>
      <c r="AS66" s="164" t="s">
        <v>185</v>
      </c>
      <c r="AT66" s="187"/>
      <c r="AU66" s="256"/>
      <c r="AV66" s="256"/>
      <c r="AW66" s="867" t="s">
        <v>267</v>
      </c>
      <c r="AX66" s="980"/>
      <c r="AY66">
        <f>$AY$65</f>
        <v>0</v>
      </c>
    </row>
    <row r="67" spans="1:51" ht="23.25" hidden="1" customHeight="1" x14ac:dyDescent="0.2">
      <c r="A67" s="853"/>
      <c r="B67" s="854"/>
      <c r="C67" s="854"/>
      <c r="D67" s="854"/>
      <c r="E67" s="854"/>
      <c r="F67" s="855"/>
      <c r="G67" s="981" t="s">
        <v>186</v>
      </c>
      <c r="H67" s="964"/>
      <c r="I67" s="965"/>
      <c r="J67" s="965"/>
      <c r="K67" s="965"/>
      <c r="L67" s="965"/>
      <c r="M67" s="965"/>
      <c r="N67" s="965"/>
      <c r="O67" s="966"/>
      <c r="P67" s="964"/>
      <c r="Q67" s="965"/>
      <c r="R67" s="965"/>
      <c r="S67" s="965"/>
      <c r="T67" s="965"/>
      <c r="U67" s="965"/>
      <c r="V67" s="966"/>
      <c r="W67" s="970"/>
      <c r="X67" s="971"/>
      <c r="Y67" s="951" t="s">
        <v>12</v>
      </c>
      <c r="Z67" s="951"/>
      <c r="AA67" s="952"/>
      <c r="AB67" s="953" t="s">
        <v>286</v>
      </c>
      <c r="AC67" s="953"/>
      <c r="AD67" s="953"/>
      <c r="AE67" s="348"/>
      <c r="AF67" s="349"/>
      <c r="AG67" s="349"/>
      <c r="AH67" s="349"/>
      <c r="AI67" s="348"/>
      <c r="AJ67" s="349"/>
      <c r="AK67" s="349"/>
      <c r="AL67" s="349"/>
      <c r="AM67" s="348"/>
      <c r="AN67" s="349"/>
      <c r="AO67" s="349"/>
      <c r="AP67" s="349"/>
      <c r="AQ67" s="348"/>
      <c r="AR67" s="349"/>
      <c r="AS67" s="349"/>
      <c r="AT67" s="818"/>
      <c r="AU67" s="349"/>
      <c r="AV67" s="349"/>
      <c r="AW67" s="349"/>
      <c r="AX67" s="350"/>
      <c r="AY67">
        <f t="shared" ref="AY67:AY72" si="8">$AY$65</f>
        <v>0</v>
      </c>
    </row>
    <row r="68" spans="1:51"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15" t="s">
        <v>53</v>
      </c>
      <c r="Z68" s="115"/>
      <c r="AA68" s="116"/>
      <c r="AB68" s="976" t="s">
        <v>286</v>
      </c>
      <c r="AC68" s="976"/>
      <c r="AD68" s="976"/>
      <c r="AE68" s="348"/>
      <c r="AF68" s="349"/>
      <c r="AG68" s="349"/>
      <c r="AH68" s="349"/>
      <c r="AI68" s="348"/>
      <c r="AJ68" s="349"/>
      <c r="AK68" s="349"/>
      <c r="AL68" s="349"/>
      <c r="AM68" s="348"/>
      <c r="AN68" s="349"/>
      <c r="AO68" s="349"/>
      <c r="AP68" s="349"/>
      <c r="AQ68" s="348"/>
      <c r="AR68" s="349"/>
      <c r="AS68" s="349"/>
      <c r="AT68" s="818"/>
      <c r="AU68" s="349"/>
      <c r="AV68" s="349"/>
      <c r="AW68" s="349"/>
      <c r="AX68" s="350"/>
      <c r="AY68">
        <f t="shared" si="8"/>
        <v>0</v>
      </c>
    </row>
    <row r="69" spans="1:51"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15" t="s">
        <v>13</v>
      </c>
      <c r="Z69" s="115"/>
      <c r="AA69" s="116"/>
      <c r="AB69" s="977" t="s">
        <v>287</v>
      </c>
      <c r="AC69" s="977"/>
      <c r="AD69" s="977"/>
      <c r="AE69" s="356"/>
      <c r="AF69" s="357"/>
      <c r="AG69" s="357"/>
      <c r="AH69" s="357"/>
      <c r="AI69" s="356"/>
      <c r="AJ69" s="357"/>
      <c r="AK69" s="357"/>
      <c r="AL69" s="357"/>
      <c r="AM69" s="356"/>
      <c r="AN69" s="357"/>
      <c r="AO69" s="357"/>
      <c r="AP69" s="357"/>
      <c r="AQ69" s="348"/>
      <c r="AR69" s="349"/>
      <c r="AS69" s="349"/>
      <c r="AT69" s="818"/>
      <c r="AU69" s="349"/>
      <c r="AV69" s="349"/>
      <c r="AW69" s="349"/>
      <c r="AX69" s="350"/>
      <c r="AY69">
        <f t="shared" si="8"/>
        <v>0</v>
      </c>
    </row>
    <row r="70" spans="1:51" ht="23.25" hidden="1" customHeight="1" x14ac:dyDescent="0.2">
      <c r="A70" s="853" t="s">
        <v>273</v>
      </c>
      <c r="B70" s="854"/>
      <c r="C70" s="854"/>
      <c r="D70" s="854"/>
      <c r="E70" s="854"/>
      <c r="F70" s="855"/>
      <c r="G70" s="941" t="s">
        <v>187</v>
      </c>
      <c r="H70" s="942"/>
      <c r="I70" s="942"/>
      <c r="J70" s="942"/>
      <c r="K70" s="942"/>
      <c r="L70" s="942"/>
      <c r="M70" s="942"/>
      <c r="N70" s="942"/>
      <c r="O70" s="942"/>
      <c r="P70" s="942"/>
      <c r="Q70" s="942"/>
      <c r="R70" s="942"/>
      <c r="S70" s="942"/>
      <c r="T70" s="942"/>
      <c r="U70" s="942"/>
      <c r="V70" s="942"/>
      <c r="W70" s="945" t="s">
        <v>285</v>
      </c>
      <c r="X70" s="946"/>
      <c r="Y70" s="951" t="s">
        <v>12</v>
      </c>
      <c r="Z70" s="951"/>
      <c r="AA70" s="952"/>
      <c r="AB70" s="953" t="s">
        <v>286</v>
      </c>
      <c r="AC70" s="953"/>
      <c r="AD70" s="953"/>
      <c r="AE70" s="348"/>
      <c r="AF70" s="349"/>
      <c r="AG70" s="349"/>
      <c r="AH70" s="349"/>
      <c r="AI70" s="348"/>
      <c r="AJ70" s="349"/>
      <c r="AK70" s="349"/>
      <c r="AL70" s="349"/>
      <c r="AM70" s="348"/>
      <c r="AN70" s="349"/>
      <c r="AO70" s="349"/>
      <c r="AP70" s="349"/>
      <c r="AQ70" s="348"/>
      <c r="AR70" s="349"/>
      <c r="AS70" s="349"/>
      <c r="AT70" s="818"/>
      <c r="AU70" s="349"/>
      <c r="AV70" s="349"/>
      <c r="AW70" s="349"/>
      <c r="AX70" s="350"/>
      <c r="AY70">
        <f t="shared" si="8"/>
        <v>0</v>
      </c>
    </row>
    <row r="71" spans="1:51"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15" t="s">
        <v>53</v>
      </c>
      <c r="Z71" s="115"/>
      <c r="AA71" s="116"/>
      <c r="AB71" s="976" t="s">
        <v>286</v>
      </c>
      <c r="AC71" s="976"/>
      <c r="AD71" s="976"/>
      <c r="AE71" s="348"/>
      <c r="AF71" s="349"/>
      <c r="AG71" s="349"/>
      <c r="AH71" s="349"/>
      <c r="AI71" s="348"/>
      <c r="AJ71" s="349"/>
      <c r="AK71" s="349"/>
      <c r="AL71" s="349"/>
      <c r="AM71" s="348"/>
      <c r="AN71" s="349"/>
      <c r="AO71" s="349"/>
      <c r="AP71" s="349"/>
      <c r="AQ71" s="348"/>
      <c r="AR71" s="349"/>
      <c r="AS71" s="349"/>
      <c r="AT71" s="818"/>
      <c r="AU71" s="349"/>
      <c r="AV71" s="349"/>
      <c r="AW71" s="349"/>
      <c r="AX71" s="350"/>
      <c r="AY71">
        <f t="shared" si="8"/>
        <v>0</v>
      </c>
    </row>
    <row r="72" spans="1:51"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15" t="s">
        <v>13</v>
      </c>
      <c r="Z72" s="115"/>
      <c r="AA72" s="116"/>
      <c r="AB72" s="977" t="s">
        <v>287</v>
      </c>
      <c r="AC72" s="977"/>
      <c r="AD72" s="977"/>
      <c r="AE72" s="356"/>
      <c r="AF72" s="357"/>
      <c r="AG72" s="357"/>
      <c r="AH72" s="357"/>
      <c r="AI72" s="356"/>
      <c r="AJ72" s="357"/>
      <c r="AK72" s="357"/>
      <c r="AL72" s="357"/>
      <c r="AM72" s="356"/>
      <c r="AN72" s="357"/>
      <c r="AO72" s="357"/>
      <c r="AP72" s="940"/>
      <c r="AQ72" s="348"/>
      <c r="AR72" s="349"/>
      <c r="AS72" s="349"/>
      <c r="AT72" s="818"/>
      <c r="AU72" s="349"/>
      <c r="AV72" s="349"/>
      <c r="AW72" s="349"/>
      <c r="AX72" s="350"/>
      <c r="AY72">
        <f t="shared" si="8"/>
        <v>0</v>
      </c>
    </row>
    <row r="73" spans="1:51" ht="18.75" hidden="1" customHeight="1" x14ac:dyDescent="0.2">
      <c r="A73" s="839" t="s">
        <v>269</v>
      </c>
      <c r="B73" s="840"/>
      <c r="C73" s="840"/>
      <c r="D73" s="840"/>
      <c r="E73" s="840"/>
      <c r="F73" s="841"/>
      <c r="G73" s="810"/>
      <c r="H73" s="184" t="s">
        <v>145</v>
      </c>
      <c r="I73" s="184"/>
      <c r="J73" s="184"/>
      <c r="K73" s="184"/>
      <c r="L73" s="184"/>
      <c r="M73" s="184"/>
      <c r="N73" s="184"/>
      <c r="O73" s="185"/>
      <c r="P73" s="200" t="s">
        <v>58</v>
      </c>
      <c r="Q73" s="184"/>
      <c r="R73" s="184"/>
      <c r="S73" s="184"/>
      <c r="T73" s="184"/>
      <c r="U73" s="184"/>
      <c r="V73" s="184"/>
      <c r="W73" s="184"/>
      <c r="X73" s="185"/>
      <c r="Y73" s="812"/>
      <c r="Z73" s="813"/>
      <c r="AA73" s="814"/>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2">
      <c r="A74" s="842"/>
      <c r="B74" s="843"/>
      <c r="C74" s="843"/>
      <c r="D74" s="843"/>
      <c r="E74" s="843"/>
      <c r="F74" s="844"/>
      <c r="G74" s="81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42"/>
      <c r="B75" s="843"/>
      <c r="C75" s="843"/>
      <c r="D75" s="843"/>
      <c r="E75" s="843"/>
      <c r="F75" s="844"/>
      <c r="G75" s="78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42"/>
      <c r="B76" s="843"/>
      <c r="C76" s="843"/>
      <c r="D76" s="843"/>
      <c r="E76" s="843"/>
      <c r="F76" s="844"/>
      <c r="G76" s="786"/>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42"/>
      <c r="B77" s="843"/>
      <c r="C77" s="843"/>
      <c r="D77" s="843"/>
      <c r="E77" s="843"/>
      <c r="F77" s="844"/>
      <c r="G77" s="787"/>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914" t="s">
        <v>299</v>
      </c>
      <c r="B78" s="915"/>
      <c r="C78" s="915"/>
      <c r="D78" s="915"/>
      <c r="E78" s="912" t="s">
        <v>247</v>
      </c>
      <c r="F78" s="913"/>
      <c r="G78" s="45" t="s">
        <v>187</v>
      </c>
      <c r="H78" s="796"/>
      <c r="I78" s="230"/>
      <c r="J78" s="230"/>
      <c r="K78" s="230"/>
      <c r="L78" s="230"/>
      <c r="M78" s="230"/>
      <c r="N78" s="230"/>
      <c r="O78" s="797"/>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2">
      <c r="A79" s="815" t="s">
        <v>148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11" t="s">
        <v>263</v>
      </c>
      <c r="AP79" s="112"/>
      <c r="AQ79" s="112"/>
      <c r="AR79" s="62" t="s">
        <v>261</v>
      </c>
      <c r="AS79" s="111"/>
      <c r="AT79" s="112"/>
      <c r="AU79" s="112"/>
      <c r="AV79" s="112"/>
      <c r="AW79" s="112"/>
      <c r="AX79" s="113"/>
      <c r="AY79">
        <f>COUNTIF($AR$79,"☑")</f>
        <v>0</v>
      </c>
    </row>
    <row r="80" spans="1:51" ht="18.75" hidden="1" customHeight="1" x14ac:dyDescent="0.2">
      <c r="A80" s="501" t="s">
        <v>146</v>
      </c>
      <c r="B80" s="848" t="s">
        <v>260</v>
      </c>
      <c r="C80" s="849"/>
      <c r="D80" s="849"/>
      <c r="E80" s="849"/>
      <c r="F80" s="850"/>
      <c r="G80" s="780" t="s">
        <v>138</v>
      </c>
      <c r="H80" s="780"/>
      <c r="I80" s="780"/>
      <c r="J80" s="780"/>
      <c r="K80" s="780"/>
      <c r="L80" s="780"/>
      <c r="M80" s="780"/>
      <c r="N80" s="780"/>
      <c r="O80" s="780"/>
      <c r="P80" s="780"/>
      <c r="Q80" s="780"/>
      <c r="R80" s="780"/>
      <c r="S80" s="780"/>
      <c r="T80" s="780"/>
      <c r="U80" s="780"/>
      <c r="V80" s="780"/>
      <c r="W80" s="780"/>
      <c r="X80" s="780"/>
      <c r="Y80" s="780"/>
      <c r="Z80" s="780"/>
      <c r="AA80" s="781"/>
      <c r="AB80" s="779" t="s">
        <v>616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c r="AY80">
        <f>COUNTA($G$82)</f>
        <v>0</v>
      </c>
    </row>
    <row r="81" spans="1:60" ht="22.5" hidden="1" customHeight="1" x14ac:dyDescent="0.2">
      <c r="A81" s="502"/>
      <c r="B81" s="851"/>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2"/>
      <c r="B82" s="851"/>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45"/>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2">
      <c r="A83" s="502"/>
      <c r="B83" s="851"/>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46"/>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2">
      <c r="A84" s="502"/>
      <c r="B84" s="852"/>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47"/>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2">
      <c r="A85" s="502"/>
      <c r="B85" s="534" t="s">
        <v>144</v>
      </c>
      <c r="C85" s="534"/>
      <c r="D85" s="534"/>
      <c r="E85" s="534"/>
      <c r="F85" s="535"/>
      <c r="G85" s="798" t="s">
        <v>60</v>
      </c>
      <c r="H85" s="780"/>
      <c r="I85" s="780"/>
      <c r="J85" s="780"/>
      <c r="K85" s="780"/>
      <c r="L85" s="780"/>
      <c r="M85" s="780"/>
      <c r="N85" s="780"/>
      <c r="O85" s="781"/>
      <c r="P85" s="779" t="s">
        <v>62</v>
      </c>
      <c r="Q85" s="780"/>
      <c r="R85" s="780"/>
      <c r="S85" s="780"/>
      <c r="T85" s="780"/>
      <c r="U85" s="780"/>
      <c r="V85" s="780"/>
      <c r="W85" s="780"/>
      <c r="X85" s="781"/>
      <c r="Y85" s="188"/>
      <c r="Z85" s="189"/>
      <c r="AA85" s="190"/>
      <c r="AB85" s="440" t="s">
        <v>11</v>
      </c>
      <c r="AC85" s="441"/>
      <c r="AD85" s="442"/>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2"/>
      <c r="B87" s="534"/>
      <c r="C87" s="534"/>
      <c r="D87" s="534"/>
      <c r="E87" s="534"/>
      <c r="F87" s="535"/>
      <c r="G87" s="217"/>
      <c r="H87" s="176"/>
      <c r="I87" s="176"/>
      <c r="J87" s="176"/>
      <c r="K87" s="176"/>
      <c r="L87" s="176"/>
      <c r="M87" s="176"/>
      <c r="N87" s="176"/>
      <c r="O87" s="218"/>
      <c r="P87" s="176"/>
      <c r="Q87" s="803"/>
      <c r="R87" s="803"/>
      <c r="S87" s="803"/>
      <c r="T87" s="803"/>
      <c r="U87" s="803"/>
      <c r="V87" s="803"/>
      <c r="W87" s="803"/>
      <c r="X87" s="804"/>
      <c r="Y87" s="748" t="s">
        <v>61</v>
      </c>
      <c r="Z87" s="749"/>
      <c r="AA87" s="750"/>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2"/>
      <c r="B88" s="534"/>
      <c r="C88" s="534"/>
      <c r="D88" s="534"/>
      <c r="E88" s="534"/>
      <c r="F88" s="535"/>
      <c r="G88" s="219"/>
      <c r="H88" s="220"/>
      <c r="I88" s="220"/>
      <c r="J88" s="220"/>
      <c r="K88" s="220"/>
      <c r="L88" s="220"/>
      <c r="M88" s="220"/>
      <c r="N88" s="220"/>
      <c r="O88" s="221"/>
      <c r="P88" s="805"/>
      <c r="Q88" s="805"/>
      <c r="R88" s="805"/>
      <c r="S88" s="805"/>
      <c r="T88" s="805"/>
      <c r="U88" s="805"/>
      <c r="V88" s="805"/>
      <c r="W88" s="805"/>
      <c r="X88" s="806"/>
      <c r="Y88" s="724" t="s">
        <v>53</v>
      </c>
      <c r="Z88" s="725"/>
      <c r="AA88" s="72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807"/>
      <c r="Y89" s="724" t="s">
        <v>13</v>
      </c>
      <c r="Z89" s="725"/>
      <c r="AA89" s="72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2"/>
      <c r="B90" s="534" t="s">
        <v>144</v>
      </c>
      <c r="C90" s="534"/>
      <c r="D90" s="534"/>
      <c r="E90" s="534"/>
      <c r="F90" s="535"/>
      <c r="G90" s="798" t="s">
        <v>60</v>
      </c>
      <c r="H90" s="780"/>
      <c r="I90" s="780"/>
      <c r="J90" s="780"/>
      <c r="K90" s="780"/>
      <c r="L90" s="780"/>
      <c r="M90" s="780"/>
      <c r="N90" s="780"/>
      <c r="O90" s="781"/>
      <c r="P90" s="779" t="s">
        <v>62</v>
      </c>
      <c r="Q90" s="780"/>
      <c r="R90" s="780"/>
      <c r="S90" s="780"/>
      <c r="T90" s="780"/>
      <c r="U90" s="780"/>
      <c r="V90" s="780"/>
      <c r="W90" s="780"/>
      <c r="X90" s="781"/>
      <c r="Y90" s="188"/>
      <c r="Z90" s="189"/>
      <c r="AA90" s="190"/>
      <c r="AB90" s="440" t="s">
        <v>11</v>
      </c>
      <c r="AC90" s="441"/>
      <c r="AD90" s="442"/>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2">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2"/>
      <c r="B92" s="534"/>
      <c r="C92" s="534"/>
      <c r="D92" s="534"/>
      <c r="E92" s="534"/>
      <c r="F92" s="535"/>
      <c r="G92" s="217"/>
      <c r="H92" s="176"/>
      <c r="I92" s="176"/>
      <c r="J92" s="176"/>
      <c r="K92" s="176"/>
      <c r="L92" s="176"/>
      <c r="M92" s="176"/>
      <c r="N92" s="176"/>
      <c r="O92" s="218"/>
      <c r="P92" s="176"/>
      <c r="Q92" s="803"/>
      <c r="R92" s="803"/>
      <c r="S92" s="803"/>
      <c r="T92" s="803"/>
      <c r="U92" s="803"/>
      <c r="V92" s="803"/>
      <c r="W92" s="803"/>
      <c r="X92" s="804"/>
      <c r="Y92" s="748" t="s">
        <v>61</v>
      </c>
      <c r="Z92" s="749"/>
      <c r="AA92" s="750"/>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2"/>
      <c r="B93" s="534"/>
      <c r="C93" s="534"/>
      <c r="D93" s="534"/>
      <c r="E93" s="534"/>
      <c r="F93" s="535"/>
      <c r="G93" s="219"/>
      <c r="H93" s="220"/>
      <c r="I93" s="220"/>
      <c r="J93" s="220"/>
      <c r="K93" s="220"/>
      <c r="L93" s="220"/>
      <c r="M93" s="220"/>
      <c r="N93" s="220"/>
      <c r="O93" s="221"/>
      <c r="P93" s="805"/>
      <c r="Q93" s="805"/>
      <c r="R93" s="805"/>
      <c r="S93" s="805"/>
      <c r="T93" s="805"/>
      <c r="U93" s="805"/>
      <c r="V93" s="805"/>
      <c r="W93" s="805"/>
      <c r="X93" s="806"/>
      <c r="Y93" s="724" t="s">
        <v>53</v>
      </c>
      <c r="Z93" s="725"/>
      <c r="AA93" s="72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807"/>
      <c r="Y94" s="724" t="s">
        <v>13</v>
      </c>
      <c r="Z94" s="725"/>
      <c r="AA94" s="72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2"/>
      <c r="B95" s="534" t="s">
        <v>144</v>
      </c>
      <c r="C95" s="534"/>
      <c r="D95" s="534"/>
      <c r="E95" s="534"/>
      <c r="F95" s="535"/>
      <c r="G95" s="798" t="s">
        <v>60</v>
      </c>
      <c r="H95" s="780"/>
      <c r="I95" s="780"/>
      <c r="J95" s="780"/>
      <c r="K95" s="780"/>
      <c r="L95" s="780"/>
      <c r="M95" s="780"/>
      <c r="N95" s="780"/>
      <c r="O95" s="781"/>
      <c r="P95" s="779" t="s">
        <v>62</v>
      </c>
      <c r="Q95" s="780"/>
      <c r="R95" s="780"/>
      <c r="S95" s="780"/>
      <c r="T95" s="780"/>
      <c r="U95" s="780"/>
      <c r="V95" s="780"/>
      <c r="W95" s="780"/>
      <c r="X95" s="781"/>
      <c r="Y95" s="188"/>
      <c r="Z95" s="189"/>
      <c r="AA95" s="190"/>
      <c r="AB95" s="440" t="s">
        <v>11</v>
      </c>
      <c r="AC95" s="441"/>
      <c r="AD95" s="442"/>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2"/>
      <c r="B97" s="534"/>
      <c r="C97" s="534"/>
      <c r="D97" s="534"/>
      <c r="E97" s="534"/>
      <c r="F97" s="535"/>
      <c r="G97" s="217"/>
      <c r="H97" s="176"/>
      <c r="I97" s="176"/>
      <c r="J97" s="176"/>
      <c r="K97" s="176"/>
      <c r="L97" s="176"/>
      <c r="M97" s="176"/>
      <c r="N97" s="176"/>
      <c r="O97" s="218"/>
      <c r="P97" s="176"/>
      <c r="Q97" s="803"/>
      <c r="R97" s="803"/>
      <c r="S97" s="803"/>
      <c r="T97" s="803"/>
      <c r="U97" s="803"/>
      <c r="V97" s="803"/>
      <c r="W97" s="803"/>
      <c r="X97" s="804"/>
      <c r="Y97" s="748" t="s">
        <v>61</v>
      </c>
      <c r="Z97" s="749"/>
      <c r="AA97" s="750"/>
      <c r="AB97" s="388"/>
      <c r="AC97" s="389"/>
      <c r="AD97" s="390"/>
      <c r="AE97" s="348"/>
      <c r="AF97" s="349"/>
      <c r="AG97" s="349"/>
      <c r="AH97" s="818"/>
      <c r="AI97" s="348"/>
      <c r="AJ97" s="349"/>
      <c r="AK97" s="349"/>
      <c r="AL97" s="81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2"/>
      <c r="B98" s="534"/>
      <c r="C98" s="534"/>
      <c r="D98" s="534"/>
      <c r="E98" s="534"/>
      <c r="F98" s="535"/>
      <c r="G98" s="219"/>
      <c r="H98" s="220"/>
      <c r="I98" s="220"/>
      <c r="J98" s="220"/>
      <c r="K98" s="220"/>
      <c r="L98" s="220"/>
      <c r="M98" s="220"/>
      <c r="N98" s="220"/>
      <c r="O98" s="221"/>
      <c r="P98" s="805"/>
      <c r="Q98" s="805"/>
      <c r="R98" s="805"/>
      <c r="S98" s="805"/>
      <c r="T98" s="805"/>
      <c r="U98" s="805"/>
      <c r="V98" s="805"/>
      <c r="W98" s="805"/>
      <c r="X98" s="806"/>
      <c r="Y98" s="724" t="s">
        <v>53</v>
      </c>
      <c r="Z98" s="725"/>
      <c r="AA98" s="726"/>
      <c r="AB98" s="285"/>
      <c r="AC98" s="286"/>
      <c r="AD98" s="287"/>
      <c r="AE98" s="348"/>
      <c r="AF98" s="349"/>
      <c r="AG98" s="349"/>
      <c r="AH98" s="818"/>
      <c r="AI98" s="348"/>
      <c r="AJ98" s="349"/>
      <c r="AK98" s="349"/>
      <c r="AL98" s="81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3"/>
      <c r="B99" s="882"/>
      <c r="C99" s="882"/>
      <c r="D99" s="882"/>
      <c r="E99" s="882"/>
      <c r="F99" s="883"/>
      <c r="G99" s="808"/>
      <c r="H99" s="233"/>
      <c r="I99" s="233"/>
      <c r="J99" s="233"/>
      <c r="K99" s="233"/>
      <c r="L99" s="233"/>
      <c r="M99" s="233"/>
      <c r="N99" s="233"/>
      <c r="O99" s="809"/>
      <c r="P99" s="845"/>
      <c r="Q99" s="845"/>
      <c r="R99" s="845"/>
      <c r="S99" s="845"/>
      <c r="T99" s="845"/>
      <c r="U99" s="845"/>
      <c r="V99" s="845"/>
      <c r="W99" s="845"/>
      <c r="X99" s="846"/>
      <c r="Y99" s="462" t="s">
        <v>13</v>
      </c>
      <c r="Z99" s="463"/>
      <c r="AA99" s="464"/>
      <c r="AB99" s="444" t="s">
        <v>14</v>
      </c>
      <c r="AC99" s="445"/>
      <c r="AD99" s="446"/>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2">
      <c r="A100" s="834" t="s">
        <v>270</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47"/>
      <c r="Z100" s="448"/>
      <c r="AA100" s="449"/>
      <c r="AB100" s="859" t="s">
        <v>11</v>
      </c>
      <c r="AC100" s="859"/>
      <c r="AD100" s="859"/>
      <c r="AE100" s="825" t="s">
        <v>306</v>
      </c>
      <c r="AF100" s="826"/>
      <c r="AG100" s="826"/>
      <c r="AH100" s="827"/>
      <c r="AI100" s="825" t="s">
        <v>328</v>
      </c>
      <c r="AJ100" s="826"/>
      <c r="AK100" s="826"/>
      <c r="AL100" s="827"/>
      <c r="AM100" s="825" t="s">
        <v>425</v>
      </c>
      <c r="AN100" s="826"/>
      <c r="AO100" s="826"/>
      <c r="AP100" s="827"/>
      <c r="AQ100" s="928" t="s">
        <v>333</v>
      </c>
      <c r="AR100" s="929"/>
      <c r="AS100" s="929"/>
      <c r="AT100" s="930"/>
      <c r="AU100" s="928" t="s">
        <v>457</v>
      </c>
      <c r="AV100" s="929"/>
      <c r="AW100" s="929"/>
      <c r="AX100" s="931"/>
    </row>
    <row r="101" spans="1:60" ht="23.25" customHeight="1" x14ac:dyDescent="0.2">
      <c r="A101" s="473"/>
      <c r="B101" s="474"/>
      <c r="C101" s="474"/>
      <c r="D101" s="474"/>
      <c r="E101" s="474"/>
      <c r="F101" s="475"/>
      <c r="G101" s="176" t="s">
        <v>639</v>
      </c>
      <c r="H101" s="176"/>
      <c r="I101" s="176"/>
      <c r="J101" s="176"/>
      <c r="K101" s="176"/>
      <c r="L101" s="176"/>
      <c r="M101" s="176"/>
      <c r="N101" s="176"/>
      <c r="O101" s="176"/>
      <c r="P101" s="176"/>
      <c r="Q101" s="176"/>
      <c r="R101" s="176"/>
      <c r="S101" s="176"/>
      <c r="T101" s="176"/>
      <c r="U101" s="176"/>
      <c r="V101" s="176"/>
      <c r="W101" s="176"/>
      <c r="X101" s="218"/>
      <c r="Y101" s="817" t="s">
        <v>54</v>
      </c>
      <c r="Z101" s="710"/>
      <c r="AA101" s="711"/>
      <c r="AB101" s="533" t="s">
        <v>640</v>
      </c>
      <c r="AC101" s="533"/>
      <c r="AD101" s="533"/>
      <c r="AE101" s="343" t="s">
        <v>634</v>
      </c>
      <c r="AF101" s="343"/>
      <c r="AG101" s="343"/>
      <c r="AH101" s="343"/>
      <c r="AI101" s="343" t="s">
        <v>634</v>
      </c>
      <c r="AJ101" s="343"/>
      <c r="AK101" s="343"/>
      <c r="AL101" s="343"/>
      <c r="AM101" s="343">
        <v>2</v>
      </c>
      <c r="AN101" s="343"/>
      <c r="AO101" s="343"/>
      <c r="AP101" s="343"/>
      <c r="AQ101" s="343" t="s">
        <v>688</v>
      </c>
      <c r="AR101" s="343"/>
      <c r="AS101" s="343"/>
      <c r="AT101" s="343"/>
      <c r="AU101" s="348" t="s">
        <v>663</v>
      </c>
      <c r="AV101" s="349"/>
      <c r="AW101" s="349"/>
      <c r="AX101" s="350"/>
    </row>
    <row r="102" spans="1:60" ht="23.25" customHeight="1" x14ac:dyDescent="0.2">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640</v>
      </c>
      <c r="AC102" s="533"/>
      <c r="AD102" s="533"/>
      <c r="AE102" s="343" t="s">
        <v>634</v>
      </c>
      <c r="AF102" s="343"/>
      <c r="AG102" s="343"/>
      <c r="AH102" s="343"/>
      <c r="AI102" s="343" t="s">
        <v>634</v>
      </c>
      <c r="AJ102" s="343"/>
      <c r="AK102" s="343"/>
      <c r="AL102" s="343"/>
      <c r="AM102" s="343">
        <v>2</v>
      </c>
      <c r="AN102" s="343"/>
      <c r="AO102" s="343"/>
      <c r="AP102" s="343"/>
      <c r="AQ102" s="343">
        <v>4</v>
      </c>
      <c r="AR102" s="343"/>
      <c r="AS102" s="343"/>
      <c r="AT102" s="343"/>
      <c r="AU102" s="356" t="s">
        <v>663</v>
      </c>
      <c r="AV102" s="357"/>
      <c r="AW102" s="357"/>
      <c r="AX102" s="932"/>
    </row>
    <row r="103" spans="1:60" ht="31.5" hidden="1" customHeight="1" x14ac:dyDescent="0.2">
      <c r="A103" s="470" t="s">
        <v>270</v>
      </c>
      <c r="B103" s="471"/>
      <c r="C103" s="471"/>
      <c r="D103" s="471"/>
      <c r="E103" s="471"/>
      <c r="F103" s="472"/>
      <c r="G103" s="725" t="s">
        <v>59</v>
      </c>
      <c r="H103" s="725"/>
      <c r="I103" s="725"/>
      <c r="J103" s="725"/>
      <c r="K103" s="725"/>
      <c r="L103" s="725"/>
      <c r="M103" s="725"/>
      <c r="N103" s="725"/>
      <c r="O103" s="725"/>
      <c r="P103" s="725"/>
      <c r="Q103" s="725"/>
      <c r="R103" s="725"/>
      <c r="S103" s="725"/>
      <c r="T103" s="725"/>
      <c r="U103" s="725"/>
      <c r="V103" s="725"/>
      <c r="W103" s="725"/>
      <c r="X103" s="726"/>
      <c r="Y103" s="450"/>
      <c r="Z103" s="451"/>
      <c r="AA103" s="452"/>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457</v>
      </c>
      <c r="AV103" s="346"/>
      <c r="AW103" s="346"/>
      <c r="AX103" s="347"/>
      <c r="AY103">
        <f>COUNTA($G$104)</f>
        <v>0</v>
      </c>
    </row>
    <row r="104" spans="1:60" ht="23.25" hidden="1" customHeight="1" x14ac:dyDescent="0.2">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70" t="s">
        <v>270</v>
      </c>
      <c r="B106" s="471"/>
      <c r="C106" s="471"/>
      <c r="D106" s="471"/>
      <c r="E106" s="471"/>
      <c r="F106" s="472"/>
      <c r="G106" s="725" t="s">
        <v>59</v>
      </c>
      <c r="H106" s="725"/>
      <c r="I106" s="725"/>
      <c r="J106" s="725"/>
      <c r="K106" s="725"/>
      <c r="L106" s="725"/>
      <c r="M106" s="725"/>
      <c r="N106" s="725"/>
      <c r="O106" s="725"/>
      <c r="P106" s="725"/>
      <c r="Q106" s="725"/>
      <c r="R106" s="725"/>
      <c r="S106" s="725"/>
      <c r="T106" s="725"/>
      <c r="U106" s="725"/>
      <c r="V106" s="725"/>
      <c r="W106" s="725"/>
      <c r="X106" s="726"/>
      <c r="Y106" s="450"/>
      <c r="Z106" s="451"/>
      <c r="AA106" s="452"/>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457</v>
      </c>
      <c r="AV106" s="346"/>
      <c r="AW106" s="346"/>
      <c r="AX106" s="347"/>
      <c r="AY106">
        <f>COUNTA($G$107)</f>
        <v>0</v>
      </c>
    </row>
    <row r="107" spans="1:60" ht="23.25" hidden="1" customHeight="1" x14ac:dyDescent="0.2">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70" t="s">
        <v>270</v>
      </c>
      <c r="B109" s="471"/>
      <c r="C109" s="471"/>
      <c r="D109" s="471"/>
      <c r="E109" s="471"/>
      <c r="F109" s="472"/>
      <c r="G109" s="725" t="s">
        <v>59</v>
      </c>
      <c r="H109" s="725"/>
      <c r="I109" s="725"/>
      <c r="J109" s="725"/>
      <c r="K109" s="725"/>
      <c r="L109" s="725"/>
      <c r="M109" s="725"/>
      <c r="N109" s="725"/>
      <c r="O109" s="725"/>
      <c r="P109" s="725"/>
      <c r="Q109" s="725"/>
      <c r="R109" s="725"/>
      <c r="S109" s="725"/>
      <c r="T109" s="725"/>
      <c r="U109" s="725"/>
      <c r="V109" s="725"/>
      <c r="W109" s="725"/>
      <c r="X109" s="726"/>
      <c r="Y109" s="450"/>
      <c r="Z109" s="451"/>
      <c r="AA109" s="452"/>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457</v>
      </c>
      <c r="AV109" s="346"/>
      <c r="AW109" s="346"/>
      <c r="AX109" s="347"/>
      <c r="AY109">
        <f>COUNTA($G$110)</f>
        <v>0</v>
      </c>
    </row>
    <row r="110" spans="1:60" ht="23.25" hidden="1" customHeight="1" x14ac:dyDescent="0.2">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0" t="s">
        <v>270</v>
      </c>
      <c r="B112" s="471"/>
      <c r="C112" s="471"/>
      <c r="D112" s="471"/>
      <c r="E112" s="471"/>
      <c r="F112" s="472"/>
      <c r="G112" s="725" t="s">
        <v>59</v>
      </c>
      <c r="H112" s="725"/>
      <c r="I112" s="725"/>
      <c r="J112" s="725"/>
      <c r="K112" s="725"/>
      <c r="L112" s="725"/>
      <c r="M112" s="725"/>
      <c r="N112" s="725"/>
      <c r="O112" s="725"/>
      <c r="P112" s="725"/>
      <c r="Q112" s="725"/>
      <c r="R112" s="725"/>
      <c r="S112" s="725"/>
      <c r="T112" s="725"/>
      <c r="U112" s="725"/>
      <c r="V112" s="725"/>
      <c r="W112" s="725"/>
      <c r="X112" s="726"/>
      <c r="Y112" s="450"/>
      <c r="Z112" s="451"/>
      <c r="AA112" s="452"/>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457</v>
      </c>
      <c r="AV112" s="346"/>
      <c r="AW112" s="346"/>
      <c r="AX112" s="347"/>
      <c r="AY112">
        <f>COUNTA($G$113)</f>
        <v>0</v>
      </c>
    </row>
    <row r="113" spans="1:51" ht="23.25" hidden="1" customHeight="1" x14ac:dyDescent="0.2">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818"/>
      <c r="AU113" s="343"/>
      <c r="AV113" s="343"/>
      <c r="AW113" s="343"/>
      <c r="AX113" s="344"/>
      <c r="AY113">
        <f>$AY$112</f>
        <v>0</v>
      </c>
    </row>
    <row r="114" spans="1:51" ht="23.25" hidden="1" customHeight="1" x14ac:dyDescent="0.2">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818"/>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306</v>
      </c>
      <c r="AF115" s="320"/>
      <c r="AG115" s="320"/>
      <c r="AH115" s="320"/>
      <c r="AI115" s="320" t="s">
        <v>328</v>
      </c>
      <c r="AJ115" s="320"/>
      <c r="AK115" s="320"/>
      <c r="AL115" s="320"/>
      <c r="AM115" s="320" t="s">
        <v>425</v>
      </c>
      <c r="AN115" s="320"/>
      <c r="AO115" s="320"/>
      <c r="AP115" s="320"/>
      <c r="AQ115" s="321" t="s">
        <v>458</v>
      </c>
      <c r="AR115" s="322"/>
      <c r="AS115" s="322"/>
      <c r="AT115" s="322"/>
      <c r="AU115" s="322"/>
      <c r="AV115" s="322"/>
      <c r="AW115" s="322"/>
      <c r="AX115" s="323"/>
    </row>
    <row r="116" spans="1:51" ht="23.25" customHeight="1" x14ac:dyDescent="0.2">
      <c r="A116" s="277"/>
      <c r="B116" s="278"/>
      <c r="C116" s="278"/>
      <c r="D116" s="278"/>
      <c r="E116" s="278"/>
      <c r="F116" s="279"/>
      <c r="G116" s="336" t="s">
        <v>641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642</v>
      </c>
      <c r="AC116" s="286"/>
      <c r="AD116" s="287"/>
      <c r="AE116" s="343" t="s">
        <v>634</v>
      </c>
      <c r="AF116" s="343"/>
      <c r="AG116" s="343"/>
      <c r="AH116" s="343"/>
      <c r="AI116" s="343" t="s">
        <v>634</v>
      </c>
      <c r="AJ116" s="343"/>
      <c r="AK116" s="343"/>
      <c r="AL116" s="343"/>
      <c r="AM116" s="343">
        <v>21</v>
      </c>
      <c r="AN116" s="343"/>
      <c r="AO116" s="343"/>
      <c r="AP116" s="343"/>
      <c r="AQ116" s="348">
        <v>12</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276</v>
      </c>
      <c r="AC117" s="328"/>
      <c r="AD117" s="329"/>
      <c r="AE117" s="291" t="s">
        <v>634</v>
      </c>
      <c r="AF117" s="291"/>
      <c r="AG117" s="291"/>
      <c r="AH117" s="291"/>
      <c r="AI117" s="291" t="s">
        <v>634</v>
      </c>
      <c r="AJ117" s="291"/>
      <c r="AK117" s="291"/>
      <c r="AL117" s="291"/>
      <c r="AM117" s="439" t="s">
        <v>690</v>
      </c>
      <c r="AN117" s="291"/>
      <c r="AO117" s="291"/>
      <c r="AP117" s="291"/>
      <c r="AQ117" s="439" t="s">
        <v>691</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306</v>
      </c>
      <c r="AF118" s="320"/>
      <c r="AG118" s="320"/>
      <c r="AH118" s="320"/>
      <c r="AI118" s="320" t="s">
        <v>328</v>
      </c>
      <c r="AJ118" s="320"/>
      <c r="AK118" s="320"/>
      <c r="AL118" s="320"/>
      <c r="AM118" s="320" t="s">
        <v>425</v>
      </c>
      <c r="AN118" s="320"/>
      <c r="AO118" s="320"/>
      <c r="AP118" s="320"/>
      <c r="AQ118" s="321" t="s">
        <v>458</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306</v>
      </c>
      <c r="AF121" s="320"/>
      <c r="AG121" s="320"/>
      <c r="AH121" s="320"/>
      <c r="AI121" s="320" t="s">
        <v>328</v>
      </c>
      <c r="AJ121" s="320"/>
      <c r="AK121" s="320"/>
      <c r="AL121" s="320"/>
      <c r="AM121" s="320" t="s">
        <v>425</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306</v>
      </c>
      <c r="AF124" s="320"/>
      <c r="AG124" s="320"/>
      <c r="AH124" s="320"/>
      <c r="AI124" s="320" t="s">
        <v>328</v>
      </c>
      <c r="AJ124" s="320"/>
      <c r="AK124" s="320"/>
      <c r="AL124" s="320"/>
      <c r="AM124" s="320" t="s">
        <v>425</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278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95" t="s">
        <v>321</v>
      </c>
      <c r="B130" s="993"/>
      <c r="C130" s="992" t="s">
        <v>188</v>
      </c>
      <c r="D130" s="993"/>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96"/>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9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2">
      <c r="A133" s="99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v>3</v>
      </c>
      <c r="AV133" s="163"/>
      <c r="AW133" s="164" t="s">
        <v>175</v>
      </c>
      <c r="AX133" s="165"/>
      <c r="AY133">
        <f>$AY$132</f>
        <v>1</v>
      </c>
    </row>
    <row r="134" spans="1:51" ht="39.75" customHeight="1" x14ac:dyDescent="0.2">
      <c r="A134" s="996"/>
      <c r="B134" s="238"/>
      <c r="C134" s="237"/>
      <c r="D134" s="238"/>
      <c r="E134" s="237"/>
      <c r="F134" s="299"/>
      <c r="G134" s="217" t="s">
        <v>645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287</v>
      </c>
      <c r="AC134" s="209"/>
      <c r="AD134" s="209"/>
      <c r="AE134" s="251" t="s">
        <v>634</v>
      </c>
      <c r="AF134" s="152"/>
      <c r="AG134" s="152"/>
      <c r="AH134" s="152"/>
      <c r="AI134" s="251" t="s">
        <v>634</v>
      </c>
      <c r="AJ134" s="152"/>
      <c r="AK134" s="152"/>
      <c r="AL134" s="152"/>
      <c r="AM134" s="251"/>
      <c r="AN134" s="152"/>
      <c r="AO134" s="152"/>
      <c r="AP134" s="152"/>
      <c r="AQ134" s="251" t="s">
        <v>634</v>
      </c>
      <c r="AR134" s="152"/>
      <c r="AS134" s="152"/>
      <c r="AT134" s="152"/>
      <c r="AU134" s="251" t="s">
        <v>696</v>
      </c>
      <c r="AV134" s="152"/>
      <c r="AW134" s="152"/>
      <c r="AX134" s="196"/>
      <c r="AY134">
        <f t="shared" ref="AY134:AY135" si="13">$AY$132</f>
        <v>1</v>
      </c>
    </row>
    <row r="135" spans="1:51" ht="39.75" customHeight="1" x14ac:dyDescent="0.2">
      <c r="A135" s="99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287</v>
      </c>
      <c r="AC135" s="160"/>
      <c r="AD135" s="160"/>
      <c r="AE135" s="251" t="s">
        <v>634</v>
      </c>
      <c r="AF135" s="152"/>
      <c r="AG135" s="152"/>
      <c r="AH135" s="152"/>
      <c r="AI135" s="251" t="s">
        <v>634</v>
      </c>
      <c r="AJ135" s="152"/>
      <c r="AK135" s="152"/>
      <c r="AL135" s="152"/>
      <c r="AM135" s="251">
        <v>90</v>
      </c>
      <c r="AN135" s="152"/>
      <c r="AO135" s="152"/>
      <c r="AP135" s="152"/>
      <c r="AQ135" s="251" t="s">
        <v>634</v>
      </c>
      <c r="AR135" s="152"/>
      <c r="AS135" s="152"/>
      <c r="AT135" s="152"/>
      <c r="AU135" s="251">
        <v>90</v>
      </c>
      <c r="AV135" s="152"/>
      <c r="AW135" s="152"/>
      <c r="AX135" s="196"/>
      <c r="AY135">
        <f t="shared" si="13"/>
        <v>1</v>
      </c>
    </row>
    <row r="136" spans="1:51" ht="18.75" hidden="1" customHeight="1" x14ac:dyDescent="0.2">
      <c r="A136" s="99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9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9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9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9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9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9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9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9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9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9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9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9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9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9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9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96"/>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2">
      <c r="A153" s="99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9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9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2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9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2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9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2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9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96"/>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9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9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9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2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9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2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9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2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9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96"/>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9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9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9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2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9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2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9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2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9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96"/>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9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9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9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2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9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2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9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2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9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96"/>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9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9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9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2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9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2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9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2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9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9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96"/>
      <c r="B188" s="238"/>
      <c r="C188" s="237"/>
      <c r="D188" s="238"/>
      <c r="E188" s="175" t="s">
        <v>670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9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9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9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9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9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9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9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9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9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9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9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9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9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9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9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9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9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9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9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9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9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9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9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96"/>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2">
      <c r="A213" s="99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96"/>
      <c r="B214" s="238"/>
      <c r="C214" s="237"/>
      <c r="D214" s="238"/>
      <c r="E214" s="237"/>
      <c r="F214" s="299"/>
      <c r="G214" s="217"/>
      <c r="H214" s="176"/>
      <c r="I214" s="176"/>
      <c r="J214" s="176"/>
      <c r="K214" s="176"/>
      <c r="L214" s="176"/>
      <c r="M214" s="176"/>
      <c r="N214" s="176"/>
      <c r="O214" s="176"/>
      <c r="P214" s="218"/>
      <c r="Q214" s="983"/>
      <c r="R214" s="984"/>
      <c r="S214" s="984"/>
      <c r="T214" s="984"/>
      <c r="U214" s="984"/>
      <c r="V214" s="984"/>
      <c r="W214" s="984"/>
      <c r="X214" s="984"/>
      <c r="Y214" s="984"/>
      <c r="Z214" s="984"/>
      <c r="AA214" s="98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96"/>
      <c r="B215" s="238"/>
      <c r="C215" s="237"/>
      <c r="D215" s="238"/>
      <c r="E215" s="237"/>
      <c r="F215" s="299"/>
      <c r="G215" s="219"/>
      <c r="H215" s="220"/>
      <c r="I215" s="220"/>
      <c r="J215" s="220"/>
      <c r="K215" s="220"/>
      <c r="L215" s="220"/>
      <c r="M215" s="220"/>
      <c r="N215" s="220"/>
      <c r="O215" s="220"/>
      <c r="P215" s="221"/>
      <c r="Q215" s="986"/>
      <c r="R215" s="987"/>
      <c r="S215" s="987"/>
      <c r="T215" s="987"/>
      <c r="U215" s="987"/>
      <c r="V215" s="987"/>
      <c r="W215" s="987"/>
      <c r="X215" s="987"/>
      <c r="Y215" s="987"/>
      <c r="Z215" s="987"/>
      <c r="AA215" s="98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96"/>
      <c r="B216" s="238"/>
      <c r="C216" s="237"/>
      <c r="D216" s="238"/>
      <c r="E216" s="237"/>
      <c r="F216" s="299"/>
      <c r="G216" s="219"/>
      <c r="H216" s="220"/>
      <c r="I216" s="220"/>
      <c r="J216" s="220"/>
      <c r="K216" s="220"/>
      <c r="L216" s="220"/>
      <c r="M216" s="220"/>
      <c r="N216" s="220"/>
      <c r="O216" s="220"/>
      <c r="P216" s="221"/>
      <c r="Q216" s="986"/>
      <c r="R216" s="987"/>
      <c r="S216" s="987"/>
      <c r="T216" s="987"/>
      <c r="U216" s="987"/>
      <c r="V216" s="987"/>
      <c r="W216" s="987"/>
      <c r="X216" s="987"/>
      <c r="Y216" s="987"/>
      <c r="Z216" s="987"/>
      <c r="AA216" s="98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96"/>
      <c r="B217" s="238"/>
      <c r="C217" s="237"/>
      <c r="D217" s="238"/>
      <c r="E217" s="237"/>
      <c r="F217" s="299"/>
      <c r="G217" s="219"/>
      <c r="H217" s="220"/>
      <c r="I217" s="220"/>
      <c r="J217" s="220"/>
      <c r="K217" s="220"/>
      <c r="L217" s="220"/>
      <c r="M217" s="220"/>
      <c r="N217" s="220"/>
      <c r="O217" s="220"/>
      <c r="P217" s="221"/>
      <c r="Q217" s="986"/>
      <c r="R217" s="987"/>
      <c r="S217" s="987"/>
      <c r="T217" s="987"/>
      <c r="U217" s="987"/>
      <c r="V217" s="987"/>
      <c r="W217" s="987"/>
      <c r="X217" s="987"/>
      <c r="Y217" s="987"/>
      <c r="Z217" s="987"/>
      <c r="AA217" s="98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96"/>
      <c r="B218" s="238"/>
      <c r="C218" s="237"/>
      <c r="D218" s="238"/>
      <c r="E218" s="237"/>
      <c r="F218" s="299"/>
      <c r="G218" s="222"/>
      <c r="H218" s="179"/>
      <c r="I218" s="179"/>
      <c r="J218" s="179"/>
      <c r="K218" s="179"/>
      <c r="L218" s="179"/>
      <c r="M218" s="179"/>
      <c r="N218" s="179"/>
      <c r="O218" s="179"/>
      <c r="P218" s="223"/>
      <c r="Q218" s="989"/>
      <c r="R218" s="990"/>
      <c r="S218" s="990"/>
      <c r="T218" s="990"/>
      <c r="U218" s="990"/>
      <c r="V218" s="990"/>
      <c r="W218" s="990"/>
      <c r="X218" s="990"/>
      <c r="Y218" s="990"/>
      <c r="Z218" s="990"/>
      <c r="AA218" s="99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96"/>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9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96"/>
      <c r="B221" s="238"/>
      <c r="C221" s="237"/>
      <c r="D221" s="238"/>
      <c r="E221" s="237"/>
      <c r="F221" s="299"/>
      <c r="G221" s="217"/>
      <c r="H221" s="176"/>
      <c r="I221" s="176"/>
      <c r="J221" s="176"/>
      <c r="K221" s="176"/>
      <c r="L221" s="176"/>
      <c r="M221" s="176"/>
      <c r="N221" s="176"/>
      <c r="O221" s="176"/>
      <c r="P221" s="218"/>
      <c r="Q221" s="983"/>
      <c r="R221" s="984"/>
      <c r="S221" s="984"/>
      <c r="T221" s="984"/>
      <c r="U221" s="984"/>
      <c r="V221" s="984"/>
      <c r="W221" s="984"/>
      <c r="X221" s="984"/>
      <c r="Y221" s="984"/>
      <c r="Z221" s="984"/>
      <c r="AA221" s="98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96"/>
      <c r="B222" s="238"/>
      <c r="C222" s="237"/>
      <c r="D222" s="238"/>
      <c r="E222" s="237"/>
      <c r="F222" s="299"/>
      <c r="G222" s="219"/>
      <c r="H222" s="220"/>
      <c r="I222" s="220"/>
      <c r="J222" s="220"/>
      <c r="K222" s="220"/>
      <c r="L222" s="220"/>
      <c r="M222" s="220"/>
      <c r="N222" s="220"/>
      <c r="O222" s="220"/>
      <c r="P222" s="221"/>
      <c r="Q222" s="986"/>
      <c r="R222" s="987"/>
      <c r="S222" s="987"/>
      <c r="T222" s="987"/>
      <c r="U222" s="987"/>
      <c r="V222" s="987"/>
      <c r="W222" s="987"/>
      <c r="X222" s="987"/>
      <c r="Y222" s="987"/>
      <c r="Z222" s="987"/>
      <c r="AA222" s="98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96"/>
      <c r="B223" s="238"/>
      <c r="C223" s="237"/>
      <c r="D223" s="238"/>
      <c r="E223" s="237"/>
      <c r="F223" s="299"/>
      <c r="G223" s="219"/>
      <c r="H223" s="220"/>
      <c r="I223" s="220"/>
      <c r="J223" s="220"/>
      <c r="K223" s="220"/>
      <c r="L223" s="220"/>
      <c r="M223" s="220"/>
      <c r="N223" s="220"/>
      <c r="O223" s="220"/>
      <c r="P223" s="221"/>
      <c r="Q223" s="986"/>
      <c r="R223" s="987"/>
      <c r="S223" s="987"/>
      <c r="T223" s="987"/>
      <c r="U223" s="987"/>
      <c r="V223" s="987"/>
      <c r="W223" s="987"/>
      <c r="X223" s="987"/>
      <c r="Y223" s="987"/>
      <c r="Z223" s="987"/>
      <c r="AA223" s="98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96"/>
      <c r="B224" s="238"/>
      <c r="C224" s="237"/>
      <c r="D224" s="238"/>
      <c r="E224" s="237"/>
      <c r="F224" s="299"/>
      <c r="G224" s="219"/>
      <c r="H224" s="220"/>
      <c r="I224" s="220"/>
      <c r="J224" s="220"/>
      <c r="K224" s="220"/>
      <c r="L224" s="220"/>
      <c r="M224" s="220"/>
      <c r="N224" s="220"/>
      <c r="O224" s="220"/>
      <c r="P224" s="221"/>
      <c r="Q224" s="986"/>
      <c r="R224" s="987"/>
      <c r="S224" s="987"/>
      <c r="T224" s="987"/>
      <c r="U224" s="987"/>
      <c r="V224" s="987"/>
      <c r="W224" s="987"/>
      <c r="X224" s="987"/>
      <c r="Y224" s="987"/>
      <c r="Z224" s="987"/>
      <c r="AA224" s="98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96"/>
      <c r="B225" s="238"/>
      <c r="C225" s="237"/>
      <c r="D225" s="238"/>
      <c r="E225" s="237"/>
      <c r="F225" s="299"/>
      <c r="G225" s="222"/>
      <c r="H225" s="179"/>
      <c r="I225" s="179"/>
      <c r="J225" s="179"/>
      <c r="K225" s="179"/>
      <c r="L225" s="179"/>
      <c r="M225" s="179"/>
      <c r="N225" s="179"/>
      <c r="O225" s="179"/>
      <c r="P225" s="223"/>
      <c r="Q225" s="989"/>
      <c r="R225" s="990"/>
      <c r="S225" s="990"/>
      <c r="T225" s="990"/>
      <c r="U225" s="990"/>
      <c r="V225" s="990"/>
      <c r="W225" s="990"/>
      <c r="X225" s="990"/>
      <c r="Y225" s="990"/>
      <c r="Z225" s="990"/>
      <c r="AA225" s="99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96"/>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9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96"/>
      <c r="B228" s="238"/>
      <c r="C228" s="237"/>
      <c r="D228" s="238"/>
      <c r="E228" s="237"/>
      <c r="F228" s="299"/>
      <c r="G228" s="217"/>
      <c r="H228" s="176"/>
      <c r="I228" s="176"/>
      <c r="J228" s="176"/>
      <c r="K228" s="176"/>
      <c r="L228" s="176"/>
      <c r="M228" s="176"/>
      <c r="N228" s="176"/>
      <c r="O228" s="176"/>
      <c r="P228" s="218"/>
      <c r="Q228" s="983"/>
      <c r="R228" s="984"/>
      <c r="S228" s="984"/>
      <c r="T228" s="984"/>
      <c r="U228" s="984"/>
      <c r="V228" s="984"/>
      <c r="W228" s="984"/>
      <c r="X228" s="984"/>
      <c r="Y228" s="984"/>
      <c r="Z228" s="984"/>
      <c r="AA228" s="98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96"/>
      <c r="B229" s="238"/>
      <c r="C229" s="237"/>
      <c r="D229" s="238"/>
      <c r="E229" s="237"/>
      <c r="F229" s="299"/>
      <c r="G229" s="219"/>
      <c r="H229" s="220"/>
      <c r="I229" s="220"/>
      <c r="J229" s="220"/>
      <c r="K229" s="220"/>
      <c r="L229" s="220"/>
      <c r="M229" s="220"/>
      <c r="N229" s="220"/>
      <c r="O229" s="220"/>
      <c r="P229" s="221"/>
      <c r="Q229" s="986"/>
      <c r="R229" s="987"/>
      <c r="S229" s="987"/>
      <c r="T229" s="987"/>
      <c r="U229" s="987"/>
      <c r="V229" s="987"/>
      <c r="W229" s="987"/>
      <c r="X229" s="987"/>
      <c r="Y229" s="987"/>
      <c r="Z229" s="987"/>
      <c r="AA229" s="98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96"/>
      <c r="B230" s="238"/>
      <c r="C230" s="237"/>
      <c r="D230" s="238"/>
      <c r="E230" s="237"/>
      <c r="F230" s="299"/>
      <c r="G230" s="219"/>
      <c r="H230" s="220"/>
      <c r="I230" s="220"/>
      <c r="J230" s="220"/>
      <c r="K230" s="220"/>
      <c r="L230" s="220"/>
      <c r="M230" s="220"/>
      <c r="N230" s="220"/>
      <c r="O230" s="220"/>
      <c r="P230" s="221"/>
      <c r="Q230" s="986"/>
      <c r="R230" s="987"/>
      <c r="S230" s="987"/>
      <c r="T230" s="987"/>
      <c r="U230" s="987"/>
      <c r="V230" s="987"/>
      <c r="W230" s="987"/>
      <c r="X230" s="987"/>
      <c r="Y230" s="987"/>
      <c r="Z230" s="987"/>
      <c r="AA230" s="98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96"/>
      <c r="B231" s="238"/>
      <c r="C231" s="237"/>
      <c r="D231" s="238"/>
      <c r="E231" s="237"/>
      <c r="F231" s="299"/>
      <c r="G231" s="219"/>
      <c r="H231" s="220"/>
      <c r="I231" s="220"/>
      <c r="J231" s="220"/>
      <c r="K231" s="220"/>
      <c r="L231" s="220"/>
      <c r="M231" s="220"/>
      <c r="N231" s="220"/>
      <c r="O231" s="220"/>
      <c r="P231" s="221"/>
      <c r="Q231" s="986"/>
      <c r="R231" s="987"/>
      <c r="S231" s="987"/>
      <c r="T231" s="987"/>
      <c r="U231" s="987"/>
      <c r="V231" s="987"/>
      <c r="W231" s="987"/>
      <c r="X231" s="987"/>
      <c r="Y231" s="987"/>
      <c r="Z231" s="987"/>
      <c r="AA231" s="98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96"/>
      <c r="B232" s="238"/>
      <c r="C232" s="237"/>
      <c r="D232" s="238"/>
      <c r="E232" s="237"/>
      <c r="F232" s="299"/>
      <c r="G232" s="222"/>
      <c r="H232" s="179"/>
      <c r="I232" s="179"/>
      <c r="J232" s="179"/>
      <c r="K232" s="179"/>
      <c r="L232" s="179"/>
      <c r="M232" s="179"/>
      <c r="N232" s="179"/>
      <c r="O232" s="179"/>
      <c r="P232" s="223"/>
      <c r="Q232" s="989"/>
      <c r="R232" s="990"/>
      <c r="S232" s="990"/>
      <c r="T232" s="990"/>
      <c r="U232" s="990"/>
      <c r="V232" s="990"/>
      <c r="W232" s="990"/>
      <c r="X232" s="990"/>
      <c r="Y232" s="990"/>
      <c r="Z232" s="990"/>
      <c r="AA232" s="99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96"/>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9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96"/>
      <c r="B235" s="238"/>
      <c r="C235" s="237"/>
      <c r="D235" s="238"/>
      <c r="E235" s="237"/>
      <c r="F235" s="299"/>
      <c r="G235" s="217"/>
      <c r="H235" s="176"/>
      <c r="I235" s="176"/>
      <c r="J235" s="176"/>
      <c r="K235" s="176"/>
      <c r="L235" s="176"/>
      <c r="M235" s="176"/>
      <c r="N235" s="176"/>
      <c r="O235" s="176"/>
      <c r="P235" s="218"/>
      <c r="Q235" s="983"/>
      <c r="R235" s="984"/>
      <c r="S235" s="984"/>
      <c r="T235" s="984"/>
      <c r="U235" s="984"/>
      <c r="V235" s="984"/>
      <c r="W235" s="984"/>
      <c r="X235" s="984"/>
      <c r="Y235" s="984"/>
      <c r="Z235" s="984"/>
      <c r="AA235" s="98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96"/>
      <c r="B236" s="238"/>
      <c r="C236" s="237"/>
      <c r="D236" s="238"/>
      <c r="E236" s="237"/>
      <c r="F236" s="299"/>
      <c r="G236" s="219"/>
      <c r="H236" s="220"/>
      <c r="I236" s="220"/>
      <c r="J236" s="220"/>
      <c r="K236" s="220"/>
      <c r="L236" s="220"/>
      <c r="M236" s="220"/>
      <c r="N236" s="220"/>
      <c r="O236" s="220"/>
      <c r="P236" s="221"/>
      <c r="Q236" s="986"/>
      <c r="R236" s="987"/>
      <c r="S236" s="987"/>
      <c r="T236" s="987"/>
      <c r="U236" s="987"/>
      <c r="V236" s="987"/>
      <c r="W236" s="987"/>
      <c r="X236" s="987"/>
      <c r="Y236" s="987"/>
      <c r="Z236" s="987"/>
      <c r="AA236" s="98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96"/>
      <c r="B237" s="238"/>
      <c r="C237" s="237"/>
      <c r="D237" s="238"/>
      <c r="E237" s="237"/>
      <c r="F237" s="299"/>
      <c r="G237" s="219"/>
      <c r="H237" s="220"/>
      <c r="I237" s="220"/>
      <c r="J237" s="220"/>
      <c r="K237" s="220"/>
      <c r="L237" s="220"/>
      <c r="M237" s="220"/>
      <c r="N237" s="220"/>
      <c r="O237" s="220"/>
      <c r="P237" s="221"/>
      <c r="Q237" s="986"/>
      <c r="R237" s="987"/>
      <c r="S237" s="987"/>
      <c r="T237" s="987"/>
      <c r="U237" s="987"/>
      <c r="V237" s="987"/>
      <c r="W237" s="987"/>
      <c r="X237" s="987"/>
      <c r="Y237" s="987"/>
      <c r="Z237" s="987"/>
      <c r="AA237" s="98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96"/>
      <c r="B238" s="238"/>
      <c r="C238" s="237"/>
      <c r="D238" s="238"/>
      <c r="E238" s="237"/>
      <c r="F238" s="299"/>
      <c r="G238" s="219"/>
      <c r="H238" s="220"/>
      <c r="I238" s="220"/>
      <c r="J238" s="220"/>
      <c r="K238" s="220"/>
      <c r="L238" s="220"/>
      <c r="M238" s="220"/>
      <c r="N238" s="220"/>
      <c r="O238" s="220"/>
      <c r="P238" s="221"/>
      <c r="Q238" s="986"/>
      <c r="R238" s="987"/>
      <c r="S238" s="987"/>
      <c r="T238" s="987"/>
      <c r="U238" s="987"/>
      <c r="V238" s="987"/>
      <c r="W238" s="987"/>
      <c r="X238" s="987"/>
      <c r="Y238" s="987"/>
      <c r="Z238" s="987"/>
      <c r="AA238" s="98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96"/>
      <c r="B239" s="238"/>
      <c r="C239" s="237"/>
      <c r="D239" s="238"/>
      <c r="E239" s="237"/>
      <c r="F239" s="299"/>
      <c r="G239" s="222"/>
      <c r="H239" s="179"/>
      <c r="I239" s="179"/>
      <c r="J239" s="179"/>
      <c r="K239" s="179"/>
      <c r="L239" s="179"/>
      <c r="M239" s="179"/>
      <c r="N239" s="179"/>
      <c r="O239" s="179"/>
      <c r="P239" s="223"/>
      <c r="Q239" s="989"/>
      <c r="R239" s="990"/>
      <c r="S239" s="990"/>
      <c r="T239" s="990"/>
      <c r="U239" s="990"/>
      <c r="V239" s="990"/>
      <c r="W239" s="990"/>
      <c r="X239" s="990"/>
      <c r="Y239" s="990"/>
      <c r="Z239" s="990"/>
      <c r="AA239" s="99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96"/>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9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96"/>
      <c r="B242" s="238"/>
      <c r="C242" s="237"/>
      <c r="D242" s="238"/>
      <c r="E242" s="237"/>
      <c r="F242" s="299"/>
      <c r="G242" s="217"/>
      <c r="H242" s="176"/>
      <c r="I242" s="176"/>
      <c r="J242" s="176"/>
      <c r="K242" s="176"/>
      <c r="L242" s="176"/>
      <c r="M242" s="176"/>
      <c r="N242" s="176"/>
      <c r="O242" s="176"/>
      <c r="P242" s="218"/>
      <c r="Q242" s="983"/>
      <c r="R242" s="984"/>
      <c r="S242" s="984"/>
      <c r="T242" s="984"/>
      <c r="U242" s="984"/>
      <c r="V242" s="984"/>
      <c r="W242" s="984"/>
      <c r="X242" s="984"/>
      <c r="Y242" s="984"/>
      <c r="Z242" s="984"/>
      <c r="AA242" s="98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96"/>
      <c r="B243" s="238"/>
      <c r="C243" s="237"/>
      <c r="D243" s="238"/>
      <c r="E243" s="237"/>
      <c r="F243" s="299"/>
      <c r="G243" s="219"/>
      <c r="H243" s="220"/>
      <c r="I243" s="220"/>
      <c r="J243" s="220"/>
      <c r="K243" s="220"/>
      <c r="L243" s="220"/>
      <c r="M243" s="220"/>
      <c r="N243" s="220"/>
      <c r="O243" s="220"/>
      <c r="P243" s="221"/>
      <c r="Q243" s="986"/>
      <c r="R243" s="987"/>
      <c r="S243" s="987"/>
      <c r="T243" s="987"/>
      <c r="U243" s="987"/>
      <c r="V243" s="987"/>
      <c r="W243" s="987"/>
      <c r="X243" s="987"/>
      <c r="Y243" s="987"/>
      <c r="Z243" s="987"/>
      <c r="AA243" s="98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96"/>
      <c r="B244" s="238"/>
      <c r="C244" s="237"/>
      <c r="D244" s="238"/>
      <c r="E244" s="237"/>
      <c r="F244" s="299"/>
      <c r="G244" s="219"/>
      <c r="H244" s="220"/>
      <c r="I244" s="220"/>
      <c r="J244" s="220"/>
      <c r="K244" s="220"/>
      <c r="L244" s="220"/>
      <c r="M244" s="220"/>
      <c r="N244" s="220"/>
      <c r="O244" s="220"/>
      <c r="P244" s="221"/>
      <c r="Q244" s="986"/>
      <c r="R244" s="987"/>
      <c r="S244" s="987"/>
      <c r="T244" s="987"/>
      <c r="U244" s="987"/>
      <c r="V244" s="987"/>
      <c r="W244" s="987"/>
      <c r="X244" s="987"/>
      <c r="Y244" s="987"/>
      <c r="Z244" s="987"/>
      <c r="AA244" s="98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96"/>
      <c r="B245" s="238"/>
      <c r="C245" s="237"/>
      <c r="D245" s="238"/>
      <c r="E245" s="237"/>
      <c r="F245" s="299"/>
      <c r="G245" s="219"/>
      <c r="H245" s="220"/>
      <c r="I245" s="220"/>
      <c r="J245" s="220"/>
      <c r="K245" s="220"/>
      <c r="L245" s="220"/>
      <c r="M245" s="220"/>
      <c r="N245" s="220"/>
      <c r="O245" s="220"/>
      <c r="P245" s="221"/>
      <c r="Q245" s="986"/>
      <c r="R245" s="987"/>
      <c r="S245" s="987"/>
      <c r="T245" s="987"/>
      <c r="U245" s="987"/>
      <c r="V245" s="987"/>
      <c r="W245" s="987"/>
      <c r="X245" s="987"/>
      <c r="Y245" s="987"/>
      <c r="Z245" s="987"/>
      <c r="AA245" s="98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96"/>
      <c r="B246" s="238"/>
      <c r="C246" s="237"/>
      <c r="D246" s="238"/>
      <c r="E246" s="300"/>
      <c r="F246" s="301"/>
      <c r="G246" s="222"/>
      <c r="H246" s="179"/>
      <c r="I246" s="179"/>
      <c r="J246" s="179"/>
      <c r="K246" s="179"/>
      <c r="L246" s="179"/>
      <c r="M246" s="179"/>
      <c r="N246" s="179"/>
      <c r="O246" s="179"/>
      <c r="P246" s="223"/>
      <c r="Q246" s="989"/>
      <c r="R246" s="990"/>
      <c r="S246" s="990"/>
      <c r="T246" s="990"/>
      <c r="U246" s="990"/>
      <c r="V246" s="990"/>
      <c r="W246" s="990"/>
      <c r="X246" s="990"/>
      <c r="Y246" s="990"/>
      <c r="Z246" s="990"/>
      <c r="AA246" s="99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9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9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9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9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9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9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9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9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9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9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9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9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9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9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9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9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9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9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9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9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9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9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9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9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9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96"/>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2">
      <c r="A273" s="99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96"/>
      <c r="B274" s="238"/>
      <c r="C274" s="237"/>
      <c r="D274" s="238"/>
      <c r="E274" s="237"/>
      <c r="F274" s="299"/>
      <c r="G274" s="217"/>
      <c r="H274" s="176"/>
      <c r="I274" s="176"/>
      <c r="J274" s="176"/>
      <c r="K274" s="176"/>
      <c r="L274" s="176"/>
      <c r="M274" s="176"/>
      <c r="N274" s="176"/>
      <c r="O274" s="176"/>
      <c r="P274" s="218"/>
      <c r="Q274" s="983"/>
      <c r="R274" s="984"/>
      <c r="S274" s="984"/>
      <c r="T274" s="984"/>
      <c r="U274" s="984"/>
      <c r="V274" s="984"/>
      <c r="W274" s="984"/>
      <c r="X274" s="984"/>
      <c r="Y274" s="984"/>
      <c r="Z274" s="984"/>
      <c r="AA274" s="98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96"/>
      <c r="B275" s="238"/>
      <c r="C275" s="237"/>
      <c r="D275" s="238"/>
      <c r="E275" s="237"/>
      <c r="F275" s="299"/>
      <c r="G275" s="219"/>
      <c r="H275" s="220"/>
      <c r="I275" s="220"/>
      <c r="J275" s="220"/>
      <c r="K275" s="220"/>
      <c r="L275" s="220"/>
      <c r="M275" s="220"/>
      <c r="N275" s="220"/>
      <c r="O275" s="220"/>
      <c r="P275" s="221"/>
      <c r="Q275" s="986"/>
      <c r="R275" s="987"/>
      <c r="S275" s="987"/>
      <c r="T275" s="987"/>
      <c r="U275" s="987"/>
      <c r="V275" s="987"/>
      <c r="W275" s="987"/>
      <c r="X275" s="987"/>
      <c r="Y275" s="987"/>
      <c r="Z275" s="987"/>
      <c r="AA275" s="98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96"/>
      <c r="B276" s="238"/>
      <c r="C276" s="237"/>
      <c r="D276" s="238"/>
      <c r="E276" s="237"/>
      <c r="F276" s="299"/>
      <c r="G276" s="219"/>
      <c r="H276" s="220"/>
      <c r="I276" s="220"/>
      <c r="J276" s="220"/>
      <c r="K276" s="220"/>
      <c r="L276" s="220"/>
      <c r="M276" s="220"/>
      <c r="N276" s="220"/>
      <c r="O276" s="220"/>
      <c r="P276" s="221"/>
      <c r="Q276" s="986"/>
      <c r="R276" s="987"/>
      <c r="S276" s="987"/>
      <c r="T276" s="987"/>
      <c r="U276" s="987"/>
      <c r="V276" s="987"/>
      <c r="W276" s="987"/>
      <c r="X276" s="987"/>
      <c r="Y276" s="987"/>
      <c r="Z276" s="987"/>
      <c r="AA276" s="98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96"/>
      <c r="B277" s="238"/>
      <c r="C277" s="237"/>
      <c r="D277" s="238"/>
      <c r="E277" s="237"/>
      <c r="F277" s="299"/>
      <c r="G277" s="219"/>
      <c r="H277" s="220"/>
      <c r="I277" s="220"/>
      <c r="J277" s="220"/>
      <c r="K277" s="220"/>
      <c r="L277" s="220"/>
      <c r="M277" s="220"/>
      <c r="N277" s="220"/>
      <c r="O277" s="220"/>
      <c r="P277" s="221"/>
      <c r="Q277" s="986"/>
      <c r="R277" s="987"/>
      <c r="S277" s="987"/>
      <c r="T277" s="987"/>
      <c r="U277" s="987"/>
      <c r="V277" s="987"/>
      <c r="W277" s="987"/>
      <c r="X277" s="987"/>
      <c r="Y277" s="987"/>
      <c r="Z277" s="987"/>
      <c r="AA277" s="98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96"/>
      <c r="B278" s="238"/>
      <c r="C278" s="237"/>
      <c r="D278" s="238"/>
      <c r="E278" s="237"/>
      <c r="F278" s="299"/>
      <c r="G278" s="222"/>
      <c r="H278" s="179"/>
      <c r="I278" s="179"/>
      <c r="J278" s="179"/>
      <c r="K278" s="179"/>
      <c r="L278" s="179"/>
      <c r="M278" s="179"/>
      <c r="N278" s="179"/>
      <c r="O278" s="179"/>
      <c r="P278" s="223"/>
      <c r="Q278" s="989"/>
      <c r="R278" s="990"/>
      <c r="S278" s="990"/>
      <c r="T278" s="990"/>
      <c r="U278" s="990"/>
      <c r="V278" s="990"/>
      <c r="W278" s="990"/>
      <c r="X278" s="990"/>
      <c r="Y278" s="990"/>
      <c r="Z278" s="990"/>
      <c r="AA278" s="99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96"/>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9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96"/>
      <c r="B281" s="238"/>
      <c r="C281" s="237"/>
      <c r="D281" s="238"/>
      <c r="E281" s="237"/>
      <c r="F281" s="299"/>
      <c r="G281" s="217"/>
      <c r="H281" s="176"/>
      <c r="I281" s="176"/>
      <c r="J281" s="176"/>
      <c r="K281" s="176"/>
      <c r="L281" s="176"/>
      <c r="M281" s="176"/>
      <c r="N281" s="176"/>
      <c r="O281" s="176"/>
      <c r="P281" s="218"/>
      <c r="Q281" s="983"/>
      <c r="R281" s="984"/>
      <c r="S281" s="984"/>
      <c r="T281" s="984"/>
      <c r="U281" s="984"/>
      <c r="V281" s="984"/>
      <c r="W281" s="984"/>
      <c r="X281" s="984"/>
      <c r="Y281" s="984"/>
      <c r="Z281" s="984"/>
      <c r="AA281" s="98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96"/>
      <c r="B282" s="238"/>
      <c r="C282" s="237"/>
      <c r="D282" s="238"/>
      <c r="E282" s="237"/>
      <c r="F282" s="299"/>
      <c r="G282" s="219"/>
      <c r="H282" s="220"/>
      <c r="I282" s="220"/>
      <c r="J282" s="220"/>
      <c r="K282" s="220"/>
      <c r="L282" s="220"/>
      <c r="M282" s="220"/>
      <c r="N282" s="220"/>
      <c r="O282" s="220"/>
      <c r="P282" s="221"/>
      <c r="Q282" s="986"/>
      <c r="R282" s="987"/>
      <c r="S282" s="987"/>
      <c r="T282" s="987"/>
      <c r="U282" s="987"/>
      <c r="V282" s="987"/>
      <c r="W282" s="987"/>
      <c r="X282" s="987"/>
      <c r="Y282" s="987"/>
      <c r="Z282" s="987"/>
      <c r="AA282" s="98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96"/>
      <c r="B283" s="238"/>
      <c r="C283" s="237"/>
      <c r="D283" s="238"/>
      <c r="E283" s="237"/>
      <c r="F283" s="299"/>
      <c r="G283" s="219"/>
      <c r="H283" s="220"/>
      <c r="I283" s="220"/>
      <c r="J283" s="220"/>
      <c r="K283" s="220"/>
      <c r="L283" s="220"/>
      <c r="M283" s="220"/>
      <c r="N283" s="220"/>
      <c r="O283" s="220"/>
      <c r="P283" s="221"/>
      <c r="Q283" s="986"/>
      <c r="R283" s="987"/>
      <c r="S283" s="987"/>
      <c r="T283" s="987"/>
      <c r="U283" s="987"/>
      <c r="V283" s="987"/>
      <c r="W283" s="987"/>
      <c r="X283" s="987"/>
      <c r="Y283" s="987"/>
      <c r="Z283" s="987"/>
      <c r="AA283" s="98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96"/>
      <c r="B284" s="238"/>
      <c r="C284" s="237"/>
      <c r="D284" s="238"/>
      <c r="E284" s="237"/>
      <c r="F284" s="299"/>
      <c r="G284" s="219"/>
      <c r="H284" s="220"/>
      <c r="I284" s="220"/>
      <c r="J284" s="220"/>
      <c r="K284" s="220"/>
      <c r="L284" s="220"/>
      <c r="M284" s="220"/>
      <c r="N284" s="220"/>
      <c r="O284" s="220"/>
      <c r="P284" s="221"/>
      <c r="Q284" s="986"/>
      <c r="R284" s="987"/>
      <c r="S284" s="987"/>
      <c r="T284" s="987"/>
      <c r="U284" s="987"/>
      <c r="V284" s="987"/>
      <c r="W284" s="987"/>
      <c r="X284" s="987"/>
      <c r="Y284" s="987"/>
      <c r="Z284" s="987"/>
      <c r="AA284" s="98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96"/>
      <c r="B285" s="238"/>
      <c r="C285" s="237"/>
      <c r="D285" s="238"/>
      <c r="E285" s="237"/>
      <c r="F285" s="299"/>
      <c r="G285" s="222"/>
      <c r="H285" s="179"/>
      <c r="I285" s="179"/>
      <c r="J285" s="179"/>
      <c r="K285" s="179"/>
      <c r="L285" s="179"/>
      <c r="M285" s="179"/>
      <c r="N285" s="179"/>
      <c r="O285" s="179"/>
      <c r="P285" s="223"/>
      <c r="Q285" s="989"/>
      <c r="R285" s="990"/>
      <c r="S285" s="990"/>
      <c r="T285" s="990"/>
      <c r="U285" s="990"/>
      <c r="V285" s="990"/>
      <c r="W285" s="990"/>
      <c r="X285" s="990"/>
      <c r="Y285" s="990"/>
      <c r="Z285" s="990"/>
      <c r="AA285" s="99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96"/>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9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96"/>
      <c r="B288" s="238"/>
      <c r="C288" s="237"/>
      <c r="D288" s="238"/>
      <c r="E288" s="237"/>
      <c r="F288" s="299"/>
      <c r="G288" s="217"/>
      <c r="H288" s="176"/>
      <c r="I288" s="176"/>
      <c r="J288" s="176"/>
      <c r="K288" s="176"/>
      <c r="L288" s="176"/>
      <c r="M288" s="176"/>
      <c r="N288" s="176"/>
      <c r="O288" s="176"/>
      <c r="P288" s="218"/>
      <c r="Q288" s="983"/>
      <c r="R288" s="984"/>
      <c r="S288" s="984"/>
      <c r="T288" s="984"/>
      <c r="U288" s="984"/>
      <c r="V288" s="984"/>
      <c r="W288" s="984"/>
      <c r="X288" s="984"/>
      <c r="Y288" s="984"/>
      <c r="Z288" s="984"/>
      <c r="AA288" s="98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96"/>
      <c r="B289" s="238"/>
      <c r="C289" s="237"/>
      <c r="D289" s="238"/>
      <c r="E289" s="237"/>
      <c r="F289" s="299"/>
      <c r="G289" s="219"/>
      <c r="H289" s="220"/>
      <c r="I289" s="220"/>
      <c r="J289" s="220"/>
      <c r="K289" s="220"/>
      <c r="L289" s="220"/>
      <c r="M289" s="220"/>
      <c r="N289" s="220"/>
      <c r="O289" s="220"/>
      <c r="P289" s="221"/>
      <c r="Q289" s="986"/>
      <c r="R289" s="987"/>
      <c r="S289" s="987"/>
      <c r="T289" s="987"/>
      <c r="U289" s="987"/>
      <c r="V289" s="987"/>
      <c r="W289" s="987"/>
      <c r="X289" s="987"/>
      <c r="Y289" s="987"/>
      <c r="Z289" s="987"/>
      <c r="AA289" s="98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96"/>
      <c r="B290" s="238"/>
      <c r="C290" s="237"/>
      <c r="D290" s="238"/>
      <c r="E290" s="237"/>
      <c r="F290" s="299"/>
      <c r="G290" s="219"/>
      <c r="H290" s="220"/>
      <c r="I290" s="220"/>
      <c r="J290" s="220"/>
      <c r="K290" s="220"/>
      <c r="L290" s="220"/>
      <c r="M290" s="220"/>
      <c r="N290" s="220"/>
      <c r="O290" s="220"/>
      <c r="P290" s="221"/>
      <c r="Q290" s="986"/>
      <c r="R290" s="987"/>
      <c r="S290" s="987"/>
      <c r="T290" s="987"/>
      <c r="U290" s="987"/>
      <c r="V290" s="987"/>
      <c r="W290" s="987"/>
      <c r="X290" s="987"/>
      <c r="Y290" s="987"/>
      <c r="Z290" s="987"/>
      <c r="AA290" s="98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96"/>
      <c r="B291" s="238"/>
      <c r="C291" s="237"/>
      <c r="D291" s="238"/>
      <c r="E291" s="237"/>
      <c r="F291" s="299"/>
      <c r="G291" s="219"/>
      <c r="H291" s="220"/>
      <c r="I291" s="220"/>
      <c r="J291" s="220"/>
      <c r="K291" s="220"/>
      <c r="L291" s="220"/>
      <c r="M291" s="220"/>
      <c r="N291" s="220"/>
      <c r="O291" s="220"/>
      <c r="P291" s="221"/>
      <c r="Q291" s="986"/>
      <c r="R291" s="987"/>
      <c r="S291" s="987"/>
      <c r="T291" s="987"/>
      <c r="U291" s="987"/>
      <c r="V291" s="987"/>
      <c r="W291" s="987"/>
      <c r="X291" s="987"/>
      <c r="Y291" s="987"/>
      <c r="Z291" s="987"/>
      <c r="AA291" s="98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96"/>
      <c r="B292" s="238"/>
      <c r="C292" s="237"/>
      <c r="D292" s="238"/>
      <c r="E292" s="237"/>
      <c r="F292" s="299"/>
      <c r="G292" s="222"/>
      <c r="H292" s="179"/>
      <c r="I292" s="179"/>
      <c r="J292" s="179"/>
      <c r="K292" s="179"/>
      <c r="L292" s="179"/>
      <c r="M292" s="179"/>
      <c r="N292" s="179"/>
      <c r="O292" s="179"/>
      <c r="P292" s="223"/>
      <c r="Q292" s="989"/>
      <c r="R292" s="990"/>
      <c r="S292" s="990"/>
      <c r="T292" s="990"/>
      <c r="U292" s="990"/>
      <c r="V292" s="990"/>
      <c r="W292" s="990"/>
      <c r="X292" s="990"/>
      <c r="Y292" s="990"/>
      <c r="Z292" s="990"/>
      <c r="AA292" s="99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96"/>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9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96"/>
      <c r="B295" s="238"/>
      <c r="C295" s="237"/>
      <c r="D295" s="238"/>
      <c r="E295" s="237"/>
      <c r="F295" s="299"/>
      <c r="G295" s="217"/>
      <c r="H295" s="176"/>
      <c r="I295" s="176"/>
      <c r="J295" s="176"/>
      <c r="K295" s="176"/>
      <c r="L295" s="176"/>
      <c r="M295" s="176"/>
      <c r="N295" s="176"/>
      <c r="O295" s="176"/>
      <c r="P295" s="218"/>
      <c r="Q295" s="983"/>
      <c r="R295" s="984"/>
      <c r="S295" s="984"/>
      <c r="T295" s="984"/>
      <c r="U295" s="984"/>
      <c r="V295" s="984"/>
      <c r="W295" s="984"/>
      <c r="X295" s="984"/>
      <c r="Y295" s="984"/>
      <c r="Z295" s="984"/>
      <c r="AA295" s="98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96"/>
      <c r="B296" s="238"/>
      <c r="C296" s="237"/>
      <c r="D296" s="238"/>
      <c r="E296" s="237"/>
      <c r="F296" s="299"/>
      <c r="G296" s="219"/>
      <c r="H296" s="220"/>
      <c r="I296" s="220"/>
      <c r="J296" s="220"/>
      <c r="K296" s="220"/>
      <c r="L296" s="220"/>
      <c r="M296" s="220"/>
      <c r="N296" s="220"/>
      <c r="O296" s="220"/>
      <c r="P296" s="221"/>
      <c r="Q296" s="986"/>
      <c r="R296" s="987"/>
      <c r="S296" s="987"/>
      <c r="T296" s="987"/>
      <c r="U296" s="987"/>
      <c r="V296" s="987"/>
      <c r="W296" s="987"/>
      <c r="X296" s="987"/>
      <c r="Y296" s="987"/>
      <c r="Z296" s="987"/>
      <c r="AA296" s="98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96"/>
      <c r="B297" s="238"/>
      <c r="C297" s="237"/>
      <c r="D297" s="238"/>
      <c r="E297" s="237"/>
      <c r="F297" s="299"/>
      <c r="G297" s="219"/>
      <c r="H297" s="220"/>
      <c r="I297" s="220"/>
      <c r="J297" s="220"/>
      <c r="K297" s="220"/>
      <c r="L297" s="220"/>
      <c r="M297" s="220"/>
      <c r="N297" s="220"/>
      <c r="O297" s="220"/>
      <c r="P297" s="221"/>
      <c r="Q297" s="986"/>
      <c r="R297" s="987"/>
      <c r="S297" s="987"/>
      <c r="T297" s="987"/>
      <c r="U297" s="987"/>
      <c r="V297" s="987"/>
      <c r="W297" s="987"/>
      <c r="X297" s="987"/>
      <c r="Y297" s="987"/>
      <c r="Z297" s="987"/>
      <c r="AA297" s="98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96"/>
      <c r="B298" s="238"/>
      <c r="C298" s="237"/>
      <c r="D298" s="238"/>
      <c r="E298" s="237"/>
      <c r="F298" s="299"/>
      <c r="G298" s="219"/>
      <c r="H298" s="220"/>
      <c r="I298" s="220"/>
      <c r="J298" s="220"/>
      <c r="K298" s="220"/>
      <c r="L298" s="220"/>
      <c r="M298" s="220"/>
      <c r="N298" s="220"/>
      <c r="O298" s="220"/>
      <c r="P298" s="221"/>
      <c r="Q298" s="986"/>
      <c r="R298" s="987"/>
      <c r="S298" s="987"/>
      <c r="T298" s="987"/>
      <c r="U298" s="987"/>
      <c r="V298" s="987"/>
      <c r="W298" s="987"/>
      <c r="X298" s="987"/>
      <c r="Y298" s="987"/>
      <c r="Z298" s="987"/>
      <c r="AA298" s="98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96"/>
      <c r="B299" s="238"/>
      <c r="C299" s="237"/>
      <c r="D299" s="238"/>
      <c r="E299" s="237"/>
      <c r="F299" s="299"/>
      <c r="G299" s="222"/>
      <c r="H299" s="179"/>
      <c r="I299" s="179"/>
      <c r="J299" s="179"/>
      <c r="K299" s="179"/>
      <c r="L299" s="179"/>
      <c r="M299" s="179"/>
      <c r="N299" s="179"/>
      <c r="O299" s="179"/>
      <c r="P299" s="223"/>
      <c r="Q299" s="989"/>
      <c r="R299" s="990"/>
      <c r="S299" s="990"/>
      <c r="T299" s="990"/>
      <c r="U299" s="990"/>
      <c r="V299" s="990"/>
      <c r="W299" s="990"/>
      <c r="X299" s="990"/>
      <c r="Y299" s="990"/>
      <c r="Z299" s="990"/>
      <c r="AA299" s="99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96"/>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9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96"/>
      <c r="B302" s="238"/>
      <c r="C302" s="237"/>
      <c r="D302" s="238"/>
      <c r="E302" s="237"/>
      <c r="F302" s="299"/>
      <c r="G302" s="217"/>
      <c r="H302" s="176"/>
      <c r="I302" s="176"/>
      <c r="J302" s="176"/>
      <c r="K302" s="176"/>
      <c r="L302" s="176"/>
      <c r="M302" s="176"/>
      <c r="N302" s="176"/>
      <c r="O302" s="176"/>
      <c r="P302" s="218"/>
      <c r="Q302" s="983"/>
      <c r="R302" s="984"/>
      <c r="S302" s="984"/>
      <c r="T302" s="984"/>
      <c r="U302" s="984"/>
      <c r="V302" s="984"/>
      <c r="W302" s="984"/>
      <c r="X302" s="984"/>
      <c r="Y302" s="984"/>
      <c r="Z302" s="984"/>
      <c r="AA302" s="98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96"/>
      <c r="B303" s="238"/>
      <c r="C303" s="237"/>
      <c r="D303" s="238"/>
      <c r="E303" s="237"/>
      <c r="F303" s="299"/>
      <c r="G303" s="219"/>
      <c r="H303" s="220"/>
      <c r="I303" s="220"/>
      <c r="J303" s="220"/>
      <c r="K303" s="220"/>
      <c r="L303" s="220"/>
      <c r="M303" s="220"/>
      <c r="N303" s="220"/>
      <c r="O303" s="220"/>
      <c r="P303" s="221"/>
      <c r="Q303" s="986"/>
      <c r="R303" s="987"/>
      <c r="S303" s="987"/>
      <c r="T303" s="987"/>
      <c r="U303" s="987"/>
      <c r="V303" s="987"/>
      <c r="W303" s="987"/>
      <c r="X303" s="987"/>
      <c r="Y303" s="987"/>
      <c r="Z303" s="987"/>
      <c r="AA303" s="98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96"/>
      <c r="B304" s="238"/>
      <c r="C304" s="237"/>
      <c r="D304" s="238"/>
      <c r="E304" s="237"/>
      <c r="F304" s="299"/>
      <c r="G304" s="219"/>
      <c r="H304" s="220"/>
      <c r="I304" s="220"/>
      <c r="J304" s="220"/>
      <c r="K304" s="220"/>
      <c r="L304" s="220"/>
      <c r="M304" s="220"/>
      <c r="N304" s="220"/>
      <c r="O304" s="220"/>
      <c r="P304" s="221"/>
      <c r="Q304" s="986"/>
      <c r="R304" s="987"/>
      <c r="S304" s="987"/>
      <c r="T304" s="987"/>
      <c r="U304" s="987"/>
      <c r="V304" s="987"/>
      <c r="W304" s="987"/>
      <c r="X304" s="987"/>
      <c r="Y304" s="987"/>
      <c r="Z304" s="987"/>
      <c r="AA304" s="98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96"/>
      <c r="B305" s="238"/>
      <c r="C305" s="237"/>
      <c r="D305" s="238"/>
      <c r="E305" s="237"/>
      <c r="F305" s="299"/>
      <c r="G305" s="219"/>
      <c r="H305" s="220"/>
      <c r="I305" s="220"/>
      <c r="J305" s="220"/>
      <c r="K305" s="220"/>
      <c r="L305" s="220"/>
      <c r="M305" s="220"/>
      <c r="N305" s="220"/>
      <c r="O305" s="220"/>
      <c r="P305" s="221"/>
      <c r="Q305" s="986"/>
      <c r="R305" s="987"/>
      <c r="S305" s="987"/>
      <c r="T305" s="987"/>
      <c r="U305" s="987"/>
      <c r="V305" s="987"/>
      <c r="W305" s="987"/>
      <c r="X305" s="987"/>
      <c r="Y305" s="987"/>
      <c r="Z305" s="987"/>
      <c r="AA305" s="98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96"/>
      <c r="B306" s="238"/>
      <c r="C306" s="237"/>
      <c r="D306" s="238"/>
      <c r="E306" s="300"/>
      <c r="F306" s="301"/>
      <c r="G306" s="222"/>
      <c r="H306" s="179"/>
      <c r="I306" s="179"/>
      <c r="J306" s="179"/>
      <c r="K306" s="179"/>
      <c r="L306" s="179"/>
      <c r="M306" s="179"/>
      <c r="N306" s="179"/>
      <c r="O306" s="179"/>
      <c r="P306" s="223"/>
      <c r="Q306" s="989"/>
      <c r="R306" s="990"/>
      <c r="S306" s="990"/>
      <c r="T306" s="990"/>
      <c r="U306" s="990"/>
      <c r="V306" s="990"/>
      <c r="W306" s="990"/>
      <c r="X306" s="990"/>
      <c r="Y306" s="990"/>
      <c r="Z306" s="990"/>
      <c r="AA306" s="99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9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9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9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9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9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9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9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9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9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9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9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9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9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9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9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9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9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9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9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9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9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9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9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9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9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96"/>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2">
      <c r="A333" s="99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96"/>
      <c r="B334" s="238"/>
      <c r="C334" s="237"/>
      <c r="D334" s="238"/>
      <c r="E334" s="237"/>
      <c r="F334" s="299"/>
      <c r="G334" s="217"/>
      <c r="H334" s="176"/>
      <c r="I334" s="176"/>
      <c r="J334" s="176"/>
      <c r="K334" s="176"/>
      <c r="L334" s="176"/>
      <c r="M334" s="176"/>
      <c r="N334" s="176"/>
      <c r="O334" s="176"/>
      <c r="P334" s="218"/>
      <c r="Q334" s="983"/>
      <c r="R334" s="984"/>
      <c r="S334" s="984"/>
      <c r="T334" s="984"/>
      <c r="U334" s="984"/>
      <c r="V334" s="984"/>
      <c r="W334" s="984"/>
      <c r="X334" s="984"/>
      <c r="Y334" s="984"/>
      <c r="Z334" s="984"/>
      <c r="AA334" s="98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96"/>
      <c r="B335" s="238"/>
      <c r="C335" s="237"/>
      <c r="D335" s="238"/>
      <c r="E335" s="237"/>
      <c r="F335" s="299"/>
      <c r="G335" s="219"/>
      <c r="H335" s="220"/>
      <c r="I335" s="220"/>
      <c r="J335" s="220"/>
      <c r="K335" s="220"/>
      <c r="L335" s="220"/>
      <c r="M335" s="220"/>
      <c r="N335" s="220"/>
      <c r="O335" s="220"/>
      <c r="P335" s="221"/>
      <c r="Q335" s="986"/>
      <c r="R335" s="987"/>
      <c r="S335" s="987"/>
      <c r="T335" s="987"/>
      <c r="U335" s="987"/>
      <c r="V335" s="987"/>
      <c r="W335" s="987"/>
      <c r="X335" s="987"/>
      <c r="Y335" s="987"/>
      <c r="Z335" s="987"/>
      <c r="AA335" s="98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96"/>
      <c r="B336" s="238"/>
      <c r="C336" s="237"/>
      <c r="D336" s="238"/>
      <c r="E336" s="237"/>
      <c r="F336" s="299"/>
      <c r="G336" s="219"/>
      <c r="H336" s="220"/>
      <c r="I336" s="220"/>
      <c r="J336" s="220"/>
      <c r="K336" s="220"/>
      <c r="L336" s="220"/>
      <c r="M336" s="220"/>
      <c r="N336" s="220"/>
      <c r="O336" s="220"/>
      <c r="P336" s="221"/>
      <c r="Q336" s="986"/>
      <c r="R336" s="987"/>
      <c r="S336" s="987"/>
      <c r="T336" s="987"/>
      <c r="U336" s="987"/>
      <c r="V336" s="987"/>
      <c r="W336" s="987"/>
      <c r="X336" s="987"/>
      <c r="Y336" s="987"/>
      <c r="Z336" s="987"/>
      <c r="AA336" s="98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96"/>
      <c r="B337" s="238"/>
      <c r="C337" s="237"/>
      <c r="D337" s="238"/>
      <c r="E337" s="237"/>
      <c r="F337" s="299"/>
      <c r="G337" s="219"/>
      <c r="H337" s="220"/>
      <c r="I337" s="220"/>
      <c r="J337" s="220"/>
      <c r="K337" s="220"/>
      <c r="L337" s="220"/>
      <c r="M337" s="220"/>
      <c r="N337" s="220"/>
      <c r="O337" s="220"/>
      <c r="P337" s="221"/>
      <c r="Q337" s="986"/>
      <c r="R337" s="987"/>
      <c r="S337" s="987"/>
      <c r="T337" s="987"/>
      <c r="U337" s="987"/>
      <c r="V337" s="987"/>
      <c r="W337" s="987"/>
      <c r="X337" s="987"/>
      <c r="Y337" s="987"/>
      <c r="Z337" s="987"/>
      <c r="AA337" s="98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96"/>
      <c r="B338" s="238"/>
      <c r="C338" s="237"/>
      <c r="D338" s="238"/>
      <c r="E338" s="237"/>
      <c r="F338" s="299"/>
      <c r="G338" s="222"/>
      <c r="H338" s="179"/>
      <c r="I338" s="179"/>
      <c r="J338" s="179"/>
      <c r="K338" s="179"/>
      <c r="L338" s="179"/>
      <c r="M338" s="179"/>
      <c r="N338" s="179"/>
      <c r="O338" s="179"/>
      <c r="P338" s="223"/>
      <c r="Q338" s="989"/>
      <c r="R338" s="990"/>
      <c r="S338" s="990"/>
      <c r="T338" s="990"/>
      <c r="U338" s="990"/>
      <c r="V338" s="990"/>
      <c r="W338" s="990"/>
      <c r="X338" s="990"/>
      <c r="Y338" s="990"/>
      <c r="Z338" s="990"/>
      <c r="AA338" s="99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96"/>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9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96"/>
      <c r="B341" s="238"/>
      <c r="C341" s="237"/>
      <c r="D341" s="238"/>
      <c r="E341" s="237"/>
      <c r="F341" s="299"/>
      <c r="G341" s="217"/>
      <c r="H341" s="176"/>
      <c r="I341" s="176"/>
      <c r="J341" s="176"/>
      <c r="K341" s="176"/>
      <c r="L341" s="176"/>
      <c r="M341" s="176"/>
      <c r="N341" s="176"/>
      <c r="O341" s="176"/>
      <c r="P341" s="218"/>
      <c r="Q341" s="983"/>
      <c r="R341" s="984"/>
      <c r="S341" s="984"/>
      <c r="T341" s="984"/>
      <c r="U341" s="984"/>
      <c r="V341" s="984"/>
      <c r="W341" s="984"/>
      <c r="X341" s="984"/>
      <c r="Y341" s="984"/>
      <c r="Z341" s="984"/>
      <c r="AA341" s="98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96"/>
      <c r="B342" s="238"/>
      <c r="C342" s="237"/>
      <c r="D342" s="238"/>
      <c r="E342" s="237"/>
      <c r="F342" s="299"/>
      <c r="G342" s="219"/>
      <c r="H342" s="220"/>
      <c r="I342" s="220"/>
      <c r="J342" s="220"/>
      <c r="K342" s="220"/>
      <c r="L342" s="220"/>
      <c r="M342" s="220"/>
      <c r="N342" s="220"/>
      <c r="O342" s="220"/>
      <c r="P342" s="221"/>
      <c r="Q342" s="986"/>
      <c r="R342" s="987"/>
      <c r="S342" s="987"/>
      <c r="T342" s="987"/>
      <c r="U342" s="987"/>
      <c r="V342" s="987"/>
      <c r="W342" s="987"/>
      <c r="X342" s="987"/>
      <c r="Y342" s="987"/>
      <c r="Z342" s="987"/>
      <c r="AA342" s="98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96"/>
      <c r="B343" s="238"/>
      <c r="C343" s="237"/>
      <c r="D343" s="238"/>
      <c r="E343" s="237"/>
      <c r="F343" s="299"/>
      <c r="G343" s="219"/>
      <c r="H343" s="220"/>
      <c r="I343" s="220"/>
      <c r="J343" s="220"/>
      <c r="K343" s="220"/>
      <c r="L343" s="220"/>
      <c r="M343" s="220"/>
      <c r="N343" s="220"/>
      <c r="O343" s="220"/>
      <c r="P343" s="221"/>
      <c r="Q343" s="986"/>
      <c r="R343" s="987"/>
      <c r="S343" s="987"/>
      <c r="T343" s="987"/>
      <c r="U343" s="987"/>
      <c r="V343" s="987"/>
      <c r="W343" s="987"/>
      <c r="X343" s="987"/>
      <c r="Y343" s="987"/>
      <c r="Z343" s="987"/>
      <c r="AA343" s="98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96"/>
      <c r="B344" s="238"/>
      <c r="C344" s="237"/>
      <c r="D344" s="238"/>
      <c r="E344" s="237"/>
      <c r="F344" s="299"/>
      <c r="G344" s="219"/>
      <c r="H344" s="220"/>
      <c r="I344" s="220"/>
      <c r="J344" s="220"/>
      <c r="K344" s="220"/>
      <c r="L344" s="220"/>
      <c r="M344" s="220"/>
      <c r="N344" s="220"/>
      <c r="O344" s="220"/>
      <c r="P344" s="221"/>
      <c r="Q344" s="986"/>
      <c r="R344" s="987"/>
      <c r="S344" s="987"/>
      <c r="T344" s="987"/>
      <c r="U344" s="987"/>
      <c r="V344" s="987"/>
      <c r="W344" s="987"/>
      <c r="X344" s="987"/>
      <c r="Y344" s="987"/>
      <c r="Z344" s="987"/>
      <c r="AA344" s="98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96"/>
      <c r="B345" s="238"/>
      <c r="C345" s="237"/>
      <c r="D345" s="238"/>
      <c r="E345" s="237"/>
      <c r="F345" s="299"/>
      <c r="G345" s="222"/>
      <c r="H345" s="179"/>
      <c r="I345" s="179"/>
      <c r="J345" s="179"/>
      <c r="K345" s="179"/>
      <c r="L345" s="179"/>
      <c r="M345" s="179"/>
      <c r="N345" s="179"/>
      <c r="O345" s="179"/>
      <c r="P345" s="223"/>
      <c r="Q345" s="989"/>
      <c r="R345" s="990"/>
      <c r="S345" s="990"/>
      <c r="T345" s="990"/>
      <c r="U345" s="990"/>
      <c r="V345" s="990"/>
      <c r="W345" s="990"/>
      <c r="X345" s="990"/>
      <c r="Y345" s="990"/>
      <c r="Z345" s="990"/>
      <c r="AA345" s="99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96"/>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9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96"/>
      <c r="B348" s="238"/>
      <c r="C348" s="237"/>
      <c r="D348" s="238"/>
      <c r="E348" s="237"/>
      <c r="F348" s="299"/>
      <c r="G348" s="217"/>
      <c r="H348" s="176"/>
      <c r="I348" s="176"/>
      <c r="J348" s="176"/>
      <c r="K348" s="176"/>
      <c r="L348" s="176"/>
      <c r="M348" s="176"/>
      <c r="N348" s="176"/>
      <c r="O348" s="176"/>
      <c r="P348" s="218"/>
      <c r="Q348" s="983"/>
      <c r="R348" s="984"/>
      <c r="S348" s="984"/>
      <c r="T348" s="984"/>
      <c r="U348" s="984"/>
      <c r="V348" s="984"/>
      <c r="W348" s="984"/>
      <c r="X348" s="984"/>
      <c r="Y348" s="984"/>
      <c r="Z348" s="984"/>
      <c r="AA348" s="98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96"/>
      <c r="B349" s="238"/>
      <c r="C349" s="237"/>
      <c r="D349" s="238"/>
      <c r="E349" s="237"/>
      <c r="F349" s="299"/>
      <c r="G349" s="219"/>
      <c r="H349" s="220"/>
      <c r="I349" s="220"/>
      <c r="J349" s="220"/>
      <c r="K349" s="220"/>
      <c r="L349" s="220"/>
      <c r="M349" s="220"/>
      <c r="N349" s="220"/>
      <c r="O349" s="220"/>
      <c r="P349" s="221"/>
      <c r="Q349" s="986"/>
      <c r="R349" s="987"/>
      <c r="S349" s="987"/>
      <c r="T349" s="987"/>
      <c r="U349" s="987"/>
      <c r="V349" s="987"/>
      <c r="W349" s="987"/>
      <c r="X349" s="987"/>
      <c r="Y349" s="987"/>
      <c r="Z349" s="987"/>
      <c r="AA349" s="98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96"/>
      <c r="B350" s="238"/>
      <c r="C350" s="237"/>
      <c r="D350" s="238"/>
      <c r="E350" s="237"/>
      <c r="F350" s="299"/>
      <c r="G350" s="219"/>
      <c r="H350" s="220"/>
      <c r="I350" s="220"/>
      <c r="J350" s="220"/>
      <c r="K350" s="220"/>
      <c r="L350" s="220"/>
      <c r="M350" s="220"/>
      <c r="N350" s="220"/>
      <c r="O350" s="220"/>
      <c r="P350" s="221"/>
      <c r="Q350" s="986"/>
      <c r="R350" s="987"/>
      <c r="S350" s="987"/>
      <c r="T350" s="987"/>
      <c r="U350" s="987"/>
      <c r="V350" s="987"/>
      <c r="W350" s="987"/>
      <c r="X350" s="987"/>
      <c r="Y350" s="987"/>
      <c r="Z350" s="987"/>
      <c r="AA350" s="98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96"/>
      <c r="B351" s="238"/>
      <c r="C351" s="237"/>
      <c r="D351" s="238"/>
      <c r="E351" s="237"/>
      <c r="F351" s="299"/>
      <c r="G351" s="219"/>
      <c r="H351" s="220"/>
      <c r="I351" s="220"/>
      <c r="J351" s="220"/>
      <c r="K351" s="220"/>
      <c r="L351" s="220"/>
      <c r="M351" s="220"/>
      <c r="N351" s="220"/>
      <c r="O351" s="220"/>
      <c r="P351" s="221"/>
      <c r="Q351" s="986"/>
      <c r="R351" s="987"/>
      <c r="S351" s="987"/>
      <c r="T351" s="987"/>
      <c r="U351" s="987"/>
      <c r="V351" s="987"/>
      <c r="W351" s="987"/>
      <c r="X351" s="987"/>
      <c r="Y351" s="987"/>
      <c r="Z351" s="987"/>
      <c r="AA351" s="98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96"/>
      <c r="B352" s="238"/>
      <c r="C352" s="237"/>
      <c r="D352" s="238"/>
      <c r="E352" s="237"/>
      <c r="F352" s="299"/>
      <c r="G352" s="222"/>
      <c r="H352" s="179"/>
      <c r="I352" s="179"/>
      <c r="J352" s="179"/>
      <c r="K352" s="179"/>
      <c r="L352" s="179"/>
      <c r="M352" s="179"/>
      <c r="N352" s="179"/>
      <c r="O352" s="179"/>
      <c r="P352" s="223"/>
      <c r="Q352" s="989"/>
      <c r="R352" s="990"/>
      <c r="S352" s="990"/>
      <c r="T352" s="990"/>
      <c r="U352" s="990"/>
      <c r="V352" s="990"/>
      <c r="W352" s="990"/>
      <c r="X352" s="990"/>
      <c r="Y352" s="990"/>
      <c r="Z352" s="990"/>
      <c r="AA352" s="99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96"/>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9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96"/>
      <c r="B355" s="238"/>
      <c r="C355" s="237"/>
      <c r="D355" s="238"/>
      <c r="E355" s="237"/>
      <c r="F355" s="299"/>
      <c r="G355" s="217"/>
      <c r="H355" s="176"/>
      <c r="I355" s="176"/>
      <c r="J355" s="176"/>
      <c r="K355" s="176"/>
      <c r="L355" s="176"/>
      <c r="M355" s="176"/>
      <c r="N355" s="176"/>
      <c r="O355" s="176"/>
      <c r="P355" s="218"/>
      <c r="Q355" s="983"/>
      <c r="R355" s="984"/>
      <c r="S355" s="984"/>
      <c r="T355" s="984"/>
      <c r="U355" s="984"/>
      <c r="V355" s="984"/>
      <c r="W355" s="984"/>
      <c r="X355" s="984"/>
      <c r="Y355" s="984"/>
      <c r="Z355" s="984"/>
      <c r="AA355" s="98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96"/>
      <c r="B356" s="238"/>
      <c r="C356" s="237"/>
      <c r="D356" s="238"/>
      <c r="E356" s="237"/>
      <c r="F356" s="299"/>
      <c r="G356" s="219"/>
      <c r="H356" s="220"/>
      <c r="I356" s="220"/>
      <c r="J356" s="220"/>
      <c r="K356" s="220"/>
      <c r="L356" s="220"/>
      <c r="M356" s="220"/>
      <c r="N356" s="220"/>
      <c r="O356" s="220"/>
      <c r="P356" s="221"/>
      <c r="Q356" s="986"/>
      <c r="R356" s="987"/>
      <c r="S356" s="987"/>
      <c r="T356" s="987"/>
      <c r="U356" s="987"/>
      <c r="V356" s="987"/>
      <c r="W356" s="987"/>
      <c r="X356" s="987"/>
      <c r="Y356" s="987"/>
      <c r="Z356" s="987"/>
      <c r="AA356" s="98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96"/>
      <c r="B357" s="238"/>
      <c r="C357" s="237"/>
      <c r="D357" s="238"/>
      <c r="E357" s="237"/>
      <c r="F357" s="299"/>
      <c r="G357" s="219"/>
      <c r="H357" s="220"/>
      <c r="I357" s="220"/>
      <c r="J357" s="220"/>
      <c r="K357" s="220"/>
      <c r="L357" s="220"/>
      <c r="M357" s="220"/>
      <c r="N357" s="220"/>
      <c r="O357" s="220"/>
      <c r="P357" s="221"/>
      <c r="Q357" s="986"/>
      <c r="R357" s="987"/>
      <c r="S357" s="987"/>
      <c r="T357" s="987"/>
      <c r="U357" s="987"/>
      <c r="V357" s="987"/>
      <c r="W357" s="987"/>
      <c r="X357" s="987"/>
      <c r="Y357" s="987"/>
      <c r="Z357" s="987"/>
      <c r="AA357" s="98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96"/>
      <c r="B358" s="238"/>
      <c r="C358" s="237"/>
      <c r="D358" s="238"/>
      <c r="E358" s="237"/>
      <c r="F358" s="299"/>
      <c r="G358" s="219"/>
      <c r="H358" s="220"/>
      <c r="I358" s="220"/>
      <c r="J358" s="220"/>
      <c r="K358" s="220"/>
      <c r="L358" s="220"/>
      <c r="M358" s="220"/>
      <c r="N358" s="220"/>
      <c r="O358" s="220"/>
      <c r="P358" s="221"/>
      <c r="Q358" s="986"/>
      <c r="R358" s="987"/>
      <c r="S358" s="987"/>
      <c r="T358" s="987"/>
      <c r="U358" s="987"/>
      <c r="V358" s="987"/>
      <c r="W358" s="987"/>
      <c r="X358" s="987"/>
      <c r="Y358" s="987"/>
      <c r="Z358" s="987"/>
      <c r="AA358" s="98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96"/>
      <c r="B359" s="238"/>
      <c r="C359" s="237"/>
      <c r="D359" s="238"/>
      <c r="E359" s="237"/>
      <c r="F359" s="299"/>
      <c r="G359" s="222"/>
      <c r="H359" s="179"/>
      <c r="I359" s="179"/>
      <c r="J359" s="179"/>
      <c r="K359" s="179"/>
      <c r="L359" s="179"/>
      <c r="M359" s="179"/>
      <c r="N359" s="179"/>
      <c r="O359" s="179"/>
      <c r="P359" s="223"/>
      <c r="Q359" s="989"/>
      <c r="R359" s="990"/>
      <c r="S359" s="990"/>
      <c r="T359" s="990"/>
      <c r="U359" s="990"/>
      <c r="V359" s="990"/>
      <c r="W359" s="990"/>
      <c r="X359" s="990"/>
      <c r="Y359" s="990"/>
      <c r="Z359" s="990"/>
      <c r="AA359" s="99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96"/>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9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96"/>
      <c r="B362" s="238"/>
      <c r="C362" s="237"/>
      <c r="D362" s="238"/>
      <c r="E362" s="237"/>
      <c r="F362" s="299"/>
      <c r="G362" s="217"/>
      <c r="H362" s="176"/>
      <c r="I362" s="176"/>
      <c r="J362" s="176"/>
      <c r="K362" s="176"/>
      <c r="L362" s="176"/>
      <c r="M362" s="176"/>
      <c r="N362" s="176"/>
      <c r="O362" s="176"/>
      <c r="P362" s="218"/>
      <c r="Q362" s="983"/>
      <c r="R362" s="984"/>
      <c r="S362" s="984"/>
      <c r="T362" s="984"/>
      <c r="U362" s="984"/>
      <c r="V362" s="984"/>
      <c r="W362" s="984"/>
      <c r="X362" s="984"/>
      <c r="Y362" s="984"/>
      <c r="Z362" s="984"/>
      <c r="AA362" s="98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96"/>
      <c r="B363" s="238"/>
      <c r="C363" s="237"/>
      <c r="D363" s="238"/>
      <c r="E363" s="237"/>
      <c r="F363" s="299"/>
      <c r="G363" s="219"/>
      <c r="H363" s="220"/>
      <c r="I363" s="220"/>
      <c r="J363" s="220"/>
      <c r="K363" s="220"/>
      <c r="L363" s="220"/>
      <c r="M363" s="220"/>
      <c r="N363" s="220"/>
      <c r="O363" s="220"/>
      <c r="P363" s="221"/>
      <c r="Q363" s="986"/>
      <c r="R363" s="987"/>
      <c r="S363" s="987"/>
      <c r="T363" s="987"/>
      <c r="U363" s="987"/>
      <c r="V363" s="987"/>
      <c r="W363" s="987"/>
      <c r="X363" s="987"/>
      <c r="Y363" s="987"/>
      <c r="Z363" s="987"/>
      <c r="AA363" s="98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96"/>
      <c r="B364" s="238"/>
      <c r="C364" s="237"/>
      <c r="D364" s="238"/>
      <c r="E364" s="237"/>
      <c r="F364" s="299"/>
      <c r="G364" s="219"/>
      <c r="H364" s="220"/>
      <c r="I364" s="220"/>
      <c r="J364" s="220"/>
      <c r="K364" s="220"/>
      <c r="L364" s="220"/>
      <c r="M364" s="220"/>
      <c r="N364" s="220"/>
      <c r="O364" s="220"/>
      <c r="P364" s="221"/>
      <c r="Q364" s="986"/>
      <c r="R364" s="987"/>
      <c r="S364" s="987"/>
      <c r="T364" s="987"/>
      <c r="U364" s="987"/>
      <c r="V364" s="987"/>
      <c r="W364" s="987"/>
      <c r="X364" s="987"/>
      <c r="Y364" s="987"/>
      <c r="Z364" s="987"/>
      <c r="AA364" s="98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96"/>
      <c r="B365" s="238"/>
      <c r="C365" s="237"/>
      <c r="D365" s="238"/>
      <c r="E365" s="237"/>
      <c r="F365" s="299"/>
      <c r="G365" s="219"/>
      <c r="H365" s="220"/>
      <c r="I365" s="220"/>
      <c r="J365" s="220"/>
      <c r="K365" s="220"/>
      <c r="L365" s="220"/>
      <c r="M365" s="220"/>
      <c r="N365" s="220"/>
      <c r="O365" s="220"/>
      <c r="P365" s="221"/>
      <c r="Q365" s="986"/>
      <c r="R365" s="987"/>
      <c r="S365" s="987"/>
      <c r="T365" s="987"/>
      <c r="U365" s="987"/>
      <c r="V365" s="987"/>
      <c r="W365" s="987"/>
      <c r="X365" s="987"/>
      <c r="Y365" s="987"/>
      <c r="Z365" s="987"/>
      <c r="AA365" s="98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96"/>
      <c r="B366" s="238"/>
      <c r="C366" s="237"/>
      <c r="D366" s="238"/>
      <c r="E366" s="300"/>
      <c r="F366" s="301"/>
      <c r="G366" s="222"/>
      <c r="H366" s="179"/>
      <c r="I366" s="179"/>
      <c r="J366" s="179"/>
      <c r="K366" s="179"/>
      <c r="L366" s="179"/>
      <c r="M366" s="179"/>
      <c r="N366" s="179"/>
      <c r="O366" s="179"/>
      <c r="P366" s="223"/>
      <c r="Q366" s="989"/>
      <c r="R366" s="990"/>
      <c r="S366" s="990"/>
      <c r="T366" s="990"/>
      <c r="U366" s="990"/>
      <c r="V366" s="990"/>
      <c r="W366" s="990"/>
      <c r="X366" s="990"/>
      <c r="Y366" s="990"/>
      <c r="Z366" s="990"/>
      <c r="AA366" s="99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9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9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9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9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9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9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9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9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9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9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9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9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9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9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9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9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9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9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9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9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9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9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9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9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9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96"/>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2">
      <c r="A393" s="99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96"/>
      <c r="B394" s="238"/>
      <c r="C394" s="237"/>
      <c r="D394" s="238"/>
      <c r="E394" s="237"/>
      <c r="F394" s="299"/>
      <c r="G394" s="217"/>
      <c r="H394" s="176"/>
      <c r="I394" s="176"/>
      <c r="J394" s="176"/>
      <c r="K394" s="176"/>
      <c r="L394" s="176"/>
      <c r="M394" s="176"/>
      <c r="N394" s="176"/>
      <c r="O394" s="176"/>
      <c r="P394" s="218"/>
      <c r="Q394" s="983"/>
      <c r="R394" s="984"/>
      <c r="S394" s="984"/>
      <c r="T394" s="984"/>
      <c r="U394" s="984"/>
      <c r="V394" s="984"/>
      <c r="W394" s="984"/>
      <c r="X394" s="984"/>
      <c r="Y394" s="984"/>
      <c r="Z394" s="984"/>
      <c r="AA394" s="98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96"/>
      <c r="B395" s="238"/>
      <c r="C395" s="237"/>
      <c r="D395" s="238"/>
      <c r="E395" s="237"/>
      <c r="F395" s="299"/>
      <c r="G395" s="219"/>
      <c r="H395" s="220"/>
      <c r="I395" s="220"/>
      <c r="J395" s="220"/>
      <c r="K395" s="220"/>
      <c r="L395" s="220"/>
      <c r="M395" s="220"/>
      <c r="N395" s="220"/>
      <c r="O395" s="220"/>
      <c r="P395" s="221"/>
      <c r="Q395" s="986"/>
      <c r="R395" s="987"/>
      <c r="S395" s="987"/>
      <c r="T395" s="987"/>
      <c r="U395" s="987"/>
      <c r="V395" s="987"/>
      <c r="W395" s="987"/>
      <c r="X395" s="987"/>
      <c r="Y395" s="987"/>
      <c r="Z395" s="987"/>
      <c r="AA395" s="98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96"/>
      <c r="B396" s="238"/>
      <c r="C396" s="237"/>
      <c r="D396" s="238"/>
      <c r="E396" s="237"/>
      <c r="F396" s="299"/>
      <c r="G396" s="219"/>
      <c r="H396" s="220"/>
      <c r="I396" s="220"/>
      <c r="J396" s="220"/>
      <c r="K396" s="220"/>
      <c r="L396" s="220"/>
      <c r="M396" s="220"/>
      <c r="N396" s="220"/>
      <c r="O396" s="220"/>
      <c r="P396" s="221"/>
      <c r="Q396" s="986"/>
      <c r="R396" s="987"/>
      <c r="S396" s="987"/>
      <c r="T396" s="987"/>
      <c r="U396" s="987"/>
      <c r="V396" s="987"/>
      <c r="W396" s="987"/>
      <c r="X396" s="987"/>
      <c r="Y396" s="987"/>
      <c r="Z396" s="987"/>
      <c r="AA396" s="98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96"/>
      <c r="B397" s="238"/>
      <c r="C397" s="237"/>
      <c r="D397" s="238"/>
      <c r="E397" s="237"/>
      <c r="F397" s="299"/>
      <c r="G397" s="219"/>
      <c r="H397" s="220"/>
      <c r="I397" s="220"/>
      <c r="J397" s="220"/>
      <c r="K397" s="220"/>
      <c r="L397" s="220"/>
      <c r="M397" s="220"/>
      <c r="N397" s="220"/>
      <c r="O397" s="220"/>
      <c r="P397" s="221"/>
      <c r="Q397" s="986"/>
      <c r="R397" s="987"/>
      <c r="S397" s="987"/>
      <c r="T397" s="987"/>
      <c r="U397" s="987"/>
      <c r="V397" s="987"/>
      <c r="W397" s="987"/>
      <c r="X397" s="987"/>
      <c r="Y397" s="987"/>
      <c r="Z397" s="987"/>
      <c r="AA397" s="98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96"/>
      <c r="B398" s="238"/>
      <c r="C398" s="237"/>
      <c r="D398" s="238"/>
      <c r="E398" s="237"/>
      <c r="F398" s="299"/>
      <c r="G398" s="222"/>
      <c r="H398" s="179"/>
      <c r="I398" s="179"/>
      <c r="J398" s="179"/>
      <c r="K398" s="179"/>
      <c r="L398" s="179"/>
      <c r="M398" s="179"/>
      <c r="N398" s="179"/>
      <c r="O398" s="179"/>
      <c r="P398" s="223"/>
      <c r="Q398" s="989"/>
      <c r="R398" s="990"/>
      <c r="S398" s="990"/>
      <c r="T398" s="990"/>
      <c r="U398" s="990"/>
      <c r="V398" s="990"/>
      <c r="W398" s="990"/>
      <c r="X398" s="990"/>
      <c r="Y398" s="990"/>
      <c r="Z398" s="990"/>
      <c r="AA398" s="99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96"/>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9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96"/>
      <c r="B401" s="238"/>
      <c r="C401" s="237"/>
      <c r="D401" s="238"/>
      <c r="E401" s="237"/>
      <c r="F401" s="299"/>
      <c r="G401" s="217"/>
      <c r="H401" s="176"/>
      <c r="I401" s="176"/>
      <c r="J401" s="176"/>
      <c r="K401" s="176"/>
      <c r="L401" s="176"/>
      <c r="M401" s="176"/>
      <c r="N401" s="176"/>
      <c r="O401" s="176"/>
      <c r="P401" s="218"/>
      <c r="Q401" s="983"/>
      <c r="R401" s="984"/>
      <c r="S401" s="984"/>
      <c r="T401" s="984"/>
      <c r="U401" s="984"/>
      <c r="V401" s="984"/>
      <c r="W401" s="984"/>
      <c r="X401" s="984"/>
      <c r="Y401" s="984"/>
      <c r="Z401" s="984"/>
      <c r="AA401" s="98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96"/>
      <c r="B402" s="238"/>
      <c r="C402" s="237"/>
      <c r="D402" s="238"/>
      <c r="E402" s="237"/>
      <c r="F402" s="299"/>
      <c r="G402" s="219"/>
      <c r="H402" s="220"/>
      <c r="I402" s="220"/>
      <c r="J402" s="220"/>
      <c r="K402" s="220"/>
      <c r="L402" s="220"/>
      <c r="M402" s="220"/>
      <c r="N402" s="220"/>
      <c r="O402" s="220"/>
      <c r="P402" s="221"/>
      <c r="Q402" s="986"/>
      <c r="R402" s="987"/>
      <c r="S402" s="987"/>
      <c r="T402" s="987"/>
      <c r="U402" s="987"/>
      <c r="V402" s="987"/>
      <c r="W402" s="987"/>
      <c r="X402" s="987"/>
      <c r="Y402" s="987"/>
      <c r="Z402" s="987"/>
      <c r="AA402" s="98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96"/>
      <c r="B403" s="238"/>
      <c r="C403" s="237"/>
      <c r="D403" s="238"/>
      <c r="E403" s="237"/>
      <c r="F403" s="299"/>
      <c r="G403" s="219"/>
      <c r="H403" s="220"/>
      <c r="I403" s="220"/>
      <c r="J403" s="220"/>
      <c r="K403" s="220"/>
      <c r="L403" s="220"/>
      <c r="M403" s="220"/>
      <c r="N403" s="220"/>
      <c r="O403" s="220"/>
      <c r="P403" s="221"/>
      <c r="Q403" s="986"/>
      <c r="R403" s="987"/>
      <c r="S403" s="987"/>
      <c r="T403" s="987"/>
      <c r="U403" s="987"/>
      <c r="V403" s="987"/>
      <c r="W403" s="987"/>
      <c r="X403" s="987"/>
      <c r="Y403" s="987"/>
      <c r="Z403" s="987"/>
      <c r="AA403" s="98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96"/>
      <c r="B404" s="238"/>
      <c r="C404" s="237"/>
      <c r="D404" s="238"/>
      <c r="E404" s="237"/>
      <c r="F404" s="299"/>
      <c r="G404" s="219"/>
      <c r="H404" s="220"/>
      <c r="I404" s="220"/>
      <c r="J404" s="220"/>
      <c r="K404" s="220"/>
      <c r="L404" s="220"/>
      <c r="M404" s="220"/>
      <c r="N404" s="220"/>
      <c r="O404" s="220"/>
      <c r="P404" s="221"/>
      <c r="Q404" s="986"/>
      <c r="R404" s="987"/>
      <c r="S404" s="987"/>
      <c r="T404" s="987"/>
      <c r="U404" s="987"/>
      <c r="V404" s="987"/>
      <c r="W404" s="987"/>
      <c r="X404" s="987"/>
      <c r="Y404" s="987"/>
      <c r="Z404" s="987"/>
      <c r="AA404" s="98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96"/>
      <c r="B405" s="238"/>
      <c r="C405" s="237"/>
      <c r="D405" s="238"/>
      <c r="E405" s="237"/>
      <c r="F405" s="299"/>
      <c r="G405" s="222"/>
      <c r="H405" s="179"/>
      <c r="I405" s="179"/>
      <c r="J405" s="179"/>
      <c r="K405" s="179"/>
      <c r="L405" s="179"/>
      <c r="M405" s="179"/>
      <c r="N405" s="179"/>
      <c r="O405" s="179"/>
      <c r="P405" s="223"/>
      <c r="Q405" s="989"/>
      <c r="R405" s="990"/>
      <c r="S405" s="990"/>
      <c r="T405" s="990"/>
      <c r="U405" s="990"/>
      <c r="V405" s="990"/>
      <c r="W405" s="990"/>
      <c r="X405" s="990"/>
      <c r="Y405" s="990"/>
      <c r="Z405" s="990"/>
      <c r="AA405" s="99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96"/>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9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96"/>
      <c r="B408" s="238"/>
      <c r="C408" s="237"/>
      <c r="D408" s="238"/>
      <c r="E408" s="237"/>
      <c r="F408" s="299"/>
      <c r="G408" s="217"/>
      <c r="H408" s="176"/>
      <c r="I408" s="176"/>
      <c r="J408" s="176"/>
      <c r="K408" s="176"/>
      <c r="L408" s="176"/>
      <c r="M408" s="176"/>
      <c r="N408" s="176"/>
      <c r="O408" s="176"/>
      <c r="P408" s="218"/>
      <c r="Q408" s="983"/>
      <c r="R408" s="984"/>
      <c r="S408" s="984"/>
      <c r="T408" s="984"/>
      <c r="U408" s="984"/>
      <c r="V408" s="984"/>
      <c r="W408" s="984"/>
      <c r="X408" s="984"/>
      <c r="Y408" s="984"/>
      <c r="Z408" s="984"/>
      <c r="AA408" s="98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96"/>
      <c r="B409" s="238"/>
      <c r="C409" s="237"/>
      <c r="D409" s="238"/>
      <c r="E409" s="237"/>
      <c r="F409" s="299"/>
      <c r="G409" s="219"/>
      <c r="H409" s="220"/>
      <c r="I409" s="220"/>
      <c r="J409" s="220"/>
      <c r="K409" s="220"/>
      <c r="L409" s="220"/>
      <c r="M409" s="220"/>
      <c r="N409" s="220"/>
      <c r="O409" s="220"/>
      <c r="P409" s="221"/>
      <c r="Q409" s="986"/>
      <c r="R409" s="987"/>
      <c r="S409" s="987"/>
      <c r="T409" s="987"/>
      <c r="U409" s="987"/>
      <c r="V409" s="987"/>
      <c r="W409" s="987"/>
      <c r="X409" s="987"/>
      <c r="Y409" s="987"/>
      <c r="Z409" s="987"/>
      <c r="AA409" s="98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96"/>
      <c r="B410" s="238"/>
      <c r="C410" s="237"/>
      <c r="D410" s="238"/>
      <c r="E410" s="237"/>
      <c r="F410" s="299"/>
      <c r="G410" s="219"/>
      <c r="H410" s="220"/>
      <c r="I410" s="220"/>
      <c r="J410" s="220"/>
      <c r="K410" s="220"/>
      <c r="L410" s="220"/>
      <c r="M410" s="220"/>
      <c r="N410" s="220"/>
      <c r="O410" s="220"/>
      <c r="P410" s="221"/>
      <c r="Q410" s="986"/>
      <c r="R410" s="987"/>
      <c r="S410" s="987"/>
      <c r="T410" s="987"/>
      <c r="U410" s="987"/>
      <c r="V410" s="987"/>
      <c r="W410" s="987"/>
      <c r="X410" s="987"/>
      <c r="Y410" s="987"/>
      <c r="Z410" s="987"/>
      <c r="AA410" s="98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96"/>
      <c r="B411" s="238"/>
      <c r="C411" s="237"/>
      <c r="D411" s="238"/>
      <c r="E411" s="237"/>
      <c r="F411" s="299"/>
      <c r="G411" s="219"/>
      <c r="H411" s="220"/>
      <c r="I411" s="220"/>
      <c r="J411" s="220"/>
      <c r="K411" s="220"/>
      <c r="L411" s="220"/>
      <c r="M411" s="220"/>
      <c r="N411" s="220"/>
      <c r="O411" s="220"/>
      <c r="P411" s="221"/>
      <c r="Q411" s="986"/>
      <c r="R411" s="987"/>
      <c r="S411" s="987"/>
      <c r="T411" s="987"/>
      <c r="U411" s="987"/>
      <c r="V411" s="987"/>
      <c r="W411" s="987"/>
      <c r="X411" s="987"/>
      <c r="Y411" s="987"/>
      <c r="Z411" s="987"/>
      <c r="AA411" s="98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96"/>
      <c r="B412" s="238"/>
      <c r="C412" s="237"/>
      <c r="D412" s="238"/>
      <c r="E412" s="237"/>
      <c r="F412" s="299"/>
      <c r="G412" s="222"/>
      <c r="H412" s="179"/>
      <c r="I412" s="179"/>
      <c r="J412" s="179"/>
      <c r="K412" s="179"/>
      <c r="L412" s="179"/>
      <c r="M412" s="179"/>
      <c r="N412" s="179"/>
      <c r="O412" s="179"/>
      <c r="P412" s="223"/>
      <c r="Q412" s="989"/>
      <c r="R412" s="990"/>
      <c r="S412" s="990"/>
      <c r="T412" s="990"/>
      <c r="U412" s="990"/>
      <c r="V412" s="990"/>
      <c r="W412" s="990"/>
      <c r="X412" s="990"/>
      <c r="Y412" s="990"/>
      <c r="Z412" s="990"/>
      <c r="AA412" s="99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96"/>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9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96"/>
      <c r="B415" s="238"/>
      <c r="C415" s="237"/>
      <c r="D415" s="238"/>
      <c r="E415" s="237"/>
      <c r="F415" s="299"/>
      <c r="G415" s="217"/>
      <c r="H415" s="176"/>
      <c r="I415" s="176"/>
      <c r="J415" s="176"/>
      <c r="K415" s="176"/>
      <c r="L415" s="176"/>
      <c r="M415" s="176"/>
      <c r="N415" s="176"/>
      <c r="O415" s="176"/>
      <c r="P415" s="218"/>
      <c r="Q415" s="983"/>
      <c r="R415" s="984"/>
      <c r="S415" s="984"/>
      <c r="T415" s="984"/>
      <c r="U415" s="984"/>
      <c r="V415" s="984"/>
      <c r="W415" s="984"/>
      <c r="X415" s="984"/>
      <c r="Y415" s="984"/>
      <c r="Z415" s="984"/>
      <c r="AA415" s="98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96"/>
      <c r="B416" s="238"/>
      <c r="C416" s="237"/>
      <c r="D416" s="238"/>
      <c r="E416" s="237"/>
      <c r="F416" s="299"/>
      <c r="G416" s="219"/>
      <c r="H416" s="220"/>
      <c r="I416" s="220"/>
      <c r="J416" s="220"/>
      <c r="K416" s="220"/>
      <c r="L416" s="220"/>
      <c r="M416" s="220"/>
      <c r="N416" s="220"/>
      <c r="O416" s="220"/>
      <c r="P416" s="221"/>
      <c r="Q416" s="986"/>
      <c r="R416" s="987"/>
      <c r="S416" s="987"/>
      <c r="T416" s="987"/>
      <c r="U416" s="987"/>
      <c r="V416" s="987"/>
      <c r="W416" s="987"/>
      <c r="X416" s="987"/>
      <c r="Y416" s="987"/>
      <c r="Z416" s="987"/>
      <c r="AA416" s="98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96"/>
      <c r="B417" s="238"/>
      <c r="C417" s="237"/>
      <c r="D417" s="238"/>
      <c r="E417" s="237"/>
      <c r="F417" s="299"/>
      <c r="G417" s="219"/>
      <c r="H417" s="220"/>
      <c r="I417" s="220"/>
      <c r="J417" s="220"/>
      <c r="K417" s="220"/>
      <c r="L417" s="220"/>
      <c r="M417" s="220"/>
      <c r="N417" s="220"/>
      <c r="O417" s="220"/>
      <c r="P417" s="221"/>
      <c r="Q417" s="986"/>
      <c r="R417" s="987"/>
      <c r="S417" s="987"/>
      <c r="T417" s="987"/>
      <c r="U417" s="987"/>
      <c r="V417" s="987"/>
      <c r="W417" s="987"/>
      <c r="X417" s="987"/>
      <c r="Y417" s="987"/>
      <c r="Z417" s="987"/>
      <c r="AA417" s="98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96"/>
      <c r="B418" s="238"/>
      <c r="C418" s="237"/>
      <c r="D418" s="238"/>
      <c r="E418" s="237"/>
      <c r="F418" s="299"/>
      <c r="G418" s="219"/>
      <c r="H418" s="220"/>
      <c r="I418" s="220"/>
      <c r="J418" s="220"/>
      <c r="K418" s="220"/>
      <c r="L418" s="220"/>
      <c r="M418" s="220"/>
      <c r="N418" s="220"/>
      <c r="O418" s="220"/>
      <c r="P418" s="221"/>
      <c r="Q418" s="986"/>
      <c r="R418" s="987"/>
      <c r="S418" s="987"/>
      <c r="T418" s="987"/>
      <c r="U418" s="987"/>
      <c r="V418" s="987"/>
      <c r="W418" s="987"/>
      <c r="X418" s="987"/>
      <c r="Y418" s="987"/>
      <c r="Z418" s="987"/>
      <c r="AA418" s="98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96"/>
      <c r="B419" s="238"/>
      <c r="C419" s="237"/>
      <c r="D419" s="238"/>
      <c r="E419" s="237"/>
      <c r="F419" s="299"/>
      <c r="G419" s="222"/>
      <c r="H419" s="179"/>
      <c r="I419" s="179"/>
      <c r="J419" s="179"/>
      <c r="K419" s="179"/>
      <c r="L419" s="179"/>
      <c r="M419" s="179"/>
      <c r="N419" s="179"/>
      <c r="O419" s="179"/>
      <c r="P419" s="223"/>
      <c r="Q419" s="989"/>
      <c r="R419" s="990"/>
      <c r="S419" s="990"/>
      <c r="T419" s="990"/>
      <c r="U419" s="990"/>
      <c r="V419" s="990"/>
      <c r="W419" s="990"/>
      <c r="X419" s="990"/>
      <c r="Y419" s="990"/>
      <c r="Z419" s="990"/>
      <c r="AA419" s="99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96"/>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9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96"/>
      <c r="B422" s="238"/>
      <c r="C422" s="237"/>
      <c r="D422" s="238"/>
      <c r="E422" s="237"/>
      <c r="F422" s="299"/>
      <c r="G422" s="217"/>
      <c r="H422" s="176"/>
      <c r="I422" s="176"/>
      <c r="J422" s="176"/>
      <c r="K422" s="176"/>
      <c r="L422" s="176"/>
      <c r="M422" s="176"/>
      <c r="N422" s="176"/>
      <c r="O422" s="176"/>
      <c r="P422" s="218"/>
      <c r="Q422" s="983"/>
      <c r="R422" s="984"/>
      <c r="S422" s="984"/>
      <c r="T422" s="984"/>
      <c r="U422" s="984"/>
      <c r="V422" s="984"/>
      <c r="W422" s="984"/>
      <c r="X422" s="984"/>
      <c r="Y422" s="984"/>
      <c r="Z422" s="984"/>
      <c r="AA422" s="98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96"/>
      <c r="B423" s="238"/>
      <c r="C423" s="237"/>
      <c r="D423" s="238"/>
      <c r="E423" s="237"/>
      <c r="F423" s="299"/>
      <c r="G423" s="219"/>
      <c r="H423" s="220"/>
      <c r="I423" s="220"/>
      <c r="J423" s="220"/>
      <c r="K423" s="220"/>
      <c r="L423" s="220"/>
      <c r="M423" s="220"/>
      <c r="N423" s="220"/>
      <c r="O423" s="220"/>
      <c r="P423" s="221"/>
      <c r="Q423" s="986"/>
      <c r="R423" s="987"/>
      <c r="S423" s="987"/>
      <c r="T423" s="987"/>
      <c r="U423" s="987"/>
      <c r="V423" s="987"/>
      <c r="W423" s="987"/>
      <c r="X423" s="987"/>
      <c r="Y423" s="987"/>
      <c r="Z423" s="987"/>
      <c r="AA423" s="98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96"/>
      <c r="B424" s="238"/>
      <c r="C424" s="237"/>
      <c r="D424" s="238"/>
      <c r="E424" s="237"/>
      <c r="F424" s="299"/>
      <c r="G424" s="219"/>
      <c r="H424" s="220"/>
      <c r="I424" s="220"/>
      <c r="J424" s="220"/>
      <c r="K424" s="220"/>
      <c r="L424" s="220"/>
      <c r="M424" s="220"/>
      <c r="N424" s="220"/>
      <c r="O424" s="220"/>
      <c r="P424" s="221"/>
      <c r="Q424" s="986"/>
      <c r="R424" s="987"/>
      <c r="S424" s="987"/>
      <c r="T424" s="987"/>
      <c r="U424" s="987"/>
      <c r="V424" s="987"/>
      <c r="W424" s="987"/>
      <c r="X424" s="987"/>
      <c r="Y424" s="987"/>
      <c r="Z424" s="987"/>
      <c r="AA424" s="98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96"/>
      <c r="B425" s="238"/>
      <c r="C425" s="237"/>
      <c r="D425" s="238"/>
      <c r="E425" s="237"/>
      <c r="F425" s="299"/>
      <c r="G425" s="219"/>
      <c r="H425" s="220"/>
      <c r="I425" s="220"/>
      <c r="J425" s="220"/>
      <c r="K425" s="220"/>
      <c r="L425" s="220"/>
      <c r="M425" s="220"/>
      <c r="N425" s="220"/>
      <c r="O425" s="220"/>
      <c r="P425" s="221"/>
      <c r="Q425" s="986"/>
      <c r="R425" s="987"/>
      <c r="S425" s="987"/>
      <c r="T425" s="987"/>
      <c r="U425" s="987"/>
      <c r="V425" s="987"/>
      <c r="W425" s="987"/>
      <c r="X425" s="987"/>
      <c r="Y425" s="987"/>
      <c r="Z425" s="987"/>
      <c r="AA425" s="98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96"/>
      <c r="B426" s="238"/>
      <c r="C426" s="237"/>
      <c r="D426" s="238"/>
      <c r="E426" s="300"/>
      <c r="F426" s="301"/>
      <c r="G426" s="222"/>
      <c r="H426" s="179"/>
      <c r="I426" s="179"/>
      <c r="J426" s="179"/>
      <c r="K426" s="179"/>
      <c r="L426" s="179"/>
      <c r="M426" s="179"/>
      <c r="N426" s="179"/>
      <c r="O426" s="179"/>
      <c r="P426" s="223"/>
      <c r="Q426" s="989"/>
      <c r="R426" s="990"/>
      <c r="S426" s="990"/>
      <c r="T426" s="990"/>
      <c r="U426" s="990"/>
      <c r="V426" s="990"/>
      <c r="W426" s="990"/>
      <c r="X426" s="990"/>
      <c r="Y426" s="990"/>
      <c r="Z426" s="990"/>
      <c r="AA426" s="99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9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9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96"/>
      <c r="B429" s="238"/>
      <c r="C429" s="300"/>
      <c r="D429" s="99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96"/>
      <c r="B430" s="238"/>
      <c r="C430" s="235" t="s">
        <v>587</v>
      </c>
      <c r="D430" s="236"/>
      <c r="E430" s="224" t="s">
        <v>315</v>
      </c>
      <c r="F430" s="429"/>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9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2">
      <c r="A432" s="99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2">
      <c r="A433" s="996"/>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646</v>
      </c>
      <c r="AC433" s="160"/>
      <c r="AD433" s="160"/>
      <c r="AE433" s="151" t="s">
        <v>634</v>
      </c>
      <c r="AF433" s="152"/>
      <c r="AG433" s="152"/>
      <c r="AH433" s="152"/>
      <c r="AI433" s="151" t="s">
        <v>634</v>
      </c>
      <c r="AJ433" s="152"/>
      <c r="AK433" s="152"/>
      <c r="AL433" s="152"/>
      <c r="AM433" s="151" t="s">
        <v>663</v>
      </c>
      <c r="AN433" s="152"/>
      <c r="AO433" s="152"/>
      <c r="AP433" s="153"/>
      <c r="AQ433" s="151" t="s">
        <v>634</v>
      </c>
      <c r="AR433" s="152"/>
      <c r="AS433" s="152"/>
      <c r="AT433" s="153"/>
      <c r="AU433" s="152" t="s">
        <v>634</v>
      </c>
      <c r="AV433" s="152"/>
      <c r="AW433" s="152"/>
      <c r="AX433" s="196"/>
      <c r="AY433">
        <f t="shared" ref="AY433:AY435" si="63">$AY$431</f>
        <v>1</v>
      </c>
    </row>
    <row r="434" spans="1:51" ht="23.25" customHeight="1" x14ac:dyDescent="0.2">
      <c r="A434" s="99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646</v>
      </c>
      <c r="AC434" s="209"/>
      <c r="AD434" s="209"/>
      <c r="AE434" s="151" t="s">
        <v>634</v>
      </c>
      <c r="AF434" s="152"/>
      <c r="AG434" s="152"/>
      <c r="AH434" s="153"/>
      <c r="AI434" s="151" t="s">
        <v>634</v>
      </c>
      <c r="AJ434" s="152"/>
      <c r="AK434" s="152"/>
      <c r="AL434" s="152"/>
      <c r="AM434" s="151" t="s">
        <v>663</v>
      </c>
      <c r="AN434" s="152"/>
      <c r="AO434" s="152"/>
      <c r="AP434" s="153"/>
      <c r="AQ434" s="151" t="s">
        <v>634</v>
      </c>
      <c r="AR434" s="152"/>
      <c r="AS434" s="152"/>
      <c r="AT434" s="153"/>
      <c r="AU434" s="152" t="s">
        <v>634</v>
      </c>
      <c r="AV434" s="152"/>
      <c r="AW434" s="152"/>
      <c r="AX434" s="196"/>
      <c r="AY434">
        <f t="shared" si="63"/>
        <v>1</v>
      </c>
    </row>
    <row r="435" spans="1:51" ht="23.25" customHeight="1" x14ac:dyDescent="0.2">
      <c r="A435" s="99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634</v>
      </c>
      <c r="AF435" s="152"/>
      <c r="AG435" s="152"/>
      <c r="AH435" s="153"/>
      <c r="AI435" s="151" t="s">
        <v>634</v>
      </c>
      <c r="AJ435" s="152"/>
      <c r="AK435" s="152"/>
      <c r="AL435" s="152"/>
      <c r="AM435" s="151" t="s">
        <v>663</v>
      </c>
      <c r="AN435" s="152"/>
      <c r="AO435" s="152"/>
      <c r="AP435" s="153"/>
      <c r="AQ435" s="151" t="s">
        <v>634</v>
      </c>
      <c r="AR435" s="152"/>
      <c r="AS435" s="152"/>
      <c r="AT435" s="153"/>
      <c r="AU435" s="152" t="s">
        <v>634</v>
      </c>
      <c r="AV435" s="152"/>
      <c r="AW435" s="152"/>
      <c r="AX435" s="196"/>
      <c r="AY435">
        <f t="shared" si="63"/>
        <v>1</v>
      </c>
    </row>
    <row r="436" spans="1:51" ht="18.75" hidden="1" customHeight="1" x14ac:dyDescent="0.2">
      <c r="A436" s="99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9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9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9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9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9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9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9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9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9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9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9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9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9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9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9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9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9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9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9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9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2">
      <c r="A457" s="99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634</v>
      </c>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25" customHeight="1" x14ac:dyDescent="0.2">
      <c r="A458" s="996"/>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646</v>
      </c>
      <c r="AC458" s="160"/>
      <c r="AD458" s="160"/>
      <c r="AE458" s="151" t="s">
        <v>634</v>
      </c>
      <c r="AF458" s="152"/>
      <c r="AG458" s="152"/>
      <c r="AH458" s="152"/>
      <c r="AI458" s="151" t="s">
        <v>634</v>
      </c>
      <c r="AJ458" s="152"/>
      <c r="AK458" s="152"/>
      <c r="AL458" s="152"/>
      <c r="AM458" s="151" t="s">
        <v>663</v>
      </c>
      <c r="AN458" s="152"/>
      <c r="AO458" s="152"/>
      <c r="AP458" s="153"/>
      <c r="AQ458" s="151" t="s">
        <v>634</v>
      </c>
      <c r="AR458" s="152"/>
      <c r="AS458" s="152"/>
      <c r="AT458" s="153"/>
      <c r="AU458" s="152" t="s">
        <v>634</v>
      </c>
      <c r="AV458" s="152"/>
      <c r="AW458" s="152"/>
      <c r="AX458" s="196"/>
      <c r="AY458">
        <f t="shared" ref="AY458:AY460" si="68">$AY$456</f>
        <v>1</v>
      </c>
    </row>
    <row r="459" spans="1:51" ht="23.25" customHeight="1" x14ac:dyDescent="0.2">
      <c r="A459" s="99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646</v>
      </c>
      <c r="AC459" s="209"/>
      <c r="AD459" s="209"/>
      <c r="AE459" s="151" t="s">
        <v>634</v>
      </c>
      <c r="AF459" s="152"/>
      <c r="AG459" s="152"/>
      <c r="AH459" s="153"/>
      <c r="AI459" s="151" t="s">
        <v>634</v>
      </c>
      <c r="AJ459" s="152"/>
      <c r="AK459" s="152"/>
      <c r="AL459" s="152"/>
      <c r="AM459" s="151" t="s">
        <v>663</v>
      </c>
      <c r="AN459" s="152"/>
      <c r="AO459" s="152"/>
      <c r="AP459" s="153"/>
      <c r="AQ459" s="151" t="s">
        <v>634</v>
      </c>
      <c r="AR459" s="152"/>
      <c r="AS459" s="152"/>
      <c r="AT459" s="153"/>
      <c r="AU459" s="152" t="s">
        <v>634</v>
      </c>
      <c r="AV459" s="152"/>
      <c r="AW459" s="152"/>
      <c r="AX459" s="196"/>
      <c r="AY459">
        <f t="shared" si="68"/>
        <v>1</v>
      </c>
    </row>
    <row r="460" spans="1:51" ht="23.25" customHeight="1" thickBot="1" x14ac:dyDescent="0.25">
      <c r="A460" s="99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634</v>
      </c>
      <c r="AF460" s="152"/>
      <c r="AG460" s="152"/>
      <c r="AH460" s="153"/>
      <c r="AI460" s="151" t="s">
        <v>634</v>
      </c>
      <c r="AJ460" s="152"/>
      <c r="AK460" s="152"/>
      <c r="AL460" s="152"/>
      <c r="AM460" s="151" t="s">
        <v>663</v>
      </c>
      <c r="AN460" s="152"/>
      <c r="AO460" s="152"/>
      <c r="AP460" s="153"/>
      <c r="AQ460" s="151" t="s">
        <v>634</v>
      </c>
      <c r="AR460" s="152"/>
      <c r="AS460" s="152"/>
      <c r="AT460" s="153"/>
      <c r="AU460" s="152" t="s">
        <v>634</v>
      </c>
      <c r="AV460" s="152"/>
      <c r="AW460" s="152"/>
      <c r="AX460" s="196"/>
      <c r="AY460">
        <f t="shared" si="68"/>
        <v>1</v>
      </c>
    </row>
    <row r="461" spans="1:51" ht="18.75" hidden="1" customHeight="1" x14ac:dyDescent="0.2">
      <c r="A461" s="99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9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9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9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9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9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9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9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9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9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9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9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9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9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9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9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9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9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9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9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96"/>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9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9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96"/>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9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9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9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9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9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9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9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9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9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9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9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9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9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9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9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9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9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9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9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9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9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9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9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9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9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9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9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9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9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9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9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9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9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9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9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9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9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9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9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9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9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9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9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9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9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9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9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9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9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9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96"/>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9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9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96"/>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9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9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9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9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9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9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9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9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9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9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9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9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9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9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9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9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9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9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9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9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9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9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9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9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9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9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9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9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9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9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9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9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9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9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9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9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9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9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9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9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9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9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9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9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9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9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9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9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9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9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96"/>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9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9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96"/>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9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9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9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9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9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9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9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9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9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9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9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9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9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9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9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9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9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9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9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9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9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9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9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9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9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9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9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9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9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9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9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9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9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9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9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9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9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9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9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9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9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9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9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9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9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9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9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9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9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9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96"/>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9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9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96"/>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9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9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9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9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9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9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9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9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9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9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9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9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9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9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9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9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9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9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9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9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9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9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9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9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9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9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9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9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9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9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9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9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9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9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9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9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9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9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9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9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9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9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9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9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9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9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9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9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9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9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96"/>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9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9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85"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86"/>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62.25" customHeight="1" x14ac:dyDescent="0.2">
      <c r="A702" s="511" t="s">
        <v>139</v>
      </c>
      <c r="B702" s="512"/>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7" t="s">
        <v>647</v>
      </c>
      <c r="AE702" s="898"/>
      <c r="AF702" s="898"/>
      <c r="AG702" s="887" t="s">
        <v>674</v>
      </c>
      <c r="AH702" s="888"/>
      <c r="AI702" s="888"/>
      <c r="AJ702" s="888"/>
      <c r="AK702" s="888"/>
      <c r="AL702" s="888"/>
      <c r="AM702" s="888"/>
      <c r="AN702" s="888"/>
      <c r="AO702" s="888"/>
      <c r="AP702" s="888"/>
      <c r="AQ702" s="888"/>
      <c r="AR702" s="888"/>
      <c r="AS702" s="888"/>
      <c r="AT702" s="888"/>
      <c r="AU702" s="888"/>
      <c r="AV702" s="888"/>
      <c r="AW702" s="888"/>
      <c r="AX702" s="889"/>
    </row>
    <row r="703" spans="1:51" ht="50.25" customHeight="1" x14ac:dyDescent="0.2">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647</v>
      </c>
      <c r="AE703" s="170"/>
      <c r="AF703" s="170"/>
      <c r="AG703" s="651" t="s">
        <v>677</v>
      </c>
      <c r="AH703" s="652"/>
      <c r="AI703" s="652"/>
      <c r="AJ703" s="652"/>
      <c r="AK703" s="652"/>
      <c r="AL703" s="652"/>
      <c r="AM703" s="652"/>
      <c r="AN703" s="652"/>
      <c r="AO703" s="652"/>
      <c r="AP703" s="652"/>
      <c r="AQ703" s="652"/>
      <c r="AR703" s="652"/>
      <c r="AS703" s="652"/>
      <c r="AT703" s="652"/>
      <c r="AU703" s="652"/>
      <c r="AV703" s="652"/>
      <c r="AW703" s="652"/>
      <c r="AX703" s="653"/>
    </row>
    <row r="704" spans="1:51" ht="56.25" customHeight="1" x14ac:dyDescent="0.2">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647</v>
      </c>
      <c r="AE704" s="568"/>
      <c r="AF704" s="568"/>
      <c r="AG704" s="409" t="s">
        <v>676</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3" t="s">
        <v>38</v>
      </c>
      <c r="B705" s="762"/>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7" t="s">
        <v>647</v>
      </c>
      <c r="AE705" s="728"/>
      <c r="AF705" s="728"/>
      <c r="AG705" s="770" t="s">
        <v>672</v>
      </c>
      <c r="AH705" s="771"/>
      <c r="AI705" s="771"/>
      <c r="AJ705" s="771"/>
      <c r="AK705" s="771"/>
      <c r="AL705" s="771"/>
      <c r="AM705" s="771"/>
      <c r="AN705" s="771"/>
      <c r="AO705" s="771"/>
      <c r="AP705" s="771"/>
      <c r="AQ705" s="771"/>
      <c r="AR705" s="771"/>
      <c r="AS705" s="771"/>
      <c r="AT705" s="771"/>
      <c r="AU705" s="771"/>
      <c r="AV705" s="771"/>
      <c r="AW705" s="771"/>
      <c r="AX705" s="772"/>
    </row>
    <row r="706" spans="1:50" ht="35.25" customHeight="1" x14ac:dyDescent="0.2">
      <c r="A706" s="642"/>
      <c r="B706" s="763"/>
      <c r="C706" s="596"/>
      <c r="D706" s="597"/>
      <c r="E706" s="672" t="s">
        <v>297</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659" t="s">
        <v>673</v>
      </c>
      <c r="AE706" s="660"/>
      <c r="AF706" s="744"/>
      <c r="AG706" s="773"/>
      <c r="AH706" s="774"/>
      <c r="AI706" s="774"/>
      <c r="AJ706" s="774"/>
      <c r="AK706" s="774"/>
      <c r="AL706" s="774"/>
      <c r="AM706" s="774"/>
      <c r="AN706" s="774"/>
      <c r="AO706" s="774"/>
      <c r="AP706" s="774"/>
      <c r="AQ706" s="774"/>
      <c r="AR706" s="774"/>
      <c r="AS706" s="774"/>
      <c r="AT706" s="774"/>
      <c r="AU706" s="774"/>
      <c r="AV706" s="774"/>
      <c r="AW706" s="774"/>
      <c r="AX706" s="775"/>
    </row>
    <row r="707" spans="1:50" ht="26.25" customHeight="1" x14ac:dyDescent="0.2">
      <c r="A707" s="642"/>
      <c r="B707" s="763"/>
      <c r="C707" s="598"/>
      <c r="D707" s="599"/>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5" t="s">
        <v>673</v>
      </c>
      <c r="AE707" s="566"/>
      <c r="AF707" s="566"/>
      <c r="AG707" s="773"/>
      <c r="AH707" s="774"/>
      <c r="AI707" s="774"/>
      <c r="AJ707" s="774"/>
      <c r="AK707" s="774"/>
      <c r="AL707" s="774"/>
      <c r="AM707" s="774"/>
      <c r="AN707" s="774"/>
      <c r="AO707" s="774"/>
      <c r="AP707" s="774"/>
      <c r="AQ707" s="774"/>
      <c r="AR707" s="774"/>
      <c r="AS707" s="774"/>
      <c r="AT707" s="774"/>
      <c r="AU707" s="774"/>
      <c r="AV707" s="774"/>
      <c r="AW707" s="774"/>
      <c r="AX707" s="775"/>
    </row>
    <row r="708" spans="1:50" ht="26.25" customHeight="1" x14ac:dyDescent="0.2">
      <c r="A708" s="642"/>
      <c r="B708" s="643"/>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4" t="s">
        <v>678</v>
      </c>
      <c r="AE708" s="655"/>
      <c r="AF708" s="655"/>
      <c r="AG708" s="508"/>
      <c r="AH708" s="509"/>
      <c r="AI708" s="509"/>
      <c r="AJ708" s="509"/>
      <c r="AK708" s="509"/>
      <c r="AL708" s="509"/>
      <c r="AM708" s="509"/>
      <c r="AN708" s="509"/>
      <c r="AO708" s="509"/>
      <c r="AP708" s="509"/>
      <c r="AQ708" s="509"/>
      <c r="AR708" s="509"/>
      <c r="AS708" s="509"/>
      <c r="AT708" s="509"/>
      <c r="AU708" s="509"/>
      <c r="AV708" s="509"/>
      <c r="AW708" s="509"/>
      <c r="AX708" s="510"/>
    </row>
    <row r="709" spans="1:50" ht="59.25" customHeight="1" x14ac:dyDescent="0.2">
      <c r="A709" s="642"/>
      <c r="B709" s="643"/>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9" t="s">
        <v>647</v>
      </c>
      <c r="AE709" s="660"/>
      <c r="AF709" s="660"/>
      <c r="AG709" s="684" t="s">
        <v>679</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2">
      <c r="A710" s="642"/>
      <c r="B710" s="643"/>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9" t="s">
        <v>678</v>
      </c>
      <c r="AE710" s="660"/>
      <c r="AF710" s="660"/>
      <c r="AG710" s="684"/>
      <c r="AH710" s="685"/>
      <c r="AI710" s="685"/>
      <c r="AJ710" s="685"/>
      <c r="AK710" s="685"/>
      <c r="AL710" s="685"/>
      <c r="AM710" s="685"/>
      <c r="AN710" s="685"/>
      <c r="AO710" s="685"/>
      <c r="AP710" s="685"/>
      <c r="AQ710" s="685"/>
      <c r="AR710" s="685"/>
      <c r="AS710" s="685"/>
      <c r="AT710" s="685"/>
      <c r="AU710" s="685"/>
      <c r="AV710" s="685"/>
      <c r="AW710" s="685"/>
      <c r="AX710" s="686"/>
    </row>
    <row r="711" spans="1:50" ht="44.25" customHeight="1" x14ac:dyDescent="0.2">
      <c r="A711" s="642"/>
      <c r="B711" s="643"/>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9" t="s">
        <v>647</v>
      </c>
      <c r="AE711" s="660"/>
      <c r="AF711" s="660"/>
      <c r="AG711" s="684" t="s">
        <v>679</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2">
      <c r="A712" s="642"/>
      <c r="B712" s="643"/>
      <c r="C712" s="570" t="s">
        <v>265</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639" t="s">
        <v>678</v>
      </c>
      <c r="AE712" s="640"/>
      <c r="AF712" s="640"/>
      <c r="AG712" s="576"/>
      <c r="AH712" s="577"/>
      <c r="AI712" s="577"/>
      <c r="AJ712" s="577"/>
      <c r="AK712" s="577"/>
      <c r="AL712" s="577"/>
      <c r="AM712" s="577"/>
      <c r="AN712" s="577"/>
      <c r="AO712" s="577"/>
      <c r="AP712" s="577"/>
      <c r="AQ712" s="577"/>
      <c r="AR712" s="577"/>
      <c r="AS712" s="577"/>
      <c r="AT712" s="577"/>
      <c r="AU712" s="577"/>
      <c r="AV712" s="577"/>
      <c r="AW712" s="577"/>
      <c r="AX712" s="578"/>
    </row>
    <row r="713" spans="1:50" ht="36.75" customHeight="1" x14ac:dyDescent="0.2">
      <c r="A713" s="642"/>
      <c r="B713" s="643"/>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647</v>
      </c>
      <c r="AE713" s="170"/>
      <c r="AF713" s="171"/>
      <c r="AG713" s="651" t="s">
        <v>694</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2">
      <c r="A714" s="644"/>
      <c r="B714" s="645"/>
      <c r="C714" s="764" t="s">
        <v>244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3" t="s">
        <v>647</v>
      </c>
      <c r="AE714" s="574"/>
      <c r="AF714" s="575"/>
      <c r="AG714" s="678" t="s">
        <v>695</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2">
      <c r="A715" s="603" t="s">
        <v>39</v>
      </c>
      <c r="B715" s="641"/>
      <c r="C715" s="646" t="s">
        <v>245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776" t="s">
        <v>647</v>
      </c>
      <c r="AE715" s="777"/>
      <c r="AF715" s="778"/>
      <c r="AG715" s="681" t="s">
        <v>686</v>
      </c>
      <c r="AH715" s="682"/>
      <c r="AI715" s="682"/>
      <c r="AJ715" s="682"/>
      <c r="AK715" s="682"/>
      <c r="AL715" s="682"/>
      <c r="AM715" s="682"/>
      <c r="AN715" s="682"/>
      <c r="AO715" s="682"/>
      <c r="AP715" s="682"/>
      <c r="AQ715" s="682"/>
      <c r="AR715" s="682"/>
      <c r="AS715" s="682"/>
      <c r="AT715" s="682"/>
      <c r="AU715" s="682"/>
      <c r="AV715" s="682"/>
      <c r="AW715" s="682"/>
      <c r="AX715" s="683"/>
    </row>
    <row r="716" spans="1:50" ht="35.25" customHeight="1" x14ac:dyDescent="0.2">
      <c r="A716" s="642"/>
      <c r="B716" s="643"/>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1" t="s">
        <v>647</v>
      </c>
      <c r="AE716" s="752"/>
      <c r="AF716" s="752"/>
      <c r="AG716" s="651" t="s">
        <v>685</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2">
      <c r="A717" s="642"/>
      <c r="B717" s="643"/>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751" t="s">
        <v>647</v>
      </c>
      <c r="AE717" s="752"/>
      <c r="AF717" s="752"/>
      <c r="AG717" s="651" t="s">
        <v>684</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2">
      <c r="A718" s="644"/>
      <c r="B718" s="645"/>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751" t="s">
        <v>647</v>
      </c>
      <c r="AE718" s="752"/>
      <c r="AF718" s="752"/>
      <c r="AG718" s="782" t="s">
        <v>680</v>
      </c>
      <c r="AH718" s="783"/>
      <c r="AI718" s="783"/>
      <c r="AJ718" s="783"/>
      <c r="AK718" s="783"/>
      <c r="AL718" s="783"/>
      <c r="AM718" s="783"/>
      <c r="AN718" s="783"/>
      <c r="AO718" s="783"/>
      <c r="AP718" s="783"/>
      <c r="AQ718" s="783"/>
      <c r="AR718" s="783"/>
      <c r="AS718" s="783"/>
      <c r="AT718" s="783"/>
      <c r="AU718" s="783"/>
      <c r="AV718" s="783"/>
      <c r="AW718" s="783"/>
      <c r="AX718" s="784"/>
    </row>
    <row r="719" spans="1:50" ht="41.25" customHeight="1" x14ac:dyDescent="0.2">
      <c r="A719" s="633" t="s">
        <v>57</v>
      </c>
      <c r="B719" s="634"/>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88"/>
      <c r="AD719" s="776"/>
      <c r="AE719" s="777"/>
      <c r="AF719" s="77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5"/>
      <c r="B720" s="636"/>
      <c r="C720" s="936" t="s">
        <v>258</v>
      </c>
      <c r="D720" s="934"/>
      <c r="E720" s="934"/>
      <c r="F720" s="937"/>
      <c r="G720" s="933" t="s">
        <v>259</v>
      </c>
      <c r="H720" s="934"/>
      <c r="I720" s="934"/>
      <c r="J720" s="934"/>
      <c r="K720" s="934"/>
      <c r="L720" s="934"/>
      <c r="M720" s="934"/>
      <c r="N720" s="933" t="s">
        <v>262</v>
      </c>
      <c r="O720" s="934"/>
      <c r="P720" s="934"/>
      <c r="Q720" s="934"/>
      <c r="R720" s="934"/>
      <c r="S720" s="934"/>
      <c r="T720" s="934"/>
      <c r="U720" s="934"/>
      <c r="V720" s="934"/>
      <c r="W720" s="934"/>
      <c r="X720" s="934"/>
      <c r="Y720" s="934"/>
      <c r="Z720" s="934"/>
      <c r="AA720" s="934"/>
      <c r="AB720" s="934"/>
      <c r="AC720" s="934"/>
      <c r="AD720" s="934"/>
      <c r="AE720" s="934"/>
      <c r="AF720" s="93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5"/>
      <c r="B721" s="636"/>
      <c r="C721" s="920"/>
      <c r="D721" s="921"/>
      <c r="E721" s="921"/>
      <c r="F721" s="922"/>
      <c r="G721" s="938"/>
      <c r="H721" s="939"/>
      <c r="I721" s="63" t="str">
        <f>IF(OR(G721="　", G721=""), "", "-")</f>
        <v/>
      </c>
      <c r="J721" s="919"/>
      <c r="K721" s="919"/>
      <c r="L721" s="63" t="str">
        <f>IF(M721="","","-")</f>
        <v/>
      </c>
      <c r="M721" s="64"/>
      <c r="N721" s="916"/>
      <c r="O721" s="917"/>
      <c r="P721" s="917"/>
      <c r="Q721" s="917"/>
      <c r="R721" s="917"/>
      <c r="S721" s="917"/>
      <c r="T721" s="917"/>
      <c r="U721" s="917"/>
      <c r="V721" s="917"/>
      <c r="W721" s="917"/>
      <c r="X721" s="917"/>
      <c r="Y721" s="917"/>
      <c r="Z721" s="917"/>
      <c r="AA721" s="917"/>
      <c r="AB721" s="917"/>
      <c r="AC721" s="917"/>
      <c r="AD721" s="917"/>
      <c r="AE721" s="917"/>
      <c r="AF721" s="91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5"/>
      <c r="B722" s="636"/>
      <c r="C722" s="920"/>
      <c r="D722" s="921"/>
      <c r="E722" s="921"/>
      <c r="F722" s="922"/>
      <c r="G722" s="938"/>
      <c r="H722" s="939"/>
      <c r="I722" s="63" t="str">
        <f t="shared" ref="I722:I725" si="113">IF(OR(G722="　", G722=""), "", "-")</f>
        <v/>
      </c>
      <c r="J722" s="919"/>
      <c r="K722" s="919"/>
      <c r="L722" s="63" t="str">
        <f t="shared" ref="L722:L725" si="114">IF(M722="","","-")</f>
        <v/>
      </c>
      <c r="M722" s="64"/>
      <c r="N722" s="916"/>
      <c r="O722" s="917"/>
      <c r="P722" s="917"/>
      <c r="Q722" s="917"/>
      <c r="R722" s="917"/>
      <c r="S722" s="917"/>
      <c r="T722" s="917"/>
      <c r="U722" s="917"/>
      <c r="V722" s="917"/>
      <c r="W722" s="917"/>
      <c r="X722" s="917"/>
      <c r="Y722" s="917"/>
      <c r="Z722" s="917"/>
      <c r="AA722" s="917"/>
      <c r="AB722" s="917"/>
      <c r="AC722" s="917"/>
      <c r="AD722" s="917"/>
      <c r="AE722" s="917"/>
      <c r="AF722" s="91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5"/>
      <c r="B723" s="636"/>
      <c r="C723" s="920"/>
      <c r="D723" s="921"/>
      <c r="E723" s="921"/>
      <c r="F723" s="922"/>
      <c r="G723" s="938"/>
      <c r="H723" s="939"/>
      <c r="I723" s="63" t="str">
        <f t="shared" si="113"/>
        <v/>
      </c>
      <c r="J723" s="919"/>
      <c r="K723" s="919"/>
      <c r="L723" s="63" t="str">
        <f t="shared" si="114"/>
        <v/>
      </c>
      <c r="M723" s="64"/>
      <c r="N723" s="916"/>
      <c r="O723" s="917"/>
      <c r="P723" s="917"/>
      <c r="Q723" s="917"/>
      <c r="R723" s="917"/>
      <c r="S723" s="917"/>
      <c r="T723" s="917"/>
      <c r="U723" s="917"/>
      <c r="V723" s="917"/>
      <c r="W723" s="917"/>
      <c r="X723" s="917"/>
      <c r="Y723" s="917"/>
      <c r="Z723" s="917"/>
      <c r="AA723" s="917"/>
      <c r="AB723" s="917"/>
      <c r="AC723" s="917"/>
      <c r="AD723" s="917"/>
      <c r="AE723" s="917"/>
      <c r="AF723" s="91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5"/>
      <c r="B724" s="636"/>
      <c r="C724" s="920"/>
      <c r="D724" s="921"/>
      <c r="E724" s="921"/>
      <c r="F724" s="922"/>
      <c r="G724" s="938"/>
      <c r="H724" s="939"/>
      <c r="I724" s="63" t="str">
        <f t="shared" si="113"/>
        <v/>
      </c>
      <c r="J724" s="919"/>
      <c r="K724" s="919"/>
      <c r="L724" s="63" t="str">
        <f t="shared" si="114"/>
        <v/>
      </c>
      <c r="M724" s="64"/>
      <c r="N724" s="916"/>
      <c r="O724" s="917"/>
      <c r="P724" s="917"/>
      <c r="Q724" s="917"/>
      <c r="R724" s="917"/>
      <c r="S724" s="917"/>
      <c r="T724" s="917"/>
      <c r="U724" s="917"/>
      <c r="V724" s="917"/>
      <c r="W724" s="917"/>
      <c r="X724" s="917"/>
      <c r="Y724" s="917"/>
      <c r="Z724" s="917"/>
      <c r="AA724" s="917"/>
      <c r="AB724" s="917"/>
      <c r="AC724" s="917"/>
      <c r="AD724" s="917"/>
      <c r="AE724" s="917"/>
      <c r="AF724" s="91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7"/>
      <c r="B725" s="638"/>
      <c r="C725" s="920"/>
      <c r="D725" s="921"/>
      <c r="E725" s="921"/>
      <c r="F725" s="922"/>
      <c r="G725" s="961"/>
      <c r="H725" s="962"/>
      <c r="I725" s="65" t="str">
        <f t="shared" si="113"/>
        <v/>
      </c>
      <c r="J725" s="963"/>
      <c r="K725" s="963"/>
      <c r="L725" s="65" t="str">
        <f t="shared" si="114"/>
        <v/>
      </c>
      <c r="M725" s="66"/>
      <c r="N725" s="954"/>
      <c r="O725" s="955"/>
      <c r="P725" s="955"/>
      <c r="Q725" s="955"/>
      <c r="R725" s="955"/>
      <c r="S725" s="955"/>
      <c r="T725" s="955"/>
      <c r="U725" s="955"/>
      <c r="V725" s="955"/>
      <c r="W725" s="955"/>
      <c r="X725" s="955"/>
      <c r="Y725" s="955"/>
      <c r="Z725" s="955"/>
      <c r="AA725" s="955"/>
      <c r="AB725" s="955"/>
      <c r="AC725" s="955"/>
      <c r="AD725" s="955"/>
      <c r="AE725" s="955"/>
      <c r="AF725" s="95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3" t="s">
        <v>47</v>
      </c>
      <c r="B726" s="604"/>
      <c r="C726" s="424" t="s">
        <v>52</v>
      </c>
      <c r="D726" s="563"/>
      <c r="E726" s="563"/>
      <c r="F726" s="564"/>
      <c r="G726" s="801" t="s">
        <v>683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5">
      <c r="A727" s="605"/>
      <c r="B727" s="606"/>
      <c r="C727" s="690" t="s">
        <v>56</v>
      </c>
      <c r="D727" s="691"/>
      <c r="E727" s="691"/>
      <c r="F727" s="692"/>
      <c r="G727" s="799" t="s">
        <v>687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2">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5">
      <c r="A729" s="758"/>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2">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5">
      <c r="A731" s="600"/>
      <c r="B731" s="601"/>
      <c r="C731" s="601"/>
      <c r="D731" s="601"/>
      <c r="E731" s="602"/>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2">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5">
      <c r="A733" s="600"/>
      <c r="B733" s="601"/>
      <c r="C733" s="601"/>
      <c r="D733" s="601"/>
      <c r="E733" s="602"/>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2">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2">
      <c r="A736" s="767" t="s">
        <v>271</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2">
      <c r="A737" s="142" t="s">
        <v>588</v>
      </c>
      <c r="B737" s="143"/>
      <c r="C737" s="143"/>
      <c r="D737" s="144"/>
      <c r="E737" s="90" t="s">
        <v>634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313</v>
      </c>
      <c r="B738" s="94"/>
      <c r="C738" s="94"/>
      <c r="D738" s="94"/>
      <c r="E738" s="90" t="s">
        <v>634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312</v>
      </c>
      <c r="B739" s="94"/>
      <c r="C739" s="94"/>
      <c r="D739" s="94"/>
      <c r="E739" s="90" t="s">
        <v>634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311</v>
      </c>
      <c r="B740" s="94"/>
      <c r="C740" s="94"/>
      <c r="D740" s="94"/>
      <c r="E740" s="90" t="s">
        <v>634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310</v>
      </c>
      <c r="B741" s="94"/>
      <c r="C741" s="94"/>
      <c r="D741" s="94"/>
      <c r="E741" s="90" t="s">
        <v>634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309</v>
      </c>
      <c r="B742" s="94"/>
      <c r="C742" s="94"/>
      <c r="D742" s="94"/>
      <c r="E742" s="90" t="s">
        <v>634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308</v>
      </c>
      <c r="B743" s="94"/>
      <c r="C743" s="94"/>
      <c r="D743" s="94"/>
      <c r="E743" s="90" t="s">
        <v>634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307</v>
      </c>
      <c r="B744" s="94"/>
      <c r="C744" s="94"/>
      <c r="D744" s="94"/>
      <c r="E744" s="90" t="s">
        <v>634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306</v>
      </c>
      <c r="B745" s="94"/>
      <c r="C745" s="94"/>
      <c r="D745" s="94"/>
      <c r="E745" s="99" t="s">
        <v>634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461</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425</v>
      </c>
      <c r="B747" s="94"/>
      <c r="C747" s="94"/>
      <c r="D747" s="94"/>
      <c r="E747" s="97" t="s">
        <v>666</v>
      </c>
      <c r="F747" s="98"/>
      <c r="G747" s="98"/>
      <c r="H747" s="85" t="str">
        <f>IF(E747="","","-")</f>
        <v>-</v>
      </c>
      <c r="I747" s="98" t="s">
        <v>329</v>
      </c>
      <c r="J747" s="98"/>
      <c r="K747" s="85" t="str">
        <f>IF(I747="","","-")</f>
        <v>-</v>
      </c>
      <c r="L747" s="89">
        <v>65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88"/>
      <c r="B786" s="789"/>
      <c r="C786" s="789"/>
      <c r="D786" s="789"/>
      <c r="E786" s="789"/>
      <c r="F786" s="79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0.25" customHeight="1" x14ac:dyDescent="0.2">
      <c r="A787" s="753" t="s">
        <v>302</v>
      </c>
      <c r="B787" s="754"/>
      <c r="C787" s="754"/>
      <c r="D787" s="754"/>
      <c r="E787" s="754"/>
      <c r="F787" s="755"/>
      <c r="G787" s="420" t="s">
        <v>648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654</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8"/>
      <c r="B788" s="756"/>
      <c r="C788" s="756"/>
      <c r="D788" s="756"/>
      <c r="E788" s="756"/>
      <c r="F788" s="757"/>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8"/>
      <c r="B789" s="756"/>
      <c r="C789" s="756"/>
      <c r="D789" s="756"/>
      <c r="E789" s="756"/>
      <c r="F789" s="757"/>
      <c r="G789" s="430" t="s">
        <v>649</v>
      </c>
      <c r="H789" s="431"/>
      <c r="I789" s="431"/>
      <c r="J789" s="431"/>
      <c r="K789" s="432"/>
      <c r="L789" s="433" t="s">
        <v>650</v>
      </c>
      <c r="M789" s="434"/>
      <c r="N789" s="434"/>
      <c r="O789" s="434"/>
      <c r="P789" s="434"/>
      <c r="Q789" s="434"/>
      <c r="R789" s="434"/>
      <c r="S789" s="434"/>
      <c r="T789" s="434"/>
      <c r="U789" s="434"/>
      <c r="V789" s="434"/>
      <c r="W789" s="434"/>
      <c r="X789" s="435"/>
      <c r="Y789" s="436">
        <v>6</v>
      </c>
      <c r="Z789" s="437"/>
      <c r="AA789" s="437"/>
      <c r="AB789" s="539"/>
      <c r="AC789" s="430" t="s">
        <v>649</v>
      </c>
      <c r="AD789" s="431"/>
      <c r="AE789" s="431"/>
      <c r="AF789" s="431"/>
      <c r="AG789" s="432"/>
      <c r="AH789" s="433" t="s">
        <v>655</v>
      </c>
      <c r="AI789" s="434"/>
      <c r="AJ789" s="434"/>
      <c r="AK789" s="434"/>
      <c r="AL789" s="434"/>
      <c r="AM789" s="434"/>
      <c r="AN789" s="434"/>
      <c r="AO789" s="434"/>
      <c r="AP789" s="434"/>
      <c r="AQ789" s="434"/>
      <c r="AR789" s="434"/>
      <c r="AS789" s="434"/>
      <c r="AT789" s="435"/>
      <c r="AU789" s="436">
        <v>32.9</v>
      </c>
      <c r="AV789" s="437"/>
      <c r="AW789" s="437"/>
      <c r="AX789" s="438"/>
    </row>
    <row r="790" spans="1:51" ht="24.75" customHeight="1" x14ac:dyDescent="0.2">
      <c r="A790" s="538"/>
      <c r="B790" s="756"/>
      <c r="C790" s="756"/>
      <c r="D790" s="756"/>
      <c r="E790" s="756"/>
      <c r="F790" s="757"/>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2">
      <c r="A791" s="538"/>
      <c r="B791" s="756"/>
      <c r="C791" s="756"/>
      <c r="D791" s="756"/>
      <c r="E791" s="756"/>
      <c r="F791" s="757"/>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38"/>
      <c r="B792" s="756"/>
      <c r="C792" s="756"/>
      <c r="D792" s="756"/>
      <c r="E792" s="756"/>
      <c r="F792" s="757"/>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2">
      <c r="A793" s="538"/>
      <c r="B793" s="756"/>
      <c r="C793" s="756"/>
      <c r="D793" s="756"/>
      <c r="E793" s="756"/>
      <c r="F793" s="75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2">
      <c r="A794" s="538"/>
      <c r="B794" s="756"/>
      <c r="C794" s="756"/>
      <c r="D794" s="756"/>
      <c r="E794" s="756"/>
      <c r="F794" s="75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2">
      <c r="A795" s="538"/>
      <c r="B795" s="756"/>
      <c r="C795" s="756"/>
      <c r="D795" s="756"/>
      <c r="E795" s="756"/>
      <c r="F795" s="75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2">
      <c r="A796" s="538"/>
      <c r="B796" s="756"/>
      <c r="C796" s="756"/>
      <c r="D796" s="756"/>
      <c r="E796" s="756"/>
      <c r="F796" s="75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2">
      <c r="A797" s="538"/>
      <c r="B797" s="756"/>
      <c r="C797" s="756"/>
      <c r="D797" s="756"/>
      <c r="E797" s="756"/>
      <c r="F797" s="75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2">
      <c r="A798" s="538"/>
      <c r="B798" s="756"/>
      <c r="C798" s="756"/>
      <c r="D798" s="756"/>
      <c r="E798" s="756"/>
      <c r="F798" s="75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38"/>
      <c r="B799" s="756"/>
      <c r="C799" s="756"/>
      <c r="D799" s="756"/>
      <c r="E799" s="756"/>
      <c r="F799" s="757"/>
      <c r="G799" s="391" t="s">
        <v>20</v>
      </c>
      <c r="H799" s="392"/>
      <c r="I799" s="392"/>
      <c r="J799" s="392"/>
      <c r="K799" s="392"/>
      <c r="L799" s="393"/>
      <c r="M799" s="394"/>
      <c r="N799" s="394"/>
      <c r="O799" s="394"/>
      <c r="P799" s="394"/>
      <c r="Q799" s="394"/>
      <c r="R799" s="394"/>
      <c r="S799" s="394"/>
      <c r="T799" s="394"/>
      <c r="U799" s="394"/>
      <c r="V799" s="394"/>
      <c r="W799" s="394"/>
      <c r="X799" s="395"/>
      <c r="Y799" s="396">
        <f>SUM(Y789:AB798)</f>
        <v>6</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32.9</v>
      </c>
      <c r="AV799" s="397"/>
      <c r="AW799" s="397"/>
      <c r="AX799" s="399"/>
    </row>
    <row r="800" spans="1:51" ht="24.75" hidden="1" customHeight="1" x14ac:dyDescent="0.2">
      <c r="A800" s="538"/>
      <c r="B800" s="756"/>
      <c r="C800" s="756"/>
      <c r="D800" s="756"/>
      <c r="E800" s="756"/>
      <c r="F800" s="757"/>
      <c r="G800" s="420" t="s">
        <v>667</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662</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8"/>
      <c r="B801" s="756"/>
      <c r="C801" s="756"/>
      <c r="D801" s="756"/>
      <c r="E801" s="756"/>
      <c r="F801" s="757"/>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8"/>
      <c r="B802" s="756"/>
      <c r="C802" s="756"/>
      <c r="D802" s="756"/>
      <c r="E802" s="756"/>
      <c r="F802" s="757"/>
      <c r="G802" s="430"/>
      <c r="H802" s="431"/>
      <c r="I802" s="431"/>
      <c r="J802" s="431"/>
      <c r="K802" s="432"/>
      <c r="L802" s="433" t="s">
        <v>668</v>
      </c>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2">
      <c r="A803" s="538"/>
      <c r="B803" s="756"/>
      <c r="C803" s="756"/>
      <c r="D803" s="756"/>
      <c r="E803" s="756"/>
      <c r="F803" s="75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8"/>
      <c r="B804" s="756"/>
      <c r="C804" s="756"/>
      <c r="D804" s="756"/>
      <c r="E804" s="756"/>
      <c r="F804" s="75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8"/>
      <c r="B805" s="756"/>
      <c r="C805" s="756"/>
      <c r="D805" s="756"/>
      <c r="E805" s="756"/>
      <c r="F805" s="75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8"/>
      <c r="B806" s="756"/>
      <c r="C806" s="756"/>
      <c r="D806" s="756"/>
      <c r="E806" s="756"/>
      <c r="F806" s="75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8"/>
      <c r="B807" s="756"/>
      <c r="C807" s="756"/>
      <c r="D807" s="756"/>
      <c r="E807" s="756"/>
      <c r="F807" s="75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8"/>
      <c r="B808" s="756"/>
      <c r="C808" s="756"/>
      <c r="D808" s="756"/>
      <c r="E808" s="756"/>
      <c r="F808" s="75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8"/>
      <c r="B809" s="756"/>
      <c r="C809" s="756"/>
      <c r="D809" s="756"/>
      <c r="E809" s="756"/>
      <c r="F809" s="75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8"/>
      <c r="B810" s="756"/>
      <c r="C810" s="756"/>
      <c r="D810" s="756"/>
      <c r="E810" s="756"/>
      <c r="F810" s="75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8"/>
      <c r="B811" s="756"/>
      <c r="C811" s="756"/>
      <c r="D811" s="756"/>
      <c r="E811" s="756"/>
      <c r="F811" s="75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2">
      <c r="A812" s="538"/>
      <c r="B812" s="756"/>
      <c r="C812" s="756"/>
      <c r="D812" s="756"/>
      <c r="E812" s="756"/>
      <c r="F812" s="757"/>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8"/>
      <c r="B813" s="756"/>
      <c r="C813" s="756"/>
      <c r="D813" s="756"/>
      <c r="E813" s="756"/>
      <c r="F813" s="757"/>
      <c r="G813" s="420" t="s">
        <v>241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242</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8"/>
      <c r="B814" s="756"/>
      <c r="C814" s="756"/>
      <c r="D814" s="756"/>
      <c r="E814" s="756"/>
      <c r="F814" s="757"/>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8"/>
      <c r="B815" s="756"/>
      <c r="C815" s="756"/>
      <c r="D815" s="756"/>
      <c r="E815" s="756"/>
      <c r="F815" s="757"/>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8"/>
      <c r="B816" s="756"/>
      <c r="C816" s="756"/>
      <c r="D816" s="756"/>
      <c r="E816" s="756"/>
      <c r="F816" s="75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8"/>
      <c r="B817" s="756"/>
      <c r="C817" s="756"/>
      <c r="D817" s="756"/>
      <c r="E817" s="756"/>
      <c r="F817" s="75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8"/>
      <c r="B818" s="756"/>
      <c r="C818" s="756"/>
      <c r="D818" s="756"/>
      <c r="E818" s="756"/>
      <c r="F818" s="75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8"/>
      <c r="B819" s="756"/>
      <c r="C819" s="756"/>
      <c r="D819" s="756"/>
      <c r="E819" s="756"/>
      <c r="F819" s="75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8"/>
      <c r="B820" s="756"/>
      <c r="C820" s="756"/>
      <c r="D820" s="756"/>
      <c r="E820" s="756"/>
      <c r="F820" s="75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8"/>
      <c r="B821" s="756"/>
      <c r="C821" s="756"/>
      <c r="D821" s="756"/>
      <c r="E821" s="756"/>
      <c r="F821" s="75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8"/>
      <c r="B822" s="756"/>
      <c r="C822" s="756"/>
      <c r="D822" s="756"/>
      <c r="E822" s="756"/>
      <c r="F822" s="75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8"/>
      <c r="B823" s="756"/>
      <c r="C823" s="756"/>
      <c r="D823" s="756"/>
      <c r="E823" s="756"/>
      <c r="F823" s="75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8"/>
      <c r="B824" s="756"/>
      <c r="C824" s="756"/>
      <c r="D824" s="756"/>
      <c r="E824" s="756"/>
      <c r="F824" s="75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8"/>
      <c r="B825" s="756"/>
      <c r="C825" s="756"/>
      <c r="D825" s="756"/>
      <c r="E825" s="756"/>
      <c r="F825" s="75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8"/>
      <c r="B826" s="756"/>
      <c r="C826" s="756"/>
      <c r="D826" s="756"/>
      <c r="E826" s="756"/>
      <c r="F826" s="757"/>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8"/>
      <c r="B827" s="756"/>
      <c r="C827" s="756"/>
      <c r="D827" s="756"/>
      <c r="E827" s="756"/>
      <c r="F827" s="757"/>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8"/>
      <c r="B828" s="756"/>
      <c r="C828" s="756"/>
      <c r="D828" s="756"/>
      <c r="E828" s="756"/>
      <c r="F828" s="757"/>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8"/>
      <c r="B829" s="756"/>
      <c r="C829" s="756"/>
      <c r="D829" s="756"/>
      <c r="E829" s="756"/>
      <c r="F829" s="75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8"/>
      <c r="B830" s="756"/>
      <c r="C830" s="756"/>
      <c r="D830" s="756"/>
      <c r="E830" s="756"/>
      <c r="F830" s="75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8"/>
      <c r="B831" s="756"/>
      <c r="C831" s="756"/>
      <c r="D831" s="756"/>
      <c r="E831" s="756"/>
      <c r="F831" s="75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8"/>
      <c r="B832" s="756"/>
      <c r="C832" s="756"/>
      <c r="D832" s="756"/>
      <c r="E832" s="756"/>
      <c r="F832" s="75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8"/>
      <c r="B833" s="756"/>
      <c r="C833" s="756"/>
      <c r="D833" s="756"/>
      <c r="E833" s="756"/>
      <c r="F833" s="75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8"/>
      <c r="B834" s="756"/>
      <c r="C834" s="756"/>
      <c r="D834" s="756"/>
      <c r="E834" s="756"/>
      <c r="F834" s="75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8"/>
      <c r="B835" s="756"/>
      <c r="C835" s="756"/>
      <c r="D835" s="756"/>
      <c r="E835" s="756"/>
      <c r="F835" s="75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8"/>
      <c r="B836" s="756"/>
      <c r="C836" s="756"/>
      <c r="D836" s="756"/>
      <c r="E836" s="756"/>
      <c r="F836" s="75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8"/>
      <c r="B837" s="756"/>
      <c r="C837" s="756"/>
      <c r="D837" s="756"/>
      <c r="E837" s="756"/>
      <c r="F837" s="75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8"/>
      <c r="B838" s="756"/>
      <c r="C838" s="756"/>
      <c r="D838" s="756"/>
      <c r="E838" s="756"/>
      <c r="F838" s="75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57" t="s">
        <v>263</v>
      </c>
      <c r="AM839" s="958"/>
      <c r="AN839" s="958"/>
      <c r="AO839" s="87" t="s">
        <v>261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75.75" customHeight="1" x14ac:dyDescent="0.2">
      <c r="A845" s="386">
        <v>1</v>
      </c>
      <c r="B845" s="386">
        <v>1</v>
      </c>
      <c r="C845" s="400" t="s">
        <v>651</v>
      </c>
      <c r="D845" s="400"/>
      <c r="E845" s="400"/>
      <c r="F845" s="400"/>
      <c r="G845" s="400"/>
      <c r="H845" s="400"/>
      <c r="I845" s="400"/>
      <c r="J845" s="401" t="s">
        <v>652</v>
      </c>
      <c r="K845" s="402"/>
      <c r="L845" s="402"/>
      <c r="M845" s="402"/>
      <c r="N845" s="402"/>
      <c r="O845" s="402"/>
      <c r="P845" s="302" t="s">
        <v>650</v>
      </c>
      <c r="Q845" s="302"/>
      <c r="R845" s="302"/>
      <c r="S845" s="302"/>
      <c r="T845" s="302"/>
      <c r="U845" s="302"/>
      <c r="V845" s="302"/>
      <c r="W845" s="302"/>
      <c r="X845" s="302"/>
      <c r="Y845" s="303">
        <v>6</v>
      </c>
      <c r="Z845" s="304"/>
      <c r="AA845" s="304"/>
      <c r="AB845" s="305"/>
      <c r="AC845" s="307" t="s">
        <v>653</v>
      </c>
      <c r="AD845" s="308"/>
      <c r="AE845" s="308"/>
      <c r="AF845" s="308"/>
      <c r="AG845" s="308"/>
      <c r="AH845" s="403">
        <v>2</v>
      </c>
      <c r="AI845" s="404"/>
      <c r="AJ845" s="404"/>
      <c r="AK845" s="404"/>
      <c r="AL845" s="311">
        <v>84.6</v>
      </c>
      <c r="AM845" s="312"/>
      <c r="AN845" s="312"/>
      <c r="AO845" s="313"/>
      <c r="AP845" s="306"/>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98.25" customHeight="1" x14ac:dyDescent="0.2">
      <c r="A878" s="386">
        <v>1</v>
      </c>
      <c r="B878" s="386">
        <v>1</v>
      </c>
      <c r="C878" s="400" t="s">
        <v>656</v>
      </c>
      <c r="D878" s="400"/>
      <c r="E878" s="400"/>
      <c r="F878" s="400"/>
      <c r="G878" s="400"/>
      <c r="H878" s="400"/>
      <c r="I878" s="400"/>
      <c r="J878" s="401" t="s">
        <v>634</v>
      </c>
      <c r="K878" s="402"/>
      <c r="L878" s="402"/>
      <c r="M878" s="402"/>
      <c r="N878" s="402"/>
      <c r="O878" s="402"/>
      <c r="P878" s="302" t="s">
        <v>655</v>
      </c>
      <c r="Q878" s="302"/>
      <c r="R878" s="302"/>
      <c r="S878" s="302"/>
      <c r="T878" s="302"/>
      <c r="U878" s="302"/>
      <c r="V878" s="302"/>
      <c r="W878" s="302"/>
      <c r="X878" s="302"/>
      <c r="Y878" s="303">
        <v>32.9</v>
      </c>
      <c r="Z878" s="304"/>
      <c r="AA878" s="304"/>
      <c r="AB878" s="305"/>
      <c r="AC878" s="307" t="s">
        <v>693</v>
      </c>
      <c r="AD878" s="308"/>
      <c r="AE878" s="308"/>
      <c r="AF878" s="308"/>
      <c r="AG878" s="308"/>
      <c r="AH878" s="403">
        <v>2</v>
      </c>
      <c r="AI878" s="404"/>
      <c r="AJ878" s="404"/>
      <c r="AK878" s="404"/>
      <c r="AL878" s="311">
        <v>98.709187547456295</v>
      </c>
      <c r="AM878" s="312"/>
      <c r="AN878" s="312"/>
      <c r="AO878" s="313"/>
      <c r="AP878" s="306"/>
      <c r="AQ878" s="306"/>
      <c r="AR878" s="306"/>
      <c r="AS878" s="306"/>
      <c r="AT878" s="306"/>
      <c r="AU878" s="306"/>
      <c r="AV878" s="306"/>
      <c r="AW878" s="306"/>
      <c r="AX878" s="306"/>
      <c r="AY878">
        <f t="shared" si="118"/>
        <v>1</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52.5" customHeight="1" x14ac:dyDescent="0.2">
      <c r="A911" s="386">
        <v>1</v>
      </c>
      <c r="B911" s="386">
        <v>1</v>
      </c>
      <c r="C911" s="400" t="s">
        <v>657</v>
      </c>
      <c r="D911" s="400"/>
      <c r="E911" s="400"/>
      <c r="F911" s="400"/>
      <c r="G911" s="400"/>
      <c r="H911" s="400"/>
      <c r="I911" s="400"/>
      <c r="J911" s="401">
        <v>6011101045308</v>
      </c>
      <c r="K911" s="402"/>
      <c r="L911" s="402"/>
      <c r="M911" s="402"/>
      <c r="N911" s="402"/>
      <c r="O911" s="402"/>
      <c r="P911" s="406" t="s">
        <v>681</v>
      </c>
      <c r="Q911" s="302"/>
      <c r="R911" s="302"/>
      <c r="S911" s="302"/>
      <c r="T911" s="302"/>
      <c r="U911" s="302"/>
      <c r="V911" s="302"/>
      <c r="W911" s="302"/>
      <c r="X911" s="302"/>
      <c r="Y911" s="303">
        <v>1</v>
      </c>
      <c r="Z911" s="304"/>
      <c r="AA911" s="304"/>
      <c r="AB911" s="305"/>
      <c r="AC911" s="307" t="s">
        <v>294</v>
      </c>
      <c r="AD911" s="308"/>
      <c r="AE911" s="308"/>
      <c r="AF911" s="308"/>
      <c r="AG911" s="308"/>
      <c r="AH911" s="403" t="s">
        <v>634</v>
      </c>
      <c r="AI911" s="404"/>
      <c r="AJ911" s="404"/>
      <c r="AK911" s="404"/>
      <c r="AL911" s="311" t="s">
        <v>634</v>
      </c>
      <c r="AM911" s="312"/>
      <c r="AN911" s="312"/>
      <c r="AO911" s="313"/>
      <c r="AP911" s="306"/>
      <c r="AQ911" s="306"/>
      <c r="AR911" s="306"/>
      <c r="AS911" s="306"/>
      <c r="AT911" s="306"/>
      <c r="AU911" s="306"/>
      <c r="AV911" s="306"/>
      <c r="AW911" s="306"/>
      <c r="AX911" s="306"/>
      <c r="AY911">
        <f t="shared" si="119"/>
        <v>1</v>
      </c>
    </row>
    <row r="912" spans="1:51" ht="52.5" customHeight="1" x14ac:dyDescent="0.2">
      <c r="A912" s="386">
        <v>2</v>
      </c>
      <c r="B912" s="386">
        <v>1</v>
      </c>
      <c r="C912" s="400" t="s">
        <v>658</v>
      </c>
      <c r="D912" s="400"/>
      <c r="E912" s="400"/>
      <c r="F912" s="400"/>
      <c r="G912" s="400"/>
      <c r="H912" s="400"/>
      <c r="I912" s="400"/>
      <c r="J912" s="401">
        <v>6013301007970</v>
      </c>
      <c r="K912" s="402"/>
      <c r="L912" s="402"/>
      <c r="M912" s="402"/>
      <c r="N912" s="402"/>
      <c r="O912" s="402"/>
      <c r="P912" s="302" t="s">
        <v>659</v>
      </c>
      <c r="Q912" s="302"/>
      <c r="R912" s="302"/>
      <c r="S912" s="302"/>
      <c r="T912" s="302"/>
      <c r="U912" s="302"/>
      <c r="V912" s="302"/>
      <c r="W912" s="302"/>
      <c r="X912" s="302"/>
      <c r="Y912" s="303">
        <v>1</v>
      </c>
      <c r="Z912" s="304"/>
      <c r="AA912" s="304"/>
      <c r="AB912" s="305"/>
      <c r="AC912" s="307" t="s">
        <v>294</v>
      </c>
      <c r="AD912" s="308"/>
      <c r="AE912" s="308"/>
      <c r="AF912" s="308"/>
      <c r="AG912" s="308"/>
      <c r="AH912" s="403" t="s">
        <v>634</v>
      </c>
      <c r="AI912" s="404"/>
      <c r="AJ912" s="404"/>
      <c r="AK912" s="404"/>
      <c r="AL912" s="311" t="s">
        <v>634</v>
      </c>
      <c r="AM912" s="312"/>
      <c r="AN912" s="312"/>
      <c r="AO912" s="313"/>
      <c r="AP912" s="306"/>
      <c r="AQ912" s="306"/>
      <c r="AR912" s="306"/>
      <c r="AS912" s="306"/>
      <c r="AT912" s="306"/>
      <c r="AU912" s="306"/>
      <c r="AV912" s="306"/>
      <c r="AW912" s="306"/>
      <c r="AX912" s="306"/>
      <c r="AY912">
        <f>COUNTA($C$912)</f>
        <v>1</v>
      </c>
    </row>
    <row r="913" spans="1:51" ht="52.5" customHeight="1" x14ac:dyDescent="0.2">
      <c r="A913" s="386">
        <v>3</v>
      </c>
      <c r="B913" s="386">
        <v>1</v>
      </c>
      <c r="C913" s="405" t="s">
        <v>660</v>
      </c>
      <c r="D913" s="400"/>
      <c r="E913" s="400"/>
      <c r="F913" s="400"/>
      <c r="G913" s="400"/>
      <c r="H913" s="400"/>
      <c r="I913" s="400"/>
      <c r="J913" s="401">
        <v>7050001016050</v>
      </c>
      <c r="K913" s="402"/>
      <c r="L913" s="402"/>
      <c r="M913" s="402"/>
      <c r="N913" s="402"/>
      <c r="O913" s="402"/>
      <c r="P913" s="406" t="s">
        <v>661</v>
      </c>
      <c r="Q913" s="302"/>
      <c r="R913" s="302"/>
      <c r="S913" s="302"/>
      <c r="T913" s="302"/>
      <c r="U913" s="302"/>
      <c r="V913" s="302"/>
      <c r="W913" s="302"/>
      <c r="X913" s="302"/>
      <c r="Y913" s="303">
        <v>0.9</v>
      </c>
      <c r="Z913" s="304"/>
      <c r="AA913" s="304"/>
      <c r="AB913" s="305"/>
      <c r="AC913" s="307" t="s">
        <v>294</v>
      </c>
      <c r="AD913" s="308"/>
      <c r="AE913" s="308"/>
      <c r="AF913" s="308"/>
      <c r="AG913" s="308"/>
      <c r="AH913" s="309" t="s">
        <v>634</v>
      </c>
      <c r="AI913" s="310"/>
      <c r="AJ913" s="310"/>
      <c r="AK913" s="310"/>
      <c r="AL913" s="311" t="s">
        <v>634</v>
      </c>
      <c r="AM913" s="312"/>
      <c r="AN913" s="312"/>
      <c r="AO913" s="313"/>
      <c r="AP913" s="306"/>
      <c r="AQ913" s="306"/>
      <c r="AR913" s="306"/>
      <c r="AS913" s="306"/>
      <c r="AT913" s="306"/>
      <c r="AU913" s="306"/>
      <c r="AV913" s="306"/>
      <c r="AW913" s="306"/>
      <c r="AX913" s="306"/>
      <c r="AY913">
        <f>COUNTA($C$913)</f>
        <v>1</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90" t="s">
        <v>248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263</v>
      </c>
      <c r="AM1106" s="960"/>
      <c r="AN1106" s="960"/>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93"/>
      <c r="E1109" s="262" t="s">
        <v>214</v>
      </c>
      <c r="F1109" s="893"/>
      <c r="G1109" s="893"/>
      <c r="H1109" s="893"/>
      <c r="I1109" s="893"/>
      <c r="J1109" s="262" t="s">
        <v>221</v>
      </c>
      <c r="K1109" s="262"/>
      <c r="L1109" s="262"/>
      <c r="M1109" s="262"/>
      <c r="N1109" s="262"/>
      <c r="O1109" s="262"/>
      <c r="P1109" s="330" t="s">
        <v>27</v>
      </c>
      <c r="Q1109" s="330"/>
      <c r="R1109" s="330"/>
      <c r="S1109" s="330"/>
      <c r="T1109" s="330"/>
      <c r="U1109" s="330"/>
      <c r="V1109" s="330"/>
      <c r="W1109" s="330"/>
      <c r="X1109" s="330"/>
      <c r="Y1109" s="262" t="s">
        <v>223</v>
      </c>
      <c r="Z1109" s="893"/>
      <c r="AA1109" s="893"/>
      <c r="AB1109" s="893"/>
      <c r="AC1109" s="262" t="s">
        <v>197</v>
      </c>
      <c r="AD1109" s="262"/>
      <c r="AE1109" s="262"/>
      <c r="AF1109" s="262"/>
      <c r="AG1109" s="262"/>
      <c r="AH1109" s="330" t="s">
        <v>210</v>
      </c>
      <c r="AI1109" s="331"/>
      <c r="AJ1109" s="331"/>
      <c r="AK1109" s="331"/>
      <c r="AL1109" s="331" t="s">
        <v>21</v>
      </c>
      <c r="AM1109" s="331"/>
      <c r="AN1109" s="331"/>
      <c r="AO1109" s="896"/>
      <c r="AP1109" s="408" t="s">
        <v>249</v>
      </c>
      <c r="AQ1109" s="408"/>
      <c r="AR1109" s="408"/>
      <c r="AS1109" s="408"/>
      <c r="AT1109" s="408"/>
      <c r="AU1109" s="408"/>
      <c r="AV1109" s="408"/>
      <c r="AW1109" s="408"/>
      <c r="AX1109" s="408"/>
    </row>
    <row r="1110" spans="1:51" ht="30" customHeight="1" x14ac:dyDescent="0.2">
      <c r="A1110" s="386">
        <v>1</v>
      </c>
      <c r="B1110" s="386">
        <v>1</v>
      </c>
      <c r="C1110" s="895"/>
      <c r="D1110" s="895"/>
      <c r="E1110" s="894"/>
      <c r="F1110" s="894"/>
      <c r="G1110" s="894"/>
      <c r="H1110" s="894"/>
      <c r="I1110" s="89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95"/>
      <c r="D1111" s="895"/>
      <c r="E1111" s="894"/>
      <c r="F1111" s="894"/>
      <c r="G1111" s="894"/>
      <c r="H1111" s="894"/>
      <c r="I1111" s="89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95"/>
      <c r="D1112" s="895"/>
      <c r="E1112" s="894"/>
      <c r="F1112" s="894"/>
      <c r="G1112" s="894"/>
      <c r="H1112" s="894"/>
      <c r="I1112" s="89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95"/>
      <c r="D1113" s="895"/>
      <c r="E1113" s="894"/>
      <c r="F1113" s="894"/>
      <c r="G1113" s="894"/>
      <c r="H1113" s="894"/>
      <c r="I1113" s="89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95"/>
      <c r="D1114" s="895"/>
      <c r="E1114" s="894"/>
      <c r="F1114" s="894"/>
      <c r="G1114" s="894"/>
      <c r="H1114" s="894"/>
      <c r="I1114" s="89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95"/>
      <c r="D1115" s="895"/>
      <c r="E1115" s="894"/>
      <c r="F1115" s="894"/>
      <c r="G1115" s="894"/>
      <c r="H1115" s="894"/>
      <c r="I1115" s="89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95"/>
      <c r="D1116" s="895"/>
      <c r="E1116" s="894"/>
      <c r="F1116" s="894"/>
      <c r="G1116" s="894"/>
      <c r="H1116" s="894"/>
      <c r="I1116" s="89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95"/>
      <c r="D1117" s="895"/>
      <c r="E1117" s="894"/>
      <c r="F1117" s="894"/>
      <c r="G1117" s="894"/>
      <c r="H1117" s="894"/>
      <c r="I1117" s="89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95"/>
      <c r="D1118" s="895"/>
      <c r="E1118" s="894"/>
      <c r="F1118" s="894"/>
      <c r="G1118" s="894"/>
      <c r="H1118" s="894"/>
      <c r="I1118" s="89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95"/>
      <c r="D1119" s="895"/>
      <c r="E1119" s="894"/>
      <c r="F1119" s="894"/>
      <c r="G1119" s="894"/>
      <c r="H1119" s="894"/>
      <c r="I1119" s="89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95"/>
      <c r="D1120" s="895"/>
      <c r="E1120" s="894"/>
      <c r="F1120" s="894"/>
      <c r="G1120" s="894"/>
      <c r="H1120" s="894"/>
      <c r="I1120" s="89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95"/>
      <c r="D1121" s="895"/>
      <c r="E1121" s="894"/>
      <c r="F1121" s="894"/>
      <c r="G1121" s="894"/>
      <c r="H1121" s="894"/>
      <c r="I1121" s="89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95"/>
      <c r="D1122" s="895"/>
      <c r="E1122" s="894"/>
      <c r="F1122" s="894"/>
      <c r="G1122" s="894"/>
      <c r="H1122" s="894"/>
      <c r="I1122" s="89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95"/>
      <c r="D1123" s="895"/>
      <c r="E1123" s="894"/>
      <c r="F1123" s="894"/>
      <c r="G1123" s="894"/>
      <c r="H1123" s="894"/>
      <c r="I1123" s="89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95"/>
      <c r="D1124" s="895"/>
      <c r="E1124" s="894"/>
      <c r="F1124" s="894"/>
      <c r="G1124" s="894"/>
      <c r="H1124" s="894"/>
      <c r="I1124" s="89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95"/>
      <c r="D1125" s="895"/>
      <c r="E1125" s="894"/>
      <c r="F1125" s="894"/>
      <c r="G1125" s="894"/>
      <c r="H1125" s="894"/>
      <c r="I1125" s="89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95"/>
      <c r="D1126" s="895"/>
      <c r="E1126" s="894"/>
      <c r="F1126" s="894"/>
      <c r="G1126" s="894"/>
      <c r="H1126" s="894"/>
      <c r="I1126" s="89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95"/>
      <c r="D1127" s="895"/>
      <c r="E1127" s="247"/>
      <c r="F1127" s="894"/>
      <c r="G1127" s="894"/>
      <c r="H1127" s="894"/>
      <c r="I1127" s="89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95"/>
      <c r="D1128" s="895"/>
      <c r="E1128" s="894"/>
      <c r="F1128" s="894"/>
      <c r="G1128" s="894"/>
      <c r="H1128" s="894"/>
      <c r="I1128" s="89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95"/>
      <c r="D1129" s="895"/>
      <c r="E1129" s="894"/>
      <c r="F1129" s="894"/>
      <c r="G1129" s="894"/>
      <c r="H1129" s="894"/>
      <c r="I1129" s="89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95"/>
      <c r="D1130" s="895"/>
      <c r="E1130" s="894"/>
      <c r="F1130" s="894"/>
      <c r="G1130" s="894"/>
      <c r="H1130" s="894"/>
      <c r="I1130" s="89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95"/>
      <c r="D1131" s="895"/>
      <c r="E1131" s="894"/>
      <c r="F1131" s="894"/>
      <c r="G1131" s="894"/>
      <c r="H1131" s="894"/>
      <c r="I1131" s="89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95"/>
      <c r="D1132" s="895"/>
      <c r="E1132" s="894"/>
      <c r="F1132" s="894"/>
      <c r="G1132" s="894"/>
      <c r="H1132" s="894"/>
      <c r="I1132" s="89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95"/>
      <c r="D1133" s="895"/>
      <c r="E1133" s="894"/>
      <c r="F1133" s="894"/>
      <c r="G1133" s="894"/>
      <c r="H1133" s="894"/>
      <c r="I1133" s="89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95"/>
      <c r="D1134" s="895"/>
      <c r="E1134" s="894"/>
      <c r="F1134" s="894"/>
      <c r="G1134" s="894"/>
      <c r="H1134" s="894"/>
      <c r="I1134" s="89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95"/>
      <c r="D1135" s="895"/>
      <c r="E1135" s="894"/>
      <c r="F1135" s="894"/>
      <c r="G1135" s="894"/>
      <c r="H1135" s="894"/>
      <c r="I1135" s="89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95"/>
      <c r="D1136" s="895"/>
      <c r="E1136" s="894"/>
      <c r="F1136" s="894"/>
      <c r="G1136" s="894"/>
      <c r="H1136" s="894"/>
      <c r="I1136" s="89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95"/>
      <c r="D1137" s="895"/>
      <c r="E1137" s="894"/>
      <c r="F1137" s="894"/>
      <c r="G1137" s="894"/>
      <c r="H1137" s="894"/>
      <c r="I1137" s="89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95"/>
      <c r="D1138" s="895"/>
      <c r="E1138" s="894"/>
      <c r="F1138" s="894"/>
      <c r="G1138" s="894"/>
      <c r="H1138" s="894"/>
      <c r="I1138" s="89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95"/>
      <c r="D1139" s="895"/>
      <c r="E1139" s="894"/>
      <c r="F1139" s="894"/>
      <c r="G1139" s="894"/>
      <c r="H1139" s="894"/>
      <c r="I1139" s="89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t="s">
        <v>647</v>
      </c>
      <c r="H2" s="13" t="str">
        <f>IF(G2="","",F2)</f>
        <v>一般会計</v>
      </c>
      <c r="I2" s="13" t="str">
        <f>IF(H2="","",IF(I1&lt;&gt;"",CONCATENATE(I1,"、",H2),H2))</f>
        <v>一般会計</v>
      </c>
      <c r="K2" s="14" t="s">
        <v>102</v>
      </c>
      <c r="L2" s="15"/>
      <c r="M2" s="13" t="str">
        <f>IF(L2="","",K2)</f>
        <v/>
      </c>
      <c r="N2" s="13" t="str">
        <f>IF(M2="","",IF(N1&lt;&gt;"",CONCATENATE(N1,"、",M2),M2))</f>
        <v/>
      </c>
      <c r="O2" s="13"/>
      <c r="P2" s="12" t="s">
        <v>73</v>
      </c>
      <c r="Q2" s="17" t="s">
        <v>647</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647</v>
      </c>
      <c r="M3" s="13" t="str">
        <f t="shared" ref="M3:M11" si="2">IF(L3="","",K3)</f>
        <v>文教及び科学振興</v>
      </c>
      <c r="N3" s="13" t="str">
        <f>IF(M3="",N2,IF(N2&lt;&gt;"",CONCATENATE(N2,"、",M3),M3))</f>
        <v>文教及び科学振興</v>
      </c>
      <c r="O3" s="13"/>
      <c r="P3" s="12" t="s">
        <v>74</v>
      </c>
      <c r="Q3" s="17" t="s">
        <v>647</v>
      </c>
      <c r="R3" s="13" t="str">
        <f t="shared" ref="R3:R8" si="3">IF(Q3="","",P3)</f>
        <v>委託・請負</v>
      </c>
      <c r="S3" s="13" t="str">
        <f t="shared" ref="S3:S8" si="4">IF(R3="",S2,IF(S2&lt;&gt;"",CONCATENATE(S2,"、",R3),R3))</f>
        <v>直接実施、委託・請負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2">
      <c r="A6" s="14" t="s">
        <v>88</v>
      </c>
      <c r="B6" s="15" t="s">
        <v>647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2">
      <c r="A10" s="14" t="s">
        <v>246</v>
      </c>
      <c r="B10" s="15" t="s">
        <v>647</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250</v>
      </c>
      <c r="L10" s="15"/>
      <c r="M10" s="13" t="str">
        <f t="shared" si="2"/>
        <v/>
      </c>
      <c r="N10" s="13" t="str">
        <f t="shared" si="6"/>
        <v>文教及び科学振興</v>
      </c>
      <c r="O10" s="13"/>
      <c r="P10" s="13" t="str">
        <f>S8</f>
        <v>直接実施、委託・請負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2">
      <c r="A24" s="74" t="s">
        <v>320</v>
      </c>
      <c r="B24" s="15"/>
      <c r="C24" s="13" t="str">
        <f t="shared" si="9"/>
        <v/>
      </c>
      <c r="D24" s="13" t="str">
        <f>IF(C24="",D23,IF(D23&lt;&gt;"",CONCATENATE(D23,"、",C24),C24))</f>
        <v>科学技術・イノベーション、国土強靱化施策</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2">
      <c r="A38" s="13"/>
      <c r="B38" s="13"/>
      <c r="F38" s="13"/>
      <c r="G38" s="19"/>
      <c r="K38" s="13"/>
      <c r="L38" s="13"/>
      <c r="O38" s="13"/>
      <c r="P38" s="13"/>
      <c r="Q38" s="19"/>
      <c r="T38" s="13"/>
      <c r="U38" s="32" t="s">
        <v>304</v>
      </c>
      <c r="Y38" s="32" t="s">
        <v>368</v>
      </c>
      <c r="Z38" s="32" t="s">
        <v>499</v>
      </c>
      <c r="AF38" s="30"/>
      <c r="AK38" s="42" t="str">
        <f t="shared" si="7"/>
        <v>k</v>
      </c>
    </row>
    <row r="39" spans="1:37" x14ac:dyDescent="0.2">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2">
      <c r="A40" s="13"/>
      <c r="B40" s="13"/>
      <c r="F40" s="13"/>
      <c r="G40" s="19"/>
      <c r="K40" s="13"/>
      <c r="L40" s="13"/>
      <c r="O40" s="13"/>
      <c r="P40" s="13"/>
      <c r="Q40" s="19"/>
      <c r="T40" s="13"/>
      <c r="Y40" s="32" t="s">
        <v>370</v>
      </c>
      <c r="Z40" s="32" t="s">
        <v>501</v>
      </c>
      <c r="AF40" s="30"/>
      <c r="AK40" s="42" t="str">
        <f t="shared" si="7"/>
        <v>m</v>
      </c>
    </row>
    <row r="41" spans="1:37" x14ac:dyDescent="0.2">
      <c r="A41" s="13"/>
      <c r="B41" s="13"/>
      <c r="F41" s="13"/>
      <c r="G41" s="19"/>
      <c r="K41" s="13"/>
      <c r="L41" s="13"/>
      <c r="O41" s="13"/>
      <c r="P41" s="13"/>
      <c r="Q41" s="19"/>
      <c r="T41" s="13"/>
      <c r="Y41" s="32" t="s">
        <v>371</v>
      </c>
      <c r="Z41" s="32" t="s">
        <v>502</v>
      </c>
      <c r="AF41" s="30"/>
      <c r="AK41" s="42" t="str">
        <f t="shared" si="7"/>
        <v>n</v>
      </c>
    </row>
    <row r="42" spans="1:37" x14ac:dyDescent="0.2">
      <c r="A42" s="13"/>
      <c r="B42" s="13"/>
      <c r="F42" s="13"/>
      <c r="G42" s="19"/>
      <c r="K42" s="13"/>
      <c r="L42" s="13"/>
      <c r="O42" s="13"/>
      <c r="P42" s="13"/>
      <c r="Q42" s="19"/>
      <c r="T42" s="13"/>
      <c r="Y42" s="32" t="s">
        <v>372</v>
      </c>
      <c r="Z42" s="32" t="s">
        <v>503</v>
      </c>
      <c r="AF42" s="30"/>
      <c r="AK42" s="42" t="str">
        <f t="shared" si="7"/>
        <v>o</v>
      </c>
    </row>
    <row r="43" spans="1:37" x14ac:dyDescent="0.2">
      <c r="A43" s="13"/>
      <c r="B43" s="13"/>
      <c r="F43" s="13"/>
      <c r="G43" s="19"/>
      <c r="K43" s="13"/>
      <c r="L43" s="13"/>
      <c r="O43" s="13"/>
      <c r="P43" s="13"/>
      <c r="Q43" s="19"/>
      <c r="T43" s="13"/>
      <c r="Y43" s="32" t="s">
        <v>373</v>
      </c>
      <c r="Z43" s="32" t="s">
        <v>504</v>
      </c>
      <c r="AF43" s="30"/>
      <c r="AK43" s="42" t="str">
        <f t="shared" si="7"/>
        <v>p</v>
      </c>
    </row>
    <row r="44" spans="1:37" x14ac:dyDescent="0.2">
      <c r="A44" s="13"/>
      <c r="B44" s="13"/>
      <c r="F44" s="13"/>
      <c r="G44" s="19"/>
      <c r="K44" s="13"/>
      <c r="L44" s="13"/>
      <c r="O44" s="13"/>
      <c r="P44" s="13"/>
      <c r="Q44" s="19"/>
      <c r="T44" s="13"/>
      <c r="Y44" s="32" t="s">
        <v>374</v>
      </c>
      <c r="Z44" s="32" t="s">
        <v>505</v>
      </c>
      <c r="AF44" s="30"/>
      <c r="AK44" s="42" t="str">
        <f t="shared" si="7"/>
        <v>q</v>
      </c>
    </row>
    <row r="45" spans="1:37" x14ac:dyDescent="0.2">
      <c r="A45" s="13"/>
      <c r="B45" s="13"/>
      <c r="F45" s="13"/>
      <c r="G45" s="19"/>
      <c r="K45" s="13"/>
      <c r="L45" s="13"/>
      <c r="O45" s="13"/>
      <c r="P45" s="13"/>
      <c r="Q45" s="19"/>
      <c r="T45" s="13"/>
      <c r="Y45" s="32" t="s">
        <v>375</v>
      </c>
      <c r="Z45" s="32" t="s">
        <v>506</v>
      </c>
      <c r="AF45" s="30"/>
      <c r="AK45" s="42" t="str">
        <f t="shared" si="7"/>
        <v>r</v>
      </c>
    </row>
    <row r="46" spans="1:37" x14ac:dyDescent="0.2">
      <c r="A46" s="13"/>
      <c r="B46" s="13"/>
      <c r="F46" s="13"/>
      <c r="G46" s="19"/>
      <c r="K46" s="13"/>
      <c r="L46" s="13"/>
      <c r="O46" s="13"/>
      <c r="P46" s="13"/>
      <c r="Q46" s="19"/>
      <c r="T46" s="13"/>
      <c r="Y46" s="32" t="s">
        <v>376</v>
      </c>
      <c r="Z46" s="32" t="s">
        <v>507</v>
      </c>
      <c r="AF46" s="30"/>
      <c r="AK46" s="42" t="str">
        <f t="shared" si="7"/>
        <v>s</v>
      </c>
    </row>
    <row r="47" spans="1:37" x14ac:dyDescent="0.2">
      <c r="A47" s="13"/>
      <c r="B47" s="13"/>
      <c r="F47" s="13"/>
      <c r="G47" s="19"/>
      <c r="K47" s="13"/>
      <c r="L47" s="13"/>
      <c r="O47" s="13"/>
      <c r="P47" s="13"/>
      <c r="Q47" s="19"/>
      <c r="T47" s="13"/>
      <c r="Y47" s="32" t="s">
        <v>377</v>
      </c>
      <c r="Z47" s="32" t="s">
        <v>508</v>
      </c>
      <c r="AF47" s="30"/>
      <c r="AK47" s="42" t="str">
        <f t="shared" si="7"/>
        <v>t</v>
      </c>
    </row>
    <row r="48" spans="1:37" x14ac:dyDescent="0.2">
      <c r="A48" s="13"/>
      <c r="B48" s="13"/>
      <c r="F48" s="13"/>
      <c r="G48" s="19"/>
      <c r="K48" s="13"/>
      <c r="L48" s="13"/>
      <c r="O48" s="13"/>
      <c r="P48" s="13"/>
      <c r="Q48" s="19"/>
      <c r="T48" s="13"/>
      <c r="Y48" s="32" t="s">
        <v>378</v>
      </c>
      <c r="Z48" s="32" t="s">
        <v>509</v>
      </c>
      <c r="AF48" s="30"/>
      <c r="AK48" s="42" t="str">
        <f t="shared" si="7"/>
        <v>u</v>
      </c>
    </row>
    <row r="49" spans="1:37" x14ac:dyDescent="0.2">
      <c r="A49" s="13"/>
      <c r="B49" s="13"/>
      <c r="F49" s="13"/>
      <c r="G49" s="19"/>
      <c r="K49" s="13"/>
      <c r="L49" s="13"/>
      <c r="O49" s="13"/>
      <c r="P49" s="13"/>
      <c r="Q49" s="19"/>
      <c r="T49" s="13"/>
      <c r="Y49" s="32" t="s">
        <v>379</v>
      </c>
      <c r="Z49" s="32" t="s">
        <v>510</v>
      </c>
      <c r="AF49" s="30"/>
      <c r="AK49" s="42" t="str">
        <f t="shared" si="7"/>
        <v>v</v>
      </c>
    </row>
    <row r="50" spans="1:37" x14ac:dyDescent="0.2">
      <c r="A50" s="13"/>
      <c r="B50" s="13"/>
      <c r="F50" s="13"/>
      <c r="G50" s="19"/>
      <c r="K50" s="13"/>
      <c r="L50" s="13"/>
      <c r="O50" s="13"/>
      <c r="P50" s="13"/>
      <c r="Q50" s="19"/>
      <c r="T50" s="13"/>
      <c r="Y50" s="32" t="s">
        <v>380</v>
      </c>
      <c r="Z50" s="32" t="s">
        <v>511</v>
      </c>
      <c r="AF50" s="30"/>
    </row>
    <row r="51" spans="1:37" x14ac:dyDescent="0.2">
      <c r="A51" s="13"/>
      <c r="B51" s="13"/>
      <c r="F51" s="13"/>
      <c r="G51" s="19"/>
      <c r="K51" s="13"/>
      <c r="L51" s="13"/>
      <c r="O51" s="13"/>
      <c r="P51" s="13"/>
      <c r="Q51" s="19"/>
      <c r="T51" s="13"/>
      <c r="Y51" s="32" t="s">
        <v>381</v>
      </c>
      <c r="Z51" s="32" t="s">
        <v>512</v>
      </c>
      <c r="AF51" s="30"/>
    </row>
    <row r="52" spans="1:37" x14ac:dyDescent="0.2">
      <c r="A52" s="13"/>
      <c r="B52" s="13"/>
      <c r="F52" s="13"/>
      <c r="G52" s="19"/>
      <c r="K52" s="13"/>
      <c r="L52" s="13"/>
      <c r="O52" s="13"/>
      <c r="P52" s="13"/>
      <c r="Q52" s="19"/>
      <c r="T52" s="13"/>
      <c r="Y52" s="32" t="s">
        <v>382</v>
      </c>
      <c r="Z52" s="32" t="s">
        <v>513</v>
      </c>
      <c r="AF52" s="30"/>
    </row>
    <row r="53" spans="1:37" x14ac:dyDescent="0.2">
      <c r="A53" s="13"/>
      <c r="B53" s="13"/>
      <c r="F53" s="13"/>
      <c r="G53" s="19"/>
      <c r="K53" s="13"/>
      <c r="L53" s="13"/>
      <c r="O53" s="13"/>
      <c r="P53" s="13"/>
      <c r="Q53" s="19"/>
      <c r="T53" s="13"/>
      <c r="Y53" s="32" t="s">
        <v>383</v>
      </c>
      <c r="Z53" s="32" t="s">
        <v>514</v>
      </c>
      <c r="AF53" s="30"/>
    </row>
    <row r="54" spans="1:37" x14ac:dyDescent="0.2">
      <c r="A54" s="13"/>
      <c r="B54" s="13"/>
      <c r="F54" s="13"/>
      <c r="G54" s="19"/>
      <c r="K54" s="13"/>
      <c r="L54" s="13"/>
      <c r="O54" s="13"/>
      <c r="P54" s="20"/>
      <c r="Q54" s="19"/>
      <c r="T54" s="13"/>
      <c r="Y54" s="32" t="s">
        <v>384</v>
      </c>
      <c r="Z54" s="32" t="s">
        <v>515</v>
      </c>
      <c r="AF54" s="30"/>
    </row>
    <row r="55" spans="1:37" x14ac:dyDescent="0.2">
      <c r="A55" s="13"/>
      <c r="B55" s="13"/>
      <c r="F55" s="13"/>
      <c r="G55" s="19"/>
      <c r="K55" s="13"/>
      <c r="L55" s="13"/>
      <c r="O55" s="13"/>
      <c r="P55" s="13"/>
      <c r="Q55" s="19"/>
      <c r="T55" s="13"/>
      <c r="Y55" s="32" t="s">
        <v>385</v>
      </c>
      <c r="Z55" s="32" t="s">
        <v>516</v>
      </c>
      <c r="AF55" s="30"/>
    </row>
    <row r="56" spans="1:37" x14ac:dyDescent="0.2">
      <c r="A56" s="13"/>
      <c r="B56" s="13"/>
      <c r="F56" s="13"/>
      <c r="G56" s="19"/>
      <c r="K56" s="13"/>
      <c r="L56" s="13"/>
      <c r="O56" s="13"/>
      <c r="P56" s="13"/>
      <c r="Q56" s="19"/>
      <c r="T56" s="13"/>
      <c r="Y56" s="32" t="s">
        <v>386</v>
      </c>
      <c r="Z56" s="32" t="s">
        <v>517</v>
      </c>
      <c r="AF56" s="30"/>
    </row>
    <row r="57" spans="1:37" x14ac:dyDescent="0.2">
      <c r="A57" s="13"/>
      <c r="B57" s="13"/>
      <c r="F57" s="13"/>
      <c r="G57" s="19"/>
      <c r="K57" s="13"/>
      <c r="L57" s="13"/>
      <c r="O57" s="13"/>
      <c r="P57" s="13"/>
      <c r="Q57" s="19"/>
      <c r="T57" s="13"/>
      <c r="Y57" s="32" t="s">
        <v>387</v>
      </c>
      <c r="Z57" s="32" t="s">
        <v>518</v>
      </c>
      <c r="AF57" s="30"/>
    </row>
    <row r="58" spans="1:37" x14ac:dyDescent="0.2">
      <c r="A58" s="13"/>
      <c r="B58" s="13"/>
      <c r="F58" s="13"/>
      <c r="G58" s="19"/>
      <c r="K58" s="13"/>
      <c r="L58" s="13"/>
      <c r="O58" s="13"/>
      <c r="P58" s="13"/>
      <c r="Q58" s="19"/>
      <c r="T58" s="13"/>
      <c r="Y58" s="32" t="s">
        <v>388</v>
      </c>
      <c r="Z58" s="32" t="s">
        <v>519</v>
      </c>
      <c r="AF58" s="30"/>
    </row>
    <row r="59" spans="1:37" x14ac:dyDescent="0.2">
      <c r="A59" s="13"/>
      <c r="B59" s="13"/>
      <c r="F59" s="13"/>
      <c r="G59" s="19"/>
      <c r="K59" s="13"/>
      <c r="L59" s="13"/>
      <c r="O59" s="13"/>
      <c r="P59" s="13"/>
      <c r="Q59" s="19"/>
      <c r="T59" s="13"/>
      <c r="Y59" s="32" t="s">
        <v>389</v>
      </c>
      <c r="Z59" s="32" t="s">
        <v>520</v>
      </c>
      <c r="AF59" s="30"/>
    </row>
    <row r="60" spans="1:37" x14ac:dyDescent="0.2">
      <c r="A60" s="13"/>
      <c r="B60" s="13"/>
      <c r="F60" s="13"/>
      <c r="G60" s="19"/>
      <c r="K60" s="13"/>
      <c r="L60" s="13"/>
      <c r="O60" s="13"/>
      <c r="P60" s="13"/>
      <c r="Q60" s="19"/>
      <c r="T60" s="13"/>
      <c r="Y60" s="32" t="s">
        <v>390</v>
      </c>
      <c r="Z60" s="32" t="s">
        <v>521</v>
      </c>
      <c r="AF60" s="30"/>
    </row>
    <row r="61" spans="1:37" x14ac:dyDescent="0.2">
      <c r="A61" s="13"/>
      <c r="B61" s="13"/>
      <c r="F61" s="13"/>
      <c r="G61" s="19"/>
      <c r="K61" s="13"/>
      <c r="L61" s="13"/>
      <c r="O61" s="13"/>
      <c r="P61" s="13"/>
      <c r="Q61" s="19"/>
      <c r="T61" s="13"/>
      <c r="Y61" s="32" t="s">
        <v>391</v>
      </c>
      <c r="Z61" s="32" t="s">
        <v>522</v>
      </c>
      <c r="AF61" s="30"/>
    </row>
    <row r="62" spans="1:37" x14ac:dyDescent="0.2">
      <c r="A62" s="13"/>
      <c r="B62" s="13"/>
      <c r="F62" s="13"/>
      <c r="G62" s="19"/>
      <c r="K62" s="13"/>
      <c r="L62" s="13"/>
      <c r="O62" s="13"/>
      <c r="P62" s="13"/>
      <c r="Q62" s="19"/>
      <c r="T62" s="13"/>
      <c r="Y62" s="32" t="s">
        <v>392</v>
      </c>
      <c r="Z62" s="32" t="s">
        <v>523</v>
      </c>
      <c r="AF62" s="30"/>
    </row>
    <row r="63" spans="1:37" x14ac:dyDescent="0.2">
      <c r="A63" s="13"/>
      <c r="B63" s="13"/>
      <c r="F63" s="13"/>
      <c r="G63" s="19"/>
      <c r="K63" s="13"/>
      <c r="L63" s="13"/>
      <c r="O63" s="13"/>
      <c r="P63" s="13"/>
      <c r="Q63" s="19"/>
      <c r="T63" s="13"/>
      <c r="Y63" s="32" t="s">
        <v>393</v>
      </c>
      <c r="Z63" s="32" t="s">
        <v>524</v>
      </c>
      <c r="AF63" s="30"/>
    </row>
    <row r="64" spans="1:37" x14ac:dyDescent="0.2">
      <c r="A64" s="13"/>
      <c r="B64" s="13"/>
      <c r="F64" s="13"/>
      <c r="G64" s="19"/>
      <c r="K64" s="13"/>
      <c r="L64" s="13"/>
      <c r="O64" s="13"/>
      <c r="P64" s="13"/>
      <c r="Q64" s="19"/>
      <c r="T64" s="13"/>
      <c r="Y64" s="32" t="s">
        <v>394</v>
      </c>
      <c r="Z64" s="32" t="s">
        <v>525</v>
      </c>
      <c r="AF64" s="30"/>
    </row>
    <row r="65" spans="1:32" x14ac:dyDescent="0.2">
      <c r="A65" s="13"/>
      <c r="B65" s="13"/>
      <c r="F65" s="13"/>
      <c r="G65" s="19"/>
      <c r="K65" s="13"/>
      <c r="L65" s="13"/>
      <c r="O65" s="13"/>
      <c r="P65" s="13"/>
      <c r="Q65" s="19"/>
      <c r="T65" s="13"/>
      <c r="Y65" s="32" t="s">
        <v>395</v>
      </c>
      <c r="Z65" s="32" t="s">
        <v>526</v>
      </c>
      <c r="AF65" s="30"/>
    </row>
    <row r="66" spans="1:32" x14ac:dyDescent="0.2">
      <c r="A66" s="13"/>
      <c r="B66" s="13"/>
      <c r="F66" s="13"/>
      <c r="G66" s="19"/>
      <c r="K66" s="13"/>
      <c r="L66" s="13"/>
      <c r="O66" s="13"/>
      <c r="P66" s="13"/>
      <c r="Q66" s="19"/>
      <c r="T66" s="13"/>
      <c r="Y66" s="32" t="s">
        <v>70</v>
      </c>
      <c r="Z66" s="32" t="s">
        <v>527</v>
      </c>
      <c r="AF66" s="30"/>
    </row>
    <row r="67" spans="1:32" x14ac:dyDescent="0.2">
      <c r="A67" s="13"/>
      <c r="B67" s="13"/>
      <c r="F67" s="13"/>
      <c r="G67" s="19"/>
      <c r="K67" s="13"/>
      <c r="L67" s="13"/>
      <c r="O67" s="13"/>
      <c r="P67" s="13"/>
      <c r="Q67" s="19"/>
      <c r="T67" s="13"/>
      <c r="Y67" s="32" t="s">
        <v>396</v>
      </c>
      <c r="Z67" s="32" t="s">
        <v>528</v>
      </c>
      <c r="AF67" s="30"/>
    </row>
    <row r="68" spans="1:32" x14ac:dyDescent="0.2">
      <c r="A68" s="13"/>
      <c r="B68" s="13"/>
      <c r="F68" s="13"/>
      <c r="G68" s="19"/>
      <c r="K68" s="13"/>
      <c r="L68" s="13"/>
      <c r="O68" s="13"/>
      <c r="P68" s="13"/>
      <c r="Q68" s="19"/>
      <c r="T68" s="13"/>
      <c r="Y68" s="32" t="s">
        <v>397</v>
      </c>
      <c r="Z68" s="32" t="s">
        <v>529</v>
      </c>
      <c r="AF68" s="30"/>
    </row>
    <row r="69" spans="1:32" x14ac:dyDescent="0.2">
      <c r="A69" s="13"/>
      <c r="B69" s="13"/>
      <c r="F69" s="13"/>
      <c r="G69" s="19"/>
      <c r="K69" s="13"/>
      <c r="L69" s="13"/>
      <c r="O69" s="13"/>
      <c r="P69" s="13"/>
      <c r="Q69" s="19"/>
      <c r="T69" s="13"/>
      <c r="Y69" s="32" t="s">
        <v>398</v>
      </c>
      <c r="Z69" s="32" t="s">
        <v>530</v>
      </c>
      <c r="AF69" s="30"/>
    </row>
    <row r="70" spans="1:32" x14ac:dyDescent="0.2">
      <c r="A70" s="13"/>
      <c r="B70" s="13"/>
      <c r="Y70" s="32" t="s">
        <v>399</v>
      </c>
      <c r="Z70" s="32" t="s">
        <v>531</v>
      </c>
    </row>
    <row r="71" spans="1:32" x14ac:dyDescent="0.2">
      <c r="Y71" s="32" t="s">
        <v>400</v>
      </c>
      <c r="Z71" s="32" t="s">
        <v>532</v>
      </c>
    </row>
    <row r="72" spans="1:32" x14ac:dyDescent="0.2">
      <c r="Y72" s="32" t="s">
        <v>401</v>
      </c>
      <c r="Z72" s="32" t="s">
        <v>533</v>
      </c>
    </row>
    <row r="73" spans="1:32" x14ac:dyDescent="0.2">
      <c r="Y73" s="32" t="s">
        <v>402</v>
      </c>
      <c r="Z73" s="32" t="s">
        <v>534</v>
      </c>
    </row>
    <row r="74" spans="1:32" x14ac:dyDescent="0.2">
      <c r="Y74" s="32" t="s">
        <v>403</v>
      </c>
      <c r="Z74" s="32" t="s">
        <v>535</v>
      </c>
    </row>
    <row r="75" spans="1:32" x14ac:dyDescent="0.2">
      <c r="Y75" s="32" t="s">
        <v>404</v>
      </c>
      <c r="Z75" s="32" t="s">
        <v>536</v>
      </c>
    </row>
    <row r="76" spans="1:32" x14ac:dyDescent="0.2">
      <c r="Y76" s="32" t="s">
        <v>405</v>
      </c>
      <c r="Z76" s="32" t="s">
        <v>537</v>
      </c>
    </row>
    <row r="77" spans="1:32" x14ac:dyDescent="0.2">
      <c r="Y77" s="32" t="s">
        <v>406</v>
      </c>
      <c r="Z77" s="32" t="s">
        <v>538</v>
      </c>
    </row>
    <row r="78" spans="1:32" x14ac:dyDescent="0.2">
      <c r="Y78" s="32" t="s">
        <v>407</v>
      </c>
      <c r="Z78" s="32" t="s">
        <v>539</v>
      </c>
    </row>
    <row r="79" spans="1:32" x14ac:dyDescent="0.2">
      <c r="Y79" s="32" t="s">
        <v>408</v>
      </c>
      <c r="Z79" s="32" t="s">
        <v>540</v>
      </c>
    </row>
    <row r="80" spans="1:32" x14ac:dyDescent="0.2">
      <c r="Y80" s="32" t="s">
        <v>409</v>
      </c>
      <c r="Z80" s="32" t="s">
        <v>541</v>
      </c>
    </row>
    <row r="81" spans="25:26" x14ac:dyDescent="0.2">
      <c r="Y81" s="32" t="s">
        <v>410</v>
      </c>
      <c r="Z81" s="32" t="s">
        <v>542</v>
      </c>
    </row>
    <row r="82" spans="25:26" x14ac:dyDescent="0.2">
      <c r="Y82" s="32" t="s">
        <v>411</v>
      </c>
      <c r="Z82" s="32" t="s">
        <v>543</v>
      </c>
    </row>
    <row r="83" spans="25:26" x14ac:dyDescent="0.2">
      <c r="Y83" s="32" t="s">
        <v>412</v>
      </c>
      <c r="Z83" s="32" t="s">
        <v>544</v>
      </c>
    </row>
    <row r="84" spans="25:26" x14ac:dyDescent="0.2">
      <c r="Y84" s="32" t="s">
        <v>413</v>
      </c>
      <c r="Z84" s="32" t="s">
        <v>545</v>
      </c>
    </row>
    <row r="85" spans="25:26" x14ac:dyDescent="0.2">
      <c r="Y85" s="32" t="s">
        <v>414</v>
      </c>
      <c r="Z85" s="32" t="s">
        <v>546</v>
      </c>
    </row>
    <row r="86" spans="25:26" x14ac:dyDescent="0.2">
      <c r="Y86" s="32" t="s">
        <v>415</v>
      </c>
      <c r="Z86" s="32" t="s">
        <v>547</v>
      </c>
    </row>
    <row r="87" spans="25:26" x14ac:dyDescent="0.2">
      <c r="Y87" s="32" t="s">
        <v>416</v>
      </c>
      <c r="Z87" s="32" t="s">
        <v>548</v>
      </c>
    </row>
    <row r="88" spans="25:26" x14ac:dyDescent="0.2">
      <c r="Y88" s="32" t="s">
        <v>417</v>
      </c>
      <c r="Z88" s="32" t="s">
        <v>549</v>
      </c>
    </row>
    <row r="89" spans="25:26" x14ac:dyDescent="0.2">
      <c r="Y89" s="32" t="s">
        <v>418</v>
      </c>
      <c r="Z89" s="32" t="s">
        <v>550</v>
      </c>
    </row>
    <row r="90" spans="25:26" x14ac:dyDescent="0.2">
      <c r="Y90" s="32" t="s">
        <v>419</v>
      </c>
      <c r="Z90" s="32" t="s">
        <v>551</v>
      </c>
    </row>
    <row r="91" spans="25:26" x14ac:dyDescent="0.2">
      <c r="Y91" s="32" t="s">
        <v>420</v>
      </c>
      <c r="Z91" s="32" t="s">
        <v>552</v>
      </c>
    </row>
    <row r="92" spans="25:26" x14ac:dyDescent="0.2">
      <c r="Y92" s="32" t="s">
        <v>421</v>
      </c>
      <c r="Z92" s="32" t="s">
        <v>553</v>
      </c>
    </row>
    <row r="93" spans="25:26" x14ac:dyDescent="0.2">
      <c r="Y93" s="32" t="s">
        <v>422</v>
      </c>
      <c r="Z93" s="32" t="s">
        <v>554</v>
      </c>
    </row>
    <row r="94" spans="25:26" x14ac:dyDescent="0.2">
      <c r="Y94" s="32" t="s">
        <v>423</v>
      </c>
      <c r="Z94" s="32" t="s">
        <v>555</v>
      </c>
    </row>
    <row r="95" spans="25:26" x14ac:dyDescent="0.2">
      <c r="Y95" s="32" t="s">
        <v>424</v>
      </c>
      <c r="Z95" s="32" t="s">
        <v>556</v>
      </c>
    </row>
    <row r="96" spans="25:26" x14ac:dyDescent="0.2">
      <c r="Y96" s="32" t="s">
        <v>326</v>
      </c>
      <c r="Z96" s="32" t="s">
        <v>557</v>
      </c>
    </row>
    <row r="97" spans="25:26" x14ac:dyDescent="0.2">
      <c r="Y97" s="32" t="s">
        <v>425</v>
      </c>
      <c r="Z97" s="32" t="s">
        <v>558</v>
      </c>
    </row>
    <row r="98" spans="25:26" x14ac:dyDescent="0.2">
      <c r="Y98" s="32" t="s">
        <v>426</v>
      </c>
      <c r="Z98" s="32" t="s">
        <v>559</v>
      </c>
    </row>
    <row r="99" spans="25:26" x14ac:dyDescent="0.2">
      <c r="Y99" s="32" t="s">
        <v>456</v>
      </c>
      <c r="Z99" s="32" t="s">
        <v>560</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宮田 由美</cp:lastModifiedBy>
  <cp:lastPrinted>2021-05-24T02:16:51Z</cp:lastPrinted>
  <dcterms:created xsi:type="dcterms:W3CDTF">2012-03-13T00:50:25Z</dcterms:created>
  <dcterms:modified xsi:type="dcterms:W3CDTF">2021-06-28T09:01:27Z</dcterms:modified>
</cp:coreProperties>
</file>