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交流審部門\"/>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<sst xmlns="http://schemas.openxmlformats.org/spreadsheetml/2006/main" count="2278" uniqueCount="688">
  <si>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</si>
  <si>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</si>
  <si>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</si>
  <si>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</si>
  <si>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</si>
  <si>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</si>
  <si>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</si>
  <si>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</si>
  <si>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</si>
  <si>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</si>
  <si>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</si>
  <si>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</si>
  <si>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</si>
  <si>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</si>
  <si>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</si>
  <si>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</si>
  <si>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</si>
  <si>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</si>
  <si>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</si>
  <si>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</si>
  <si>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</si>
  <si>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</si>
  <si>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</si>
  <si>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</si>
  <si>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</si>
  <si>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</si>
  <si>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</si>
  <si>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</si>
  <si>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</si>
  <si>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</si>
  <si>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</si>
  <si>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</si>
  <si>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</si>
  <si>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</si>
  <si>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</si>
  <si>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</si>
  <si>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</si>
  <si>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</si>
  <si>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</si>
  <si>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</si>
  <si>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</si>
  <si>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</si>
  <si>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</si>
  <si>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</si>
  <si>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</si>
  <si>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</si>
  <si>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</si>
  <si>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</si>
  <si>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</si>
  <si>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</si>
  <si>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</si>
  <si>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</si>
  <si>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</si>
  <si>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</si>
  <si>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</si>
  <si>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</si>
  <si>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</si>
  <si>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</si>
  <si>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</si>
  <si>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</si>
  <si>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</si>
  <si>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</si>
  <si>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</si>
  <si>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</si>
  <si>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</si>
  <si>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</si>
  <si>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</si>
  <si>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</si>
  <si>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</si>
  <si>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</si>
  <si>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</si>
  <si>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</si>
  <si>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</si>
  <si>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</si>
  <si>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</si>
  <si>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</si>
  <si>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</si>
  <si>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</si>
  <si>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</si>
  <si>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</si>
  <si>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</si>
  <si>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</si>
  <si>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</si>
  <si>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</si>
  <si>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</si>
  <si>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</si>
  <si>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</si>
  <si>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</si>
  <si>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</si>
  <si>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</si>
  <si>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</si>
  <si>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</si>
  <si>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</si>
  <si>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</si>
  <si>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</si>
  <si>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</si>
  <si>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</si>
  <si>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</si>
  <si>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</si>
  <si>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</si>
  <si>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</si>
  <si>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</si>
  <si>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</si>
  <si>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</si>
  <si>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</si>
  <si>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</si>
  <si>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</si>
  <si>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</si>
  <si>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</si>
  <si>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</si>
  <si>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</si>
  <si>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</si>
  <si>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</si>
  <si>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</si>
  <si>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</si>
  <si>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</si>
  <si>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</si>
  <si>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</si>
  <si>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</si>
  <si>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</si>
  <si>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</si>
  <si>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</si>
  <si>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</si>
  <si>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</si>
  <si>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</si>
  <si>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</si>
  <si>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</si>
  <si>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</si>
  <si>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</si>
  <si>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</si>
  <si>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</si>
  <si>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</si>
  <si>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</si>
  <si>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</si>
  <si>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</si>
  <si>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</si>
  <si>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</si>
  <si>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</si>
  <si>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</si>
  <si>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</si>
  <si>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</si>
  <si>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</si>
  <si>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</si>
  <si>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</si>
  <si>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</si>
  <si>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</si>
  <si>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</si>
  <si>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</si>
  <si>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</si>
  <si>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</si>
  <si>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</si>
  <si>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</si>
  <si>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</si>
  <si>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</si>
  <si>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</si>
  <si>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</si>
  <si>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</si>
  <si>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</si>
  <si>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</si>
  <si>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</si>
  <si>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</si>
  <si>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</si>
  <si>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</si>
  <si>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</si>
  <si>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</si>
  <si>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</si>
  <si>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</si>
  <si>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</si>
  <si>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</si>
  <si>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</si>
  <si>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</si>
  <si>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</si>
  <si>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</si>
  <si>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</si>
  <si>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</si>
  <si>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</si>
  <si>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</si>
  <si>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</si>
  <si>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</si>
  <si>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</si>
  <si>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</si>
  <si>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</si>
  <si>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</si>
  <si>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</si>
  <si>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</si>
  <si>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</si>
  <si>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</si>
  <si>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</si>
  <si>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</si>
  <si>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</si>
  <si>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</si>
  <si>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</si>
  <si>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</si>
  <si>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</si>
  <si>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</si>
  <si>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</si>
  <si>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</si>
  <si>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</si>
  <si>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</si>
  <si>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</si>
  <si>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</si>
  <si>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</si>
  <si>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</si>
  <si>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</si>
  <si>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</si>
  <si>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</si>
  <si>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</si>
  <si>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</si>
  <si>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</si>
  <si>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</si>
  <si>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</si>
  <si>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</si>
  <si>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</si>
  <si>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</si>
  <si>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</si>
  <si>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</si>
  <si>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</si>
  <si>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</si>
  <si>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</si>
  <si>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</si>
  <si>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</si>
  <si>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</si>
  <si>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</si>
  <si>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</si>
  <si>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</si>
  <si>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</si>
  <si>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</si>
  <si>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</si>
  <si>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</si>
  <si>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</si>
  <si>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</si>
  <si>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</si>
  <si>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</si>
  <si>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</si>
  <si>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</si>
  <si>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</si>
  <si>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</si>
  <si>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</si>
  <si>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</si>
  <si>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</si>
  <si>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</si>
  <si>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</si>
  <si>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</si>
  <si>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</si>
  <si>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</si>
  <si>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</si>
  <si>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</si>
  <si>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</si>
  <si>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</si>
  <si>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</si>
  <si>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</si>
  <si>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</si>
  <si>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</si>
  <si>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</si>
  <si>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</si>
  <si>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</si>
  <si>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</si>
  <si>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</si>
  <si>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</si>
  <si>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</si>
  <si>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</si>
  <si>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</si>
  <si>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</si>
  <si>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</si>
  <si>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</si>
  <si>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</si>
  <si>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</si>
  <si>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</si>
  <si>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</si>
  <si>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</si>
  <si>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</si>
  <si>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</si>
  <si>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</si>
  <si>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</si>
  <si>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</si>
  <si>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</si>
  <si>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</si>
  <si>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</si>
  <si>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</si>
  <si>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</si>
  <si>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</si>
  <si>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</si>
  <si>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</si>
  <si>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</si>
  <si>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</si>
  <si>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</si>
  <si>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</si>
  <si>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</si>
  <si>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</si>
  <si>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</si>
  <si>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</si>
  <si>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</si>
  <si>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</si>
  <si>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</si>
  <si>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</si>
  <si>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</si>
  <si>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</si>
  <si>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</si>
  <si>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</si>
  <si>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</si>
  <si>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</si>
  <si>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</si>
  <si>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</si>
  <si>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</si>
  <si>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</si>
  <si>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</si>
  <si>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</si>
  <si>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</si>
  <si>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</si>
  <si>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</si>
  <si>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</si>
  <si>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</si>
  <si>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</si>
  <si>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</si>
  <si>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</si>
  <si>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</si>
  <si>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</si>
  <si>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</si>
  <si>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</si>
  <si>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</si>
  <si>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</si>
  <si>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</si>
  <si>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</si>
  <si>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</si>
  <si>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</si>
  <si>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</si>
  <si>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</si>
  <si>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</si>
  <si>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</si>
  <si>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</si>
  <si>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</si>
  <si>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</si>
  <si>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</si>
  <si>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</si>
  <si>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</si>
  <si>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</si>
  <si>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</si>
  <si>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</si>
  <si>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</si>
  <si>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</si>
  <si>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</si>
  <si>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</si>
  <si>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</si>
  <si>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</si>
  <si>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</si>
  <si>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</si>
  <si>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</si>
  <si>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</si>
  <si>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</si>
  <si>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</si>
  <si>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</si>
  <si>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</si>
  <si>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</si>
  <si>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</si>
  <si>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</si>
  <si>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</si>
  <si>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</si>
  <si>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</si>
  <si>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</si>
  <si>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</si>
  <si>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</si>
  <si>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</si>
  <si>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</si>
  <si>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</si>
  <si>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</si>
  <si>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</si>
  <si>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</si>
  <si>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</si>
  <si>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</si>
  <si>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</si>
  <si>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</si>
  <si>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</si>
  <si>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</si>
  <si>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</si>
  <si>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</si>
  <si>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</si>
  <si>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</si>
  <si>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</si>
  <si>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</si>
  <si>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</si>
  <si>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</si>
  <si>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</si>
  <si>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</si>
  <si>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</si>
  <si>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</si>
  <si>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</si>
  <si>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</si>
  <si>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</si>
  <si>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</si>
  <si>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</si>
  <si>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</si>
  <si>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</si>
  <si>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</si>
  <si>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</si>
  <si>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</si>
  <si>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</si>
  <si>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</si>
  <si>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</si>
  <si>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</si>
  <si>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</si>
  <si>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</si>
  <si>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</si>
  <si>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</si>
  <si>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</si>
  <si>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</si>
  <si>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</si>
  <si>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</si>
  <si>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</si>
  <si>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</si>
  <si>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</si>
  <si>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</si>
  <si>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</si>
  <si>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</si>
  <si>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</si>
  <si>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</si>
  <si>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</si>
  <si>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</si>
  <si>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</si>
  <si>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</si>
  <si>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</si>
  <si>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</si>
  <si>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</si>
  <si>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</si>
  <si>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</si>
  <si>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</si>
  <si>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</si>
  <si>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</si>
  <si>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</si>
  <si>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</si>
  <si>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</si>
  <si>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</si>
  <si>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</si>
  <si>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</si>
  <si>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</si>
  <si>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</si>
  <si>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</si>
  <si>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</si>
  <si>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</si>
  <si>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</si>
  <si>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</si>
  <si>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</si>
  <si>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</si>
  <si>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</si>
  <si>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</si>
  <si>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</si>
  <si>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</si>
  <si>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</si>
  <si>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</si>
  <si>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</si>
  <si>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</si>
  <si>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</si>
  <si>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</si>
  <si>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</si>
  <si>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</si>
  <si>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</si>
  <si>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</si>
  <si>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</si>
  <si>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</si>
  <si>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</si>
  <si>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</si>
  <si>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</si>
  <si>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</si>
  <si>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</si>
  <si>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</si>
  <si>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</si>
  <si>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</si>
  <si>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</si>
  <si>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</si>
  <si>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</si>
  <si>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</si>
  <si>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</si>
  <si>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</si>
  <si>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</si>
  <si>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</si>
  <si>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</si>
  <si>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</si>
  <si>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</si>
  <si>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</si>
  <si>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</si>
  <si>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</si>
  <si>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</si>
  <si>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</si>
  <si>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</si>
  <si>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</si>
  <si>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</si>
  <si>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</si>
  <si>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</si>
  <si>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</si>
  <si>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</si>
  <si>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</si>
  <si>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</si>
  <si>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</si>
  <si>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</si>
  <si>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</si>
  <si>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</si>
  <si>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</si>
  <si>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</si>
  <si>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</si>
  <si>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</si>
  <si>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</si>
  <si>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</si>
  <si>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</si>
  <si>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</si>
  <si>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</si>
  <si>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</si>
  <si>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</si>
  <si>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</si>
  <si>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</si>
  <si>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</si>
  <si>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</si>
  <si>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</si>
  <si>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</si>
  <si>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</si>
  <si>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</si>
  <si>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</si>
  <si>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</si>
  <si>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</si>
  <si>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</si>
  <si>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</si>
  <si>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</si>
  <si>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</si>
  <si>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</si>
  <si>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</si>
  <si>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</si>
  <si>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</si>
  <si>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</si>
  <si>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</si>
  <si>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</si>
  <si>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</si>
  <si>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</si>
  <si>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</si>
  <si>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</si>
  <si>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</si>
  <si>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</si>
  <si>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</si>
  <si>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</si>
  <si>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</si>
  <si>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</si>
  <si>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</si>
  <si>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</si>
  <si>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</si>
  <si>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</si>
  <si>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</si>
  <si>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</si>
  <si>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</si>
  <si>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</si>
  <si>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</si>
  <si>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</si>
  <si>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</si>
  <si>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</si>
  <si>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</si>
  <si>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</si>
  <si>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</si>
  <si>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</si>
  <si>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</si>
  <si>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</si>
  <si>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</si>
  <si>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</si>
  <si>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</si>
  <si>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</si>
  <si>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</si>
  <si>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</si>
  <si>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</si>
  <si>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</si>
  <si>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</si>
  <si>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</si>
  <si>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</si>
  <si>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</si>
  <si>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</si>
  <si>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</si>
  <si>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</si>
  <si>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</si>
  <si>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</si>
  <si>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</si>
  <si>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</si>
  <si>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</si>
  <si>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</si>
  <si>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</si>
  <si>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</si>
  <si>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</si>
  <si>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</si>
  <si>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</si>
  <si>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</si>
  <si>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</si>
  <si>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</si>
  <si>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</si>
  <si>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</si>
  <si>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</si>
  <si>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</si>
  <si>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</si>
  <si>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</si>
  <si>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</si>
  <si>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</si>
  <si>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</si>
  <si>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</si>
  <si>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</si>
  <si>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</si>
  <si>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</si>
  <si>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</si>
  <si>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</si>
  <si>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</si>
  <si>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</si>
  <si>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</si>
  <si>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</si>
  <si>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</si>
  <si>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</si>
  <si>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</si>
  <si>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</si>
  <si>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</si>
  <si>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</si>
  <si>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</si>
  <si>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</si>
  <si>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</si>
  <si>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</si>
  <si>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</si>
  <si>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</si>
  <si>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</si>
  <si>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</si>
  <si>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</si>
  <si>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</si>
  <si>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</si>
  <si>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</si>
  <si>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</si>
  <si>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</si>
  <si>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</si>
  <si>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</si>
  <si>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</si>
  <si>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</si>
  <si>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</si>
  <si>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</si>
  <si>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</si>
  <si>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</si>
  <si>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アジアを中心とした質の高い物流システムの構築・国際標準化の推進</t>
    <phoneticPr fontId="5"/>
  </si>
  <si>
    <t>総合政策局</t>
    <rPh sb="0" eb="2">
      <t>ソウゴウ</t>
    </rPh>
    <rPh sb="2" eb="5">
      <t>セイサクキョク</t>
    </rPh>
    <phoneticPr fontId="5"/>
  </si>
  <si>
    <t>参事官（国際物流）室</t>
    <rPh sb="0" eb="3">
      <t>サンジカン</t>
    </rPh>
    <rPh sb="4" eb="6">
      <t>コクサイ</t>
    </rPh>
    <rPh sb="6" eb="8">
      <t>ブツリュウ</t>
    </rPh>
    <rPh sb="9" eb="10">
      <t>シツ</t>
    </rPh>
    <phoneticPr fontId="5"/>
  </si>
  <si>
    <t>参事官　谷合 隆</t>
    <rPh sb="0" eb="3">
      <t>サンジカン</t>
    </rPh>
    <rPh sb="4" eb="6">
      <t>タニアイ</t>
    </rPh>
    <rPh sb="7" eb="8">
      <t>リュウ</t>
    </rPh>
    <phoneticPr fontId="5"/>
  </si>
  <si>
    <t>○</t>
  </si>
  <si>
    <t>-</t>
  </si>
  <si>
    <t>-</t>
    <phoneticPr fontId="5"/>
  </si>
  <si>
    <t>・交通政策基本計画（平成27年2月13日閣議決定）
・総合物流施策大綱（2017年度-2020年度）（平成29年7月28日閣議決定）</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</si>
  <si>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</si>
  <si>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職員旅費</t>
    <rPh sb="0" eb="2">
      <t>ショクイン</t>
    </rPh>
    <rPh sb="2" eb="4">
      <t>リョヒ</t>
    </rPh>
    <phoneticPr fontId="5"/>
  </si>
  <si>
    <t>調査報告書作成件数</t>
    <rPh sb="0" eb="2">
      <t>チョウサ</t>
    </rPh>
    <rPh sb="2" eb="5">
      <t>ホウコクショ</t>
    </rPh>
    <rPh sb="5" eb="7">
      <t>サクセイ</t>
    </rPh>
    <rPh sb="7" eb="9">
      <t>ケンスウ</t>
    </rPh>
    <phoneticPr fontId="5"/>
  </si>
  <si>
    <t>件</t>
    <rPh sb="0" eb="1">
      <t>ケン</t>
    </rPh>
    <phoneticPr fontId="5"/>
  </si>
  <si>
    <t>執行額／調査事業件数　　　　　　　　　　　　　　</t>
    <rPh sb="0" eb="2">
      <t>シッコウ</t>
    </rPh>
    <rPh sb="2" eb="3">
      <t>ガク</t>
    </rPh>
    <rPh sb="4" eb="6">
      <t>チョウサ</t>
    </rPh>
    <rPh sb="6" eb="8">
      <t>ジギョウ</t>
    </rPh>
    <rPh sb="8" eb="10">
      <t>ケンスウ</t>
    </rPh>
    <phoneticPr fontId="5"/>
  </si>
  <si>
    <t>千円</t>
    <rPh sb="0" eb="2">
      <t>センエン</t>
    </rPh>
    <phoneticPr fontId="5"/>
  </si>
  <si>
    <t>　　千円/件</t>
    <rPh sb="2" eb="4">
      <t>センエン</t>
    </rPh>
    <rPh sb="5" eb="6">
      <t>ケン</t>
    </rPh>
    <phoneticPr fontId="5"/>
  </si>
  <si>
    <t>20,264/4</t>
    <phoneticPr fontId="5"/>
  </si>
  <si>
    <t>16,907/3</t>
    <phoneticPr fontId="5"/>
  </si>
  <si>
    <t>14,560/3</t>
    <phoneticPr fontId="5"/>
  </si>
  <si>
    <t>14,701/2</t>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</si>
  <si>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</si>
  <si>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</si>
  <si>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本事業は、物流システムの国際標準化や国際物流のシームレス化による我が国物流業の力強い成長や我が国産業の効率的なサプライチェーンの構築等を目的としており、総合的な物流体系整備の推進につながるものである。</t>
    <phoneticPr fontId="5"/>
  </si>
  <si>
    <t>今後の我が国の経済成長と国民生活を支えていく「強い物流」を構築するための事業であり、その目的は国民や社会のニーズを的確に反映しているものと考えられる。</t>
    <phoneticPr fontId="5"/>
  </si>
  <si>
    <t>外国政府機関への働きかけが必要であること、関係主体が多岐にわたり、利害関係が錯綜することから国が実施すべきであると考えられる。</t>
    <phoneticPr fontId="5"/>
  </si>
  <si>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t>
    <phoneticPr fontId="5"/>
  </si>
  <si>
    <t>無</t>
  </si>
  <si>
    <t>一般競争入札を実施し、競争性を確保している。</t>
    <phoneticPr fontId="5"/>
  </si>
  <si>
    <t>‐</t>
  </si>
  <si>
    <t>調査業務の作業量に見合った水準であると考えられる。</t>
    <phoneticPr fontId="5"/>
  </si>
  <si>
    <t>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</si>
  <si>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</si>
  <si>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見込みを上回る実績であった。</t>
    <rPh sb="0" eb="2">
      <t>ミコ</t>
    </rPh>
    <rPh sb="4" eb="6">
      <t>ウワマワ</t>
    </rPh>
    <rPh sb="7" eb="9">
      <t>ジッセキ</t>
    </rPh>
    <phoneticPr fontId="5"/>
  </si>
  <si>
    <t>施策の検討・実施にあたっての参考として十分な活用を図っている。</t>
    <rPh sb="0" eb="2">
      <t>セサク</t>
    </rPh>
    <rPh sb="3" eb="5">
      <t>ケントウ</t>
    </rPh>
    <rPh sb="6" eb="8">
      <t>ジッシ</t>
    </rPh>
    <rPh sb="14" eb="16">
      <t>サンコウ</t>
    </rPh>
    <rPh sb="19" eb="21">
      <t>ジュウブン</t>
    </rPh>
    <rPh sb="22" eb="24">
      <t>カツヨウ</t>
    </rPh>
    <rPh sb="25" eb="26">
      <t>ハカ</t>
    </rPh>
    <phoneticPr fontId="5"/>
  </si>
  <si>
    <t>本事業の目的は、個々の事業者の自発的取組に委ねていたのでは達成が困難なものであり、また、本事業による調査・検討は、物流産業にとどまらず製造業等の多岐にわたる業界に密接に関連するものであること、外国政府等との連絡調整等を伴うものであることなどから、国が実施することが効率的であり効果的である。</t>
    <phoneticPr fontId="5"/>
  </si>
  <si>
    <t>国が実施する趣旨にかんがみ、広く物流産業全体に取組の成果が普及し、我が国の経済成長及びアジア諸国の社会や経済の発展に寄与するよう取り組んでいく。</t>
    <phoneticPr fontId="5"/>
  </si>
  <si>
    <t>0214</t>
    <phoneticPr fontId="5"/>
  </si>
  <si>
    <t>0224</t>
    <phoneticPr fontId="5"/>
  </si>
  <si>
    <t>0215</t>
    <phoneticPr fontId="5"/>
  </si>
  <si>
    <t>新26-029</t>
    <rPh sb="0" eb="1">
      <t>シン</t>
    </rPh>
    <phoneticPr fontId="5"/>
  </si>
  <si>
    <t>調査費</t>
    <rPh sb="0" eb="3">
      <t>チョウサヒ</t>
    </rPh>
    <phoneticPr fontId="5"/>
  </si>
  <si>
    <t>ASEANにおけるコールドチェーン物流サービス規格の普及促進事業</t>
    <phoneticPr fontId="5"/>
  </si>
  <si>
    <t>物流産業海外展開加速化に向けた調査事業
（第17回　日ASEAN物流専門家会合（テレビ会議）の実施運営）</t>
    <phoneticPr fontId="5"/>
  </si>
  <si>
    <t>A.株式会社富士通総研</t>
    <rPh sb="2" eb="6">
      <t>カブシキガイシャ</t>
    </rPh>
    <rPh sb="6" eb="9">
      <t>フジツウ</t>
    </rPh>
    <rPh sb="9" eb="11">
      <t>ソウケン</t>
    </rPh>
    <phoneticPr fontId="5"/>
  </si>
  <si>
    <t>B.株式会社オーエムシー</t>
    <phoneticPr fontId="5"/>
  </si>
  <si>
    <t>C.船井総研ロジ株式会社</t>
    <phoneticPr fontId="5"/>
  </si>
  <si>
    <t>ASEANにおけるコールドチェーン物流に係る現状調査</t>
    <phoneticPr fontId="5"/>
  </si>
  <si>
    <t>株式会社富士通総研</t>
    <rPh sb="0" eb="4">
      <t>カブシキガイシャ</t>
    </rPh>
    <rPh sb="4" eb="9">
      <t>フジツウソウケン</t>
    </rPh>
    <phoneticPr fontId="5"/>
  </si>
  <si>
    <t>株式会社オーエムシー</t>
    <phoneticPr fontId="5"/>
  </si>
  <si>
    <t>船井総研ロジ株式会社</t>
    <phoneticPr fontId="5"/>
  </si>
  <si>
    <t>アジア諸国等における我が国物流業の円滑な事業活動を支え、シームレスな物流を実現することにより、我が国産業の効率的なサプライチェーンを構築する。また、日本の「強みのある技術・ノウハウ」を最大限にいかして、アジアの膨大な物流需要を積極的に取り込み、我が国の物流業の力強い成長へとつなげるとともに、アジア諸国の社会や経済の発展に貢献する。</t>
    <phoneticPr fontId="5"/>
  </si>
  <si>
    <t>国際物流のシームレス化及び我が国の物流事業者の海外展開を推進するため、北東アジア物流情報サービスネットワーク（NEALｰNET）のASEAN等への展開、パレット等の物流機材の国際的なリターナブルユースや日中韓の物流機材の標準化、コールドチェーン物流サービスに関する規格の策定及び普及方策等について調査・検討する。</t>
    <rPh sb="0" eb="4">
      <t>コクサイブツリュウ</t>
    </rPh>
    <rPh sb="10" eb="11">
      <t>カ</t>
    </rPh>
    <rPh sb="11" eb="12">
      <t>オヨ</t>
    </rPh>
    <rPh sb="13" eb="14">
      <t>ワ</t>
    </rPh>
    <rPh sb="15" eb="16">
      <t>クニ</t>
    </rPh>
    <rPh sb="17" eb="19">
      <t>ブツリュウ</t>
    </rPh>
    <rPh sb="19" eb="22">
      <t>ジギョウシャ</t>
    </rPh>
    <rPh sb="23" eb="25">
      <t>カイガイ</t>
    </rPh>
    <rPh sb="25" eb="27">
      <t>テンカイ</t>
    </rPh>
    <rPh sb="28" eb="30">
      <t>スイシン</t>
    </rPh>
    <phoneticPr fontId="5"/>
  </si>
  <si>
    <t>物流情報システムを相互連携している国数を5ヶ国以上に拡大</t>
  </si>
  <si>
    <t>物流情報システムを相互連携している国数</t>
  </si>
  <si>
    <t>ヶ国</t>
    <phoneticPr fontId="5"/>
  </si>
  <si>
    <t>日中韓物流大臣会合共同声明・付属書3及び付属書4.1（平成30年7月18日）　　http://www.mlit.go.jp/seisakutokatsu/freight/seisakutokatsu_freight_tk1_000019.html
（日中韓物流大臣会合において、ASEAN、欧州各国の物流情報システムへの相互連携に向けて方針を示しているため目標値として設定した。）
次期目標は、今年度中に行う次期大綱の検討に合わせて検討する予定である。</t>
    <phoneticPr fontId="5"/>
  </si>
  <si>
    <t>成果目標である物流情報システムを相互連携している国数の拡大については、関心を示す国との間で協議や連携に向けた接続試験等を複数行っているところ。このほか、物流事業者の海外展開に資する取組として、ASEANにおける日本式コールドチェーン物流サービス規格の普及戦略及びマレーシアにおける規格の普及に向けたアクションプランを策定する等の実績をあげている。</t>
    <rPh sb="60" eb="62">
      <t>フクスウ</t>
    </rPh>
    <rPh sb="78" eb="81">
      <t>ジギョウシャ</t>
    </rPh>
    <rPh sb="82" eb="84">
      <t>カイガイ</t>
    </rPh>
    <rPh sb="84" eb="86">
      <t>テンカイ</t>
    </rPh>
    <rPh sb="105" eb="108">
      <t>ニホンシキ</t>
    </rPh>
    <rPh sb="116" eb="118">
      <t>ブツリュウ</t>
    </rPh>
    <rPh sb="122" eb="124">
      <t>キカク</t>
    </rPh>
    <rPh sb="125" eb="127">
      <t>フキュウ</t>
    </rPh>
    <rPh sb="127" eb="129">
      <t>センリャク</t>
    </rPh>
    <rPh sb="129" eb="130">
      <t>オヨ</t>
    </rPh>
    <rPh sb="140" eb="142">
      <t>キカク</t>
    </rPh>
    <rPh sb="143" eb="145">
      <t>フキュウ</t>
    </rPh>
    <rPh sb="146" eb="147">
      <t>ム</t>
    </rPh>
    <rPh sb="158" eb="160">
      <t>サクテイ</t>
    </rPh>
    <rPh sb="162" eb="163">
      <t>ナド</t>
    </rPh>
    <rPh sb="164" eb="166">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</si>
</sst>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190502</xdr:colOff>
      <xdr:row>749</xdr:row>
      <xdr:rowOff>13610</xdr:rowOff>
    </xdr:from>
    <xdr:to>
      <xdr:col>18</xdr:col>
      <xdr:colOff>17210</xdr:colOff>
      <xdr:row>750</xdr:row>
      <xdr:rowOff>351600</xdr:rowOff>
    </xdr:to>
    <xdr:sp macro="" textlink="">
      <xdr:nvSpPr>
        <xdr:cNvPr id="2" name="テキスト ボックス 1"/>
        <xdr:cNvSpPr txBox="1"/>
      </xdr:nvSpPr>
      <xdr:spPr>
        <a:xfrm>
          <a:off x="2231573" y="38862003"/>
          <a:ext cx="1459566" cy="691776"/>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国土交通省</a:t>
          </a:r>
          <a:endParaRPr kumimoji="1" lang="en-US" altLang="ja-JP" sz="1100" b="0" i="0">
            <a:latin typeface="+mn-ea"/>
            <a:ea typeface="+mn-ea"/>
          </a:endParaRPr>
        </a:p>
        <a:p>
          <a:pPr algn="ctr"/>
          <a:r>
            <a:rPr kumimoji="1" lang="en-US" altLang="ja-JP" sz="1100" b="0" i="0">
              <a:latin typeface="+mn-ea"/>
              <a:ea typeface="+mn-ea"/>
            </a:rPr>
            <a:t>15</a:t>
          </a:r>
          <a:r>
            <a:rPr kumimoji="1" lang="ja-JP" altLang="en-US" sz="1100" b="0" i="0">
              <a:latin typeface="+mn-ea"/>
              <a:ea typeface="+mn-ea"/>
            </a:rPr>
            <a:t>百万円</a:t>
          </a:r>
        </a:p>
      </xdr:txBody>
    </xdr:sp>
    <xdr:clientData/>
  </xdr:twoCellAnchor>
  <xdr:twoCellAnchor>
    <xdr:from>
      <xdr:col>14</xdr:col>
      <xdr:colOff>53896</xdr:colOff>
      <xdr:row>752</xdr:row>
      <xdr:rowOff>221729</xdr:rowOff>
    </xdr:from>
    <xdr:to>
      <xdr:col>18</xdr:col>
      <xdr:colOff>7684</xdr:colOff>
      <xdr:row>755</xdr:row>
      <xdr:rowOff>237950</xdr:rowOff>
    </xdr:to>
    <xdr:cxnSp macro="">
      <xdr:nvCxnSpPr>
        <xdr:cNvPr id="3" name="図形 209"/>
        <xdr:cNvCxnSpPr>
          <a:endCxn id="4" idx="1"/>
        </xdr:cNvCxnSpPr>
      </xdr:nvCxnSpPr>
      <xdr:spPr>
        <a:xfrm rot="16200000" flipH="1">
          <a:off x="2757716" y="40380409"/>
          <a:ext cx="1077578" cy="770217"/>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7685</xdr:colOff>
      <xdr:row>754</xdr:row>
      <xdr:rowOff>246165</xdr:rowOff>
    </xdr:from>
    <xdr:to>
      <xdr:col>27</xdr:col>
      <xdr:colOff>176893</xdr:colOff>
      <xdr:row>756</xdr:row>
      <xdr:rowOff>229734</xdr:rowOff>
    </xdr:to>
    <xdr:sp macro="" textlink="">
      <xdr:nvSpPr>
        <xdr:cNvPr id="4" name="テキスト ボックス 3"/>
        <xdr:cNvSpPr txBox="1"/>
      </xdr:nvSpPr>
      <xdr:spPr>
        <a:xfrm>
          <a:off x="3681614" y="40958736"/>
          <a:ext cx="2006172" cy="691141"/>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A.株式会社富士通総研</a:t>
          </a:r>
          <a:endParaRPr kumimoji="1" lang="en-US" altLang="ja-JP" sz="1100" b="0" i="0">
            <a:latin typeface="+mn-ea"/>
            <a:ea typeface="+mn-ea"/>
          </a:endParaRPr>
        </a:p>
        <a:p>
          <a:pPr algn="ctr"/>
          <a:r>
            <a:rPr kumimoji="1" lang="en-US" altLang="ja-JP" sz="1100" b="0" i="0">
              <a:latin typeface="+mn-ea"/>
              <a:ea typeface="+mn-ea"/>
            </a:rPr>
            <a:t>10</a:t>
          </a:r>
          <a:r>
            <a:rPr kumimoji="1" lang="ja-JP" altLang="en-US" sz="1100" b="0" i="0">
              <a:latin typeface="+mn-ea"/>
              <a:ea typeface="+mn-ea"/>
            </a:rPr>
            <a:t>百万円</a:t>
          </a:r>
        </a:p>
      </xdr:txBody>
    </xdr:sp>
    <xdr:clientData/>
  </xdr:twoCellAnchor>
  <xdr:twoCellAnchor>
    <xdr:from>
      <xdr:col>18</xdr:col>
      <xdr:colOff>7685</xdr:colOff>
      <xdr:row>759</xdr:row>
      <xdr:rowOff>155242</xdr:rowOff>
    </xdr:from>
    <xdr:to>
      <xdr:col>27</xdr:col>
      <xdr:colOff>176892</xdr:colOff>
      <xdr:row>761</xdr:row>
      <xdr:rowOff>142211</xdr:rowOff>
    </xdr:to>
    <xdr:sp macro="" textlink="">
      <xdr:nvSpPr>
        <xdr:cNvPr id="5" name="テキスト ボックス 4"/>
        <xdr:cNvSpPr txBox="1"/>
      </xdr:nvSpPr>
      <xdr:spPr>
        <a:xfrm>
          <a:off x="3681614" y="42636742"/>
          <a:ext cx="2006171" cy="6945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B.株式会社オーエムシー</a:t>
          </a:r>
          <a:endParaRPr kumimoji="1" lang="en-US" altLang="ja-JP" sz="1100" b="0" i="0">
            <a:latin typeface="+mn-ea"/>
            <a:ea typeface="+mn-ea"/>
          </a:endParaRPr>
        </a:p>
        <a:p>
          <a:pPr algn="ctr"/>
          <a:r>
            <a:rPr kumimoji="1" lang="en-US" altLang="ja-JP" sz="1100" b="0" i="0">
              <a:latin typeface="+mn-ea"/>
              <a:ea typeface="+mn-ea"/>
            </a:rPr>
            <a:t>1</a:t>
          </a:r>
          <a:r>
            <a:rPr kumimoji="1" lang="ja-JP" altLang="en-US" sz="1100" b="0" i="0">
              <a:latin typeface="+mn-ea"/>
              <a:ea typeface="+mn-ea"/>
            </a:rPr>
            <a:t>百万円</a:t>
          </a:r>
          <a:endParaRPr kumimoji="1" lang="en-US" altLang="ja-JP" sz="1100" b="0" i="0">
            <a:latin typeface="+mn-ea"/>
            <a:ea typeface="+mn-ea"/>
          </a:endParaRPr>
        </a:p>
      </xdr:txBody>
    </xdr:sp>
    <xdr:clientData/>
  </xdr:twoCellAnchor>
  <xdr:twoCellAnchor>
    <xdr:from>
      <xdr:col>17</xdr:col>
      <xdr:colOff>19612</xdr:colOff>
      <xdr:row>753</xdr:row>
      <xdr:rowOff>265267</xdr:rowOff>
    </xdr:from>
    <xdr:to>
      <xdr:col>25</xdr:col>
      <xdr:colOff>177342</xdr:colOff>
      <xdr:row>754</xdr:row>
      <xdr:rowOff>153455</xdr:rowOff>
    </xdr:to>
    <xdr:sp macro="" textlink="">
      <xdr:nvSpPr>
        <xdr:cNvPr id="6" name="テキスト ボックス 5"/>
        <xdr:cNvSpPr txBox="1"/>
      </xdr:nvSpPr>
      <xdr:spPr>
        <a:xfrm>
          <a:off x="3489433" y="40528803"/>
          <a:ext cx="1790588" cy="24197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14</xdr:col>
      <xdr:colOff>53894</xdr:colOff>
      <xdr:row>753</xdr:row>
      <xdr:rowOff>239866</xdr:rowOff>
    </xdr:from>
    <xdr:to>
      <xdr:col>18</xdr:col>
      <xdr:colOff>7685</xdr:colOff>
      <xdr:row>760</xdr:row>
      <xdr:rowOff>148726</xdr:rowOff>
    </xdr:to>
    <xdr:cxnSp macro="">
      <xdr:nvCxnSpPr>
        <xdr:cNvPr id="7" name="図形 209"/>
        <xdr:cNvCxnSpPr>
          <a:endCxn id="5" idx="1"/>
        </xdr:cNvCxnSpPr>
      </xdr:nvCxnSpPr>
      <xdr:spPr>
        <a:xfrm rot="16200000" flipH="1">
          <a:off x="2103824" y="41406222"/>
          <a:ext cx="2385360" cy="77022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19612</xdr:colOff>
      <xdr:row>758</xdr:row>
      <xdr:rowOff>226640</xdr:rowOff>
    </xdr:from>
    <xdr:to>
      <xdr:col>25</xdr:col>
      <xdr:colOff>202107</xdr:colOff>
      <xdr:row>759</xdr:row>
      <xdr:rowOff>113967</xdr:rowOff>
    </xdr:to>
    <xdr:sp macro="" textlink="">
      <xdr:nvSpPr>
        <xdr:cNvPr id="8" name="テキスト ボックス 7"/>
        <xdr:cNvSpPr txBox="1"/>
      </xdr:nvSpPr>
      <xdr:spPr>
        <a:xfrm>
          <a:off x="3489433" y="42259104"/>
          <a:ext cx="1815353" cy="24111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14</xdr:col>
      <xdr:colOff>53896</xdr:colOff>
      <xdr:row>752</xdr:row>
      <xdr:rowOff>260465</xdr:rowOff>
    </xdr:from>
    <xdr:to>
      <xdr:col>18</xdr:col>
      <xdr:colOff>14035</xdr:colOff>
      <xdr:row>764</xdr:row>
      <xdr:rowOff>450754</xdr:rowOff>
    </xdr:to>
    <xdr:cxnSp macro="">
      <xdr:nvCxnSpPr>
        <xdr:cNvPr id="10" name="図形 209"/>
        <xdr:cNvCxnSpPr>
          <a:endCxn id="11" idx="1"/>
        </xdr:cNvCxnSpPr>
      </xdr:nvCxnSpPr>
      <xdr:spPr>
        <a:xfrm rot="16200000" flipH="1">
          <a:off x="1081821" y="42095040"/>
          <a:ext cx="4435718" cy="776568"/>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14035</xdr:colOff>
      <xdr:row>764</xdr:row>
      <xdr:rowOff>102830</xdr:rowOff>
    </xdr:from>
    <xdr:to>
      <xdr:col>27</xdr:col>
      <xdr:colOff>176893</xdr:colOff>
      <xdr:row>765</xdr:row>
      <xdr:rowOff>131928</xdr:rowOff>
    </xdr:to>
    <xdr:sp macro="" textlink="">
      <xdr:nvSpPr>
        <xdr:cNvPr id="11" name="テキスト ボックス 10"/>
        <xdr:cNvSpPr txBox="1"/>
      </xdr:nvSpPr>
      <xdr:spPr>
        <a:xfrm>
          <a:off x="3687964" y="44353259"/>
          <a:ext cx="1999822" cy="695848"/>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0" i="0">
              <a:latin typeface="+mn-ea"/>
              <a:ea typeface="+mn-ea"/>
            </a:rPr>
            <a:t>C.船井総研ロジ株式会社</a:t>
          </a:r>
          <a:endParaRPr kumimoji="1" lang="en-US" altLang="ja-JP" sz="1100" b="0" i="0">
            <a:latin typeface="+mn-ea"/>
            <a:ea typeface="+mn-ea"/>
          </a:endParaRPr>
        </a:p>
        <a:p>
          <a:pPr algn="ctr"/>
          <a:r>
            <a:rPr kumimoji="1" lang="en-US" altLang="ja-JP" sz="1100" b="0" i="0">
              <a:latin typeface="+mn-ea"/>
              <a:ea typeface="+mn-ea"/>
            </a:rPr>
            <a:t>4</a:t>
          </a:r>
          <a:r>
            <a:rPr kumimoji="1" lang="ja-JP" altLang="en-US" sz="1100" b="0" i="0">
              <a:latin typeface="+mn-ea"/>
              <a:ea typeface="+mn-ea"/>
            </a:rPr>
            <a:t>百万円</a:t>
          </a:r>
          <a:endParaRPr kumimoji="1" lang="en-US" altLang="ja-JP" sz="1100" b="0" i="0">
            <a:latin typeface="+mn-ea"/>
            <a:ea typeface="+mn-ea"/>
          </a:endParaRPr>
        </a:p>
      </xdr:txBody>
    </xdr:sp>
    <xdr:clientData/>
  </xdr:twoCellAnchor>
  <xdr:twoCellAnchor>
    <xdr:from>
      <xdr:col>18</xdr:col>
      <xdr:colOff>18892</xdr:colOff>
      <xdr:row>761</xdr:row>
      <xdr:rowOff>190500</xdr:rowOff>
    </xdr:from>
    <xdr:to>
      <xdr:col>40</xdr:col>
      <xdr:colOff>0</xdr:colOff>
      <xdr:row>763</xdr:row>
      <xdr:rowOff>68036</xdr:rowOff>
    </xdr:to>
    <xdr:sp macro="" textlink="">
      <xdr:nvSpPr>
        <xdr:cNvPr id="12" name="大かっこ 11"/>
        <xdr:cNvSpPr/>
      </xdr:nvSpPr>
      <xdr:spPr>
        <a:xfrm>
          <a:off x="3692821" y="43284321"/>
          <a:ext cx="4471465" cy="585108"/>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物流産業海外展開加速化に向けた調査事業</a:t>
          </a:r>
          <a:endParaRPr kumimoji="1" lang="en-US" altLang="ja-JP" sz="1100"/>
        </a:p>
        <a:p>
          <a:pPr algn="l"/>
          <a:r>
            <a:rPr kumimoji="1" lang="ja-JP" altLang="en-US" sz="1100"/>
            <a:t>（第</a:t>
          </a:r>
          <a:r>
            <a:rPr kumimoji="1" lang="en-US" altLang="ja-JP" sz="1100"/>
            <a:t>17</a:t>
          </a:r>
          <a:r>
            <a:rPr kumimoji="1" lang="ja-JP" altLang="en-US" sz="1100"/>
            <a:t>回　日</a:t>
          </a:r>
          <a:r>
            <a:rPr kumimoji="1" lang="en-US" altLang="ja-JP" sz="1100"/>
            <a:t>ASEAN</a:t>
          </a:r>
          <a:r>
            <a:rPr kumimoji="1" lang="ja-JP" altLang="en-US" sz="1100"/>
            <a:t>物流専門家会合（テレビ会議）の実施運営）</a:t>
          </a:r>
        </a:p>
      </xdr:txBody>
    </xdr:sp>
    <xdr:clientData/>
  </xdr:twoCellAnchor>
  <xdr:twoCellAnchor>
    <xdr:from>
      <xdr:col>18</xdr:col>
      <xdr:colOff>17210</xdr:colOff>
      <xdr:row>756</xdr:row>
      <xdr:rowOff>319269</xdr:rowOff>
    </xdr:from>
    <xdr:to>
      <xdr:col>41</xdr:col>
      <xdr:colOff>131937</xdr:colOff>
      <xdr:row>757</xdr:row>
      <xdr:rowOff>247871</xdr:rowOff>
    </xdr:to>
    <xdr:sp macro="" textlink="">
      <xdr:nvSpPr>
        <xdr:cNvPr id="13" name="大かっこ 12"/>
        <xdr:cNvSpPr/>
      </xdr:nvSpPr>
      <xdr:spPr>
        <a:xfrm>
          <a:off x="3691139" y="41644162"/>
          <a:ext cx="4809191" cy="282388"/>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en-US" altLang="ja-JP" sz="1100">
              <a:effectLst/>
            </a:rPr>
            <a:t>ASEAN</a:t>
          </a:r>
          <a:r>
            <a:rPr kumimoji="1" lang="ja-JP" altLang="en-US" sz="1100">
              <a:effectLst/>
            </a:rPr>
            <a:t>におけるコールドチェーン物流サービス規格の普及促進事業</a:t>
          </a:r>
          <a:endParaRPr lang="ja-JP" altLang="ja-JP">
            <a:effectLst/>
          </a:endParaRPr>
        </a:p>
        <a:p>
          <a:pPr algn="l"/>
          <a:endParaRPr kumimoji="1" lang="ja-JP" altLang="en-US" sz="1100"/>
        </a:p>
      </xdr:txBody>
    </xdr:sp>
    <xdr:clientData/>
  </xdr:twoCellAnchor>
  <xdr:twoCellAnchor>
    <xdr:from>
      <xdr:col>10</xdr:col>
      <xdr:colOff>200026</xdr:colOff>
      <xdr:row>751</xdr:row>
      <xdr:rowOff>95249</xdr:rowOff>
    </xdr:from>
    <xdr:to>
      <xdr:col>25</xdr:col>
      <xdr:colOff>185084</xdr:colOff>
      <xdr:row>751</xdr:row>
      <xdr:rowOff>353452</xdr:rowOff>
    </xdr:to>
    <xdr:sp macro="" textlink="">
      <xdr:nvSpPr>
        <xdr:cNvPr id="14" name="大かっこ 13"/>
        <xdr:cNvSpPr/>
      </xdr:nvSpPr>
      <xdr:spPr>
        <a:xfrm>
          <a:off x="2241097" y="39651213"/>
          <a:ext cx="3046666" cy="258203"/>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a:effectLst/>
            </a:rPr>
            <a:t>我が国物流システムの海外展開支援事業</a:t>
          </a:r>
          <a:endParaRPr lang="ja-JP" altLang="ja-JP">
            <a:effectLst/>
          </a:endParaRPr>
        </a:p>
        <a:p>
          <a:pPr algn="l"/>
          <a:endParaRPr kumimoji="1" lang="ja-JP" altLang="en-US" sz="1100"/>
        </a:p>
      </xdr:txBody>
    </xdr:sp>
    <xdr:clientData/>
  </xdr:twoCellAnchor>
  <xdr:twoCellAnchor>
    <xdr:from>
      <xdr:col>18</xdr:col>
      <xdr:colOff>27781</xdr:colOff>
      <xdr:row>765</xdr:row>
      <xdr:rowOff>244928</xdr:rowOff>
    </xdr:from>
    <xdr:to>
      <xdr:col>36</xdr:col>
      <xdr:colOff>79338</xdr:colOff>
      <xdr:row>765</xdr:row>
      <xdr:rowOff>519166</xdr:rowOff>
    </xdr:to>
    <xdr:sp macro="" textlink="">
      <xdr:nvSpPr>
        <xdr:cNvPr id="15" name="大かっこ 55"/>
        <xdr:cNvSpPr/>
      </xdr:nvSpPr>
      <xdr:spPr>
        <a:xfrm>
          <a:off x="3701710" y="45066857"/>
          <a:ext cx="3725485" cy="274238"/>
        </a:xfrm>
        <a:prstGeom prst="bracketPair">
          <a:avLst/>
        </a:prstGeom>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en-US" altLang="ja-JP"/>
            <a:t>ASEAN</a:t>
          </a:r>
          <a:r>
            <a:rPr lang="ja-JP" altLang="en-US"/>
            <a:t>におけるコールドチェーン物流に係る現状調査</a:t>
          </a:r>
        </a:p>
      </xdr:txBody>
    </xdr:sp>
    <xdr:clientData/>
  </xdr:twoCellAnchor>
  <xdr:twoCellAnchor>
    <xdr:from>
      <xdr:col>17</xdr:col>
      <xdr:colOff>19612</xdr:colOff>
      <xdr:row>763</xdr:row>
      <xdr:rowOff>185817</xdr:rowOff>
    </xdr:from>
    <xdr:to>
      <xdr:col>25</xdr:col>
      <xdr:colOff>202107</xdr:colOff>
      <xdr:row>764</xdr:row>
      <xdr:rowOff>73144</xdr:rowOff>
    </xdr:to>
    <xdr:sp macro="" textlink="">
      <xdr:nvSpPr>
        <xdr:cNvPr id="18" name="テキスト ボックス 17"/>
        <xdr:cNvSpPr txBox="1"/>
      </xdr:nvSpPr>
      <xdr:spPr>
        <a:xfrm>
          <a:off x="3489433" y="43987210"/>
          <a:ext cx="1815353" cy="24111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324</v>
      </c>
      <c r="AJ2" s="928" t="s">
        <v>630</v>
      </c>
      <c r="AK2" s="928"/>
      <c r="AL2" s="928"/>
      <c r="AM2" s="928"/>
      <c r="AN2" s="83" t="s">
        <v>324</v>
      </c>
      <c r="AO2" s="928">
        <v>20</v>
      </c>
      <c r="AP2" s="928"/>
      <c r="AQ2" s="928"/>
      <c r="AR2" s="84" t="s">
        <v>629</v>
      </c>
      <c r="AS2" s="934">
        <v>220</v>
      </c>
      <c r="AT2" s="934"/>
      <c r="AU2" s="934"/>
      <c r="AV2" s="83" t="str">
        <f>IF(AW2="","","-")</f>
        <v/>
      </c>
      <c r="AW2" s="897"/>
      <c r="AX2" s="897"/>
    </row>
    <row r="3" spans="1:50" ht="21" customHeight="1" thickBot="1" x14ac:dyDescent="0.2">
      <c r="A3" s="853" t="s">
        <v>622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631</v>
      </c>
      <c r="AK3" s="855"/>
      <c r="AL3" s="855"/>
      <c r="AM3" s="855"/>
      <c r="AN3" s="855"/>
      <c r="AO3" s="855"/>
      <c r="AP3" s="855"/>
      <c r="AQ3" s="855"/>
      <c r="AR3" s="855"/>
      <c r="AS3" s="855"/>
      <c r="AT3" s="855"/>
      <c r="AU3" s="855"/>
      <c r="AV3" s="855"/>
      <c r="AW3" s="855"/>
      <c r="AX3" s="24" t="s">
        <v>64</v>
      </c>
    </row>
    <row r="4" spans="1:50" ht="24.75" customHeight="1" x14ac:dyDescent="0.15">
      <c r="A4" s="687" t="s">
        <v>25</v>
      </c>
      <c r="B4" s="688"/>
      <c r="C4" s="688"/>
      <c r="D4" s="688"/>
      <c r="E4" s="688"/>
      <c r="F4" s="688"/>
      <c r="G4" s="665" t="s">
        <v>632</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5" t="s">
        <v>422</v>
      </c>
      <c r="H5" s="826"/>
      <c r="I5" s="826"/>
      <c r="J5" s="826"/>
      <c r="K5" s="826"/>
      <c r="L5" s="826"/>
      <c r="M5" s="827" t="s">
        <v>65</v>
      </c>
      <c r="N5" s="828"/>
      <c r="O5" s="828"/>
      <c r="P5" s="828"/>
      <c r="Q5" s="828"/>
      <c r="R5" s="829"/>
      <c r="S5" s="830" t="s">
        <v>69</v>
      </c>
      <c r="T5" s="826"/>
      <c r="U5" s="826"/>
      <c r="V5" s="826"/>
      <c r="W5" s="826"/>
      <c r="X5" s="831"/>
      <c r="Y5" s="681" t="s">
        <v>3</v>
      </c>
      <c r="Z5" s="527"/>
      <c r="AA5" s="527"/>
      <c r="AB5" s="527"/>
      <c r="AC5" s="527"/>
      <c r="AD5" s="528"/>
      <c r="AE5" s="682" t="s">
        <v>634</v>
      </c>
      <c r="AF5" s="682"/>
      <c r="AG5" s="682"/>
      <c r="AH5" s="682"/>
      <c r="AI5" s="682"/>
      <c r="AJ5" s="682"/>
      <c r="AK5" s="682"/>
      <c r="AL5" s="682"/>
      <c r="AM5" s="682"/>
      <c r="AN5" s="682"/>
      <c r="AO5" s="682"/>
      <c r="AP5" s="683"/>
      <c r="AQ5" s="684" t="s">
        <v>635</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07" t="s">
        <v>307</v>
      </c>
      <c r="Z7" s="424"/>
      <c r="AA7" s="424"/>
      <c r="AB7" s="424"/>
      <c r="AC7" s="424"/>
      <c r="AD7" s="908"/>
      <c r="AE7" s="898" t="s">
        <v>639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79" t="s">
        <v>208</v>
      </c>
      <c r="B8" s="480"/>
      <c r="C8" s="480"/>
      <c r="D8" s="480"/>
      <c r="E8" s="480"/>
      <c r="F8" s="481"/>
      <c r="G8" s="929" t="str">
        <f>入力規則等!A27</f>
        <v>科学技術・イノベーション</v>
      </c>
      <c r="H8" s="706"/>
      <c r="I8" s="706"/>
      <c r="J8" s="706"/>
      <c r="K8" s="706"/>
      <c r="L8" s="706"/>
      <c r="M8" s="706"/>
      <c r="N8" s="706"/>
      <c r="O8" s="706"/>
      <c r="P8" s="706"/>
      <c r="Q8" s="706"/>
      <c r="R8" s="706"/>
      <c r="S8" s="706"/>
      <c r="T8" s="706"/>
      <c r="U8" s="706"/>
      <c r="V8" s="706"/>
      <c r="W8" s="706"/>
      <c r="X8" s="930"/>
      <c r="Y8" s="832" t="s">
        <v>209</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681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9.25" customHeight="1" x14ac:dyDescent="0.15">
      <c r="A10" s="643" t="s">
        <v>29</v>
      </c>
      <c r="B10" s="644"/>
      <c r="C10" s="644"/>
      <c r="D10" s="644"/>
      <c r="E10" s="644"/>
      <c r="F10" s="644"/>
      <c r="G10" s="740" t="s">
        <v>682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6"/>
      <c r="H12" s="747"/>
      <c r="I12" s="747"/>
      <c r="J12" s="747"/>
      <c r="K12" s="747"/>
      <c r="L12" s="747"/>
      <c r="M12" s="747"/>
      <c r="N12" s="747"/>
      <c r="O12" s="747"/>
      <c r="P12" s="431" t="s">
        <v>308</v>
      </c>
      <c r="Q12" s="426"/>
      <c r="R12" s="426"/>
      <c r="S12" s="426"/>
      <c r="T12" s="426"/>
      <c r="U12" s="426"/>
      <c r="V12" s="427"/>
      <c r="W12" s="431" t="s">
        <v>330</v>
      </c>
      <c r="X12" s="426"/>
      <c r="Y12" s="426"/>
      <c r="Z12" s="426"/>
      <c r="AA12" s="426"/>
      <c r="AB12" s="426"/>
      <c r="AC12" s="427"/>
      <c r="AD12" s="431" t="s">
        <v>619</v>
      </c>
      <c r="AE12" s="426"/>
      <c r="AF12" s="426"/>
      <c r="AG12" s="426"/>
      <c r="AH12" s="426"/>
      <c r="AI12" s="426"/>
      <c r="AJ12" s="427"/>
      <c r="AK12" s="431" t="s">
        <v>623</v>
      </c>
      <c r="AL12" s="426"/>
      <c r="AM12" s="426"/>
      <c r="AN12" s="426"/>
      <c r="AO12" s="426"/>
      <c r="AP12" s="426"/>
      <c r="AQ12" s="427"/>
      <c r="AR12" s="431" t="s">
        <v>624</v>
      </c>
      <c r="AS12" s="426"/>
      <c r="AT12" s="426"/>
      <c r="AU12" s="426"/>
      <c r="AV12" s="426"/>
      <c r="AW12" s="426"/>
      <c r="AX12" s="708"/>
    </row>
    <row r="13" spans="1:50" ht="21" customHeight="1" x14ac:dyDescent="0.15">
      <c r="A13" s="597"/>
      <c r="B13" s="598"/>
      <c r="C13" s="598"/>
      <c r="D13" s="598"/>
      <c r="E13" s="598"/>
      <c r="F13" s="599"/>
      <c r="G13" s="709" t="s">
        <v>6</v>
      </c>
      <c r="H13" s="710"/>
      <c r="I13" s="750" t="s">
        <v>7</v>
      </c>
      <c r="J13" s="751"/>
      <c r="K13" s="751"/>
      <c r="L13" s="751"/>
      <c r="M13" s="751"/>
      <c r="N13" s="751"/>
      <c r="O13" s="752"/>
      <c r="P13" s="640">
        <v>21</v>
      </c>
      <c r="Q13" s="641"/>
      <c r="R13" s="641"/>
      <c r="S13" s="641"/>
      <c r="T13" s="641"/>
      <c r="U13" s="641"/>
      <c r="V13" s="642"/>
      <c r="W13" s="640">
        <v>17</v>
      </c>
      <c r="X13" s="641"/>
      <c r="Y13" s="641"/>
      <c r="Z13" s="641"/>
      <c r="AA13" s="641"/>
      <c r="AB13" s="641"/>
      <c r="AC13" s="642"/>
      <c r="AD13" s="640">
        <v>17</v>
      </c>
      <c r="AE13" s="641"/>
      <c r="AF13" s="641"/>
      <c r="AG13" s="641"/>
      <c r="AH13" s="641"/>
      <c r="AI13" s="641"/>
      <c r="AJ13" s="642"/>
      <c r="AK13" s="691">
        <v>16</v>
      </c>
      <c r="AL13" s="692"/>
      <c r="AM13" s="692"/>
      <c r="AN13" s="692"/>
      <c r="AO13" s="692"/>
      <c r="AP13" s="692"/>
      <c r="AQ13" s="693"/>
      <c r="AR13" s="640"/>
      <c r="AS13" s="641"/>
      <c r="AT13" s="641"/>
      <c r="AU13" s="641"/>
      <c r="AV13" s="641"/>
      <c r="AW13" s="641"/>
      <c r="AX13" s="906"/>
    </row>
    <row r="14" spans="1:50" ht="21" customHeight="1" x14ac:dyDescent="0.15">
      <c r="A14" s="597"/>
      <c r="B14" s="598"/>
      <c r="C14" s="598"/>
      <c r="D14" s="598"/>
      <c r="E14" s="598"/>
      <c r="F14" s="599"/>
      <c r="G14" s="711"/>
      <c r="H14" s="712"/>
      <c r="I14" s="697" t="s">
        <v>8</v>
      </c>
      <c r="J14" s="748"/>
      <c r="K14" s="748"/>
      <c r="L14" s="748"/>
      <c r="M14" s="748"/>
      <c r="N14" s="748"/>
      <c r="O14" s="749"/>
      <c r="P14" s="691" t="s">
        <v>637</v>
      </c>
      <c r="Q14" s="692"/>
      <c r="R14" s="692"/>
      <c r="S14" s="692"/>
      <c r="T14" s="692"/>
      <c r="U14" s="692"/>
      <c r="V14" s="693"/>
      <c r="W14" s="691" t="s">
        <v>637</v>
      </c>
      <c r="X14" s="692"/>
      <c r="Y14" s="692"/>
      <c r="Z14" s="692"/>
      <c r="AA14" s="692"/>
      <c r="AB14" s="692"/>
      <c r="AC14" s="693"/>
      <c r="AD14" s="691" t="s">
        <v>637</v>
      </c>
      <c r="AE14" s="692"/>
      <c r="AF14" s="692"/>
      <c r="AG14" s="692"/>
      <c r="AH14" s="692"/>
      <c r="AI14" s="692"/>
      <c r="AJ14" s="693"/>
      <c r="AK14" s="691" t="s">
        <v>637</v>
      </c>
      <c r="AL14" s="692"/>
      <c r="AM14" s="692"/>
      <c r="AN14" s="692"/>
      <c r="AO14" s="692"/>
      <c r="AP14" s="692"/>
      <c r="AQ14" s="693"/>
      <c r="AR14" s="774"/>
      <c r="AS14" s="774"/>
      <c r="AT14" s="774"/>
      <c r="AU14" s="774"/>
      <c r="AV14" s="774"/>
      <c r="AW14" s="774"/>
      <c r="AX14" s="775"/>
    </row>
    <row r="15" spans="1:50" ht="21" customHeight="1" x14ac:dyDescent="0.15">
      <c r="A15" s="597"/>
      <c r="B15" s="598"/>
      <c r="C15" s="598"/>
      <c r="D15" s="598"/>
      <c r="E15" s="598"/>
      <c r="F15" s="599"/>
      <c r="G15" s="711"/>
      <c r="H15" s="712"/>
      <c r="I15" s="697" t="s">
        <v>50</v>
      </c>
      <c r="J15" s="698"/>
      <c r="K15" s="698"/>
      <c r="L15" s="698"/>
      <c r="M15" s="698"/>
      <c r="N15" s="698"/>
      <c r="O15" s="699"/>
      <c r="P15" s="691" t="s">
        <v>637</v>
      </c>
      <c r="Q15" s="692"/>
      <c r="R15" s="692"/>
      <c r="S15" s="692"/>
      <c r="T15" s="692"/>
      <c r="U15" s="692"/>
      <c r="V15" s="693"/>
      <c r="W15" s="691" t="s">
        <v>637</v>
      </c>
      <c r="X15" s="692"/>
      <c r="Y15" s="692"/>
      <c r="Z15" s="692"/>
      <c r="AA15" s="692"/>
      <c r="AB15" s="692"/>
      <c r="AC15" s="693"/>
      <c r="AD15" s="691" t="s">
        <v>637</v>
      </c>
      <c r="AE15" s="692"/>
      <c r="AF15" s="692"/>
      <c r="AG15" s="692"/>
      <c r="AH15" s="692"/>
      <c r="AI15" s="692"/>
      <c r="AJ15" s="693"/>
      <c r="AK15" s="691" t="s">
        <v>637</v>
      </c>
      <c r="AL15" s="692"/>
      <c r="AM15" s="692"/>
      <c r="AN15" s="692"/>
      <c r="AO15" s="692"/>
      <c r="AP15" s="692"/>
      <c r="AQ15" s="693"/>
      <c r="AR15" s="691"/>
      <c r="AS15" s="692"/>
      <c r="AT15" s="692"/>
      <c r="AU15" s="692"/>
      <c r="AV15" s="692"/>
      <c r="AW15" s="692"/>
      <c r="AX15" s="792"/>
    </row>
    <row r="16" spans="1:50" ht="21" customHeight="1" x14ac:dyDescent="0.15">
      <c r="A16" s="597"/>
      <c r="B16" s="598"/>
      <c r="C16" s="598"/>
      <c r="D16" s="598"/>
      <c r="E16" s="598"/>
      <c r="F16" s="599"/>
      <c r="G16" s="711"/>
      <c r="H16" s="712"/>
      <c r="I16" s="697" t="s">
        <v>51</v>
      </c>
      <c r="J16" s="698"/>
      <c r="K16" s="698"/>
      <c r="L16" s="698"/>
      <c r="M16" s="698"/>
      <c r="N16" s="698"/>
      <c r="O16" s="699"/>
      <c r="P16" s="691" t="s">
        <v>637</v>
      </c>
      <c r="Q16" s="692"/>
      <c r="R16" s="692"/>
      <c r="S16" s="692"/>
      <c r="T16" s="692"/>
      <c r="U16" s="692"/>
      <c r="V16" s="693"/>
      <c r="W16" s="691" t="s">
        <v>637</v>
      </c>
      <c r="X16" s="692"/>
      <c r="Y16" s="692"/>
      <c r="Z16" s="692"/>
      <c r="AA16" s="692"/>
      <c r="AB16" s="692"/>
      <c r="AC16" s="693"/>
      <c r="AD16" s="691" t="s">
        <v>637</v>
      </c>
      <c r="AE16" s="692"/>
      <c r="AF16" s="692"/>
      <c r="AG16" s="692"/>
      <c r="AH16" s="692"/>
      <c r="AI16" s="692"/>
      <c r="AJ16" s="693"/>
      <c r="AK16" s="691" t="s">
        <v>637</v>
      </c>
      <c r="AL16" s="692"/>
      <c r="AM16" s="692"/>
      <c r="AN16" s="692"/>
      <c r="AO16" s="692"/>
      <c r="AP16" s="692"/>
      <c r="AQ16" s="693"/>
      <c r="AR16" s="743"/>
      <c r="AS16" s="744"/>
      <c r="AT16" s="744"/>
      <c r="AU16" s="744"/>
      <c r="AV16" s="744"/>
      <c r="AW16" s="744"/>
      <c r="AX16" s="745"/>
    </row>
    <row r="17" spans="1:50" ht="24.75" customHeight="1" x14ac:dyDescent="0.15">
      <c r="A17" s="597"/>
      <c r="B17" s="598"/>
      <c r="C17" s="598"/>
      <c r="D17" s="598"/>
      <c r="E17" s="598"/>
      <c r="F17" s="599"/>
      <c r="G17" s="711"/>
      <c r="H17" s="712"/>
      <c r="I17" s="697" t="s">
        <v>49</v>
      </c>
      <c r="J17" s="748"/>
      <c r="K17" s="748"/>
      <c r="L17" s="748"/>
      <c r="M17" s="748"/>
      <c r="N17" s="748"/>
      <c r="O17" s="749"/>
      <c r="P17" s="691" t="s">
        <v>637</v>
      </c>
      <c r="Q17" s="692"/>
      <c r="R17" s="692"/>
      <c r="S17" s="692"/>
      <c r="T17" s="692"/>
      <c r="U17" s="692"/>
      <c r="V17" s="693"/>
      <c r="W17" s="691" t="s">
        <v>637</v>
      </c>
      <c r="X17" s="692"/>
      <c r="Y17" s="692"/>
      <c r="Z17" s="692"/>
      <c r="AA17" s="692"/>
      <c r="AB17" s="692"/>
      <c r="AC17" s="693"/>
      <c r="AD17" s="691" t="s">
        <v>637</v>
      </c>
      <c r="AE17" s="692"/>
      <c r="AF17" s="692"/>
      <c r="AG17" s="692"/>
      <c r="AH17" s="692"/>
      <c r="AI17" s="692"/>
      <c r="AJ17" s="693"/>
      <c r="AK17" s="691" t="s">
        <v>637</v>
      </c>
      <c r="AL17" s="692"/>
      <c r="AM17" s="692"/>
      <c r="AN17" s="692"/>
      <c r="AO17" s="692"/>
      <c r="AP17" s="692"/>
      <c r="AQ17" s="693"/>
      <c r="AR17" s="904"/>
      <c r="AS17" s="904"/>
      <c r="AT17" s="904"/>
      <c r="AU17" s="904"/>
      <c r="AV17" s="904"/>
      <c r="AW17" s="904"/>
      <c r="AX17" s="905"/>
    </row>
    <row r="18" spans="1:50" ht="24.75" customHeight="1" x14ac:dyDescent="0.15">
      <c r="A18" s="597"/>
      <c r="B18" s="598"/>
      <c r="C18" s="598"/>
      <c r="D18" s="598"/>
      <c r="E18" s="598"/>
      <c r="F18" s="599"/>
      <c r="G18" s="713"/>
      <c r="H18" s="714"/>
      <c r="I18" s="702" t="s">
        <v>20</v>
      </c>
      <c r="J18" s="703"/>
      <c r="K18" s="703"/>
      <c r="L18" s="703"/>
      <c r="M18" s="703"/>
      <c r="N18" s="703"/>
      <c r="O18" s="704"/>
      <c r="P18" s="864">
        <f>SUM(P13:V17)</f>
        <v>21</v>
      </c>
      <c r="Q18" s="865"/>
      <c r="R18" s="865"/>
      <c r="S18" s="865"/>
      <c r="T18" s="865"/>
      <c r="U18" s="865"/>
      <c r="V18" s="866"/>
      <c r="W18" s="864">
        <f>SUM(W13:AC17)</f>
        <v>17</v>
      </c>
      <c r="X18" s="865"/>
      <c r="Y18" s="865"/>
      <c r="Z18" s="865"/>
      <c r="AA18" s="865"/>
      <c r="AB18" s="865"/>
      <c r="AC18" s="866"/>
      <c r="AD18" s="864">
        <f>SUM(AD13:AJ17)</f>
        <v>17</v>
      </c>
      <c r="AE18" s="865"/>
      <c r="AF18" s="865"/>
      <c r="AG18" s="865"/>
      <c r="AH18" s="865"/>
      <c r="AI18" s="865"/>
      <c r="AJ18" s="866"/>
      <c r="AK18" s="864">
        <f>SUM(AK13:AQ17)</f>
        <v>16</v>
      </c>
      <c r="AL18" s="865"/>
      <c r="AM18" s="865"/>
      <c r="AN18" s="865"/>
      <c r="AO18" s="865"/>
      <c r="AP18" s="865"/>
      <c r="AQ18" s="866"/>
      <c r="AR18" s="864">
        <f>SUM(AR13:AX17)</f>
        <v>0</v>
      </c>
      <c r="AS18" s="865"/>
      <c r="AT18" s="865"/>
      <c r="AU18" s="865"/>
      <c r="AV18" s="865"/>
      <c r="AW18" s="865"/>
      <c r="AX18" s="867"/>
    </row>
    <row r="19" spans="1:50" ht="24.75" customHeight="1" x14ac:dyDescent="0.15">
      <c r="A19" s="597"/>
      <c r="B19" s="598"/>
      <c r="C19" s="598"/>
      <c r="D19" s="598"/>
      <c r="E19" s="598"/>
      <c r="F19" s="599"/>
      <c r="G19" s="862" t="s">
        <v>9</v>
      </c>
      <c r="H19" s="863"/>
      <c r="I19" s="863"/>
      <c r="J19" s="863"/>
      <c r="K19" s="863"/>
      <c r="L19" s="863"/>
      <c r="M19" s="863"/>
      <c r="N19" s="863"/>
      <c r="O19" s="863"/>
      <c r="P19" s="776">
        <v>20</v>
      </c>
      <c r="Q19" s="777"/>
      <c r="R19" s="777"/>
      <c r="S19" s="777"/>
      <c r="T19" s="777"/>
      <c r="U19" s="777"/>
      <c r="V19" s="778"/>
      <c r="W19" s="776">
        <v>17</v>
      </c>
      <c r="X19" s="777"/>
      <c r="Y19" s="777"/>
      <c r="Z19" s="777"/>
      <c r="AA19" s="777"/>
      <c r="AB19" s="777"/>
      <c r="AC19" s="778"/>
      <c r="AD19" s="691">
        <v>15</v>
      </c>
      <c r="AE19" s="692"/>
      <c r="AF19" s="692"/>
      <c r="AG19" s="692"/>
      <c r="AH19" s="692"/>
      <c r="AI19" s="692"/>
      <c r="AJ19" s="693"/>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2" t="s">
        <v>10</v>
      </c>
      <c r="H20" s="863"/>
      <c r="I20" s="863"/>
      <c r="J20" s="863"/>
      <c r="K20" s="863"/>
      <c r="L20" s="863"/>
      <c r="M20" s="863"/>
      <c r="N20" s="863"/>
      <c r="O20" s="863"/>
      <c r="P20" s="301">
        <f>IF(P18=0, "-", SUM(P19)/P18)</f>
        <v>0.95238095238095233</v>
      </c>
      <c r="Q20" s="301"/>
      <c r="R20" s="301"/>
      <c r="S20" s="301"/>
      <c r="T20" s="301"/>
      <c r="U20" s="301"/>
      <c r="V20" s="301"/>
      <c r="W20" s="301">
        <f t="shared" ref="W20" si="0">IF(W18=0, "-", SUM(W19)/W18)</f>
        <v>1</v>
      </c>
      <c r="X20" s="301"/>
      <c r="Y20" s="301"/>
      <c r="Z20" s="301"/>
      <c r="AA20" s="301"/>
      <c r="AB20" s="301"/>
      <c r="AC20" s="301"/>
      <c r="AD20" s="301">
        <f t="shared" ref="AD20" si="1">IF(AD18=0, "-", SUM(AD19)/AD18)</f>
        <v>0.88235294117647056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0"/>
      <c r="G21" s="299" t="s">
        <v>273</v>
      </c>
      <c r="H21" s="300"/>
      <c r="I21" s="300"/>
      <c r="J21" s="300"/>
      <c r="K21" s="300"/>
      <c r="L21" s="300"/>
      <c r="M21" s="300"/>
      <c r="N21" s="300"/>
      <c r="O21" s="300"/>
      <c r="P21" s="301">
        <f>IF(P19=0, "-", SUM(P19)/SUM(P13,P14))</f>
        <v>0.95238095238095233</v>
      </c>
      <c r="Q21" s="301"/>
      <c r="R21" s="301"/>
      <c r="S21" s="301"/>
      <c r="T21" s="301"/>
      <c r="U21" s="301"/>
      <c r="V21" s="301"/>
      <c r="W21" s="301">
        <f t="shared" ref="W21" si="2">IF(W19=0, "-", SUM(W19)/SUM(W13,W14))</f>
        <v>1</v>
      </c>
      <c r="X21" s="301"/>
      <c r="Y21" s="301"/>
      <c r="Z21" s="301"/>
      <c r="AA21" s="301"/>
      <c r="AB21" s="301"/>
      <c r="AC21" s="301"/>
      <c r="AD21" s="301">
        <f t="shared" ref="AD21" si="3">IF(AD19=0, "-", SUM(AD19)/SUM(AD13,AD14))</f>
        <v>0.88235294117647056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627</v>
      </c>
      <c r="B22" s="957"/>
      <c r="C22" s="957"/>
      <c r="D22" s="957"/>
      <c r="E22" s="957"/>
      <c r="F22" s="958"/>
      <c r="G22" s="952" t="s">
        <v>253</v>
      </c>
      <c r="H22" s="207"/>
      <c r="I22" s="207"/>
      <c r="J22" s="207"/>
      <c r="K22" s="207"/>
      <c r="L22" s="207"/>
      <c r="M22" s="207"/>
      <c r="N22" s="207"/>
      <c r="O22" s="208"/>
      <c r="P22" s="918" t="s">
        <v>625</v>
      </c>
      <c r="Q22" s="207"/>
      <c r="R22" s="207"/>
      <c r="S22" s="207"/>
      <c r="T22" s="207"/>
      <c r="U22" s="207"/>
      <c r="V22" s="208"/>
      <c r="W22" s="918" t="s">
        <v>626</v>
      </c>
      <c r="X22" s="207"/>
      <c r="Y22" s="207"/>
      <c r="Z22" s="207"/>
      <c r="AA22" s="207"/>
      <c r="AB22" s="207"/>
      <c r="AC22" s="208"/>
      <c r="AD22" s="918" t="s">
        <v>252</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640</v>
      </c>
      <c r="H23" s="954"/>
      <c r="I23" s="954"/>
      <c r="J23" s="954"/>
      <c r="K23" s="954"/>
      <c r="L23" s="954"/>
      <c r="M23" s="954"/>
      <c r="N23" s="954"/>
      <c r="O23" s="955"/>
      <c r="P23" s="640">
        <v>15</v>
      </c>
      <c r="Q23" s="641"/>
      <c r="R23" s="641"/>
      <c r="S23" s="641"/>
      <c r="T23" s="641"/>
      <c r="U23" s="641"/>
      <c r="V23" s="642"/>
      <c r="W23" s="640"/>
      <c r="X23" s="641"/>
      <c r="Y23" s="641"/>
      <c r="Z23" s="641"/>
      <c r="AA23" s="641"/>
      <c r="AB23" s="641"/>
      <c r="AC23" s="642"/>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641</v>
      </c>
      <c r="H24" s="920"/>
      <c r="I24" s="920"/>
      <c r="J24" s="920"/>
      <c r="K24" s="920"/>
      <c r="L24" s="920"/>
      <c r="M24" s="920"/>
      <c r="N24" s="920"/>
      <c r="O24" s="921"/>
      <c r="P24" s="691">
        <v>1</v>
      </c>
      <c r="Q24" s="692"/>
      <c r="R24" s="692"/>
      <c r="S24" s="692"/>
      <c r="T24" s="692"/>
      <c r="U24" s="692"/>
      <c r="V24" s="693"/>
      <c r="W24" s="691"/>
      <c r="X24" s="692"/>
      <c r="Y24" s="692"/>
      <c r="Z24" s="692"/>
      <c r="AA24" s="692"/>
      <c r="AB24" s="692"/>
      <c r="AC24" s="693"/>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c r="H25" s="920"/>
      <c r="I25" s="920"/>
      <c r="J25" s="920"/>
      <c r="K25" s="920"/>
      <c r="L25" s="920"/>
      <c r="M25" s="920"/>
      <c r="N25" s="920"/>
      <c r="O25" s="921"/>
      <c r="P25" s="691"/>
      <c r="Q25" s="692"/>
      <c r="R25" s="692"/>
      <c r="S25" s="692"/>
      <c r="T25" s="692"/>
      <c r="U25" s="692"/>
      <c r="V25" s="693"/>
      <c r="W25" s="691"/>
      <c r="X25" s="692"/>
      <c r="Y25" s="692"/>
      <c r="Z25" s="692"/>
      <c r="AA25" s="692"/>
      <c r="AB25" s="692"/>
      <c r="AC25" s="693"/>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c r="H26" s="920"/>
      <c r="I26" s="920"/>
      <c r="J26" s="920"/>
      <c r="K26" s="920"/>
      <c r="L26" s="920"/>
      <c r="M26" s="920"/>
      <c r="N26" s="920"/>
      <c r="O26" s="921"/>
      <c r="P26" s="691"/>
      <c r="Q26" s="692"/>
      <c r="R26" s="692"/>
      <c r="S26" s="692"/>
      <c r="T26" s="692"/>
      <c r="U26" s="692"/>
      <c r="V26" s="693"/>
      <c r="W26" s="691"/>
      <c r="X26" s="692"/>
      <c r="Y26" s="692"/>
      <c r="Z26" s="692"/>
      <c r="AA26" s="692"/>
      <c r="AB26" s="692"/>
      <c r="AC26" s="693"/>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c r="H27" s="920"/>
      <c r="I27" s="920"/>
      <c r="J27" s="920"/>
      <c r="K27" s="920"/>
      <c r="L27" s="920"/>
      <c r="M27" s="920"/>
      <c r="N27" s="920"/>
      <c r="O27" s="921"/>
      <c r="P27" s="691"/>
      <c r="Q27" s="692"/>
      <c r="R27" s="692"/>
      <c r="S27" s="692"/>
      <c r="T27" s="692"/>
      <c r="U27" s="692"/>
      <c r="V27" s="693"/>
      <c r="W27" s="691"/>
      <c r="X27" s="692"/>
      <c r="Y27" s="692"/>
      <c r="Z27" s="692"/>
      <c r="AA27" s="692"/>
      <c r="AB27" s="692"/>
      <c r="AC27" s="693"/>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257</v>
      </c>
      <c r="H28" s="923"/>
      <c r="I28" s="923"/>
      <c r="J28" s="923"/>
      <c r="K28" s="923"/>
      <c r="L28" s="923"/>
      <c r="M28" s="923"/>
      <c r="N28" s="923"/>
      <c r="O28" s="924"/>
      <c r="P28" s="864">
        <f>P29-SUM(P23:P27)</f>
        <v>0</v>
      </c>
      <c r="Q28" s="865"/>
      <c r="R28" s="865"/>
      <c r="S28" s="865"/>
      <c r="T28" s="865"/>
      <c r="U28" s="865"/>
      <c r="V28" s="866"/>
      <c r="W28" s="864">
        <f>W29-SUM(W23:W27)</f>
        <v>0</v>
      </c>
      <c r="X28" s="865"/>
      <c r="Y28" s="865"/>
      <c r="Z28" s="865"/>
      <c r="AA28" s="865"/>
      <c r="AB28" s="865"/>
      <c r="AC28" s="866"/>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254</v>
      </c>
      <c r="H29" s="926"/>
      <c r="I29" s="926"/>
      <c r="J29" s="926"/>
      <c r="K29" s="926"/>
      <c r="L29" s="926"/>
      <c r="M29" s="926"/>
      <c r="N29" s="926"/>
      <c r="O29" s="927"/>
      <c r="P29" s="691">
        <f>AK13</f>
        <v>16</v>
      </c>
      <c r="Q29" s="692"/>
      <c r="R29" s="692"/>
      <c r="S29" s="692"/>
      <c r="T29" s="692"/>
      <c r="U29" s="692"/>
      <c r="V29" s="693"/>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7" t="s">
        <v>269</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308</v>
      </c>
      <c r="AF30" s="845"/>
      <c r="AG30" s="845"/>
      <c r="AH30" s="846"/>
      <c r="AI30" s="901" t="s">
        <v>330</v>
      </c>
      <c r="AJ30" s="901"/>
      <c r="AK30" s="901"/>
      <c r="AL30" s="844"/>
      <c r="AM30" s="901" t="s">
        <v>427</v>
      </c>
      <c r="AN30" s="901"/>
      <c r="AO30" s="901"/>
      <c r="AP30" s="844"/>
      <c r="AQ30" s="753" t="s">
        <v>184</v>
      </c>
      <c r="AR30" s="754"/>
      <c r="AS30" s="754"/>
      <c r="AT30" s="755"/>
      <c r="AU30" s="760" t="s">
        <v>133</v>
      </c>
      <c r="AV30" s="760"/>
      <c r="AW30" s="760"/>
      <c r="AX30" s="903"/>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2"/>
      <c r="AJ31" s="902"/>
      <c r="AK31" s="902"/>
      <c r="AL31" s="392"/>
      <c r="AM31" s="902"/>
      <c r="AN31" s="902"/>
      <c r="AO31" s="902"/>
      <c r="AP31" s="392"/>
      <c r="AQ31" s="235"/>
      <c r="AR31" s="186"/>
      <c r="AS31" s="121" t="s">
        <v>185</v>
      </c>
      <c r="AT31" s="122"/>
      <c r="AU31" s="185">
        <v>2</v>
      </c>
      <c r="AV31" s="185"/>
      <c r="AW31" s="377" t="s">
        <v>175</v>
      </c>
      <c r="AX31" s="378"/>
    </row>
    <row r="32" spans="1:50" ht="23.25" customHeight="1" x14ac:dyDescent="0.15">
      <c r="A32" s="382"/>
      <c r="B32" s="380"/>
      <c r="C32" s="380"/>
      <c r="D32" s="380"/>
      <c r="E32" s="380"/>
      <c r="F32" s="381"/>
      <c r="G32" s="548" t="s">
        <v>683</v>
      </c>
      <c r="H32" s="549"/>
      <c r="I32" s="549"/>
      <c r="J32" s="549"/>
      <c r="K32" s="549"/>
      <c r="L32" s="549"/>
      <c r="M32" s="549"/>
      <c r="N32" s="549"/>
      <c r="O32" s="550"/>
      <c r="P32" s="113" t="s">
        <v>684</v>
      </c>
      <c r="Q32" s="93"/>
      <c r="R32" s="93"/>
      <c r="S32" s="93"/>
      <c r="T32" s="93"/>
      <c r="U32" s="93"/>
      <c r="V32" s="93"/>
      <c r="W32" s="93"/>
      <c r="X32" s="94"/>
      <c r="Y32" s="455" t="s">
        <v>12</v>
      </c>
      <c r="Z32" s="515"/>
      <c r="AA32" s="516"/>
      <c r="AB32" s="445" t="s">
        <v>685</v>
      </c>
      <c r="AC32" s="445"/>
      <c r="AD32" s="445"/>
      <c r="AE32" s="203">
        <v>2</v>
      </c>
      <c r="AF32" s="204"/>
      <c r="AG32" s="204"/>
      <c r="AH32" s="204"/>
      <c r="AI32" s="203">
        <v>2</v>
      </c>
      <c r="AJ32" s="204"/>
      <c r="AK32" s="204"/>
      <c r="AL32" s="204"/>
      <c r="AM32" s="203">
        <v>2</v>
      </c>
      <c r="AN32" s="204"/>
      <c r="AO32" s="204"/>
      <c r="AP32" s="204"/>
      <c r="AQ32" s="321"/>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153"/>
      <c r="Q33" s="96"/>
      <c r="R33" s="96"/>
      <c r="S33" s="96"/>
      <c r="T33" s="96"/>
      <c r="U33" s="96"/>
      <c r="V33" s="96"/>
      <c r="W33" s="96"/>
      <c r="X33" s="97"/>
      <c r="Y33" s="431" t="s">
        <v>53</v>
      </c>
      <c r="Z33" s="426"/>
      <c r="AA33" s="427"/>
      <c r="AB33" s="507" t="s">
        <v>685</v>
      </c>
      <c r="AC33" s="507"/>
      <c r="AD33" s="507"/>
      <c r="AE33" s="203">
        <v>5</v>
      </c>
      <c r="AF33" s="204"/>
      <c r="AG33" s="204"/>
      <c r="AH33" s="204"/>
      <c r="AI33" s="203">
        <v>5</v>
      </c>
      <c r="AJ33" s="204"/>
      <c r="AK33" s="204"/>
      <c r="AL33" s="204"/>
      <c r="AM33" s="203">
        <v>5</v>
      </c>
      <c r="AN33" s="204"/>
      <c r="AO33" s="204"/>
      <c r="AP33" s="204"/>
      <c r="AQ33" s="321"/>
      <c r="AR33" s="193"/>
      <c r="AS33" s="193"/>
      <c r="AT33" s="322"/>
      <c r="AU33" s="204">
        <v>5</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115"/>
      <c r="Q34" s="99"/>
      <c r="R34" s="99"/>
      <c r="S34" s="99"/>
      <c r="T34" s="99"/>
      <c r="U34" s="99"/>
      <c r="V34" s="99"/>
      <c r="W34" s="99"/>
      <c r="X34" s="100"/>
      <c r="Y34" s="431" t="s">
        <v>13</v>
      </c>
      <c r="Z34" s="426"/>
      <c r="AA34" s="427"/>
      <c r="AB34" s="540" t="s">
        <v>176</v>
      </c>
      <c r="AC34" s="540"/>
      <c r="AD34" s="540"/>
      <c r="AE34" s="203">
        <v>40</v>
      </c>
      <c r="AF34" s="204"/>
      <c r="AG34" s="204"/>
      <c r="AH34" s="204"/>
      <c r="AI34" s="203">
        <v>40</v>
      </c>
      <c r="AJ34" s="204"/>
      <c r="AK34" s="204"/>
      <c r="AL34" s="204"/>
      <c r="AM34" s="203">
        <v>40</v>
      </c>
      <c r="AN34" s="204"/>
      <c r="AO34" s="204"/>
      <c r="AP34" s="204"/>
      <c r="AQ34" s="321"/>
      <c r="AR34" s="193"/>
      <c r="AS34" s="193"/>
      <c r="AT34" s="322"/>
      <c r="AU34" s="204"/>
      <c r="AV34" s="204"/>
      <c r="AW34" s="204"/>
      <c r="AX34" s="206"/>
    </row>
    <row r="35" spans="1:51" ht="23.25" customHeight="1" x14ac:dyDescent="0.15">
      <c r="A35" s="213" t="s">
        <v>298</v>
      </c>
      <c r="B35" s="214"/>
      <c r="C35" s="214"/>
      <c r="D35" s="214"/>
      <c r="E35" s="214"/>
      <c r="F35" s="215"/>
      <c r="G35" s="219" t="s">
        <v>686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4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269</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6"/>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269</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6"/>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6"/>
      <c r="AF77" s="877"/>
      <c r="AG77" s="877"/>
      <c r="AH77" s="877"/>
      <c r="AI77" s="876"/>
      <c r="AJ77" s="877"/>
      <c r="AK77" s="877"/>
      <c r="AL77" s="877"/>
      <c r="AM77" s="876"/>
      <c r="AN77" s="877"/>
      <c r="AO77" s="877"/>
      <c r="AP77" s="877"/>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c r="AS79" s="258"/>
      <c r="AT79" s="259"/>
      <c r="AU79" s="259"/>
      <c r="AV79" s="259"/>
      <c r="AW79" s="259"/>
      <c r="AX79" s="951"/>
      <c r="AY79">
        <f>COUNTIF($AR$79,"☑")</f>
        <v>0</v>
      </c>
    </row>
    <row r="80" spans="1:51" ht="18.75" hidden="1" customHeight="1" x14ac:dyDescent="0.15">
      <c r="A80" s="850"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620</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51"/>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51"/>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70"/>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71"/>
      <c r="AY82">
        <f t="shared" ref="AY82:AY89" si="10">$AY$80</f>
        <v>0</v>
      </c>
    </row>
    <row r="83" spans="1:60" ht="22.5" hidden="1" customHeight="1" x14ac:dyDescent="0.15">
      <c r="A83" s="851"/>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72"/>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3"/>
      <c r="AY83">
        <f t="shared" si="10"/>
        <v>0</v>
      </c>
    </row>
    <row r="84" spans="1:60" ht="19.5" hidden="1" customHeight="1" x14ac:dyDescent="0.15">
      <c r="A84" s="851"/>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4"/>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5"/>
      <c r="AY84">
        <f t="shared" si="10"/>
        <v>0</v>
      </c>
    </row>
    <row r="85" spans="1:60" ht="18.75" hidden="1" customHeight="1" x14ac:dyDescent="0.15">
      <c r="A85" s="851"/>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51"/>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51"/>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1"/>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1"/>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1"/>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51"/>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51"/>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1"/>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1"/>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51"/>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51"/>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1"/>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1" t="s">
        <v>13</v>
      </c>
      <c r="Z99" s="882"/>
      <c r="AA99" s="883"/>
      <c r="AB99" s="878" t="s">
        <v>14</v>
      </c>
      <c r="AC99" s="879"/>
      <c r="AD99" s="880"/>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40"/>
      <c r="Z100" s="841"/>
      <c r="AA100" s="842"/>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461</v>
      </c>
      <c r="AV100" s="303"/>
      <c r="AW100" s="303"/>
      <c r="AX100" s="305"/>
    </row>
    <row r="101" spans="1:60" ht="23.25" customHeight="1" x14ac:dyDescent="0.15">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643</v>
      </c>
      <c r="AC101" s="445"/>
      <c r="AD101" s="445"/>
      <c r="AE101" s="267">
        <v>4</v>
      </c>
      <c r="AF101" s="267"/>
      <c r="AG101" s="267"/>
      <c r="AH101" s="267"/>
      <c r="AI101" s="267">
        <v>3</v>
      </c>
      <c r="AJ101" s="267"/>
      <c r="AK101" s="267"/>
      <c r="AL101" s="267"/>
      <c r="AM101" s="267">
        <v>3</v>
      </c>
      <c r="AN101" s="267"/>
      <c r="AO101" s="267"/>
      <c r="AP101" s="267"/>
      <c r="AQ101" s="267">
        <v>0</v>
      </c>
      <c r="AR101" s="267"/>
      <c r="AS101" s="267"/>
      <c r="AT101" s="267"/>
      <c r="AU101" s="203" t="s">
        <v>638</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643</v>
      </c>
      <c r="AC102" s="445"/>
      <c r="AD102" s="445"/>
      <c r="AE102" s="267">
        <v>4</v>
      </c>
      <c r="AF102" s="267"/>
      <c r="AG102" s="267"/>
      <c r="AH102" s="267"/>
      <c r="AI102" s="267">
        <v>3</v>
      </c>
      <c r="AJ102" s="267"/>
      <c r="AK102" s="267"/>
      <c r="AL102" s="267"/>
      <c r="AM102" s="267">
        <v>2</v>
      </c>
      <c r="AN102" s="267"/>
      <c r="AO102" s="267"/>
      <c r="AP102" s="267"/>
      <c r="AQ102" s="267">
        <v>2</v>
      </c>
      <c r="AR102" s="267"/>
      <c r="AS102" s="267"/>
      <c r="AT102" s="267"/>
      <c r="AU102" s="210">
        <v>2</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462</v>
      </c>
      <c r="AR115" s="575"/>
      <c r="AS115" s="575"/>
      <c r="AT115" s="575"/>
      <c r="AU115" s="575"/>
      <c r="AV115" s="575"/>
      <c r="AW115" s="575"/>
      <c r="AX115" s="576"/>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5066</v>
      </c>
      <c r="AF116" s="267"/>
      <c r="AG116" s="267"/>
      <c r="AH116" s="267"/>
      <c r="AI116" s="267">
        <v>5636</v>
      </c>
      <c r="AJ116" s="267"/>
      <c r="AK116" s="267"/>
      <c r="AL116" s="267"/>
      <c r="AM116" s="267">
        <v>4853</v>
      </c>
      <c r="AN116" s="267"/>
      <c r="AO116" s="267"/>
      <c r="AP116" s="267"/>
      <c r="AQ116" s="203">
        <v>7351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35" t="s">
        <v>647</v>
      </c>
      <c r="AF117" s="535"/>
      <c r="AG117" s="535"/>
      <c r="AH117" s="535"/>
      <c r="AI117" s="535" t="s">
        <v>648</v>
      </c>
      <c r="AJ117" s="535"/>
      <c r="AK117" s="535"/>
      <c r="AL117" s="535"/>
      <c r="AM117" s="535" t="s">
        <v>649</v>
      </c>
      <c r="AN117" s="535"/>
      <c r="AO117" s="535"/>
      <c r="AP117" s="535"/>
      <c r="AQ117" s="535" t="s">
        <v>650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462</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462</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462</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458</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308</v>
      </c>
      <c r="AF127" s="232"/>
      <c r="AG127" s="232"/>
      <c r="AH127" s="232"/>
      <c r="AI127" s="232" t="s">
        <v>330</v>
      </c>
      <c r="AJ127" s="232"/>
      <c r="AK127" s="232"/>
      <c r="AL127" s="232"/>
      <c r="AM127" s="232" t="s">
        <v>427</v>
      </c>
      <c r="AN127" s="232"/>
      <c r="AO127" s="232"/>
      <c r="AP127" s="232"/>
      <c r="AQ127" s="574" t="s">
        <v>462</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591</v>
      </c>
      <c r="D430" s="916"/>
      <c r="E430" s="160" t="s">
        <v>317</v>
      </c>
      <c r="F430" s="884"/>
      <c r="G430" s="885" t="s">
        <v>204</v>
      </c>
      <c r="H430" s="111"/>
      <c r="I430" s="111"/>
      <c r="J430" s="886"/>
      <c r="K430" s="887"/>
      <c r="L430" s="887"/>
      <c r="M430" s="887"/>
      <c r="N430" s="887"/>
      <c r="O430" s="887"/>
      <c r="P430" s="887"/>
      <c r="Q430" s="887"/>
      <c r="R430" s="887"/>
      <c r="S430" s="887"/>
      <c r="T430" s="888"/>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9"/>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85" t="s">
        <v>204</v>
      </c>
      <c r="H484" s="111"/>
      <c r="I484" s="111"/>
      <c r="J484" s="886"/>
      <c r="K484" s="887"/>
      <c r="L484" s="887"/>
      <c r="M484" s="887"/>
      <c r="N484" s="887"/>
      <c r="O484" s="887"/>
      <c r="P484" s="887"/>
      <c r="Q484" s="887"/>
      <c r="R484" s="887"/>
      <c r="S484" s="887"/>
      <c r="T484" s="888"/>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9"/>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5" t="s">
        <v>204</v>
      </c>
      <c r="H538" s="111"/>
      <c r="I538" s="111"/>
      <c r="J538" s="886"/>
      <c r="K538" s="887"/>
      <c r="L538" s="887"/>
      <c r="M538" s="887"/>
      <c r="N538" s="887"/>
      <c r="O538" s="887"/>
      <c r="P538" s="887"/>
      <c r="Q538" s="887"/>
      <c r="R538" s="887"/>
      <c r="S538" s="887"/>
      <c r="T538" s="888"/>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9"/>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5" t="s">
        <v>204</v>
      </c>
      <c r="H592" s="111"/>
      <c r="I592" s="111"/>
      <c r="J592" s="886"/>
      <c r="K592" s="887"/>
      <c r="L592" s="887"/>
      <c r="M592" s="887"/>
      <c r="N592" s="887"/>
      <c r="O592" s="887"/>
      <c r="P592" s="887"/>
      <c r="Q592" s="887"/>
      <c r="R592" s="887"/>
      <c r="S592" s="887"/>
      <c r="T592" s="888"/>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9"/>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5" t="s">
        <v>204</v>
      </c>
      <c r="H646" s="111"/>
      <c r="I646" s="111"/>
      <c r="J646" s="886"/>
      <c r="K646" s="887"/>
      <c r="L646" s="887"/>
      <c r="M646" s="887"/>
      <c r="N646" s="887"/>
      <c r="O646" s="887"/>
      <c r="P646" s="887"/>
      <c r="Q646" s="887"/>
      <c r="R646" s="887"/>
      <c r="S646" s="887"/>
      <c r="T646" s="888"/>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9"/>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10" t="s">
        <v>30</v>
      </c>
      <c r="AH701" s="361"/>
      <c r="AI701" s="361"/>
      <c r="AJ701" s="361"/>
      <c r="AK701" s="361"/>
      <c r="AL701" s="361"/>
      <c r="AM701" s="361"/>
      <c r="AN701" s="361"/>
      <c r="AO701" s="361"/>
      <c r="AP701" s="361"/>
      <c r="AQ701" s="361"/>
      <c r="AR701" s="361"/>
      <c r="AS701" s="361"/>
      <c r="AT701" s="361"/>
      <c r="AU701" s="361"/>
      <c r="AV701" s="361"/>
      <c r="AW701" s="361"/>
      <c r="AX701" s="811"/>
    </row>
    <row r="702" spans="1:51" ht="54"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636</v>
      </c>
      <c r="AE702" s="327"/>
      <c r="AF702" s="327"/>
      <c r="AG702" s="364" t="s">
        <v>654</v>
      </c>
      <c r="AH702" s="365"/>
      <c r="AI702" s="365"/>
      <c r="AJ702" s="365"/>
      <c r="AK702" s="365"/>
      <c r="AL702" s="365"/>
      <c r="AM702" s="365"/>
      <c r="AN702" s="365"/>
      <c r="AO702" s="365"/>
      <c r="AP702" s="365"/>
      <c r="AQ702" s="365"/>
      <c r="AR702" s="365"/>
      <c r="AS702" s="365"/>
      <c r="AT702" s="365"/>
      <c r="AU702" s="365"/>
      <c r="AV702" s="365"/>
      <c r="AW702" s="365"/>
      <c r="AX702" s="366"/>
    </row>
    <row r="703" spans="1:51" ht="48"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1"/>
      <c r="AD703" s="307" t="s">
        <v>636</v>
      </c>
      <c r="AE703" s="308"/>
      <c r="AF703" s="308"/>
      <c r="AG703" s="89" t="s">
        <v>655</v>
      </c>
      <c r="AH703" s="90"/>
      <c r="AI703" s="90"/>
      <c r="AJ703" s="90"/>
      <c r="AK703" s="90"/>
      <c r="AL703" s="90"/>
      <c r="AM703" s="90"/>
      <c r="AN703" s="90"/>
      <c r="AO703" s="90"/>
      <c r="AP703" s="90"/>
      <c r="AQ703" s="90"/>
      <c r="AR703" s="90"/>
      <c r="AS703" s="90"/>
      <c r="AT703" s="90"/>
      <c r="AU703" s="90"/>
      <c r="AV703" s="90"/>
      <c r="AW703" s="90"/>
      <c r="AX703" s="91"/>
    </row>
    <row r="704" spans="1:51" ht="65.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636</v>
      </c>
      <c r="AE704" s="769"/>
      <c r="AF704" s="769"/>
      <c r="AG704" s="153" t="s">
        <v>656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7" t="s">
        <v>40</v>
      </c>
      <c r="D705" s="808"/>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9"/>
      <c r="AD705" s="700" t="s">
        <v>636</v>
      </c>
      <c r="AE705" s="701"/>
      <c r="AF705" s="701"/>
      <c r="AG705" s="113" t="s">
        <v>658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83"/>
      <c r="D706" s="784"/>
      <c r="E706" s="716" t="s">
        <v>299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657</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5"/>
      <c r="D707" s="786"/>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657</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7" t="s">
        <v>659</v>
      </c>
      <c r="AE708" s="588"/>
      <c r="AF708" s="588"/>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660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659</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6.7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636</v>
      </c>
      <c r="AE711" s="308"/>
      <c r="AF711" s="308"/>
      <c r="AG711" s="89" t="s">
        <v>661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8" t="s">
        <v>659</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5"/>
      <c r="B713" s="627"/>
      <c r="C713" s="931" t="s">
        <v>267</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659</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8.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3" t="s">
        <v>636</v>
      </c>
      <c r="AE714" s="794"/>
      <c r="AF714" s="795"/>
      <c r="AG714" s="722" t="s">
        <v>662</v>
      </c>
      <c r="AH714" s="723"/>
      <c r="AI714" s="723"/>
      <c r="AJ714" s="723"/>
      <c r="AK714" s="723"/>
      <c r="AL714" s="723"/>
      <c r="AM714" s="723"/>
      <c r="AN714" s="723"/>
      <c r="AO714" s="723"/>
      <c r="AP714" s="723"/>
      <c r="AQ714" s="723"/>
      <c r="AR714" s="723"/>
      <c r="AS714" s="723"/>
      <c r="AT714" s="723"/>
      <c r="AU714" s="723"/>
      <c r="AV714" s="723"/>
      <c r="AW714" s="723"/>
      <c r="AX714" s="724"/>
    </row>
    <row r="715" spans="1:50" ht="111" customHeight="1" x14ac:dyDescent="0.15">
      <c r="A715" s="623" t="s">
        <v>39</v>
      </c>
      <c r="B715" s="770"/>
      <c r="C715" s="771" t="s">
        <v>246</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7" t="s">
        <v>636</v>
      </c>
      <c r="AE715" s="588"/>
      <c r="AF715" s="639"/>
      <c r="AG715" s="728" t="s">
        <v>687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659</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636</v>
      </c>
      <c r="AE717" s="308"/>
      <c r="AF717" s="308"/>
      <c r="AG717" s="89" t="s">
        <v>663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636</v>
      </c>
      <c r="AE718" s="308"/>
      <c r="AF718" s="308"/>
      <c r="AG718" s="115" t="s">
        <v>664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659</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8"/>
      <c r="C726" s="801" t="s">
        <v>52</v>
      </c>
      <c r="D726" s="823"/>
      <c r="E726" s="823"/>
      <c r="F726" s="824"/>
      <c r="G726" s="561" t="s">
        <v>665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9"/>
      <c r="B727" s="790"/>
      <c r="C727" s="734" t="s">
        <v>56</v>
      </c>
      <c r="D727" s="735"/>
      <c r="E727" s="735"/>
      <c r="F727" s="736"/>
      <c r="G727" s="559" t="s">
        <v>666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6"/>
      <c r="B731" s="657"/>
      <c r="C731" s="657"/>
      <c r="D731" s="657"/>
      <c r="E731" s="658"/>
      <c r="F731" s="715"/>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592</v>
      </c>
      <c r="B737" s="196"/>
      <c r="C737" s="196"/>
      <c r="D737" s="197"/>
      <c r="E737" s="938" t="s">
        <v>638</v>
      </c>
      <c r="F737" s="939"/>
      <c r="G737" s="939"/>
      <c r="H737" s="939"/>
      <c r="I737" s="939"/>
      <c r="J737" s="939"/>
      <c r="K737" s="939"/>
      <c r="L737" s="939"/>
      <c r="M737" s="939"/>
      <c r="N737" s="939"/>
      <c r="O737" s="939"/>
      <c r="P737" s="941"/>
      <c r="Q737" s="938" t="s">
        <v>638</v>
      </c>
      <c r="R737" s="939"/>
      <c r="S737" s="939"/>
      <c r="T737" s="939"/>
      <c r="U737" s="939"/>
      <c r="V737" s="939"/>
      <c r="W737" s="939"/>
      <c r="X737" s="939"/>
      <c r="Y737" s="939"/>
      <c r="Z737" s="939"/>
      <c r="AA737" s="939"/>
      <c r="AB737" s="941"/>
      <c r="AC737" s="938" t="s">
        <v>638</v>
      </c>
      <c r="AD737" s="939"/>
      <c r="AE737" s="939"/>
      <c r="AF737" s="939"/>
      <c r="AG737" s="939"/>
      <c r="AH737" s="939"/>
      <c r="AI737" s="939"/>
      <c r="AJ737" s="939"/>
      <c r="AK737" s="939"/>
      <c r="AL737" s="939"/>
      <c r="AM737" s="939"/>
      <c r="AN737" s="941"/>
      <c r="AO737" s="938" t="s">
        <v>638</v>
      </c>
      <c r="AP737" s="939"/>
      <c r="AQ737" s="939"/>
      <c r="AR737" s="939"/>
      <c r="AS737" s="939"/>
      <c r="AT737" s="939"/>
      <c r="AU737" s="939"/>
      <c r="AV737" s="939"/>
      <c r="AW737" s="939"/>
      <c r="AX737" s="940"/>
      <c r="AY737" s="82"/>
    </row>
    <row r="738" spans="1:51" ht="24.75" customHeight="1" x14ac:dyDescent="0.15">
      <c r="A738" s="346" t="s">
        <v>315</v>
      </c>
      <c r="B738" s="346"/>
      <c r="C738" s="346"/>
      <c r="D738" s="346"/>
      <c r="E738" s="938" t="s">
        <v>638</v>
      </c>
      <c r="F738" s="939"/>
      <c r="G738" s="939"/>
      <c r="H738" s="939"/>
      <c r="I738" s="939"/>
      <c r="J738" s="939"/>
      <c r="K738" s="939"/>
      <c r="L738" s="939"/>
      <c r="M738" s="939"/>
      <c r="N738" s="939"/>
      <c r="O738" s="939"/>
      <c r="P738" s="941"/>
      <c r="Q738" s="938" t="s">
        <v>638</v>
      </c>
      <c r="R738" s="939"/>
      <c r="S738" s="939"/>
      <c r="T738" s="939"/>
      <c r="U738" s="939"/>
      <c r="V738" s="939"/>
      <c r="W738" s="939"/>
      <c r="X738" s="939"/>
      <c r="Y738" s="939"/>
      <c r="Z738" s="939"/>
      <c r="AA738" s="939"/>
      <c r="AB738" s="941"/>
      <c r="AC738" s="938" t="s">
        <v>638</v>
      </c>
      <c r="AD738" s="939"/>
      <c r="AE738" s="939"/>
      <c r="AF738" s="939"/>
      <c r="AG738" s="939"/>
      <c r="AH738" s="939"/>
      <c r="AI738" s="939"/>
      <c r="AJ738" s="939"/>
      <c r="AK738" s="939"/>
      <c r="AL738" s="939"/>
      <c r="AM738" s="939"/>
      <c r="AN738" s="941"/>
      <c r="AO738" s="938" t="s">
        <v>638</v>
      </c>
      <c r="AP738" s="939"/>
      <c r="AQ738" s="939"/>
      <c r="AR738" s="939"/>
      <c r="AS738" s="939"/>
      <c r="AT738" s="939"/>
      <c r="AU738" s="939"/>
      <c r="AV738" s="939"/>
      <c r="AW738" s="939"/>
      <c r="AX738" s="940"/>
    </row>
    <row r="739" spans="1:51" ht="24.75" customHeight="1" x14ac:dyDescent="0.15">
      <c r="A739" s="346" t="s">
        <v>314</v>
      </c>
      <c r="B739" s="346"/>
      <c r="C739" s="346"/>
      <c r="D739" s="346"/>
      <c r="E739" s="938" t="s">
        <v>638</v>
      </c>
      <c r="F739" s="939"/>
      <c r="G739" s="939"/>
      <c r="H739" s="939"/>
      <c r="I739" s="939"/>
      <c r="J739" s="939"/>
      <c r="K739" s="939"/>
      <c r="L739" s="939"/>
      <c r="M739" s="939"/>
      <c r="N739" s="939"/>
      <c r="O739" s="939"/>
      <c r="P739" s="941"/>
      <c r="Q739" s="938" t="s">
        <v>638</v>
      </c>
      <c r="R739" s="939"/>
      <c r="S739" s="939"/>
      <c r="T739" s="939"/>
      <c r="U739" s="939"/>
      <c r="V739" s="939"/>
      <c r="W739" s="939"/>
      <c r="X739" s="939"/>
      <c r="Y739" s="939"/>
      <c r="Z739" s="939"/>
      <c r="AA739" s="939"/>
      <c r="AB739" s="941"/>
      <c r="AC739" s="938" t="s">
        <v>638</v>
      </c>
      <c r="AD739" s="939"/>
      <c r="AE739" s="939"/>
      <c r="AF739" s="939"/>
      <c r="AG739" s="939"/>
      <c r="AH739" s="939"/>
      <c r="AI739" s="939"/>
      <c r="AJ739" s="939"/>
      <c r="AK739" s="939"/>
      <c r="AL739" s="939"/>
      <c r="AM739" s="939"/>
      <c r="AN739" s="941"/>
      <c r="AO739" s="938" t="s">
        <v>638</v>
      </c>
      <c r="AP739" s="939"/>
      <c r="AQ739" s="939"/>
      <c r="AR739" s="939"/>
      <c r="AS739" s="939"/>
      <c r="AT739" s="939"/>
      <c r="AU739" s="939"/>
      <c r="AV739" s="939"/>
      <c r="AW739" s="939"/>
      <c r="AX739" s="940"/>
    </row>
    <row r="740" spans="1:51" ht="24.75" customHeight="1" x14ac:dyDescent="0.15">
      <c r="A740" s="346" t="s">
        <v>313</v>
      </c>
      <c r="B740" s="346"/>
      <c r="C740" s="346"/>
      <c r="D740" s="346"/>
      <c r="E740" s="938" t="s">
        <v>638</v>
      </c>
      <c r="F740" s="939"/>
      <c r="G740" s="939"/>
      <c r="H740" s="939"/>
      <c r="I740" s="939"/>
      <c r="J740" s="939"/>
      <c r="K740" s="939"/>
      <c r="L740" s="939"/>
      <c r="M740" s="939"/>
      <c r="N740" s="939"/>
      <c r="O740" s="939"/>
      <c r="P740" s="941"/>
      <c r="Q740" s="938" t="s">
        <v>638</v>
      </c>
      <c r="R740" s="939"/>
      <c r="S740" s="939"/>
      <c r="T740" s="939"/>
      <c r="U740" s="939"/>
      <c r="V740" s="939"/>
      <c r="W740" s="939"/>
      <c r="X740" s="939"/>
      <c r="Y740" s="939"/>
      <c r="Z740" s="939"/>
      <c r="AA740" s="939"/>
      <c r="AB740" s="941"/>
      <c r="AC740" s="938" t="s">
        <v>638</v>
      </c>
      <c r="AD740" s="939"/>
      <c r="AE740" s="939"/>
      <c r="AF740" s="939"/>
      <c r="AG740" s="939"/>
      <c r="AH740" s="939"/>
      <c r="AI740" s="939"/>
      <c r="AJ740" s="939"/>
      <c r="AK740" s="939"/>
      <c r="AL740" s="939"/>
      <c r="AM740" s="939"/>
      <c r="AN740" s="941"/>
      <c r="AO740" s="938" t="s">
        <v>638</v>
      </c>
      <c r="AP740" s="939"/>
      <c r="AQ740" s="939"/>
      <c r="AR740" s="939"/>
      <c r="AS740" s="939"/>
      <c r="AT740" s="939"/>
      <c r="AU740" s="939"/>
      <c r="AV740" s="939"/>
      <c r="AW740" s="939"/>
      <c r="AX740" s="940"/>
    </row>
    <row r="741" spans="1:51" ht="24.75" customHeight="1" x14ac:dyDescent="0.15">
      <c r="A741" s="346" t="s">
        <v>312</v>
      </c>
      <c r="B741" s="346"/>
      <c r="C741" s="346"/>
      <c r="D741" s="346"/>
      <c r="E741" s="938" t="s">
        <v>670</v>
      </c>
      <c r="F741" s="939"/>
      <c r="G741" s="939"/>
      <c r="H741" s="939"/>
      <c r="I741" s="939"/>
      <c r="J741" s="939"/>
      <c r="K741" s="939"/>
      <c r="L741" s="939"/>
      <c r="M741" s="939"/>
      <c r="N741" s="939"/>
      <c r="O741" s="939"/>
      <c r="P741" s="941"/>
      <c r="Q741" s="938" t="s">
        <v>638</v>
      </c>
      <c r="R741" s="939"/>
      <c r="S741" s="939"/>
      <c r="T741" s="939"/>
      <c r="U741" s="939"/>
      <c r="V741" s="939"/>
      <c r="W741" s="939"/>
      <c r="X741" s="939"/>
      <c r="Y741" s="939"/>
      <c r="Z741" s="939"/>
      <c r="AA741" s="939"/>
      <c r="AB741" s="941"/>
      <c r="AC741" s="938" t="s">
        <v>638</v>
      </c>
      <c r="AD741" s="939"/>
      <c r="AE741" s="939"/>
      <c r="AF741" s="939"/>
      <c r="AG741" s="939"/>
      <c r="AH741" s="939"/>
      <c r="AI741" s="939"/>
      <c r="AJ741" s="939"/>
      <c r="AK741" s="939"/>
      <c r="AL741" s="939"/>
      <c r="AM741" s="939"/>
      <c r="AN741" s="941"/>
      <c r="AO741" s="938" t="s">
        <v>638</v>
      </c>
      <c r="AP741" s="939"/>
      <c r="AQ741" s="939"/>
      <c r="AR741" s="939"/>
      <c r="AS741" s="939"/>
      <c r="AT741" s="939"/>
      <c r="AU741" s="939"/>
      <c r="AV741" s="939"/>
      <c r="AW741" s="939"/>
      <c r="AX741" s="940"/>
    </row>
    <row r="742" spans="1:51" ht="24.75" customHeight="1" x14ac:dyDescent="0.15">
      <c r="A742" s="346" t="s">
        <v>311</v>
      </c>
      <c r="B742" s="346"/>
      <c r="C742" s="346"/>
      <c r="D742" s="346"/>
      <c r="E742" s="938" t="s">
        <v>667</v>
      </c>
      <c r="F742" s="939"/>
      <c r="G742" s="939"/>
      <c r="H742" s="939"/>
      <c r="I742" s="939"/>
      <c r="J742" s="939"/>
      <c r="K742" s="939"/>
      <c r="L742" s="939"/>
      <c r="M742" s="939"/>
      <c r="N742" s="939"/>
      <c r="O742" s="939"/>
      <c r="P742" s="941"/>
      <c r="Q742" s="938" t="s">
        <v>638</v>
      </c>
      <c r="R742" s="939"/>
      <c r="S742" s="939"/>
      <c r="T742" s="939"/>
      <c r="U742" s="939"/>
      <c r="V742" s="939"/>
      <c r="W742" s="939"/>
      <c r="X742" s="939"/>
      <c r="Y742" s="939"/>
      <c r="Z742" s="939"/>
      <c r="AA742" s="939"/>
      <c r="AB742" s="941"/>
      <c r="AC742" s="938" t="s">
        <v>638</v>
      </c>
      <c r="AD742" s="939"/>
      <c r="AE742" s="939"/>
      <c r="AF742" s="939"/>
      <c r="AG742" s="939"/>
      <c r="AH742" s="939"/>
      <c r="AI742" s="939"/>
      <c r="AJ742" s="939"/>
      <c r="AK742" s="939"/>
      <c r="AL742" s="939"/>
      <c r="AM742" s="939"/>
      <c r="AN742" s="941"/>
      <c r="AO742" s="938" t="s">
        <v>638</v>
      </c>
      <c r="AP742" s="939"/>
      <c r="AQ742" s="939"/>
      <c r="AR742" s="939"/>
      <c r="AS742" s="939"/>
      <c r="AT742" s="939"/>
      <c r="AU742" s="939"/>
      <c r="AV742" s="939"/>
      <c r="AW742" s="939"/>
      <c r="AX742" s="940"/>
    </row>
    <row r="743" spans="1:51" ht="24.75" customHeight="1" x14ac:dyDescent="0.15">
      <c r="A743" s="346" t="s">
        <v>310</v>
      </c>
      <c r="B743" s="346"/>
      <c r="C743" s="346"/>
      <c r="D743" s="346"/>
      <c r="E743" s="938" t="s">
        <v>668</v>
      </c>
      <c r="F743" s="939"/>
      <c r="G743" s="939"/>
      <c r="H743" s="939"/>
      <c r="I743" s="939"/>
      <c r="J743" s="939"/>
      <c r="K743" s="939"/>
      <c r="L743" s="939"/>
      <c r="M743" s="939"/>
      <c r="N743" s="939"/>
      <c r="O743" s="939"/>
      <c r="P743" s="941"/>
      <c r="Q743" s="938" t="s">
        <v>638</v>
      </c>
      <c r="R743" s="939"/>
      <c r="S743" s="939"/>
      <c r="T743" s="939"/>
      <c r="U743" s="939"/>
      <c r="V743" s="939"/>
      <c r="W743" s="939"/>
      <c r="X743" s="939"/>
      <c r="Y743" s="939"/>
      <c r="Z743" s="939"/>
      <c r="AA743" s="939"/>
      <c r="AB743" s="941"/>
      <c r="AC743" s="938" t="s">
        <v>638</v>
      </c>
      <c r="AD743" s="939"/>
      <c r="AE743" s="939"/>
      <c r="AF743" s="939"/>
      <c r="AG743" s="939"/>
      <c r="AH743" s="939"/>
      <c r="AI743" s="939"/>
      <c r="AJ743" s="939"/>
      <c r="AK743" s="939"/>
      <c r="AL743" s="939"/>
      <c r="AM743" s="939"/>
      <c r="AN743" s="941"/>
      <c r="AO743" s="938" t="s">
        <v>638</v>
      </c>
      <c r="AP743" s="939"/>
      <c r="AQ743" s="939"/>
      <c r="AR743" s="939"/>
      <c r="AS743" s="939"/>
      <c r="AT743" s="939"/>
      <c r="AU743" s="939"/>
      <c r="AV743" s="939"/>
      <c r="AW743" s="939"/>
      <c r="AX743" s="940"/>
    </row>
    <row r="744" spans="1:51" ht="24.75" customHeight="1" x14ac:dyDescent="0.15">
      <c r="A744" s="346" t="s">
        <v>309</v>
      </c>
      <c r="B744" s="346"/>
      <c r="C744" s="346"/>
      <c r="D744" s="346"/>
      <c r="E744" s="938" t="s">
        <v>669</v>
      </c>
      <c r="F744" s="939"/>
      <c r="G744" s="939"/>
      <c r="H744" s="939"/>
      <c r="I744" s="939"/>
      <c r="J744" s="939"/>
      <c r="K744" s="939"/>
      <c r="L744" s="939"/>
      <c r="M744" s="939"/>
      <c r="N744" s="939"/>
      <c r="O744" s="939"/>
      <c r="P744" s="941"/>
      <c r="Q744" s="938" t="s">
        <v>638</v>
      </c>
      <c r="R744" s="939"/>
      <c r="S744" s="939"/>
      <c r="T744" s="939"/>
      <c r="U744" s="939"/>
      <c r="V744" s="939"/>
      <c r="W744" s="939"/>
      <c r="X744" s="939"/>
      <c r="Y744" s="939"/>
      <c r="Z744" s="939"/>
      <c r="AA744" s="939"/>
      <c r="AB744" s="941"/>
      <c r="AC744" s="938" t="s">
        <v>638</v>
      </c>
      <c r="AD744" s="939"/>
      <c r="AE744" s="939"/>
      <c r="AF744" s="939"/>
      <c r="AG744" s="939"/>
      <c r="AH744" s="939"/>
      <c r="AI744" s="939"/>
      <c r="AJ744" s="939"/>
      <c r="AK744" s="939"/>
      <c r="AL744" s="939"/>
      <c r="AM744" s="939"/>
      <c r="AN744" s="941"/>
      <c r="AO744" s="938" t="s">
        <v>638</v>
      </c>
      <c r="AP744" s="939"/>
      <c r="AQ744" s="939"/>
      <c r="AR744" s="939"/>
      <c r="AS744" s="939"/>
      <c r="AT744" s="939"/>
      <c r="AU744" s="939"/>
      <c r="AV744" s="939"/>
      <c r="AW744" s="939"/>
      <c r="AX744" s="940"/>
    </row>
    <row r="745" spans="1:51" ht="24.75" customHeight="1" x14ac:dyDescent="0.15">
      <c r="A745" s="346" t="s">
        <v>308</v>
      </c>
      <c r="B745" s="346"/>
      <c r="C745" s="346"/>
      <c r="D745" s="346"/>
      <c r="E745" s="975" t="s">
        <v>667</v>
      </c>
      <c r="F745" s="976"/>
      <c r="G745" s="976"/>
      <c r="H745" s="976"/>
      <c r="I745" s="976"/>
      <c r="J745" s="976"/>
      <c r="K745" s="976"/>
      <c r="L745" s="976"/>
      <c r="M745" s="976"/>
      <c r="N745" s="976"/>
      <c r="O745" s="976"/>
      <c r="P745" s="977"/>
      <c r="Q745" s="938" t="s">
        <v>638</v>
      </c>
      <c r="R745" s="939"/>
      <c r="S745" s="939"/>
      <c r="T745" s="939"/>
      <c r="U745" s="939"/>
      <c r="V745" s="939"/>
      <c r="W745" s="939"/>
      <c r="X745" s="939"/>
      <c r="Y745" s="939"/>
      <c r="Z745" s="939"/>
      <c r="AA745" s="939"/>
      <c r="AB745" s="941"/>
      <c r="AC745" s="938" t="s">
        <v>638</v>
      </c>
      <c r="AD745" s="939"/>
      <c r="AE745" s="939"/>
      <c r="AF745" s="939"/>
      <c r="AG745" s="939"/>
      <c r="AH745" s="939"/>
      <c r="AI745" s="939"/>
      <c r="AJ745" s="939"/>
      <c r="AK745" s="939"/>
      <c r="AL745" s="939"/>
      <c r="AM745" s="939"/>
      <c r="AN745" s="941"/>
      <c r="AO745" s="938" t="s">
        <v>638</v>
      </c>
      <c r="AP745" s="939"/>
      <c r="AQ745" s="939"/>
      <c r="AR745" s="939"/>
      <c r="AS745" s="939"/>
      <c r="AT745" s="939"/>
      <c r="AU745" s="939"/>
      <c r="AV745" s="939"/>
      <c r="AW745" s="939"/>
      <c r="AX745" s="940"/>
    </row>
    <row r="746" spans="1:51" ht="24.75" customHeight="1" x14ac:dyDescent="0.15">
      <c r="A746" s="346" t="s">
        <v>465</v>
      </c>
      <c r="B746" s="346"/>
      <c r="C746" s="346"/>
      <c r="D746" s="346"/>
      <c r="E746" s="944" t="s">
        <v>631</v>
      </c>
      <c r="F746" s="942"/>
      <c r="G746" s="942"/>
      <c r="H746" s="85" t="str">
        <f>IF(E746="","","-")</f>
        <v>-</v>
      </c>
      <c r="I746" s="942"/>
      <c r="J746" s="942"/>
      <c r="K746" s="85" t="str">
        <f>IF(I746="","","-")</f>
        <v/>
      </c>
      <c r="L746" s="943">
        <v>209</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427</v>
      </c>
      <c r="B747" s="346"/>
      <c r="C747" s="346"/>
      <c r="D747" s="346"/>
      <c r="E747" s="944" t="s">
        <v>631</v>
      </c>
      <c r="F747" s="942"/>
      <c r="G747" s="942"/>
      <c r="H747" s="85" t="str">
        <f>IF(E747="","","-")</f>
        <v>-</v>
      </c>
      <c r="I747" s="942"/>
      <c r="J747" s="942"/>
      <c r="K747" s="85" t="str">
        <f>IF(I747="","","-")</f>
        <v/>
      </c>
      <c r="L747" s="943">
        <v>214</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302</v>
      </c>
      <c r="B748" s="598"/>
      <c r="C748" s="598"/>
      <c r="D748" s="598"/>
      <c r="E748" s="598"/>
      <c r="F748" s="599"/>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304</v>
      </c>
      <c r="B787" s="612"/>
      <c r="C787" s="612"/>
      <c r="D787" s="612"/>
      <c r="E787" s="612"/>
      <c r="F787" s="613"/>
      <c r="G787" s="578" t="s">
        <v>674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675</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82"/>
    </row>
    <row r="788" spans="1:51" ht="24.75" customHeight="1" x14ac:dyDescent="0.15">
      <c r="A788" s="614"/>
      <c r="B788" s="615"/>
      <c r="C788" s="615"/>
      <c r="D788" s="615"/>
      <c r="E788" s="615"/>
      <c r="F788" s="616"/>
      <c r="G788" s="801"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7"/>
      <c r="AC788" s="801"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74.25" customHeight="1" x14ac:dyDescent="0.15">
      <c r="A789" s="614"/>
      <c r="B789" s="615"/>
      <c r="C789" s="615"/>
      <c r="D789" s="615"/>
      <c r="E789" s="615"/>
      <c r="F789" s="616"/>
      <c r="G789" s="653" t="s">
        <v>671</v>
      </c>
      <c r="H789" s="654"/>
      <c r="I789" s="654"/>
      <c r="J789" s="654"/>
      <c r="K789" s="655"/>
      <c r="L789" s="647" t="s">
        <v>672</v>
      </c>
      <c r="M789" s="648"/>
      <c r="N789" s="648"/>
      <c r="O789" s="648"/>
      <c r="P789" s="648"/>
      <c r="Q789" s="648"/>
      <c r="R789" s="648"/>
      <c r="S789" s="648"/>
      <c r="T789" s="648"/>
      <c r="U789" s="648"/>
      <c r="V789" s="648"/>
      <c r="W789" s="648"/>
      <c r="X789" s="649"/>
      <c r="Y789" s="367">
        <v>10</v>
      </c>
      <c r="Z789" s="368"/>
      <c r="AA789" s="368"/>
      <c r="AB789" s="791"/>
      <c r="AC789" s="653" t="s">
        <v>671</v>
      </c>
      <c r="AD789" s="654"/>
      <c r="AE789" s="654"/>
      <c r="AF789" s="654"/>
      <c r="AG789" s="655"/>
      <c r="AH789" s="647" t="s">
        <v>673</v>
      </c>
      <c r="AI789" s="648"/>
      <c r="AJ789" s="648"/>
      <c r="AK789" s="648"/>
      <c r="AL789" s="648"/>
      <c r="AM789" s="648"/>
      <c r="AN789" s="648"/>
      <c r="AO789" s="648"/>
      <c r="AP789" s="648"/>
      <c r="AQ789" s="648"/>
      <c r="AR789" s="648"/>
      <c r="AS789" s="648"/>
      <c r="AT789" s="649"/>
      <c r="AU789" s="367">
        <v>1</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12" t="s">
        <v>20</v>
      </c>
      <c r="H799" s="813"/>
      <c r="I799" s="813"/>
      <c r="J799" s="813"/>
      <c r="K799" s="813"/>
      <c r="L799" s="814"/>
      <c r="M799" s="815"/>
      <c r="N799" s="815"/>
      <c r="O799" s="815"/>
      <c r="P799" s="815"/>
      <c r="Q799" s="815"/>
      <c r="R799" s="815"/>
      <c r="S799" s="815"/>
      <c r="T799" s="815"/>
      <c r="U799" s="815"/>
      <c r="V799" s="815"/>
      <c r="W799" s="815"/>
      <c r="X799" s="816"/>
      <c r="Y799" s="817">
        <f>SUM(Y789:AB798)</f>
        <v>10</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1</v>
      </c>
      <c r="AV799" s="818"/>
      <c r="AW799" s="818"/>
      <c r="AX799" s="820"/>
    </row>
    <row r="800" spans="1:51" ht="24.75" customHeight="1" x14ac:dyDescent="0.15">
      <c r="A800" s="614"/>
      <c r="B800" s="615"/>
      <c r="C800" s="615"/>
      <c r="D800" s="615"/>
      <c r="E800" s="615"/>
      <c r="F800" s="616"/>
      <c r="G800" s="578" t="s">
        <v>676</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82"/>
      <c r="AY800">
        <f>COUNTA($G$802,$AC$802)</f>
        <v>1</v>
      </c>
    </row>
    <row r="801" spans="1:51" ht="24.75" customHeight="1" x14ac:dyDescent="0.15">
      <c r="A801" s="614"/>
      <c r="B801" s="615"/>
      <c r="C801" s="615"/>
      <c r="D801" s="615"/>
      <c r="E801" s="615"/>
      <c r="F801" s="616"/>
      <c r="G801" s="801"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7"/>
      <c r="AC801" s="801"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24.75" customHeight="1" x14ac:dyDescent="0.15">
      <c r="A802" s="614"/>
      <c r="B802" s="615"/>
      <c r="C802" s="615"/>
      <c r="D802" s="615"/>
      <c r="E802" s="615"/>
      <c r="F802" s="616"/>
      <c r="G802" s="653" t="s">
        <v>671</v>
      </c>
      <c r="H802" s="654"/>
      <c r="I802" s="654"/>
      <c r="J802" s="654"/>
      <c r="K802" s="655"/>
      <c r="L802" s="647" t="s">
        <v>677</v>
      </c>
      <c r="M802" s="648"/>
      <c r="N802" s="648"/>
      <c r="O802" s="648"/>
      <c r="P802" s="648"/>
      <c r="Q802" s="648"/>
      <c r="R802" s="648"/>
      <c r="S802" s="648"/>
      <c r="T802" s="648"/>
      <c r="U802" s="648"/>
      <c r="V802" s="648"/>
      <c r="W802" s="648"/>
      <c r="X802" s="649"/>
      <c r="Y802" s="367">
        <v>4</v>
      </c>
      <c r="Z802" s="368"/>
      <c r="AA802" s="368"/>
      <c r="AB802" s="791"/>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12" t="s">
        <v>20</v>
      </c>
      <c r="H812" s="813"/>
      <c r="I812" s="813"/>
      <c r="J812" s="813"/>
      <c r="K812" s="813"/>
      <c r="L812" s="814"/>
      <c r="M812" s="815"/>
      <c r="N812" s="815"/>
      <c r="O812" s="815"/>
      <c r="P812" s="815"/>
      <c r="Q812" s="815"/>
      <c r="R812" s="815"/>
      <c r="S812" s="815"/>
      <c r="T812" s="815"/>
      <c r="U812" s="815"/>
      <c r="V812" s="815"/>
      <c r="W812" s="815"/>
      <c r="X812" s="816"/>
      <c r="Y812" s="817">
        <f>SUM(Y802:AB811)</f>
        <v>4</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1</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82"/>
      <c r="AY813">
        <f>COUNTA($G$815,$AC$815)</f>
        <v>0</v>
      </c>
    </row>
    <row r="814" spans="1:51" ht="24.75" hidden="1" customHeight="1" x14ac:dyDescent="0.15">
      <c r="A814" s="614"/>
      <c r="B814" s="615"/>
      <c r="C814" s="615"/>
      <c r="D814" s="615"/>
      <c r="E814" s="615"/>
      <c r="F814" s="616"/>
      <c r="G814" s="801"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7"/>
      <c r="AC814" s="801"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91"/>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82"/>
      <c r="AY826">
        <f>COUNTA($G$828,$AC$828)</f>
        <v>0</v>
      </c>
    </row>
    <row r="827" spans="1:51" ht="24.75" hidden="1" customHeight="1" x14ac:dyDescent="0.15">
      <c r="A827" s="614"/>
      <c r="B827" s="615"/>
      <c r="C827" s="615"/>
      <c r="D827" s="615"/>
      <c r="E827" s="615"/>
      <c r="F827" s="616"/>
      <c r="G827" s="801"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7"/>
      <c r="AC827" s="801"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91"/>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52.5" customHeight="1" x14ac:dyDescent="0.15">
      <c r="A845" s="355">
        <v>1</v>
      </c>
      <c r="B845" s="355">
        <v>1</v>
      </c>
      <c r="C845" s="343" t="s">
        <v>678</v>
      </c>
      <c r="D845" s="328"/>
      <c r="E845" s="328"/>
      <c r="F845" s="328"/>
      <c r="G845" s="328"/>
      <c r="H845" s="328"/>
      <c r="I845" s="328"/>
      <c r="J845" s="329">
        <v>8010401050783</v>
      </c>
      <c r="K845" s="330"/>
      <c r="L845" s="330"/>
      <c r="M845" s="330"/>
      <c r="N845" s="330"/>
      <c r="O845" s="330"/>
      <c r="P845" s="344" t="s">
        <v>672</v>
      </c>
      <c r="Q845" s="331"/>
      <c r="R845" s="331"/>
      <c r="S845" s="331"/>
      <c r="T845" s="331"/>
      <c r="U845" s="331"/>
      <c r="V845" s="331"/>
      <c r="W845" s="331"/>
      <c r="X845" s="331"/>
      <c r="Y845" s="332">
        <v>10</v>
      </c>
      <c r="Z845" s="333"/>
      <c r="AA845" s="333"/>
      <c r="AB845" s="334"/>
      <c r="AC845" s="335" t="s">
        <v>290</v>
      </c>
      <c r="AD845" s="336"/>
      <c r="AE845" s="336"/>
      <c r="AF845" s="336"/>
      <c r="AG845" s="336"/>
      <c r="AH845" s="351">
        <v>2</v>
      </c>
      <c r="AI845" s="352"/>
      <c r="AJ845" s="352"/>
      <c r="AK845" s="352"/>
      <c r="AL845" s="339">
        <v>66</v>
      </c>
      <c r="AM845" s="340"/>
      <c r="AN845" s="340"/>
      <c r="AO845" s="341"/>
      <c r="AP845" s="342" t="s">
        <v>638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83.25" customHeight="1" x14ac:dyDescent="0.15">
      <c r="A878" s="355">
        <v>1</v>
      </c>
      <c r="B878" s="355">
        <v>1</v>
      </c>
      <c r="C878" s="343" t="s">
        <v>679</v>
      </c>
      <c r="D878" s="328"/>
      <c r="E878" s="328"/>
      <c r="F878" s="328"/>
      <c r="G878" s="328"/>
      <c r="H878" s="328"/>
      <c r="I878" s="328"/>
      <c r="J878" s="329">
        <v>9011101039249</v>
      </c>
      <c r="K878" s="330"/>
      <c r="L878" s="330"/>
      <c r="M878" s="330"/>
      <c r="N878" s="330"/>
      <c r="O878" s="330"/>
      <c r="P878" s="344" t="s">
        <v>673</v>
      </c>
      <c r="Q878" s="331"/>
      <c r="R878" s="331"/>
      <c r="S878" s="331"/>
      <c r="T878" s="331"/>
      <c r="U878" s="331"/>
      <c r="V878" s="331"/>
      <c r="W878" s="331"/>
      <c r="X878" s="331"/>
      <c r="Y878" s="332">
        <v>1</v>
      </c>
      <c r="Z878" s="333"/>
      <c r="AA878" s="333"/>
      <c r="AB878" s="334"/>
      <c r="AC878" s="335" t="s">
        <v>290</v>
      </c>
      <c r="AD878" s="336"/>
      <c r="AE878" s="336"/>
      <c r="AF878" s="336"/>
      <c r="AG878" s="336"/>
      <c r="AH878" s="351">
        <v>2</v>
      </c>
      <c r="AI878" s="352"/>
      <c r="AJ878" s="352"/>
      <c r="AK878" s="352"/>
      <c r="AL878" s="339">
        <v>42</v>
      </c>
      <c r="AM878" s="340"/>
      <c r="AN878" s="340"/>
      <c r="AO878" s="341"/>
      <c r="AP878" s="342" t="s">
        <v>638</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2.75" customHeight="1" x14ac:dyDescent="0.15">
      <c r="A911" s="355">
        <v>1</v>
      </c>
      <c r="B911" s="355">
        <v>1</v>
      </c>
      <c r="C911" s="343" t="s">
        <v>680</v>
      </c>
      <c r="D911" s="328"/>
      <c r="E911" s="328"/>
      <c r="F911" s="328"/>
      <c r="G911" s="328"/>
      <c r="H911" s="328"/>
      <c r="I911" s="328"/>
      <c r="J911" s="329">
        <v>7120001095698</v>
      </c>
      <c r="K911" s="330"/>
      <c r="L911" s="330"/>
      <c r="M911" s="330"/>
      <c r="N911" s="330"/>
      <c r="O911" s="330"/>
      <c r="P911" s="344" t="s">
        <v>677</v>
      </c>
      <c r="Q911" s="331"/>
      <c r="R911" s="331"/>
      <c r="S911" s="331"/>
      <c r="T911" s="331"/>
      <c r="U911" s="331"/>
      <c r="V911" s="331"/>
      <c r="W911" s="331"/>
      <c r="X911" s="331"/>
      <c r="Y911" s="332">
        <v>4</v>
      </c>
      <c r="Z911" s="333"/>
      <c r="AA911" s="333"/>
      <c r="AB911" s="334"/>
      <c r="AC911" s="335" t="s">
        <v>290</v>
      </c>
      <c r="AD911" s="336"/>
      <c r="AE911" s="336"/>
      <c r="AF911" s="336"/>
      <c r="AG911" s="336"/>
      <c r="AH911" s="351">
        <v>2</v>
      </c>
      <c r="AI911" s="352"/>
      <c r="AJ911" s="352"/>
      <c r="AK911" s="352"/>
      <c r="AL911" s="339">
        <v>91</v>
      </c>
      <c r="AM911" s="340"/>
      <c r="AN911" s="340"/>
      <c r="AO911" s="341"/>
      <c r="AP911" s="342" t="s">
        <v>638</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1" priority="14015">
      <formula>IF(RIGHT(TEXT(P14,"0.#"),1)=".",FALSE,TRUE)</formula>
    </cfRule>
    <cfRule type="expression" dxfId="2100" priority="14016">
      <formula>IF(RIGHT(TEXT(P14,"0.#"),1)=".",TRUE,FALSE)</formula>
    </cfRule>
  </conditionalFormatting>
  <conditionalFormatting sqref="P18:AX18">
    <cfRule type="expression" dxfId="2099" priority="13891">
      <formula>IF(RIGHT(TEXT(P18,"0.#"),1)=".",FALSE,TRUE)</formula>
    </cfRule>
    <cfRule type="expression" dxfId="2098" priority="13892">
      <formula>IF(RIGHT(TEXT(P18,"0.#"),1)=".",TRUE,FALSE)</formula>
    </cfRule>
  </conditionalFormatting>
  <conditionalFormatting sqref="Y790">
    <cfRule type="expression" dxfId="2097" priority="13887">
      <formula>IF(RIGHT(TEXT(Y790,"0.#"),1)=".",FALSE,TRUE)</formula>
    </cfRule>
    <cfRule type="expression" dxfId="2096" priority="13888">
      <formula>IF(RIGHT(TEXT(Y790,"0.#"),1)=".",TRUE,FALSE)</formula>
    </cfRule>
  </conditionalFormatting>
  <conditionalFormatting sqref="Y799">
    <cfRule type="expression" dxfId="2095" priority="13883">
      <formula>IF(RIGHT(TEXT(Y799,"0.#"),1)=".",FALSE,TRUE)</formula>
    </cfRule>
    <cfRule type="expression" dxfId="2094" priority="13884">
      <formula>IF(RIGHT(TEXT(Y799,"0.#"),1)=".",TRUE,FALSE)</formula>
    </cfRule>
  </conditionalFormatting>
  <conditionalFormatting sqref="Y830:Y837 Y828 Y817:Y824 Y815 Y804:Y811 Y802">
    <cfRule type="expression" dxfId="2093" priority="13665">
      <formula>IF(RIGHT(TEXT(Y802,"0.#"),1)=".",FALSE,TRUE)</formula>
    </cfRule>
    <cfRule type="expression" dxfId="2092" priority="13666">
      <formula>IF(RIGHT(TEXT(Y802,"0.#"),1)=".",TRUE,FALSE)</formula>
    </cfRule>
  </conditionalFormatting>
  <conditionalFormatting sqref="P15:AJ17 P13:AX13 AR15:AX15">
    <cfRule type="expression" dxfId="2091" priority="13713">
      <formula>IF(RIGHT(TEXT(P13,"0.#"),1)=".",FALSE,TRUE)</formula>
    </cfRule>
    <cfRule type="expression" dxfId="2090" priority="13714">
      <formula>IF(RIGHT(TEXT(P13,"0.#"),1)=".",TRUE,FALSE)</formula>
    </cfRule>
  </conditionalFormatting>
  <conditionalFormatting sqref="P19:AJ19">
    <cfRule type="expression" dxfId="2089" priority="13711">
      <formula>IF(RIGHT(TEXT(P19,"0.#"),1)=".",FALSE,TRUE)</formula>
    </cfRule>
    <cfRule type="expression" dxfId="2088" priority="13712">
      <formula>IF(RIGHT(TEXT(P19,"0.#"),1)=".",TRUE,FALSE)</formula>
    </cfRule>
  </conditionalFormatting>
  <conditionalFormatting sqref="AE101 AQ101">
    <cfRule type="expression" dxfId="2087" priority="13703">
      <formula>IF(RIGHT(TEXT(AE101,"0.#"),1)=".",FALSE,TRUE)</formula>
    </cfRule>
    <cfRule type="expression" dxfId="2086" priority="13704">
      <formula>IF(RIGHT(TEXT(AE101,"0.#"),1)=".",TRUE,FALSE)</formula>
    </cfRule>
  </conditionalFormatting>
  <conditionalFormatting sqref="Y791:Y798 Y789">
    <cfRule type="expression" dxfId="2085" priority="13689">
      <formula>IF(RIGHT(TEXT(Y789,"0.#"),1)=".",FALSE,TRUE)</formula>
    </cfRule>
    <cfRule type="expression" dxfId="2084" priority="13690">
      <formula>IF(RIGHT(TEXT(Y789,"0.#"),1)=".",TRUE,FALSE)</formula>
    </cfRule>
  </conditionalFormatting>
  <conditionalFormatting sqref="AU790">
    <cfRule type="expression" dxfId="2083" priority="13687">
      <formula>IF(RIGHT(TEXT(AU790,"0.#"),1)=".",FALSE,TRUE)</formula>
    </cfRule>
    <cfRule type="expression" dxfId="2082" priority="13688">
      <formula>IF(RIGHT(TEXT(AU790,"0.#"),1)=".",TRUE,FALSE)</formula>
    </cfRule>
  </conditionalFormatting>
  <conditionalFormatting sqref="AU799">
    <cfRule type="expression" dxfId="2081" priority="13685">
      <formula>IF(RIGHT(TEXT(AU799,"0.#"),1)=".",FALSE,TRUE)</formula>
    </cfRule>
    <cfRule type="expression" dxfId="2080" priority="13686">
      <formula>IF(RIGHT(TEXT(AU799,"0.#"),1)=".",TRUE,FALSE)</formula>
    </cfRule>
  </conditionalFormatting>
  <conditionalFormatting sqref="AU791:AU798 AU789">
    <cfRule type="expression" dxfId="2079" priority="13683">
      <formula>IF(RIGHT(TEXT(AU789,"0.#"),1)=".",FALSE,TRUE)</formula>
    </cfRule>
    <cfRule type="expression" dxfId="2078" priority="13684">
      <formula>IF(RIGHT(TEXT(AU789,"0.#"),1)=".",TRUE,FALSE)</formula>
    </cfRule>
  </conditionalFormatting>
  <conditionalFormatting sqref="Y829 Y816 Y803">
    <cfRule type="expression" dxfId="2077" priority="13669">
      <formula>IF(RIGHT(TEXT(Y803,"0.#"),1)=".",FALSE,TRUE)</formula>
    </cfRule>
    <cfRule type="expression" dxfId="2076" priority="13670">
      <formula>IF(RIGHT(TEXT(Y803,"0.#"),1)=".",TRUE,FALSE)</formula>
    </cfRule>
  </conditionalFormatting>
  <conditionalFormatting sqref="Y838 Y825 Y812">
    <cfRule type="expression" dxfId="2075" priority="13667">
      <formula>IF(RIGHT(TEXT(Y812,"0.#"),1)=".",FALSE,TRUE)</formula>
    </cfRule>
    <cfRule type="expression" dxfId="2074" priority="13668">
      <formula>IF(RIGHT(TEXT(Y812,"0.#"),1)=".",TRUE,FALSE)</formula>
    </cfRule>
  </conditionalFormatting>
  <conditionalFormatting sqref="AU829 AU816 AU803">
    <cfRule type="expression" dxfId="2073" priority="13663">
      <formula>IF(RIGHT(TEXT(AU803,"0.#"),1)=".",FALSE,TRUE)</formula>
    </cfRule>
    <cfRule type="expression" dxfId="2072" priority="13664">
      <formula>IF(RIGHT(TEXT(AU803,"0.#"),1)=".",TRUE,FALSE)</formula>
    </cfRule>
  </conditionalFormatting>
  <conditionalFormatting sqref="AU838 AU825 AU812">
    <cfRule type="expression" dxfId="2071" priority="13661">
      <formula>IF(RIGHT(TEXT(AU812,"0.#"),1)=".",FALSE,TRUE)</formula>
    </cfRule>
    <cfRule type="expression" dxfId="2070" priority="13662">
      <formula>IF(RIGHT(TEXT(AU812,"0.#"),1)=".",TRUE,FALSE)</formula>
    </cfRule>
  </conditionalFormatting>
  <conditionalFormatting sqref="AU830:AU837 AU828 AU817:AU824 AU815 AU804:AU811 AU802">
    <cfRule type="expression" dxfId="2069" priority="13659">
      <formula>IF(RIGHT(TEXT(AU802,"0.#"),1)=".",FALSE,TRUE)</formula>
    </cfRule>
    <cfRule type="expression" dxfId="2068" priority="13660">
      <formula>IF(RIGHT(TEXT(AU802,"0.#"),1)=".",TRUE,FALSE)</formula>
    </cfRule>
  </conditionalFormatting>
  <conditionalFormatting sqref="AM87">
    <cfRule type="expression" dxfId="2067" priority="13313">
      <formula>IF(RIGHT(TEXT(AM87,"0.#"),1)=".",FALSE,TRUE)</formula>
    </cfRule>
    <cfRule type="expression" dxfId="2066" priority="13314">
      <formula>IF(RIGHT(TEXT(AM87,"0.#"),1)=".",TRUE,FALSE)</formula>
    </cfRule>
  </conditionalFormatting>
  <conditionalFormatting sqref="AE55">
    <cfRule type="expression" dxfId="2065" priority="13381">
      <formula>IF(RIGHT(TEXT(AE55,"0.#"),1)=".",FALSE,TRUE)</formula>
    </cfRule>
    <cfRule type="expression" dxfId="2064" priority="13382">
      <formula>IF(RIGHT(TEXT(AE55,"0.#"),1)=".",TRUE,FALSE)</formula>
    </cfRule>
  </conditionalFormatting>
  <conditionalFormatting sqref="AI55">
    <cfRule type="expression" dxfId="2063" priority="13379">
      <formula>IF(RIGHT(TEXT(AI55,"0.#"),1)=".",FALSE,TRUE)</formula>
    </cfRule>
    <cfRule type="expression" dxfId="2062" priority="13380">
      <formula>IF(RIGHT(TEXT(AI55,"0.#"),1)=".",TRUE,FALSE)</formula>
    </cfRule>
  </conditionalFormatting>
  <conditionalFormatting sqref="AM34">
    <cfRule type="expression" dxfId="2061" priority="13459">
      <formula>IF(RIGHT(TEXT(AM34,"0.#"),1)=".",FALSE,TRUE)</formula>
    </cfRule>
    <cfRule type="expression" dxfId="2060" priority="13460">
      <formula>IF(RIGHT(TEXT(AM34,"0.#"),1)=".",TRUE,FALSE)</formula>
    </cfRule>
  </conditionalFormatting>
  <conditionalFormatting sqref="AE34">
    <cfRule type="expression" dxfId="2059" priority="13471">
      <formula>IF(RIGHT(TEXT(AE34,"0.#"),1)=".",FALSE,TRUE)</formula>
    </cfRule>
    <cfRule type="expression" dxfId="2058" priority="13472">
      <formula>IF(RIGHT(TEXT(AE34,"0.#"),1)=".",TRUE,FALSE)</formula>
    </cfRule>
  </conditionalFormatting>
  <conditionalFormatting sqref="AI34">
    <cfRule type="expression" dxfId="2057" priority="13469">
      <formula>IF(RIGHT(TEXT(AI34,"0.#"),1)=".",FALSE,TRUE)</formula>
    </cfRule>
    <cfRule type="expression" dxfId="2056" priority="13470">
      <formula>IF(RIGHT(TEXT(AI34,"0.#"),1)=".",TRUE,FALSE)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7:AO874">
    <cfRule type="expression" dxfId="1809" priority="6637">
      <formula>IF(AND(AL847&gt;=0, RIGHT(TEXT(AL847,"0.#"),1)&lt;&gt;"."),TRUE,FALSE)</formula>
    </cfRule>
    <cfRule type="expression" dxfId="1808" priority="6638">
      <formula>IF(AND(AL847&gt;=0, RIGHT(TEXT(AL847,"0.#"),1)="."),TRUE,FALSE)</formula>
    </cfRule>
    <cfRule type="expression" dxfId="1807" priority="6639">
      <formula>IF(AND(AL847&lt;0, RIGHT(TEXT(AL847,"0.#"),1)&lt;&gt;"."),TRUE,FALSE)</formula>
    </cfRule>
    <cfRule type="expression" dxfId="1806" priority="6640">
      <formula>IF(AND(AL847&lt;0, RIGHT(TEXT(AL847,"0.#"),1)="."),TRUE,FALSE)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6">
    <cfRule type="expression" dxfId="1691" priority="2823">
      <formula>IF(AND(AL845&gt;=0, RIGHT(TEXT(AL845,"0.#"),1)&lt;&gt;"."),TRUE,FALSE)</formula>
    </cfRule>
    <cfRule type="expression" dxfId="1690" priority="2824">
      <formula>IF(AND(AL845&gt;=0, RIGHT(TEXT(AL845,"0.#"),1)="."),TRUE,FALSE)</formula>
    </cfRule>
    <cfRule type="expression" dxfId="1689" priority="2825">
      <formula>IF(AND(AL845&lt;0, RIGHT(TEXT(AL845,"0.#"),1)&lt;&gt;"."),TRUE,FALSE)</formula>
    </cfRule>
    <cfRule type="expression" dxfId="1688" priority="2826">
      <formula>IF(AND(AL845&lt;0, 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cfRule type="expression" dxfId="9" priority="9">
      <formula>IF(RIGHT(TEXT(AK15,"0.#"),1)=".",FALSE,TRUE)</formula>
    </cfRule>
    <cfRule type="expression" dxfId="8" priority="10">
      <formula>IF(RIGHT(TEXT(AK15,"0.#"),1)=".",TRUE,FALSE)</formula>
    </cfRule>
  </conditionalFormatting>
  <conditionalFormatting sqref="AE33">
    <cfRule type="expression" dxfId="7" priority="7">
      <formula>IF(RIGHT(TEXT(AE33,"0.#"),1)=".",FALSE,TRUE)</formula>
    </cfRule>
    <cfRule type="expression" dxfId="6" priority="8">
      <formula>IF(RIGHT(TEXT(AE33,"0.#"),1)=".",TRUE,FALSE)</formula>
    </cfRule>
  </conditionalFormatting>
  <conditionalFormatting sqref="AE32">
    <cfRule type="expression" dxfId="5" priority="5">
      <formula>IF(RIGHT(TEXT(AE32,"0.#"),1)=".",FALSE,TRUE)</formula>
    </cfRule>
    <cfRule type="expression" dxfId="4" priority="6">
      <formula>IF(RIGHT(TEXT(AE32,"0.#"),1)=".",TRUE,FALSE)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I33">
    <cfRule type="expression" dxfId="1" priority="1">
      <formula>IF(RIGHT(TEXT(AI33,"0.#"),1)=".",FALSE,TRUE)</formula>
    </cfRule>
    <cfRule type="expression" dxfId="0" priority="2">
      <formula>IF(RIGHT(TEXT(AI33,"0.#"),1)=".",TRUE,FALSE)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7" max="49" man="1"/>
    <brk id="727"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t="s">
        <v>636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科学技術・イノベーション</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 遼一</dc:creator>
  <cp:lastModifiedBy>総務課</cp:lastModifiedBy>
  <cp:lastPrinted>2021-05-21T02:17:16Z</cp:lastPrinted>
  <dcterms:created xsi:type="dcterms:W3CDTF">2012-03-13T00:50:25Z</dcterms:created>
  <dcterms:modified xsi:type="dcterms:W3CDTF">2021-06-25T02:53:11Z</dcterms:modified>
</cp:coreProperties>
</file>