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総合政策局総務課】重要文書フォルダ（１年以上文書）\07_予算第二\令和4年度\08.行政事業レビュー\05.行政事業レビューシート①\6.会計課へ提出 - コピー\"/>
    </mc:Choice>
  </mc:AlternateContent>
  <bookViews>
    <workbookView xWindow="0" yWindow="0" windowWidth="23040" windowHeight="897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06" i="3" l="1"/>
  <c r="AY616" i="3"/>
  <c r="AY369" i="3"/>
  <c r="AY271" i="3"/>
  <c r="AY255"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<sst xmlns="http://schemas.openxmlformats.org/spreadsheetml/2006/main" count="3066" uniqueCount="741">
  <si>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</si>
  <si>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</si>
  <si>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</si>
  <si>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</si>
  <si>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</si>
  <si>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</si>
  <si>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</si>
  <si>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</si>
  <si>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</si>
  <si>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</si>
  <si>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</si>
  <si>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</si>
  <si>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</si>
  <si>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</si>
  <si>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</si>
  <si>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</si>
  <si>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</si>
  <si>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</si>
  <si>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</si>
  <si>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</si>
  <si>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</si>
  <si>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</si>
  <si>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</si>
  <si>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</si>
  <si>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</si>
  <si>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</si>
  <si>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</si>
  <si>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</si>
  <si>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</si>
  <si>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</si>
  <si>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</si>
  <si>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</si>
  <si>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</si>
  <si>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</si>
  <si>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</si>
  <si>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</si>
  <si>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</si>
  <si>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</si>
  <si>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</si>
  <si>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</si>
  <si>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</si>
  <si>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</si>
  <si>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</si>
  <si>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</si>
  <si>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</si>
  <si>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</si>
  <si>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</si>
  <si>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</si>
  <si>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</si>
  <si>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</si>
  <si>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</si>
  <si>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</si>
  <si>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</si>
  <si>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</si>
  <si>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</si>
  <si>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</si>
  <si>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</si>
  <si>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</si>
  <si>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</si>
  <si>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</si>
  <si>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</si>
  <si>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</si>
  <si>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</si>
  <si>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</si>
  <si>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</si>
  <si>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</si>
  <si>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</si>
  <si>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</si>
  <si>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</si>
  <si>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</si>
  <si>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</si>
  <si>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</si>
  <si>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</si>
  <si>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</si>
  <si>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</si>
  <si>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</si>
  <si>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</si>
  <si>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</si>
  <si>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</si>
  <si>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</si>
  <si>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</si>
  <si>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</si>
  <si>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</si>
  <si>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</si>
  <si>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</si>
  <si>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</si>
  <si>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</si>
  <si>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</si>
  <si>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</si>
  <si>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</si>
  <si>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</si>
  <si>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</si>
  <si>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</si>
  <si>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</si>
  <si>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</si>
  <si>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</si>
  <si>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</si>
  <si>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</si>
  <si>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</si>
  <si>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</si>
  <si>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</si>
  <si>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</si>
  <si>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</si>
  <si>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</si>
  <si>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</si>
  <si>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</si>
  <si>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</si>
  <si>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</si>
  <si>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</si>
  <si>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</si>
  <si>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</si>
  <si>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</si>
  <si>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</si>
  <si>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</si>
  <si>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</si>
  <si>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</si>
  <si>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</si>
  <si>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</si>
  <si>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</si>
  <si>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</si>
  <si>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</si>
  <si>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</si>
  <si>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</si>
  <si>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</si>
  <si>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</si>
  <si>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</si>
  <si>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</si>
  <si>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</si>
  <si>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</si>
  <si>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</si>
  <si>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</si>
  <si>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</si>
  <si>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</si>
  <si>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</si>
  <si>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</si>
  <si>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</si>
  <si>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</si>
  <si>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</si>
  <si>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</si>
  <si>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</si>
  <si>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</si>
  <si>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</si>
  <si>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</si>
  <si>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</si>
  <si>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</si>
  <si>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</si>
  <si>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</si>
  <si>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</si>
  <si>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</si>
  <si>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</si>
  <si>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</si>
  <si>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</si>
  <si>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</si>
  <si>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</si>
  <si>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</si>
  <si>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</si>
  <si>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</si>
  <si>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</si>
  <si>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</si>
  <si>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</si>
  <si>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</si>
  <si>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</si>
  <si>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</si>
  <si>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</si>
  <si>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</si>
  <si>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</si>
  <si>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</si>
  <si>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</si>
  <si>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</si>
  <si>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</si>
  <si>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</si>
  <si>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</si>
  <si>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</si>
  <si>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</si>
  <si>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</si>
  <si>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</si>
  <si>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</si>
  <si>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</si>
  <si>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</si>
  <si>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</si>
  <si>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</si>
  <si>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</si>
  <si>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</si>
  <si>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</si>
  <si>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</si>
  <si>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</si>
  <si>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</si>
  <si>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</si>
  <si>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</si>
  <si>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</si>
  <si>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</si>
  <si>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</si>
  <si>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</si>
  <si>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</si>
  <si>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</si>
  <si>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</si>
  <si>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</si>
  <si>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</si>
  <si>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</si>
  <si>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</si>
  <si>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</si>
  <si>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</si>
  <si>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</si>
  <si>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</si>
  <si>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</si>
  <si>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</si>
  <si>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</si>
  <si>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</si>
  <si>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</si>
  <si>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</si>
  <si>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</si>
  <si>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</si>
  <si>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</si>
  <si>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</si>
  <si>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</si>
  <si>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</si>
  <si>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</si>
  <si>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</si>
  <si>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</si>
  <si>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</si>
  <si>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</si>
  <si>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</si>
  <si>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</si>
  <si>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</si>
  <si>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</si>
  <si>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</si>
  <si>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</si>
  <si>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</si>
  <si>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</si>
  <si>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</si>
  <si>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</si>
  <si>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</si>
  <si>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</si>
  <si>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</si>
  <si>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</si>
  <si>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</si>
  <si>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</si>
  <si>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</si>
  <si>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</si>
  <si>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</si>
  <si>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</si>
  <si>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</si>
  <si>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</si>
  <si>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</si>
  <si>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</si>
  <si>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</si>
  <si>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</si>
  <si>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</si>
  <si>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</si>
  <si>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</si>
  <si>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</si>
  <si>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</si>
  <si>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</si>
  <si>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</si>
  <si>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</si>
  <si>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</si>
  <si>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</si>
  <si>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</si>
  <si>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</si>
  <si>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</si>
  <si>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</si>
  <si>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</si>
  <si>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</si>
  <si>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</si>
  <si>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</si>
  <si>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</si>
  <si>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</si>
  <si>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</si>
  <si>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</si>
  <si>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</si>
  <si>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</si>
  <si>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</si>
  <si>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</si>
  <si>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</si>
  <si>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</si>
  <si>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</si>
  <si>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</si>
  <si>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</si>
  <si>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</si>
  <si>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</si>
  <si>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</si>
  <si>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</si>
  <si>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</si>
  <si>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</si>
  <si>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</si>
  <si>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</si>
  <si>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</si>
  <si>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</si>
  <si>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</si>
  <si>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</si>
  <si>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</si>
  <si>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</si>
  <si>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</si>
  <si>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</si>
  <si>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</si>
  <si>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</si>
  <si>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</si>
  <si>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</si>
  <si>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</si>
  <si>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</si>
  <si>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</si>
  <si>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</si>
  <si>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</si>
  <si>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</si>
  <si>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</si>
  <si>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</si>
  <si>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</si>
  <si>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</si>
  <si>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</si>
  <si>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</si>
  <si>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</si>
  <si>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</si>
  <si>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</si>
  <si>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</si>
  <si>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</si>
  <si>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</si>
  <si>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</si>
  <si>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</si>
  <si>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</si>
  <si>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</si>
  <si>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</si>
  <si>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</si>
  <si>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</si>
  <si>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</si>
  <si>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</si>
  <si>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</si>
  <si>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</si>
  <si>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</si>
  <si>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</si>
  <si>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</si>
  <si>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</si>
  <si>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</si>
  <si>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</si>
  <si>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</si>
  <si>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</si>
  <si>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</si>
  <si>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</si>
  <si>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</si>
  <si>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</si>
  <si>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</si>
  <si>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</si>
  <si>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</si>
  <si>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</si>
  <si>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</si>
  <si>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</si>
  <si>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</si>
  <si>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</si>
  <si>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</si>
  <si>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</si>
  <si>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</si>
  <si>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</si>
  <si>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</si>
  <si>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</si>
  <si>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</si>
  <si>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</si>
  <si>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</si>
  <si>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</si>
  <si>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</si>
  <si>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</si>
  <si>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</si>
  <si>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</si>
  <si>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</si>
  <si>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</si>
  <si>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</si>
  <si>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</si>
  <si>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</si>
  <si>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</si>
  <si>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</si>
  <si>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</si>
  <si>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</si>
  <si>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</si>
  <si>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</si>
  <si>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</si>
  <si>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</si>
  <si>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</si>
  <si>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</si>
  <si>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</si>
  <si>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</si>
  <si>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</si>
  <si>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</si>
  <si>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</si>
  <si>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</si>
  <si>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</si>
  <si>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</si>
  <si>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</si>
  <si>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</si>
  <si>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</si>
  <si>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</si>
  <si>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</si>
  <si>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</si>
  <si>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</si>
  <si>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</si>
  <si>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</si>
  <si>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</si>
  <si>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</si>
  <si>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</si>
  <si>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</si>
  <si>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</si>
  <si>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</si>
  <si>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</si>
  <si>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</si>
  <si>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</si>
  <si>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</si>
  <si>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</si>
  <si>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</si>
  <si>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</si>
  <si>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</si>
  <si>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</si>
  <si>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</si>
  <si>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</si>
  <si>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</si>
  <si>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</si>
  <si>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</si>
  <si>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</si>
  <si>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</si>
  <si>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</si>
  <si>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</si>
  <si>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</si>
  <si>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</si>
  <si>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</si>
  <si>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</si>
  <si>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</si>
  <si>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</si>
  <si>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</si>
  <si>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</si>
  <si>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</si>
  <si>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</si>
  <si>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</si>
  <si>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</si>
  <si>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</si>
  <si>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</si>
  <si>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</si>
  <si>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</si>
  <si>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</si>
  <si>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</si>
  <si>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</si>
  <si>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</si>
  <si>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</si>
  <si>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</si>
  <si>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</si>
  <si>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</si>
  <si>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</si>
  <si>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</si>
  <si>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</si>
  <si>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</si>
  <si>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</si>
  <si>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</si>
  <si>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</si>
  <si>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</si>
  <si>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</si>
  <si>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</si>
  <si>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</si>
  <si>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</si>
  <si>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</si>
  <si>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</si>
  <si>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</si>
  <si>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</si>
  <si>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</si>
  <si>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</si>
  <si>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</si>
  <si>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</si>
  <si>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</si>
  <si>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</si>
  <si>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</si>
  <si>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</si>
  <si>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</si>
  <si>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</si>
  <si>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</si>
  <si>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</si>
  <si>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</si>
  <si>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</si>
  <si>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</si>
  <si>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</si>
  <si>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</si>
  <si>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</si>
  <si>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</si>
  <si>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</si>
  <si>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</si>
  <si>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</si>
  <si>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</si>
  <si>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</si>
  <si>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</si>
  <si>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</si>
  <si>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</si>
  <si>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</si>
  <si>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</si>
  <si>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</si>
  <si>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</si>
  <si>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</si>
  <si>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</si>
  <si>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</si>
  <si>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</si>
  <si>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</si>
  <si>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</si>
  <si>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</si>
  <si>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</si>
  <si>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</si>
  <si>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</si>
  <si>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</si>
  <si>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</si>
  <si>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</si>
  <si>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</si>
  <si>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</si>
  <si>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</si>
  <si>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</si>
  <si>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</si>
  <si>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</si>
  <si>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</si>
  <si>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</si>
  <si>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</si>
  <si>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</si>
  <si>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</si>
  <si>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</si>
  <si>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</si>
  <si>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</si>
  <si>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</si>
  <si>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</si>
  <si>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</si>
  <si>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</si>
  <si>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</si>
  <si>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</si>
  <si>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</si>
  <si>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</si>
  <si>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</si>
  <si>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</si>
  <si>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</si>
  <si>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</si>
  <si>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</si>
  <si>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</si>
  <si>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</si>
  <si>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</si>
  <si>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</si>
  <si>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</si>
  <si>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</si>
  <si>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</si>
  <si>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</si>
  <si>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</si>
  <si>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</si>
  <si>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</si>
  <si>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</si>
  <si>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</si>
  <si>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</si>
  <si>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</si>
  <si>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</si>
  <si>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</si>
  <si>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</si>
  <si>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</si>
  <si>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</si>
  <si>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</si>
  <si>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</si>
  <si>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</si>
  <si>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</si>
  <si>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</si>
  <si>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</si>
  <si>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</si>
  <si>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</si>
  <si>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</si>
  <si>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</si>
  <si>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</si>
  <si>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</si>
  <si>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</si>
  <si>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</si>
  <si>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</si>
  <si>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</si>
  <si>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</si>
  <si>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</si>
  <si>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</si>
  <si>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</si>
  <si>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</si>
  <si>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</si>
  <si>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</si>
  <si>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</si>
  <si>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</si>
  <si>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</si>
  <si>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</si>
  <si>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</si>
  <si>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</si>
  <si>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</si>
  <si>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</si>
  <si>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</si>
  <si>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</si>
  <si>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</si>
  <si>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</si>
  <si>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</si>
  <si>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</si>
  <si>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</si>
  <si>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</si>
  <si>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</si>
  <si>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</si>
  <si>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</si>
  <si>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</si>
  <si>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</si>
  <si>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</si>
  <si>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</si>
  <si>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</si>
  <si>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</si>
  <si>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</si>
  <si>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</si>
  <si>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</si>
  <si>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</si>
  <si>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</si>
  <si>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</si>
  <si>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</si>
  <si>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</si>
  <si>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</si>
  <si>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</si>
  <si>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</si>
  <si>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</si>
  <si>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</si>
  <si>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</si>
  <si>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</si>
  <si>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</si>
  <si>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</si>
  <si>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</si>
  <si>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</si>
  <si>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</si>
  <si>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</si>
  <si>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</si>
  <si>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</si>
  <si>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</si>
  <si>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</si>
  <si>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</si>
  <si>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</si>
  <si>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</si>
  <si>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</si>
  <si>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</si>
  <si>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</si>
  <si>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</si>
  <si>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</si>
  <si>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</si>
  <si>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</si>
  <si>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</si>
  <si>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</si>
  <si>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</si>
  <si>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</si>
  <si>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</si>
  <si>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</si>
  <si>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</si>
  <si>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</si>
  <si>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</si>
  <si>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</si>
  <si>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</si>
  <si>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</si>
  <si>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</si>
  <si>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</si>
  <si>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</si>
  <si>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</si>
  <si>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</si>
  <si>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</si>
  <si>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</si>
  <si>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</si>
  <si>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</si>
  <si>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</si>
  <si>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</si>
  <si>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</si>
  <si>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</si>
  <si>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</si>
  <si>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</si>
  <si>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</si>
  <si>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</si>
  <si>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</si>
  <si>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</si>
  <si>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</si>
  <si>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</si>
  <si>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</si>
  <si>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</si>
  <si>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</si>
  <si>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</si>
  <si>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</si>
  <si>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</si>
  <si>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</si>
  <si>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</si>
  <si>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</si>
  <si>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</si>
  <si>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</si>
  <si>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</si>
  <si>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</si>
  <si>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</si>
  <si>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</si>
  <si>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</si>
  <si>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</si>
  <si>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</si>
  <si>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</si>
  <si>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</si>
  <si>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</si>
  <si>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</si>
  <si>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</si>
  <si>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</si>
  <si>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</si>
  <si>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</si>
  <si>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</si>
  <si>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</si>
  <si>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</si>
  <si>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</si>
  <si>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</si>
  <si>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</si>
  <si>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</si>
  <si>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</si>
  <si>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</si>
  <si>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</si>
  <si>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</si>
  <si>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</si>
  <si>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</si>
  <si>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</si>
  <si>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</si>
  <si>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</si>
  <si>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</si>
  <si>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</si>
  <si>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</si>
  <si>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</si>
  <si>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</si>
  <si>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</si>
  <si>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総合政策局</t>
  </si>
  <si>
    <t>技術政策課</t>
  </si>
  <si>
    <t>-</t>
  </si>
  <si>
    <t>学会等での報告、論文等の掲載等の公表件数を１件以上とする。</t>
  </si>
  <si>
    <t>公表件数</t>
  </si>
  <si>
    <t>件</t>
  </si>
  <si>
    <t>11 ＩＣＴの利活用及び技術研究開発の推進</t>
  </si>
  <si>
    <t>41 技術研究開発を推進する</t>
  </si>
  <si>
    <t>○</t>
  </si>
  <si>
    <t>公共交通機関における既存車両等への抜本的な感染症対策に係る技術開発・実証</t>
    <phoneticPr fontId="5"/>
  </si>
  <si>
    <t>国交</t>
  </si>
  <si>
    <t>課長　伊藤　真澄</t>
    <rPh sb="3" eb="5">
      <t>イトウ</t>
    </rPh>
    <rPh sb="6" eb="8">
      <t>マスミ</t>
    </rPh>
    <phoneticPr fontId="5"/>
  </si>
  <si>
    <t>-</t>
    <phoneticPr fontId="5"/>
  </si>
  <si>
    <t>第6期科学技術・イノベーション基本計画（令和3年3月26日閣議決定）
国土交通省技術基本計画（平成29年3月29日策定）
成長戦略実行計画（令和2年7月17日閣議決定）　等</t>
    <rPh sb="20" eb="22">
      <t>レイワ</t>
    </rPh>
    <phoneticPr fontId="5"/>
  </si>
  <si>
    <t>新型コロナウイルス感染症の対策はあらゆる分野における喫緊の課題となっている。人々の日々の諸活動を支える鉄道・バス等の公共交通機関では「３密対策」が必ずしも容易でない中で、一部でテレワークの取り組みはあるものの、通勤・通学等で利用しなければならない人は若干の不安を感じつつも乗車しているのが現状である。このため、乗員・乗客ともに安心して乗車できる車内空間を提供できる対策を早急に講じる必要がある。</t>
    <phoneticPr fontId="5"/>
  </si>
  <si>
    <t>乗員・乗客が安心できる公共交通機関となるよう、感染防止に係る様々な対策や取り組み等について技術的な観点から整理し、車両等の内部空間における抜本的かつ効果的な感染対策を講ずるための設備や装置、設計等についての調査・技術開発を進める。</t>
    <phoneticPr fontId="5"/>
  </si>
  <si>
    <t>「公共交通機関における既存車両等への抜本的な感染症対策に係る技術開発・実証」の成果報告書</t>
    <rPh sb="39" eb="41">
      <t>セイカ</t>
    </rPh>
    <rPh sb="41" eb="44">
      <t>ホウコクショ</t>
    </rPh>
    <phoneticPr fontId="5"/>
  </si>
  <si>
    <t>公共交通機関における既存車両等への抜本的な感染症対策に係る技術開発・実証の件数</t>
    <phoneticPr fontId="5"/>
  </si>
  <si>
    <t>執行額／公共交通機関における既存車両等への抜本的な感染症対策に係る技術開発・実証の件数</t>
    <phoneticPr fontId="5"/>
  </si>
  <si>
    <t>100/1</t>
    <phoneticPr fontId="5"/>
  </si>
  <si>
    <t>百万円</t>
    <rPh sb="0" eb="3">
      <t>ヒャクマンエン</t>
    </rPh>
    <phoneticPr fontId="5"/>
  </si>
  <si>
    <t>本施策は、新型コロナウイルス感染症における公共交通機関の安全・安心の確保に資する効果的・効率的な対策を早急に講ずるものであり、社会的ニーズに対応している。</t>
    <phoneticPr fontId="5"/>
  </si>
  <si>
    <t>本施策は、特定の地域のみを対象としたものではなく、わが国全体の公共交通に係る安全性・信頼性の高い技術の確立を目的としているため、国が実施する必要がある。</t>
    <phoneticPr fontId="5"/>
  </si>
  <si>
    <t>新型コロナウイルス感染症といった社会的課題への対応として、新技術の活用が期待されているところ、優先度は高い。</t>
    <phoneticPr fontId="5"/>
  </si>
  <si>
    <t>‐</t>
  </si>
  <si>
    <t>-</t>
    <phoneticPr fontId="5"/>
  </si>
  <si>
    <t>百万円/件数</t>
    <rPh sb="0" eb="3">
      <t>ヒャクマンエン</t>
    </rPh>
    <rPh sb="4" eb="6">
      <t>ケンスウ</t>
    </rPh>
    <phoneticPr fontId="5"/>
  </si>
  <si>
    <t>令和２年度補正予算を執行するために繰り越したものであり、補正予算の基本的考え方に沿って必要な額を適切な手続きを経て繰り越している。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</si>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</sst>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84142</xdr:colOff>
      <xdr:row>750</xdr:row>
      <xdr:rowOff>27215</xdr:rowOff>
    </xdr:from>
    <xdr:to>
      <xdr:col>33</xdr:col>
      <xdr:colOff>118283</xdr:colOff>
      <xdr:row>752</xdr:row>
      <xdr:rowOff>12496</xdr:rowOff>
    </xdr:to>
    <xdr:sp macro="" textlink="">
      <xdr:nvSpPr>
        <xdr:cNvPr id="2" name="正方形/長方形 1"/>
        <xdr:cNvSpPr/>
      </xdr:nvSpPr>
      <xdr:spPr>
        <a:xfrm>
          <a:off x="4574499" y="238723715"/>
          <a:ext cx="2279320" cy="692852"/>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国土交通省</a:t>
          </a:r>
          <a:endParaRPr kumimoji="1" lang="en-US" altLang="ja-JP" sz="1100"/>
        </a:p>
        <a:p>
          <a:pPr algn="ctr"/>
          <a:r>
            <a:rPr kumimoji="1" lang="en-US" altLang="ja-JP" sz="1100"/>
            <a:t>100</a:t>
          </a:r>
          <a:r>
            <a:rPr kumimoji="1" lang="ja-JP" altLang="en-US" sz="1100"/>
            <a:t>百万円</a:t>
          </a:r>
        </a:p>
      </xdr:txBody>
    </xdr:sp>
    <xdr:clientData/>
  </xdr:twoCellAnchor>
  <xdr:twoCellAnchor>
    <xdr:from>
      <xdr:col>22</xdr:col>
      <xdr:colOff>84142</xdr:colOff>
      <xdr:row>756</xdr:row>
      <xdr:rowOff>43557</xdr:rowOff>
    </xdr:from>
    <xdr:to>
      <xdr:col>33</xdr:col>
      <xdr:colOff>118283</xdr:colOff>
      <xdr:row>758</xdr:row>
      <xdr:rowOff>106844</xdr:rowOff>
    </xdr:to>
    <xdr:sp macro="" textlink="">
      <xdr:nvSpPr>
        <xdr:cNvPr id="3" name="正方形/長方形 2"/>
        <xdr:cNvSpPr/>
      </xdr:nvSpPr>
      <xdr:spPr>
        <a:xfrm>
          <a:off x="4574499" y="240862771"/>
          <a:ext cx="2279320" cy="770859"/>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Ａ．民間会社、大学等</a:t>
          </a:r>
          <a:endParaRPr kumimoji="1" lang="en-US" altLang="ja-JP" sz="1100"/>
        </a:p>
        <a:p>
          <a:pPr algn="ctr"/>
          <a:r>
            <a:rPr kumimoji="1" lang="en-US" altLang="ja-JP" sz="1100"/>
            <a:t>100</a:t>
          </a:r>
          <a:r>
            <a:rPr kumimoji="1" lang="ja-JP" altLang="en-US" sz="1100"/>
            <a:t>百万円</a:t>
          </a:r>
        </a:p>
      </xdr:txBody>
    </xdr:sp>
    <xdr:clientData/>
  </xdr:twoCellAnchor>
  <xdr:twoCellAnchor>
    <xdr:from>
      <xdr:col>28</xdr:col>
      <xdr:colOff>11827</xdr:colOff>
      <xdr:row>753</xdr:row>
      <xdr:rowOff>180132</xdr:rowOff>
    </xdr:from>
    <xdr:to>
      <xdr:col>28</xdr:col>
      <xdr:colOff>11827</xdr:colOff>
      <xdr:row>756</xdr:row>
      <xdr:rowOff>43557</xdr:rowOff>
    </xdr:to>
    <xdr:cxnSp macro="">
      <xdr:nvCxnSpPr>
        <xdr:cNvPr id="4" name="直線矢印コネクタ 3"/>
        <xdr:cNvCxnSpPr>
          <a:endCxn id="3" idx="0"/>
        </xdr:cNvCxnSpPr>
      </xdr:nvCxnSpPr>
      <xdr:spPr>
        <a:xfrm>
          <a:off x="5726827" y="239937989"/>
          <a:ext cx="0" cy="92478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68036</xdr:colOff>
      <xdr:row>752</xdr:row>
      <xdr:rowOff>84900</xdr:rowOff>
    </xdr:from>
    <xdr:to>
      <xdr:col>33</xdr:col>
      <xdr:colOff>95189</xdr:colOff>
      <xdr:row>753</xdr:row>
      <xdr:rowOff>149456</xdr:rowOff>
    </xdr:to>
    <xdr:sp macro="" textlink="">
      <xdr:nvSpPr>
        <xdr:cNvPr id="5" name="大かっこ 4"/>
        <xdr:cNvSpPr/>
      </xdr:nvSpPr>
      <xdr:spPr>
        <a:xfrm>
          <a:off x="4558393" y="239488971"/>
          <a:ext cx="2272332" cy="418342"/>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latin typeface="+mn-lt"/>
              <a:ea typeface="+mn-ea"/>
              <a:cs typeface="+mn-cs"/>
            </a:rPr>
            <a:t>全体の指導等</a:t>
          </a:r>
          <a:endParaRPr lang="ja-JP" altLang="ja-JP">
            <a:solidFill>
              <a:schemeClr val="tx1"/>
            </a:solidFill>
          </a:endParaRPr>
        </a:p>
      </xdr:txBody>
    </xdr:sp>
    <xdr:clientData/>
  </xdr:twoCellAnchor>
  <xdr:twoCellAnchor>
    <xdr:from>
      <xdr:col>22</xdr:col>
      <xdr:colOff>70418</xdr:colOff>
      <xdr:row>758</xdr:row>
      <xdr:rowOff>157646</xdr:rowOff>
    </xdr:from>
    <xdr:to>
      <xdr:col>33</xdr:col>
      <xdr:colOff>107096</xdr:colOff>
      <xdr:row>759</xdr:row>
      <xdr:rowOff>222204</xdr:rowOff>
    </xdr:to>
    <xdr:sp macro="" textlink="">
      <xdr:nvSpPr>
        <xdr:cNvPr id="6" name="大かっこ 5"/>
        <xdr:cNvSpPr/>
      </xdr:nvSpPr>
      <xdr:spPr>
        <a:xfrm>
          <a:off x="4560775" y="241684432"/>
          <a:ext cx="2281857" cy="418343"/>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latin typeface="+mn-lt"/>
              <a:ea typeface="+mn-ea"/>
              <a:cs typeface="+mn-cs"/>
            </a:rPr>
            <a:t>             </a:t>
          </a:r>
          <a:r>
            <a:rPr kumimoji="1" lang="ja-JP" altLang="en-US" sz="1100">
              <a:solidFill>
                <a:schemeClr val="tx1"/>
              </a:solidFill>
              <a:latin typeface="+mn-lt"/>
              <a:ea typeface="+mn-ea"/>
              <a:cs typeface="+mn-cs"/>
            </a:rPr>
            <a:t>研究開発の実施等</a:t>
          </a:r>
          <a:endParaRPr lang="ja-JP" altLang="ja-JP">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AJ3" sqref="AJ3:AW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722</v>
      </c>
      <c r="AK2" s="206"/>
      <c r="AL2" s="206"/>
      <c r="AM2" s="206"/>
      <c r="AN2" s="98" t="s">
        <v>407</v>
      </c>
      <c r="AO2" s="206">
        <v>20</v>
      </c>
      <c r="AP2" s="206"/>
      <c r="AQ2" s="206"/>
      <c r="AR2" s="99" t="s">
        <v>710</v>
      </c>
      <c r="AS2" s="207">
        <v>509</v>
      </c>
      <c r="AT2" s="207"/>
      <c r="AU2" s="207"/>
      <c r="AV2" s="98" t="str">
        <f>IF(AW2="","","-")</f>
        <v/>
      </c>
      <c r="AW2" s="394"/>
      <c r="AX2" s="394"/>
    </row>
    <row r="3" spans="1:50" ht="21" customHeight="1" thickBot="1" x14ac:dyDescent="0.2">
      <c r="A3" s="519" t="s">
        <v>703</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711</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721</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712</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510</v>
      </c>
      <c r="H5" s="555"/>
      <c r="I5" s="555"/>
      <c r="J5" s="555"/>
      <c r="K5" s="555"/>
      <c r="L5" s="555"/>
      <c r="M5" s="556" t="s">
        <v>66</v>
      </c>
      <c r="N5" s="557"/>
      <c r="O5" s="557"/>
      <c r="P5" s="557"/>
      <c r="Q5" s="557"/>
      <c r="R5" s="558"/>
      <c r="S5" s="559" t="s">
        <v>513</v>
      </c>
      <c r="T5" s="555"/>
      <c r="U5" s="555"/>
      <c r="V5" s="555"/>
      <c r="W5" s="555"/>
      <c r="X5" s="560"/>
      <c r="Y5" s="713" t="s">
        <v>3</v>
      </c>
      <c r="Z5" s="714"/>
      <c r="AA5" s="714"/>
      <c r="AB5" s="714"/>
      <c r="AC5" s="714"/>
      <c r="AD5" s="715"/>
      <c r="AE5" s="716" t="s">
        <v>713</v>
      </c>
      <c r="AF5" s="716"/>
      <c r="AG5" s="716"/>
      <c r="AH5" s="716"/>
      <c r="AI5" s="716"/>
      <c r="AJ5" s="716"/>
      <c r="AK5" s="716"/>
      <c r="AL5" s="716"/>
      <c r="AM5" s="716"/>
      <c r="AN5" s="716"/>
      <c r="AO5" s="716"/>
      <c r="AP5" s="717"/>
      <c r="AQ5" s="718" t="s">
        <v>723</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76.5" customHeight="1" x14ac:dyDescent="0.15">
      <c r="A7" s="820" t="s">
        <v>22</v>
      </c>
      <c r="B7" s="821"/>
      <c r="C7" s="821"/>
      <c r="D7" s="821"/>
      <c r="E7" s="821"/>
      <c r="F7" s="822"/>
      <c r="G7" s="823" t="s">
        <v>724</v>
      </c>
      <c r="H7" s="824"/>
      <c r="I7" s="824"/>
      <c r="J7" s="824"/>
      <c r="K7" s="824"/>
      <c r="L7" s="824"/>
      <c r="M7" s="824"/>
      <c r="N7" s="824"/>
      <c r="O7" s="824"/>
      <c r="P7" s="824"/>
      <c r="Q7" s="824"/>
      <c r="R7" s="824"/>
      <c r="S7" s="824"/>
      <c r="T7" s="824"/>
      <c r="U7" s="824"/>
      <c r="V7" s="824"/>
      <c r="W7" s="824"/>
      <c r="X7" s="825"/>
      <c r="Y7" s="392" t="s">
        <v>390</v>
      </c>
      <c r="Z7" s="296"/>
      <c r="AA7" s="296"/>
      <c r="AB7" s="296"/>
      <c r="AC7" s="296"/>
      <c r="AD7" s="393"/>
      <c r="AE7" s="379" t="s">
        <v>725</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0" t="s">
        <v>256</v>
      </c>
      <c r="B8" s="821"/>
      <c r="C8" s="821"/>
      <c r="D8" s="821"/>
      <c r="E8" s="821"/>
      <c r="F8" s="822"/>
      <c r="G8" s="218" t="str">
        <f>入力規則等!A27</f>
        <v>科学技術・イノベーション、交通安全対策</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726</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727</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t="s">
        <v>714</v>
      </c>
      <c r="Q13" s="164"/>
      <c r="R13" s="164"/>
      <c r="S13" s="164"/>
      <c r="T13" s="164"/>
      <c r="U13" s="164"/>
      <c r="V13" s="165"/>
      <c r="W13" s="163" t="s">
        <v>714</v>
      </c>
      <c r="X13" s="164"/>
      <c r="Y13" s="164"/>
      <c r="Z13" s="164"/>
      <c r="AA13" s="164"/>
      <c r="AB13" s="164"/>
      <c r="AC13" s="165"/>
      <c r="AD13" s="163" t="s">
        <v>714</v>
      </c>
      <c r="AE13" s="164"/>
      <c r="AF13" s="164"/>
      <c r="AG13" s="164"/>
      <c r="AH13" s="164"/>
      <c r="AI13" s="164"/>
      <c r="AJ13" s="165"/>
      <c r="AK13" s="163" t="s">
        <v>724</v>
      </c>
      <c r="AL13" s="164"/>
      <c r="AM13" s="164"/>
      <c r="AN13" s="164"/>
      <c r="AO13" s="164"/>
      <c r="AP13" s="164"/>
      <c r="AQ13" s="165"/>
      <c r="AR13" s="160"/>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t="s">
        <v>714</v>
      </c>
      <c r="Q14" s="164"/>
      <c r="R14" s="164"/>
      <c r="S14" s="164"/>
      <c r="T14" s="164"/>
      <c r="U14" s="164"/>
      <c r="V14" s="165"/>
      <c r="W14" s="163" t="s">
        <v>714</v>
      </c>
      <c r="X14" s="164"/>
      <c r="Y14" s="164"/>
      <c r="Z14" s="164"/>
      <c r="AA14" s="164"/>
      <c r="AB14" s="164"/>
      <c r="AC14" s="165"/>
      <c r="AD14" s="163">
        <v>100</v>
      </c>
      <c r="AE14" s="164"/>
      <c r="AF14" s="164"/>
      <c r="AG14" s="164"/>
      <c r="AH14" s="164"/>
      <c r="AI14" s="164"/>
      <c r="AJ14" s="165"/>
      <c r="AK14" s="163" t="s">
        <v>724</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714</v>
      </c>
      <c r="Q15" s="164"/>
      <c r="R15" s="164"/>
      <c r="S15" s="164"/>
      <c r="T15" s="164"/>
      <c r="U15" s="164"/>
      <c r="V15" s="165"/>
      <c r="W15" s="163" t="s">
        <v>714</v>
      </c>
      <c r="X15" s="164"/>
      <c r="Y15" s="164"/>
      <c r="Z15" s="164"/>
      <c r="AA15" s="164"/>
      <c r="AB15" s="164"/>
      <c r="AC15" s="165"/>
      <c r="AD15" s="163" t="s">
        <v>714</v>
      </c>
      <c r="AE15" s="164"/>
      <c r="AF15" s="164"/>
      <c r="AG15" s="164"/>
      <c r="AH15" s="164"/>
      <c r="AI15" s="164"/>
      <c r="AJ15" s="165"/>
      <c r="AK15" s="163">
        <v>100</v>
      </c>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714</v>
      </c>
      <c r="Q16" s="164"/>
      <c r="R16" s="164"/>
      <c r="S16" s="164"/>
      <c r="T16" s="164"/>
      <c r="U16" s="164"/>
      <c r="V16" s="165"/>
      <c r="W16" s="163" t="s">
        <v>714</v>
      </c>
      <c r="X16" s="164"/>
      <c r="Y16" s="164"/>
      <c r="Z16" s="164"/>
      <c r="AA16" s="164"/>
      <c r="AB16" s="164"/>
      <c r="AC16" s="165"/>
      <c r="AD16" s="163">
        <v>-100</v>
      </c>
      <c r="AE16" s="164"/>
      <c r="AF16" s="164"/>
      <c r="AG16" s="164"/>
      <c r="AH16" s="164"/>
      <c r="AI16" s="164"/>
      <c r="AJ16" s="165"/>
      <c r="AK16" s="163" t="s">
        <v>724</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714</v>
      </c>
      <c r="Q17" s="164"/>
      <c r="R17" s="164"/>
      <c r="S17" s="164"/>
      <c r="T17" s="164"/>
      <c r="U17" s="164"/>
      <c r="V17" s="165"/>
      <c r="W17" s="163" t="s">
        <v>714</v>
      </c>
      <c r="X17" s="164"/>
      <c r="Y17" s="164"/>
      <c r="Z17" s="164"/>
      <c r="AA17" s="164"/>
      <c r="AB17" s="164"/>
      <c r="AC17" s="165"/>
      <c r="AD17" s="163" t="s">
        <v>714</v>
      </c>
      <c r="AE17" s="164"/>
      <c r="AF17" s="164"/>
      <c r="AG17" s="164"/>
      <c r="AH17" s="164"/>
      <c r="AI17" s="164"/>
      <c r="AJ17" s="165"/>
      <c r="AK17" s="163" t="s">
        <v>724</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0</v>
      </c>
      <c r="Q18" s="170"/>
      <c r="R18" s="170"/>
      <c r="S18" s="170"/>
      <c r="T18" s="170"/>
      <c r="U18" s="170"/>
      <c r="V18" s="171"/>
      <c r="W18" s="169">
        <f>SUM(W13:AC17)</f>
        <v>0</v>
      </c>
      <c r="X18" s="170"/>
      <c r="Y18" s="170"/>
      <c r="Z18" s="170"/>
      <c r="AA18" s="170"/>
      <c r="AB18" s="170"/>
      <c r="AC18" s="171"/>
      <c r="AD18" s="169">
        <f>SUM(AD13:AJ17)</f>
        <v>0</v>
      </c>
      <c r="AE18" s="170"/>
      <c r="AF18" s="170"/>
      <c r="AG18" s="170"/>
      <c r="AH18" s="170"/>
      <c r="AI18" s="170"/>
      <c r="AJ18" s="171"/>
      <c r="AK18" s="169">
        <f>SUM(AK13:AQ17)</f>
        <v>100</v>
      </c>
      <c r="AL18" s="170"/>
      <c r="AM18" s="170"/>
      <c r="AN18" s="170"/>
      <c r="AO18" s="170"/>
      <c r="AP18" s="170"/>
      <c r="AQ18" s="171"/>
      <c r="AR18" s="169">
        <f>SUM(AR13:AX17)</f>
        <v>0</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0</v>
      </c>
      <c r="Q19" s="164"/>
      <c r="R19" s="164"/>
      <c r="S19" s="164"/>
      <c r="T19" s="164"/>
      <c r="U19" s="164"/>
      <c r="V19" s="165"/>
      <c r="W19" s="163">
        <v>0</v>
      </c>
      <c r="X19" s="164"/>
      <c r="Y19" s="164"/>
      <c r="Z19" s="164"/>
      <c r="AA19" s="164"/>
      <c r="AB19" s="164"/>
      <c r="AC19" s="165"/>
      <c r="AD19" s="163">
        <v>0</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t="str">
        <f>IF(P18=0, "-", SUM(P19)/P18)</f>
        <v>-</v>
      </c>
      <c r="Q20" s="535"/>
      <c r="R20" s="535"/>
      <c r="S20" s="535"/>
      <c r="T20" s="535"/>
      <c r="U20" s="535"/>
      <c r="V20" s="535"/>
      <c r="W20" s="535" t="str">
        <f t="shared" ref="W20" si="0">IF(W18=0, "-", SUM(W19)/W18)</f>
        <v>-</v>
      </c>
      <c r="X20" s="535"/>
      <c r="Y20" s="535"/>
      <c r="Z20" s="535"/>
      <c r="AA20" s="535"/>
      <c r="AB20" s="535"/>
      <c r="AC20" s="535"/>
      <c r="AD20" s="535" t="str">
        <f t="shared" ref="AD20" si="1">IF(AD18=0, "-", SUM(AD19)/AD18)</f>
        <v>-</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354</v>
      </c>
      <c r="H21" s="919"/>
      <c r="I21" s="919"/>
      <c r="J21" s="919"/>
      <c r="K21" s="919"/>
      <c r="L21" s="919"/>
      <c r="M21" s="919"/>
      <c r="N21" s="919"/>
      <c r="O21" s="919"/>
      <c r="P21" s="535" t="str">
        <f>IF(P19=0, "-", SUM(P19)/SUM(P13,P14))</f>
        <v>-</v>
      </c>
      <c r="Q21" s="535"/>
      <c r="R21" s="535"/>
      <c r="S21" s="535"/>
      <c r="T21" s="535"/>
      <c r="U21" s="535"/>
      <c r="V21" s="535"/>
      <c r="W21" s="535" t="str">
        <f t="shared" ref="W21" si="2">IF(W19=0, "-", SUM(W19)/SUM(W13,W14))</f>
        <v>-</v>
      </c>
      <c r="X21" s="535"/>
      <c r="Y21" s="535"/>
      <c r="Z21" s="535"/>
      <c r="AA21" s="535"/>
      <c r="AB21" s="535"/>
      <c r="AC21" s="535"/>
      <c r="AD21" s="535" t="str">
        <f t="shared" ref="AD21" si="3">IF(AD19=0, "-", SUM(AD19)/SUM(AD13,AD14))</f>
        <v>-</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c r="H23" s="133"/>
      <c r="I23" s="133"/>
      <c r="J23" s="133"/>
      <c r="K23" s="133"/>
      <c r="L23" s="133"/>
      <c r="M23" s="133"/>
      <c r="N23" s="133"/>
      <c r="O23" s="134"/>
      <c r="P23" s="160"/>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t="e">
        <f>P29-SUM(P23:P27)</f>
        <v>#VALUE!</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t="str">
        <f>AK13</f>
        <v>-</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391</v>
      </c>
      <c r="AF30" s="383"/>
      <c r="AG30" s="383"/>
      <c r="AH30" s="384"/>
      <c r="AI30" s="385" t="s">
        <v>413</v>
      </c>
      <c r="AJ30" s="385"/>
      <c r="AK30" s="385"/>
      <c r="AL30" s="382"/>
      <c r="AM30" s="385" t="s">
        <v>510</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737</v>
      </c>
      <c r="AR31" s="178"/>
      <c r="AS31" s="179" t="s">
        <v>233</v>
      </c>
      <c r="AT31" s="202"/>
      <c r="AU31" s="271">
        <v>3</v>
      </c>
      <c r="AV31" s="271"/>
      <c r="AW31" s="375" t="s">
        <v>179</v>
      </c>
      <c r="AX31" s="376"/>
    </row>
    <row r="32" spans="1:50" ht="23.25" customHeight="1" x14ac:dyDescent="0.15">
      <c r="A32" s="511"/>
      <c r="B32" s="509"/>
      <c r="C32" s="509"/>
      <c r="D32" s="509"/>
      <c r="E32" s="509"/>
      <c r="F32" s="510"/>
      <c r="G32" s="536" t="s">
        <v>715</v>
      </c>
      <c r="H32" s="537"/>
      <c r="I32" s="537"/>
      <c r="J32" s="537"/>
      <c r="K32" s="537"/>
      <c r="L32" s="537"/>
      <c r="M32" s="537"/>
      <c r="N32" s="537"/>
      <c r="O32" s="538"/>
      <c r="P32" s="191" t="s">
        <v>716</v>
      </c>
      <c r="Q32" s="191"/>
      <c r="R32" s="191"/>
      <c r="S32" s="191"/>
      <c r="T32" s="191"/>
      <c r="U32" s="191"/>
      <c r="V32" s="191"/>
      <c r="W32" s="191"/>
      <c r="X32" s="233"/>
      <c r="Y32" s="339" t="s">
        <v>12</v>
      </c>
      <c r="Z32" s="545"/>
      <c r="AA32" s="546"/>
      <c r="AB32" s="547" t="s">
        <v>717</v>
      </c>
      <c r="AC32" s="547"/>
      <c r="AD32" s="547"/>
      <c r="AE32" s="363" t="s">
        <v>714</v>
      </c>
      <c r="AF32" s="364"/>
      <c r="AG32" s="364"/>
      <c r="AH32" s="364"/>
      <c r="AI32" s="363" t="s">
        <v>714</v>
      </c>
      <c r="AJ32" s="364"/>
      <c r="AK32" s="364"/>
      <c r="AL32" s="364"/>
      <c r="AM32" s="363" t="s">
        <v>724</v>
      </c>
      <c r="AN32" s="364"/>
      <c r="AO32" s="364"/>
      <c r="AP32" s="364"/>
      <c r="AQ32" s="166" t="s">
        <v>714</v>
      </c>
      <c r="AR32" s="167"/>
      <c r="AS32" s="167"/>
      <c r="AT32" s="168"/>
      <c r="AU32" s="364" t="s">
        <v>714</v>
      </c>
      <c r="AV32" s="364"/>
      <c r="AW32" s="364"/>
      <c r="AX32" s="365"/>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717</v>
      </c>
      <c r="AC33" s="518"/>
      <c r="AD33" s="518"/>
      <c r="AE33" s="363" t="s">
        <v>714</v>
      </c>
      <c r="AF33" s="364"/>
      <c r="AG33" s="364"/>
      <c r="AH33" s="364"/>
      <c r="AI33" s="363" t="s">
        <v>714</v>
      </c>
      <c r="AJ33" s="364"/>
      <c r="AK33" s="364"/>
      <c r="AL33" s="364"/>
      <c r="AM33" s="363" t="s">
        <v>724</v>
      </c>
      <c r="AN33" s="364"/>
      <c r="AO33" s="364"/>
      <c r="AP33" s="364"/>
      <c r="AQ33" s="166" t="s">
        <v>714</v>
      </c>
      <c r="AR33" s="167"/>
      <c r="AS33" s="167"/>
      <c r="AT33" s="168"/>
      <c r="AU33" s="364">
        <v>1</v>
      </c>
      <c r="AV33" s="364"/>
      <c r="AW33" s="364"/>
      <c r="AX33" s="365"/>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t="s">
        <v>714</v>
      </c>
      <c r="AF34" s="364"/>
      <c r="AG34" s="364"/>
      <c r="AH34" s="364"/>
      <c r="AI34" s="363" t="s">
        <v>714</v>
      </c>
      <c r="AJ34" s="364"/>
      <c r="AK34" s="364"/>
      <c r="AL34" s="364"/>
      <c r="AM34" s="363" t="s">
        <v>724</v>
      </c>
      <c r="AN34" s="364"/>
      <c r="AO34" s="364"/>
      <c r="AP34" s="364"/>
      <c r="AQ34" s="166" t="s">
        <v>714</v>
      </c>
      <c r="AR34" s="167"/>
      <c r="AS34" s="167"/>
      <c r="AT34" s="168"/>
      <c r="AU34" s="364" t="s">
        <v>714</v>
      </c>
      <c r="AV34" s="364"/>
      <c r="AW34" s="364"/>
      <c r="AX34" s="365"/>
    </row>
    <row r="35" spans="1:51" ht="23.25" customHeight="1" x14ac:dyDescent="0.15">
      <c r="A35" s="891" t="s">
        <v>381</v>
      </c>
      <c r="B35" s="892"/>
      <c r="C35" s="892"/>
      <c r="D35" s="892"/>
      <c r="E35" s="892"/>
      <c r="F35" s="893"/>
      <c r="G35" s="897" t="s">
        <v>728</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thickBot="1" x14ac:dyDescent="0.2">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15">
      <c r="A37" s="640" t="s">
        <v>349</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391</v>
      </c>
      <c r="AF37" s="335"/>
      <c r="AG37" s="335"/>
      <c r="AH37" s="335"/>
      <c r="AI37" s="335" t="s">
        <v>413</v>
      </c>
      <c r="AJ37" s="335"/>
      <c r="AK37" s="335"/>
      <c r="AL37" s="335"/>
      <c r="AM37" s="335" t="s">
        <v>510</v>
      </c>
      <c r="AN37" s="335"/>
      <c r="AO37" s="335"/>
      <c r="AP37" s="335"/>
      <c r="AQ37" s="267" t="s">
        <v>232</v>
      </c>
      <c r="AR37" s="268"/>
      <c r="AS37" s="268"/>
      <c r="AT37" s="269"/>
      <c r="AU37" s="377" t="s">
        <v>134</v>
      </c>
      <c r="AV37" s="377"/>
      <c r="AW37" s="377"/>
      <c r="AX37" s="378"/>
      <c r="AY37">
        <f>COUNTA($G$39)</f>
        <v>0</v>
      </c>
    </row>
    <row r="38" spans="1:51" ht="18.75" hidden="1"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1" t="s">
        <v>381</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x14ac:dyDescent="0.15">
      <c r="A44" s="640" t="s">
        <v>349</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391</v>
      </c>
      <c r="AF44" s="335"/>
      <c r="AG44" s="335"/>
      <c r="AH44" s="335"/>
      <c r="AI44" s="335" t="s">
        <v>413</v>
      </c>
      <c r="AJ44" s="335"/>
      <c r="AK44" s="335"/>
      <c r="AL44" s="335"/>
      <c r="AM44" s="335" t="s">
        <v>510</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349</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391</v>
      </c>
      <c r="AF51" s="335"/>
      <c r="AG51" s="335"/>
      <c r="AH51" s="335"/>
      <c r="AI51" s="335" t="s">
        <v>413</v>
      </c>
      <c r="AJ51" s="335"/>
      <c r="AK51" s="335"/>
      <c r="AL51" s="335"/>
      <c r="AM51" s="335" t="s">
        <v>510</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349</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391</v>
      </c>
      <c r="AF58" s="335"/>
      <c r="AG58" s="335"/>
      <c r="AH58" s="335"/>
      <c r="AI58" s="335" t="s">
        <v>413</v>
      </c>
      <c r="AJ58" s="335"/>
      <c r="AK58" s="335"/>
      <c r="AL58" s="335"/>
      <c r="AM58" s="335" t="s">
        <v>510</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5" t="s">
        <v>391</v>
      </c>
      <c r="AF65" s="335"/>
      <c r="AG65" s="335"/>
      <c r="AH65" s="335"/>
      <c r="AI65" s="335" t="s">
        <v>413</v>
      </c>
      <c r="AJ65" s="335"/>
      <c r="AK65" s="335"/>
      <c r="AL65" s="335"/>
      <c r="AM65" s="335" t="s">
        <v>510</v>
      </c>
      <c r="AN65" s="335"/>
      <c r="AO65" s="335"/>
      <c r="AP65" s="335"/>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348</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371</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371</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372</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x14ac:dyDescent="0.15">
      <c r="A70" s="845" t="s">
        <v>355</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370</v>
      </c>
      <c r="X70" s="938"/>
      <c r="Y70" s="943" t="s">
        <v>12</v>
      </c>
      <c r="Z70" s="943"/>
      <c r="AA70" s="944"/>
      <c r="AB70" s="945" t="s">
        <v>371</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371</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372</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x14ac:dyDescent="0.15">
      <c r="A73" s="831" t="s">
        <v>350</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391</v>
      </c>
      <c r="AF73" s="335"/>
      <c r="AG73" s="335"/>
      <c r="AH73" s="335"/>
      <c r="AI73" s="335" t="s">
        <v>413</v>
      </c>
      <c r="AJ73" s="335"/>
      <c r="AK73" s="335"/>
      <c r="AL73" s="335"/>
      <c r="AM73" s="335" t="s">
        <v>510</v>
      </c>
      <c r="AN73" s="335"/>
      <c r="AO73" s="335"/>
      <c r="AP73" s="335"/>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6" t="s">
        <v>384</v>
      </c>
      <c r="B78" s="907"/>
      <c r="C78" s="907"/>
      <c r="D78" s="907"/>
      <c r="E78" s="904" t="s">
        <v>328</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t="s">
        <v>342</v>
      </c>
      <c r="AS79" s="126"/>
      <c r="AT79" s="127"/>
      <c r="AU79" s="127"/>
      <c r="AV79" s="127"/>
      <c r="AW79" s="127"/>
      <c r="AX79" s="128"/>
      <c r="AY79">
        <f>COUNTIF($AR$79,"☑")</f>
        <v>0</v>
      </c>
    </row>
    <row r="80" spans="1:51" ht="18.75" hidden="1" customHeight="1" x14ac:dyDescent="0.15">
      <c r="A80" s="515"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701</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391</v>
      </c>
      <c r="AF85" s="335"/>
      <c r="AG85" s="335"/>
      <c r="AH85" s="335"/>
      <c r="AI85" s="335" t="s">
        <v>413</v>
      </c>
      <c r="AJ85" s="335"/>
      <c r="AK85" s="335"/>
      <c r="AL85" s="335"/>
      <c r="AM85" s="335" t="s">
        <v>510</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391</v>
      </c>
      <c r="AF90" s="335"/>
      <c r="AG90" s="335"/>
      <c r="AH90" s="335"/>
      <c r="AI90" s="335" t="s">
        <v>413</v>
      </c>
      <c r="AJ90" s="335"/>
      <c r="AK90" s="335"/>
      <c r="AL90" s="335"/>
      <c r="AM90" s="335" t="s">
        <v>510</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391</v>
      </c>
      <c r="AF95" s="335"/>
      <c r="AG95" s="335"/>
      <c r="AH95" s="335"/>
      <c r="AI95" s="335" t="s">
        <v>413</v>
      </c>
      <c r="AJ95" s="335"/>
      <c r="AK95" s="335"/>
      <c r="AL95" s="335"/>
      <c r="AM95" s="335" t="s">
        <v>510</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391</v>
      </c>
      <c r="AF100" s="818"/>
      <c r="AG100" s="818"/>
      <c r="AH100" s="819"/>
      <c r="AI100" s="817" t="s">
        <v>413</v>
      </c>
      <c r="AJ100" s="818"/>
      <c r="AK100" s="818"/>
      <c r="AL100" s="819"/>
      <c r="AM100" s="817" t="s">
        <v>510</v>
      </c>
      <c r="AN100" s="818"/>
      <c r="AO100" s="818"/>
      <c r="AP100" s="819"/>
      <c r="AQ100" s="920" t="s">
        <v>418</v>
      </c>
      <c r="AR100" s="921"/>
      <c r="AS100" s="921"/>
      <c r="AT100" s="922"/>
      <c r="AU100" s="920" t="s">
        <v>542</v>
      </c>
      <c r="AV100" s="921"/>
      <c r="AW100" s="921"/>
      <c r="AX100" s="923"/>
    </row>
    <row r="101" spans="1:60" ht="23.25" customHeight="1" x14ac:dyDescent="0.15">
      <c r="A101" s="487"/>
      <c r="B101" s="488"/>
      <c r="C101" s="488"/>
      <c r="D101" s="488"/>
      <c r="E101" s="488"/>
      <c r="F101" s="489"/>
      <c r="G101" s="191" t="s">
        <v>729</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717</v>
      </c>
      <c r="AC101" s="547"/>
      <c r="AD101" s="547"/>
      <c r="AE101" s="358" t="s">
        <v>714</v>
      </c>
      <c r="AF101" s="358"/>
      <c r="AG101" s="358"/>
      <c r="AH101" s="358"/>
      <c r="AI101" s="358" t="s">
        <v>714</v>
      </c>
      <c r="AJ101" s="358"/>
      <c r="AK101" s="358"/>
      <c r="AL101" s="358"/>
      <c r="AM101" s="358" t="s">
        <v>724</v>
      </c>
      <c r="AN101" s="358"/>
      <c r="AO101" s="358"/>
      <c r="AP101" s="358"/>
      <c r="AQ101" s="358" t="s">
        <v>737</v>
      </c>
      <c r="AR101" s="358"/>
      <c r="AS101" s="358"/>
      <c r="AT101" s="358"/>
      <c r="AU101" s="363" t="s">
        <v>737</v>
      </c>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717</v>
      </c>
      <c r="AC102" s="547"/>
      <c r="AD102" s="547"/>
      <c r="AE102" s="358" t="s">
        <v>714</v>
      </c>
      <c r="AF102" s="358"/>
      <c r="AG102" s="358"/>
      <c r="AH102" s="358"/>
      <c r="AI102" s="358" t="s">
        <v>714</v>
      </c>
      <c r="AJ102" s="358"/>
      <c r="AK102" s="358"/>
      <c r="AL102" s="358"/>
      <c r="AM102" s="358" t="s">
        <v>724</v>
      </c>
      <c r="AN102" s="358"/>
      <c r="AO102" s="358"/>
      <c r="AP102" s="358"/>
      <c r="AQ102" s="358">
        <v>1</v>
      </c>
      <c r="AR102" s="358"/>
      <c r="AS102" s="358"/>
      <c r="AT102" s="358"/>
      <c r="AU102" s="371" t="s">
        <v>737</v>
      </c>
      <c r="AV102" s="372"/>
      <c r="AW102" s="372"/>
      <c r="AX102" s="924"/>
    </row>
    <row r="103" spans="1:60" ht="31.5" hidden="1" customHeight="1" x14ac:dyDescent="0.15">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391</v>
      </c>
      <c r="AF103" s="335"/>
      <c r="AG103" s="335"/>
      <c r="AH103" s="335"/>
      <c r="AI103" s="335" t="s">
        <v>413</v>
      </c>
      <c r="AJ103" s="335"/>
      <c r="AK103" s="335"/>
      <c r="AL103" s="335"/>
      <c r="AM103" s="335" t="s">
        <v>510</v>
      </c>
      <c r="AN103" s="335"/>
      <c r="AO103" s="335"/>
      <c r="AP103" s="335"/>
      <c r="AQ103" s="360" t="s">
        <v>418</v>
      </c>
      <c r="AR103" s="361"/>
      <c r="AS103" s="361"/>
      <c r="AT103" s="361"/>
      <c r="AU103" s="360" t="s">
        <v>542</v>
      </c>
      <c r="AV103" s="361"/>
      <c r="AW103" s="361"/>
      <c r="AX103" s="362"/>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391</v>
      </c>
      <c r="AF106" s="335"/>
      <c r="AG106" s="335"/>
      <c r="AH106" s="335"/>
      <c r="AI106" s="335" t="s">
        <v>413</v>
      </c>
      <c r="AJ106" s="335"/>
      <c r="AK106" s="335"/>
      <c r="AL106" s="335"/>
      <c r="AM106" s="335" t="s">
        <v>510</v>
      </c>
      <c r="AN106" s="335"/>
      <c r="AO106" s="335"/>
      <c r="AP106" s="335"/>
      <c r="AQ106" s="360" t="s">
        <v>418</v>
      </c>
      <c r="AR106" s="361"/>
      <c r="AS106" s="361"/>
      <c r="AT106" s="361"/>
      <c r="AU106" s="360" t="s">
        <v>542</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391</v>
      </c>
      <c r="AF109" s="335"/>
      <c r="AG109" s="335"/>
      <c r="AH109" s="335"/>
      <c r="AI109" s="335" t="s">
        <v>413</v>
      </c>
      <c r="AJ109" s="335"/>
      <c r="AK109" s="335"/>
      <c r="AL109" s="335"/>
      <c r="AM109" s="335" t="s">
        <v>510</v>
      </c>
      <c r="AN109" s="335"/>
      <c r="AO109" s="335"/>
      <c r="AP109" s="335"/>
      <c r="AQ109" s="360" t="s">
        <v>418</v>
      </c>
      <c r="AR109" s="361"/>
      <c r="AS109" s="361"/>
      <c r="AT109" s="361"/>
      <c r="AU109" s="360" t="s">
        <v>542</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391</v>
      </c>
      <c r="AF112" s="335"/>
      <c r="AG112" s="335"/>
      <c r="AH112" s="335"/>
      <c r="AI112" s="335" t="s">
        <v>413</v>
      </c>
      <c r="AJ112" s="335"/>
      <c r="AK112" s="335"/>
      <c r="AL112" s="335"/>
      <c r="AM112" s="335" t="s">
        <v>510</v>
      </c>
      <c r="AN112" s="335"/>
      <c r="AO112" s="335"/>
      <c r="AP112" s="335"/>
      <c r="AQ112" s="360" t="s">
        <v>418</v>
      </c>
      <c r="AR112" s="361"/>
      <c r="AS112" s="361"/>
      <c r="AT112" s="361"/>
      <c r="AU112" s="360" t="s">
        <v>542</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391</v>
      </c>
      <c r="AF115" s="335"/>
      <c r="AG115" s="335"/>
      <c r="AH115" s="335"/>
      <c r="AI115" s="335" t="s">
        <v>413</v>
      </c>
      <c r="AJ115" s="335"/>
      <c r="AK115" s="335"/>
      <c r="AL115" s="335"/>
      <c r="AM115" s="335" t="s">
        <v>510</v>
      </c>
      <c r="AN115" s="335"/>
      <c r="AO115" s="335"/>
      <c r="AP115" s="335"/>
      <c r="AQ115" s="336" t="s">
        <v>543</v>
      </c>
      <c r="AR115" s="337"/>
      <c r="AS115" s="337"/>
      <c r="AT115" s="337"/>
      <c r="AU115" s="337"/>
      <c r="AV115" s="337"/>
      <c r="AW115" s="337"/>
      <c r="AX115" s="338"/>
    </row>
    <row r="116" spans="1:51" ht="23.25" customHeight="1" x14ac:dyDescent="0.15">
      <c r="A116" s="292"/>
      <c r="B116" s="293"/>
      <c r="C116" s="293"/>
      <c r="D116" s="293"/>
      <c r="E116" s="293"/>
      <c r="F116" s="294"/>
      <c r="G116" s="351" t="s">
        <v>730</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732</v>
      </c>
      <c r="AC116" s="301"/>
      <c r="AD116" s="302"/>
      <c r="AE116" s="358" t="s">
        <v>714</v>
      </c>
      <c r="AF116" s="358"/>
      <c r="AG116" s="358"/>
      <c r="AH116" s="358"/>
      <c r="AI116" s="358" t="s">
        <v>714</v>
      </c>
      <c r="AJ116" s="358"/>
      <c r="AK116" s="358"/>
      <c r="AL116" s="358"/>
      <c r="AM116" s="358" t="s">
        <v>724</v>
      </c>
      <c r="AN116" s="358"/>
      <c r="AO116" s="358"/>
      <c r="AP116" s="358"/>
      <c r="AQ116" s="363">
        <v>100</v>
      </c>
      <c r="AR116" s="364"/>
      <c r="AS116" s="364"/>
      <c r="AT116" s="364"/>
      <c r="AU116" s="364"/>
      <c r="AV116" s="364"/>
      <c r="AW116" s="364"/>
      <c r="AX116" s="365"/>
    </row>
    <row r="117" spans="1:51" ht="50.2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738</v>
      </c>
      <c r="AC117" s="343"/>
      <c r="AD117" s="344"/>
      <c r="AE117" s="306" t="s">
        <v>714</v>
      </c>
      <c r="AF117" s="306"/>
      <c r="AG117" s="306"/>
      <c r="AH117" s="306"/>
      <c r="AI117" s="306" t="s">
        <v>714</v>
      </c>
      <c r="AJ117" s="306"/>
      <c r="AK117" s="306"/>
      <c r="AL117" s="306"/>
      <c r="AM117" s="306" t="s">
        <v>724</v>
      </c>
      <c r="AN117" s="306"/>
      <c r="AO117" s="306"/>
      <c r="AP117" s="306"/>
      <c r="AQ117" s="306" t="s">
        <v>731</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391</v>
      </c>
      <c r="AF118" s="335"/>
      <c r="AG118" s="335"/>
      <c r="AH118" s="335"/>
      <c r="AI118" s="335" t="s">
        <v>413</v>
      </c>
      <c r="AJ118" s="335"/>
      <c r="AK118" s="335"/>
      <c r="AL118" s="335"/>
      <c r="AM118" s="335" t="s">
        <v>510</v>
      </c>
      <c r="AN118" s="335"/>
      <c r="AO118" s="335"/>
      <c r="AP118" s="335"/>
      <c r="AQ118" s="336" t="s">
        <v>543</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391</v>
      </c>
      <c r="AF121" s="335"/>
      <c r="AG121" s="335"/>
      <c r="AH121" s="335"/>
      <c r="AI121" s="335" t="s">
        <v>413</v>
      </c>
      <c r="AJ121" s="335"/>
      <c r="AK121" s="335"/>
      <c r="AL121" s="335"/>
      <c r="AM121" s="335" t="s">
        <v>510</v>
      </c>
      <c r="AN121" s="335"/>
      <c r="AO121" s="335"/>
      <c r="AP121" s="335"/>
      <c r="AQ121" s="336" t="s">
        <v>543</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391</v>
      </c>
      <c r="AF124" s="335"/>
      <c r="AG124" s="335"/>
      <c r="AH124" s="335"/>
      <c r="AI124" s="335" t="s">
        <v>413</v>
      </c>
      <c r="AJ124" s="335"/>
      <c r="AK124" s="335"/>
      <c r="AL124" s="335"/>
      <c r="AM124" s="335" t="s">
        <v>510</v>
      </c>
      <c r="AN124" s="335"/>
      <c r="AO124" s="335"/>
      <c r="AP124" s="335"/>
      <c r="AQ124" s="336" t="s">
        <v>543</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360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391</v>
      </c>
      <c r="AF127" s="335"/>
      <c r="AG127" s="335"/>
      <c r="AH127" s="335"/>
      <c r="AI127" s="335" t="s">
        <v>413</v>
      </c>
      <c r="AJ127" s="335"/>
      <c r="AK127" s="335"/>
      <c r="AL127" s="335"/>
      <c r="AM127" s="335" t="s">
        <v>510</v>
      </c>
      <c r="AN127" s="335"/>
      <c r="AO127" s="335"/>
      <c r="AP127" s="335"/>
      <c r="AQ127" s="336" t="s">
        <v>543</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360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406</v>
      </c>
      <c r="B130" s="985"/>
      <c r="C130" s="984" t="s">
        <v>236</v>
      </c>
      <c r="D130" s="985"/>
      <c r="E130" s="308" t="s">
        <v>265</v>
      </c>
      <c r="F130" s="309"/>
      <c r="G130" s="310" t="s">
        <v>718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719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714</v>
      </c>
      <c r="AR133" s="271"/>
      <c r="AS133" s="179" t="s">
        <v>233</v>
      </c>
      <c r="AT133" s="202"/>
      <c r="AU133" s="178" t="s">
        <v>714</v>
      </c>
      <c r="AV133" s="178"/>
      <c r="AW133" s="179" t="s">
        <v>179</v>
      </c>
      <c r="AX133" s="180"/>
      <c r="AY133">
        <f>$AY$132</f>
        <v>1</v>
      </c>
    </row>
    <row r="134" spans="1:51" ht="39.75" customHeight="1" x14ac:dyDescent="0.15">
      <c r="A134" s="988"/>
      <c r="B134" s="253"/>
      <c r="C134" s="252"/>
      <c r="D134" s="253"/>
      <c r="E134" s="252"/>
      <c r="F134" s="314"/>
      <c r="G134" s="232" t="s">
        <v>714</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714</v>
      </c>
      <c r="AC134" s="224"/>
      <c r="AD134" s="224"/>
      <c r="AE134" s="266" t="s">
        <v>714</v>
      </c>
      <c r="AF134" s="167"/>
      <c r="AG134" s="167"/>
      <c r="AH134" s="167"/>
      <c r="AI134" s="266" t="s">
        <v>714</v>
      </c>
      <c r="AJ134" s="167"/>
      <c r="AK134" s="167"/>
      <c r="AL134" s="167"/>
      <c r="AM134" s="266" t="s">
        <v>714</v>
      </c>
      <c r="AN134" s="167"/>
      <c r="AO134" s="167"/>
      <c r="AP134" s="167"/>
      <c r="AQ134" s="266" t="s">
        <v>714</v>
      </c>
      <c r="AR134" s="167"/>
      <c r="AS134" s="167"/>
      <c r="AT134" s="167"/>
      <c r="AU134" s="266" t="s">
        <v>714</v>
      </c>
      <c r="AV134" s="167"/>
      <c r="AW134" s="167"/>
      <c r="AX134" s="208"/>
      <c r="AY134">
        <f t="shared" ref="AY134:AY135" si="13">$AY$132</f>
        <v>1</v>
      </c>
    </row>
    <row r="135" spans="1:51" ht="39.7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714</v>
      </c>
      <c r="AC135" s="175"/>
      <c r="AD135" s="175"/>
      <c r="AE135" s="266" t="s">
        <v>714</v>
      </c>
      <c r="AF135" s="167"/>
      <c r="AG135" s="167"/>
      <c r="AH135" s="167"/>
      <c r="AI135" s="266" t="s">
        <v>714</v>
      </c>
      <c r="AJ135" s="167"/>
      <c r="AK135" s="167"/>
      <c r="AL135" s="167"/>
      <c r="AM135" s="266" t="s">
        <v>714</v>
      </c>
      <c r="AN135" s="167"/>
      <c r="AO135" s="167"/>
      <c r="AP135" s="167"/>
      <c r="AQ135" s="266" t="s">
        <v>714</v>
      </c>
      <c r="AR135" s="167"/>
      <c r="AS135" s="167"/>
      <c r="AT135" s="167"/>
      <c r="AU135" s="266" t="s">
        <v>714</v>
      </c>
      <c r="AV135" s="167"/>
      <c r="AW135" s="167"/>
      <c r="AX135" s="208"/>
      <c r="AY135">
        <f t="shared" si="13"/>
        <v>1</v>
      </c>
    </row>
    <row r="136" spans="1:51" ht="18.75" hidden="1"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88"/>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88"/>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5"/>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15">
      <c r="A188" s="988"/>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0</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88"/>
      <c r="B430" s="253"/>
      <c r="C430" s="250" t="s">
        <v>672</v>
      </c>
      <c r="D430" s="251"/>
      <c r="E430" s="239" t="s">
        <v>400</v>
      </c>
      <c r="F430" s="444"/>
      <c r="G430" s="241" t="s">
        <v>252</v>
      </c>
      <c r="H430" s="188"/>
      <c r="I430" s="188"/>
      <c r="J430" s="242" t="s">
        <v>714</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714</v>
      </c>
      <c r="AF432" s="178"/>
      <c r="AG432" s="179" t="s">
        <v>233</v>
      </c>
      <c r="AH432" s="202"/>
      <c r="AI432" s="216"/>
      <c r="AJ432" s="216"/>
      <c r="AK432" s="216"/>
      <c r="AL432" s="217"/>
      <c r="AM432" s="216"/>
      <c r="AN432" s="216"/>
      <c r="AO432" s="216"/>
      <c r="AP432" s="217"/>
      <c r="AQ432" s="231" t="s">
        <v>714</v>
      </c>
      <c r="AR432" s="178"/>
      <c r="AS432" s="179" t="s">
        <v>233</v>
      </c>
      <c r="AT432" s="202"/>
      <c r="AU432" s="178" t="s">
        <v>714</v>
      </c>
      <c r="AV432" s="178"/>
      <c r="AW432" s="179" t="s">
        <v>179</v>
      </c>
      <c r="AX432" s="180"/>
      <c r="AY432">
        <f>$AY$431</f>
        <v>1</v>
      </c>
    </row>
    <row r="433" spans="1:51" ht="23.25" customHeight="1" x14ac:dyDescent="0.15">
      <c r="A433" s="988"/>
      <c r="B433" s="253"/>
      <c r="C433" s="252"/>
      <c r="D433" s="253"/>
      <c r="E433" s="196"/>
      <c r="F433" s="197"/>
      <c r="G433" s="232" t="s">
        <v>714</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714</v>
      </c>
      <c r="AC433" s="175"/>
      <c r="AD433" s="175"/>
      <c r="AE433" s="166" t="s">
        <v>714</v>
      </c>
      <c r="AF433" s="167"/>
      <c r="AG433" s="167"/>
      <c r="AH433" s="167"/>
      <c r="AI433" s="166" t="s">
        <v>714</v>
      </c>
      <c r="AJ433" s="167"/>
      <c r="AK433" s="167"/>
      <c r="AL433" s="167"/>
      <c r="AM433" s="166" t="s">
        <v>714</v>
      </c>
      <c r="AN433" s="167"/>
      <c r="AO433" s="167"/>
      <c r="AP433" s="168"/>
      <c r="AQ433" s="166" t="s">
        <v>714</v>
      </c>
      <c r="AR433" s="167"/>
      <c r="AS433" s="167"/>
      <c r="AT433" s="168"/>
      <c r="AU433" s="167" t="s">
        <v>714</v>
      </c>
      <c r="AV433" s="167"/>
      <c r="AW433" s="167"/>
      <c r="AX433" s="208"/>
      <c r="AY433">
        <f t="shared" ref="AY433:AY435" si="63">$AY$431</f>
        <v>1</v>
      </c>
    </row>
    <row r="434" spans="1:51" ht="23.25"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714</v>
      </c>
      <c r="AC434" s="224"/>
      <c r="AD434" s="224"/>
      <c r="AE434" s="166" t="s">
        <v>714</v>
      </c>
      <c r="AF434" s="167"/>
      <c r="AG434" s="167"/>
      <c r="AH434" s="168"/>
      <c r="AI434" s="166" t="s">
        <v>714</v>
      </c>
      <c r="AJ434" s="167"/>
      <c r="AK434" s="167"/>
      <c r="AL434" s="167"/>
      <c r="AM434" s="166" t="s">
        <v>714</v>
      </c>
      <c r="AN434" s="167"/>
      <c r="AO434" s="167"/>
      <c r="AP434" s="168"/>
      <c r="AQ434" s="166" t="s">
        <v>714</v>
      </c>
      <c r="AR434" s="167"/>
      <c r="AS434" s="167"/>
      <c r="AT434" s="168"/>
      <c r="AU434" s="167" t="s">
        <v>714</v>
      </c>
      <c r="AV434" s="167"/>
      <c r="AW434" s="167"/>
      <c r="AX434" s="208"/>
      <c r="AY434">
        <f t="shared" si="63"/>
        <v>1</v>
      </c>
    </row>
    <row r="435" spans="1:51" ht="23.25"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714</v>
      </c>
      <c r="AF435" s="167"/>
      <c r="AG435" s="167"/>
      <c r="AH435" s="168"/>
      <c r="AI435" s="166" t="s">
        <v>714</v>
      </c>
      <c r="AJ435" s="167"/>
      <c r="AK435" s="167"/>
      <c r="AL435" s="167"/>
      <c r="AM435" s="166" t="s">
        <v>714</v>
      </c>
      <c r="AN435" s="167"/>
      <c r="AO435" s="167"/>
      <c r="AP435" s="168"/>
      <c r="AQ435" s="166" t="s">
        <v>714</v>
      </c>
      <c r="AR435" s="167"/>
      <c r="AS435" s="167"/>
      <c r="AT435" s="168"/>
      <c r="AU435" s="167" t="s">
        <v>714</v>
      </c>
      <c r="AV435" s="167"/>
      <c r="AW435" s="167"/>
      <c r="AX435" s="208"/>
      <c r="AY435">
        <f t="shared" si="63"/>
        <v>1</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714</v>
      </c>
      <c r="AF457" s="178"/>
      <c r="AG457" s="179" t="s">
        <v>233</v>
      </c>
      <c r="AH457" s="202"/>
      <c r="AI457" s="216"/>
      <c r="AJ457" s="216"/>
      <c r="AK457" s="216"/>
      <c r="AL457" s="217"/>
      <c r="AM457" s="216"/>
      <c r="AN457" s="216"/>
      <c r="AO457" s="216"/>
      <c r="AP457" s="217"/>
      <c r="AQ457" s="231" t="s">
        <v>714</v>
      </c>
      <c r="AR457" s="178"/>
      <c r="AS457" s="179" t="s">
        <v>233</v>
      </c>
      <c r="AT457" s="202"/>
      <c r="AU457" s="178" t="s">
        <v>714</v>
      </c>
      <c r="AV457" s="178"/>
      <c r="AW457" s="179" t="s">
        <v>179</v>
      </c>
      <c r="AX457" s="180"/>
      <c r="AY457">
        <f>$AY$456</f>
        <v>1</v>
      </c>
    </row>
    <row r="458" spans="1:51" ht="23.25" customHeight="1" x14ac:dyDescent="0.15">
      <c r="A458" s="988"/>
      <c r="B458" s="253"/>
      <c r="C458" s="252"/>
      <c r="D458" s="253"/>
      <c r="E458" s="196"/>
      <c r="F458" s="197"/>
      <c r="G458" s="232" t="s">
        <v>714</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714</v>
      </c>
      <c r="AC458" s="175"/>
      <c r="AD458" s="175"/>
      <c r="AE458" s="166" t="s">
        <v>714</v>
      </c>
      <c r="AF458" s="167"/>
      <c r="AG458" s="167"/>
      <c r="AH458" s="167"/>
      <c r="AI458" s="166" t="s">
        <v>714</v>
      </c>
      <c r="AJ458" s="167"/>
      <c r="AK458" s="167"/>
      <c r="AL458" s="167"/>
      <c r="AM458" s="166" t="s">
        <v>714</v>
      </c>
      <c r="AN458" s="167"/>
      <c r="AO458" s="167"/>
      <c r="AP458" s="168"/>
      <c r="AQ458" s="166" t="s">
        <v>714</v>
      </c>
      <c r="AR458" s="167"/>
      <c r="AS458" s="167"/>
      <c r="AT458" s="168"/>
      <c r="AU458" s="167" t="s">
        <v>714</v>
      </c>
      <c r="AV458" s="167"/>
      <c r="AW458" s="167"/>
      <c r="AX458" s="208"/>
      <c r="AY458">
        <f t="shared" ref="AY458:AY460" si="68">$AY$456</f>
        <v>1</v>
      </c>
    </row>
    <row r="459" spans="1:51" ht="23.25"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714</v>
      </c>
      <c r="AC459" s="224"/>
      <c r="AD459" s="224"/>
      <c r="AE459" s="166" t="s">
        <v>714</v>
      </c>
      <c r="AF459" s="167"/>
      <c r="AG459" s="167"/>
      <c r="AH459" s="168"/>
      <c r="AI459" s="166" t="s">
        <v>714</v>
      </c>
      <c r="AJ459" s="167"/>
      <c r="AK459" s="167"/>
      <c r="AL459" s="167"/>
      <c r="AM459" s="166" t="s">
        <v>714</v>
      </c>
      <c r="AN459" s="167"/>
      <c r="AO459" s="167"/>
      <c r="AP459" s="168"/>
      <c r="AQ459" s="166" t="s">
        <v>714</v>
      </c>
      <c r="AR459" s="167"/>
      <c r="AS459" s="167"/>
      <c r="AT459" s="168"/>
      <c r="AU459" s="167" t="s">
        <v>714</v>
      </c>
      <c r="AV459" s="167"/>
      <c r="AW459" s="167"/>
      <c r="AX459" s="208"/>
      <c r="AY459">
        <f t="shared" si="68"/>
        <v>1</v>
      </c>
    </row>
    <row r="460" spans="1:51" ht="23.25"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714</v>
      </c>
      <c r="AF460" s="167"/>
      <c r="AG460" s="167"/>
      <c r="AH460" s="168"/>
      <c r="AI460" s="166" t="s">
        <v>714</v>
      </c>
      <c r="AJ460" s="167"/>
      <c r="AK460" s="167"/>
      <c r="AL460" s="167"/>
      <c r="AM460" s="166" t="s">
        <v>714</v>
      </c>
      <c r="AN460" s="167"/>
      <c r="AO460" s="167"/>
      <c r="AP460" s="168"/>
      <c r="AQ460" s="166" t="s">
        <v>714</v>
      </c>
      <c r="AR460" s="167"/>
      <c r="AS460" s="167"/>
      <c r="AT460" s="168"/>
      <c r="AU460" s="167" t="s">
        <v>714</v>
      </c>
      <c r="AV460" s="167"/>
      <c r="AW460" s="167"/>
      <c r="AX460" s="208"/>
      <c r="AY460">
        <f t="shared" si="68"/>
        <v>1</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88"/>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88"/>
      <c r="B482" s="253"/>
      <c r="C482" s="252"/>
      <c r="D482" s="253"/>
      <c r="E482" s="190" t="s">
        <v>740</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88"/>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59.25"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720</v>
      </c>
      <c r="AE702" s="890"/>
      <c r="AF702" s="890"/>
      <c r="AG702" s="879" t="s">
        <v>733</v>
      </c>
      <c r="AH702" s="880"/>
      <c r="AI702" s="880"/>
      <c r="AJ702" s="880"/>
      <c r="AK702" s="880"/>
      <c r="AL702" s="880"/>
      <c r="AM702" s="880"/>
      <c r="AN702" s="880"/>
      <c r="AO702" s="880"/>
      <c r="AP702" s="880"/>
      <c r="AQ702" s="880"/>
      <c r="AR702" s="880"/>
      <c r="AS702" s="880"/>
      <c r="AT702" s="880"/>
      <c r="AU702" s="880"/>
      <c r="AV702" s="880"/>
      <c r="AW702" s="880"/>
      <c r="AX702" s="881"/>
    </row>
    <row r="703" spans="1:51" ht="54.75"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720</v>
      </c>
      <c r="AE703" s="185"/>
      <c r="AF703" s="185"/>
      <c r="AG703" s="663" t="s">
        <v>734</v>
      </c>
      <c r="AH703" s="664"/>
      <c r="AI703" s="664"/>
      <c r="AJ703" s="664"/>
      <c r="AK703" s="664"/>
      <c r="AL703" s="664"/>
      <c r="AM703" s="664"/>
      <c r="AN703" s="664"/>
      <c r="AO703" s="664"/>
      <c r="AP703" s="664"/>
      <c r="AQ703" s="664"/>
      <c r="AR703" s="664"/>
      <c r="AS703" s="664"/>
      <c r="AT703" s="664"/>
      <c r="AU703" s="664"/>
      <c r="AV703" s="664"/>
      <c r="AW703" s="664"/>
      <c r="AX703" s="665"/>
    </row>
    <row r="704" spans="1:51" ht="44.25"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720</v>
      </c>
      <c r="AE704" s="582"/>
      <c r="AF704" s="582"/>
      <c r="AG704" s="424" t="s">
        <v>735</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736</v>
      </c>
      <c r="AE705" s="732"/>
      <c r="AF705" s="732"/>
      <c r="AG705" s="190" t="s">
        <v>724</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382</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736</v>
      </c>
      <c r="AE708" s="667"/>
      <c r="AF708" s="667"/>
      <c r="AG708" s="522" t="s">
        <v>724</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736</v>
      </c>
      <c r="AE709" s="185"/>
      <c r="AF709" s="185"/>
      <c r="AG709" s="663" t="s">
        <v>724</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736</v>
      </c>
      <c r="AE710" s="185"/>
      <c r="AF710" s="185"/>
      <c r="AG710" s="663" t="s">
        <v>724</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736</v>
      </c>
      <c r="AE711" s="185"/>
      <c r="AF711" s="185"/>
      <c r="AG711" s="663" t="s">
        <v>724</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736</v>
      </c>
      <c r="AE712" s="582"/>
      <c r="AF712" s="582"/>
      <c r="AG712" s="590" t="s">
        <v>724</v>
      </c>
      <c r="AH712" s="591"/>
      <c r="AI712" s="591"/>
      <c r="AJ712" s="591"/>
      <c r="AK712" s="591"/>
      <c r="AL712" s="591"/>
      <c r="AM712" s="591"/>
      <c r="AN712" s="591"/>
      <c r="AO712" s="591"/>
      <c r="AP712" s="591"/>
      <c r="AQ712" s="591"/>
      <c r="AR712" s="591"/>
      <c r="AS712" s="591"/>
      <c r="AT712" s="591"/>
      <c r="AU712" s="591"/>
      <c r="AV712" s="591"/>
      <c r="AW712" s="591"/>
      <c r="AX712" s="592"/>
    </row>
    <row r="713" spans="1:50" ht="54.7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720</v>
      </c>
      <c r="AE713" s="185"/>
      <c r="AF713" s="186"/>
      <c r="AG713" s="663" t="s">
        <v>739</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736</v>
      </c>
      <c r="AE714" s="588"/>
      <c r="AF714" s="589"/>
      <c r="AG714" s="688" t="s">
        <v>724</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736</v>
      </c>
      <c r="AE715" s="667"/>
      <c r="AF715" s="773"/>
      <c r="AG715" s="522" t="s">
        <v>724</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736</v>
      </c>
      <c r="AE716" s="755"/>
      <c r="AF716" s="755"/>
      <c r="AG716" s="663" t="s">
        <v>724</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736</v>
      </c>
      <c r="AE717" s="185"/>
      <c r="AF717" s="185"/>
      <c r="AG717" s="663" t="s">
        <v>724</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736</v>
      </c>
      <c r="AE718" s="185"/>
      <c r="AF718" s="185"/>
      <c r="AG718" s="193" t="s">
        <v>724</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736</v>
      </c>
      <c r="AE719" s="667"/>
      <c r="AF719" s="667"/>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339</v>
      </c>
      <c r="D720" s="926"/>
      <c r="E720" s="926"/>
      <c r="F720" s="929"/>
      <c r="G720" s="925" t="s">
        <v>340</v>
      </c>
      <c r="H720" s="926"/>
      <c r="I720" s="926"/>
      <c r="J720" s="926"/>
      <c r="K720" s="926"/>
      <c r="L720" s="926"/>
      <c r="M720" s="926"/>
      <c r="N720" s="925" t="s">
        <v>343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2"/>
      <c r="D721" s="913"/>
      <c r="E721" s="913"/>
      <c r="F721" s="914"/>
      <c r="G721" s="930"/>
      <c r="H721" s="931"/>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3" t="s">
        <v>737</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737</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c r="B731" s="615"/>
      <c r="C731" s="615"/>
      <c r="D731" s="615"/>
      <c r="E731" s="616"/>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c r="B733" s="615"/>
      <c r="C733" s="615"/>
      <c r="D733" s="615"/>
      <c r="E733" s="616"/>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673</v>
      </c>
      <c r="B737" s="158"/>
      <c r="C737" s="158"/>
      <c r="D737" s="159"/>
      <c r="E737" s="105" t="s">
        <v>714</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t="s">
        <v>714</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t="s">
        <v>714</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t="s">
        <v>714</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t="s">
        <v>714</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t="s">
        <v>714</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t="s">
        <v>714</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t="s">
        <v>714</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t="s">
        <v>714</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c r="F746" s="113"/>
      <c r="G746" s="113"/>
      <c r="H746" s="100" t="str">
        <f>IF(E746="","","-")</f>
        <v/>
      </c>
      <c r="I746" s="113"/>
      <c r="J746" s="113"/>
      <c r="K746" s="100" t="str">
        <f>IF(I746="","","-")</f>
        <v/>
      </c>
      <c r="L746" s="104"/>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711</v>
      </c>
      <c r="F747" s="113"/>
      <c r="G747" s="113"/>
      <c r="H747" s="100" t="str">
        <f>IF(E747="","","-")</f>
        <v>-</v>
      </c>
      <c r="I747" s="113" t="s">
        <v>415</v>
      </c>
      <c r="J747" s="113"/>
      <c r="K747" s="100" t="str">
        <f>IF(I747="","","-")</f>
        <v>-</v>
      </c>
      <c r="L747" s="104">
        <v>48</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thickBot="1" x14ac:dyDescent="0.2">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387</v>
      </c>
      <c r="B787" s="757"/>
      <c r="C787" s="757"/>
      <c r="D787" s="757"/>
      <c r="E787" s="757"/>
      <c r="F787" s="758"/>
      <c r="G787" s="435" t="s">
        <v>361</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362</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t="s">
        <v>737</v>
      </c>
      <c r="H789" s="446"/>
      <c r="I789" s="446"/>
      <c r="J789" s="446"/>
      <c r="K789" s="447"/>
      <c r="L789" s="448" t="s">
        <v>737</v>
      </c>
      <c r="M789" s="449"/>
      <c r="N789" s="449"/>
      <c r="O789" s="449"/>
      <c r="P789" s="449"/>
      <c r="Q789" s="449"/>
      <c r="R789" s="449"/>
      <c r="S789" s="449"/>
      <c r="T789" s="449"/>
      <c r="U789" s="449"/>
      <c r="V789" s="449"/>
      <c r="W789" s="449"/>
      <c r="X789" s="450"/>
      <c r="Y789" s="451" t="s">
        <v>737</v>
      </c>
      <c r="Z789" s="452"/>
      <c r="AA789" s="452"/>
      <c r="AB789" s="553"/>
      <c r="AC789" s="445" t="s">
        <v>737</v>
      </c>
      <c r="AD789" s="446"/>
      <c r="AE789" s="446"/>
      <c r="AF789" s="446"/>
      <c r="AG789" s="447"/>
      <c r="AH789" s="448" t="s">
        <v>737</v>
      </c>
      <c r="AI789" s="449"/>
      <c r="AJ789" s="449"/>
      <c r="AK789" s="449"/>
      <c r="AL789" s="449"/>
      <c r="AM789" s="449"/>
      <c r="AN789" s="449"/>
      <c r="AO789" s="449"/>
      <c r="AP789" s="449"/>
      <c r="AQ789" s="449"/>
      <c r="AR789" s="449"/>
      <c r="AS789" s="449"/>
      <c r="AT789" s="450"/>
      <c r="AU789" s="451" t="s">
        <v>737</v>
      </c>
      <c r="AV789" s="452"/>
      <c r="AW789" s="452"/>
      <c r="AX789" s="453"/>
    </row>
    <row r="790" spans="1:51" ht="24.75" customHeight="1" x14ac:dyDescent="0.15">
      <c r="A790" s="552"/>
      <c r="B790" s="759"/>
      <c r="C790" s="759"/>
      <c r="D790" s="759"/>
      <c r="E790" s="759"/>
      <c r="F790" s="760"/>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15">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customHeight="1" x14ac:dyDescent="0.15">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customHeight="1" x14ac:dyDescent="0.15">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customHeight="1" x14ac:dyDescent="0.15">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0</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344</v>
      </c>
      <c r="AM839" s="950"/>
      <c r="AN839" s="950"/>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368</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x14ac:dyDescent="0.15">
      <c r="A845" s="401">
        <v>1</v>
      </c>
      <c r="B845" s="401">
        <v>1</v>
      </c>
      <c r="C845" s="420" t="s">
        <v>737</v>
      </c>
      <c r="D845" s="415"/>
      <c r="E845" s="415"/>
      <c r="F845" s="415"/>
      <c r="G845" s="415"/>
      <c r="H845" s="415"/>
      <c r="I845" s="415"/>
      <c r="J845" s="416" t="s">
        <v>737</v>
      </c>
      <c r="K845" s="417"/>
      <c r="L845" s="417"/>
      <c r="M845" s="417"/>
      <c r="N845" s="417"/>
      <c r="O845" s="417"/>
      <c r="P845" s="421" t="s">
        <v>737</v>
      </c>
      <c r="Q845" s="317"/>
      <c r="R845" s="317"/>
      <c r="S845" s="317"/>
      <c r="T845" s="317"/>
      <c r="U845" s="317"/>
      <c r="V845" s="317"/>
      <c r="W845" s="317"/>
      <c r="X845" s="317"/>
      <c r="Y845" s="318" t="s">
        <v>737</v>
      </c>
      <c r="Z845" s="319"/>
      <c r="AA845" s="319"/>
      <c r="AB845" s="320"/>
      <c r="AC845" s="322"/>
      <c r="AD845" s="323"/>
      <c r="AE845" s="323"/>
      <c r="AF845" s="323"/>
      <c r="AG845" s="323"/>
      <c r="AH845" s="418" t="s">
        <v>737</v>
      </c>
      <c r="AI845" s="419"/>
      <c r="AJ845" s="419"/>
      <c r="AK845" s="419"/>
      <c r="AL845" s="326" t="s">
        <v>737</v>
      </c>
      <c r="AM845" s="327"/>
      <c r="AN845" s="327"/>
      <c r="AO845" s="328"/>
      <c r="AP845" s="321" t="s">
        <v>737</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368</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368</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368</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368</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368</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368</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368</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customHeight="1" x14ac:dyDescent="0.15">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344</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330</v>
      </c>
      <c r="AQ1109" s="423"/>
      <c r="AR1109" s="423"/>
      <c r="AS1109" s="423"/>
      <c r="AT1109" s="423"/>
      <c r="AU1109" s="423"/>
      <c r="AV1109" s="423"/>
      <c r="AW1109" s="423"/>
      <c r="AX1109" s="423"/>
    </row>
    <row r="1110" spans="1:51" ht="30" customHeight="1" x14ac:dyDescent="0.15">
      <c r="A1110" s="401">
        <v>1</v>
      </c>
      <c r="B1110" s="401">
        <v>1</v>
      </c>
      <c r="C1110" s="887"/>
      <c r="D1110" s="887"/>
      <c r="E1110" s="262" t="s">
        <v>737</v>
      </c>
      <c r="F1110" s="886"/>
      <c r="G1110" s="886"/>
      <c r="H1110" s="886"/>
      <c r="I1110" s="886"/>
      <c r="J1110" s="416" t="s">
        <v>737</v>
      </c>
      <c r="K1110" s="417"/>
      <c r="L1110" s="417"/>
      <c r="M1110" s="417"/>
      <c r="N1110" s="417"/>
      <c r="O1110" s="417"/>
      <c r="P1110" s="421" t="s">
        <v>737</v>
      </c>
      <c r="Q1110" s="317"/>
      <c r="R1110" s="317"/>
      <c r="S1110" s="317"/>
      <c r="T1110" s="317"/>
      <c r="U1110" s="317"/>
      <c r="V1110" s="317"/>
      <c r="W1110" s="317"/>
      <c r="X1110" s="317"/>
      <c r="Y1110" s="318" t="s">
        <v>737</v>
      </c>
      <c r="Z1110" s="319"/>
      <c r="AA1110" s="319"/>
      <c r="AB1110" s="320"/>
      <c r="AC1110" s="322"/>
      <c r="AD1110" s="323"/>
      <c r="AE1110" s="323"/>
      <c r="AF1110" s="323"/>
      <c r="AG1110" s="323"/>
      <c r="AH1110" s="324" t="s">
        <v>737</v>
      </c>
      <c r="AI1110" s="325"/>
      <c r="AJ1110" s="325"/>
      <c r="AK1110" s="325"/>
      <c r="AL1110" s="326" t="s">
        <v>737</v>
      </c>
      <c r="AM1110" s="327"/>
      <c r="AN1110" s="327"/>
      <c r="AO1110" s="328"/>
      <c r="AP1110" s="321" t="s">
        <v>737</v>
      </c>
      <c r="AQ1110" s="321"/>
      <c r="AR1110" s="321"/>
      <c r="AS1110" s="321"/>
      <c r="AT1110" s="321"/>
      <c r="AU1110" s="321"/>
      <c r="AV1110" s="321"/>
      <c r="AW1110" s="321"/>
      <c r="AX1110" s="321"/>
    </row>
    <row r="1111" spans="1:51" ht="30" hidden="1" customHeight="1" x14ac:dyDescent="0.15">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718"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720</v>
      </c>
      <c r="M3" s="13" t="str">
        <f t="shared" ref="M3:M11" si="2">IF(L3="","",K3)</f>
        <v>文教及び科学振興</v>
      </c>
      <c r="N3" s="13" t="str">
        <f>IF(M3="",N2,IF(N2&lt;&gt;"",CONCATENATE(N2,"、",M3),M3))</f>
        <v>文教及び科学振興</v>
      </c>
      <c r="O3" s="13"/>
      <c r="P3" s="12" t="s">
        <v>75</v>
      </c>
      <c r="Q3" s="17" t="s">
        <v>720</v>
      </c>
      <c r="R3" s="13" t="str">
        <f t="shared" ref="R3:R8" si="3">IF(Q3="","",P3)</f>
        <v>委託・請負</v>
      </c>
      <c r="S3" s="13" t="str">
        <f t="shared" ref="S3:S8" si="4">IF(R3="",S2,IF(S2&lt;&gt;"",CONCATENATE(S2,"、",R3),R3))</f>
        <v>委託・請負</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t="s">
        <v>720</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t="s">
        <v>720</v>
      </c>
      <c r="C8" s="13" t="str">
        <f t="shared" si="0"/>
        <v>交通安全対策</v>
      </c>
      <c r="D8" s="13" t="str">
        <f t="shared" si="8"/>
        <v>科学技術・イノベーション、交通安全対策</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科学技術・イノベーション、交通安全対策</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科学技術・イノベーション、交通安全対策</v>
      </c>
      <c r="F10" s="18" t="s">
        <v>117</v>
      </c>
      <c r="G10" s="17"/>
      <c r="H10" s="13" t="str">
        <f t="shared" si="1"/>
        <v/>
      </c>
      <c r="I10" s="13" t="str">
        <f t="shared" si="5"/>
        <v>一般会計</v>
      </c>
      <c r="K10" s="14" t="s">
        <v>331</v>
      </c>
      <c r="L10" s="15"/>
      <c r="M10" s="13" t="str">
        <f t="shared" si="2"/>
        <v/>
      </c>
      <c r="N10" s="13" t="str">
        <f t="shared" si="6"/>
        <v>文教及び科学振興</v>
      </c>
      <c r="O10" s="13"/>
      <c r="P10" s="13" t="str">
        <f>S8</f>
        <v>委託・請負</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科学技術・イノベーション、交通安全対策</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科学技術・イノベーション、交通安全対策</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科学技術・イノベーション、交通安全対策</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科学技術・イノベーション、交通安全対策</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科学技術・イノベーション、交通安全対策</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科学技術・イノベーション、交通安全対策</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科学技術・イノベーション、交通安全対策</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科学技術・イノベーション、交通安全対策</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科学技術・イノベーション、交通安全対策</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科学技術・イノベーション、交通安全対策</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科学技術・イノベーション、交通安全対策</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科学技術・イノベーション、交通安全対策</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科学技術・イノベーション、交通安全対策</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科学技術・イノベーション、交通安全対策</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科学技術・イノベーション、交通安全対策</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391</v>
      </c>
      <c r="AF2" s="990"/>
      <c r="AG2" s="990"/>
      <c r="AH2" s="990"/>
      <c r="AI2" s="990" t="s">
        <v>413</v>
      </c>
      <c r="AJ2" s="990"/>
      <c r="AK2" s="990"/>
      <c r="AL2" s="454"/>
      <c r="AM2" s="990" t="s">
        <v>510</v>
      </c>
      <c r="AN2" s="990"/>
      <c r="AO2" s="990"/>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1" t="s">
        <v>381</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391</v>
      </c>
      <c r="AF9" s="990"/>
      <c r="AG9" s="990"/>
      <c r="AH9" s="990"/>
      <c r="AI9" s="990" t="s">
        <v>413</v>
      </c>
      <c r="AJ9" s="990"/>
      <c r="AK9" s="990"/>
      <c r="AL9" s="454"/>
      <c r="AM9" s="990" t="s">
        <v>510</v>
      </c>
      <c r="AN9" s="990"/>
      <c r="AO9" s="990"/>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1" t="s">
        <v>381</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391</v>
      </c>
      <c r="AF16" s="990"/>
      <c r="AG16" s="990"/>
      <c r="AH16" s="990"/>
      <c r="AI16" s="990" t="s">
        <v>413</v>
      </c>
      <c r="AJ16" s="990"/>
      <c r="AK16" s="990"/>
      <c r="AL16" s="454"/>
      <c r="AM16" s="990" t="s">
        <v>510</v>
      </c>
      <c r="AN16" s="990"/>
      <c r="AO16" s="990"/>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1" t="s">
        <v>381</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391</v>
      </c>
      <c r="AF23" s="990"/>
      <c r="AG23" s="990"/>
      <c r="AH23" s="990"/>
      <c r="AI23" s="990" t="s">
        <v>413</v>
      </c>
      <c r="AJ23" s="990"/>
      <c r="AK23" s="990"/>
      <c r="AL23" s="454"/>
      <c r="AM23" s="990" t="s">
        <v>510</v>
      </c>
      <c r="AN23" s="990"/>
      <c r="AO23" s="990"/>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1" t="s">
        <v>381</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391</v>
      </c>
      <c r="AF30" s="990"/>
      <c r="AG30" s="990"/>
      <c r="AH30" s="990"/>
      <c r="AI30" s="990" t="s">
        <v>413</v>
      </c>
      <c r="AJ30" s="990"/>
      <c r="AK30" s="990"/>
      <c r="AL30" s="454"/>
      <c r="AM30" s="990" t="s">
        <v>510</v>
      </c>
      <c r="AN30" s="990"/>
      <c r="AO30" s="990"/>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1" t="s">
        <v>381</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391</v>
      </c>
      <c r="AF37" s="990"/>
      <c r="AG37" s="990"/>
      <c r="AH37" s="990"/>
      <c r="AI37" s="990" t="s">
        <v>413</v>
      </c>
      <c r="AJ37" s="990"/>
      <c r="AK37" s="990"/>
      <c r="AL37" s="454"/>
      <c r="AM37" s="990" t="s">
        <v>510</v>
      </c>
      <c r="AN37" s="990"/>
      <c r="AO37" s="990"/>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1" t="s">
        <v>381</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391</v>
      </c>
      <c r="AF44" s="990"/>
      <c r="AG44" s="990"/>
      <c r="AH44" s="990"/>
      <c r="AI44" s="990" t="s">
        <v>413</v>
      </c>
      <c r="AJ44" s="990"/>
      <c r="AK44" s="990"/>
      <c r="AL44" s="454"/>
      <c r="AM44" s="990" t="s">
        <v>510</v>
      </c>
      <c r="AN44" s="990"/>
      <c r="AO44" s="990"/>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54" t="s">
        <v>11</v>
      </c>
      <c r="AC51" s="1003"/>
      <c r="AD51" s="1004"/>
      <c r="AE51" s="990" t="s">
        <v>391</v>
      </c>
      <c r="AF51" s="990"/>
      <c r="AG51" s="990"/>
      <c r="AH51" s="990"/>
      <c r="AI51" s="990" t="s">
        <v>413</v>
      </c>
      <c r="AJ51" s="990"/>
      <c r="AK51" s="990"/>
      <c r="AL51" s="454"/>
      <c r="AM51" s="990" t="s">
        <v>510</v>
      </c>
      <c r="AN51" s="990"/>
      <c r="AO51" s="990"/>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391</v>
      </c>
      <c r="AF58" s="990"/>
      <c r="AG58" s="990"/>
      <c r="AH58" s="990"/>
      <c r="AI58" s="990" t="s">
        <v>413</v>
      </c>
      <c r="AJ58" s="990"/>
      <c r="AK58" s="990"/>
      <c r="AL58" s="454"/>
      <c r="AM58" s="990" t="s">
        <v>510</v>
      </c>
      <c r="AN58" s="990"/>
      <c r="AO58" s="990"/>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391</v>
      </c>
      <c r="AF65" s="990"/>
      <c r="AG65" s="990"/>
      <c r="AH65" s="990"/>
      <c r="AI65" s="990" t="s">
        <v>413</v>
      </c>
      <c r="AJ65" s="990"/>
      <c r="AK65" s="990"/>
      <c r="AL65" s="454"/>
      <c r="AM65" s="990" t="s">
        <v>510</v>
      </c>
      <c r="AN65" s="990"/>
      <c r="AO65" s="990"/>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1" t="s">
        <v>381</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367</v>
      </c>
      <c r="H2" s="436"/>
      <c r="I2" s="436"/>
      <c r="J2" s="436"/>
      <c r="K2" s="436"/>
      <c r="L2" s="436"/>
      <c r="M2" s="436"/>
      <c r="N2" s="436"/>
      <c r="O2" s="436"/>
      <c r="P2" s="436"/>
      <c r="Q2" s="436"/>
      <c r="R2" s="436"/>
      <c r="S2" s="436"/>
      <c r="T2" s="436"/>
      <c r="U2" s="436"/>
      <c r="V2" s="436"/>
      <c r="W2" s="436"/>
      <c r="X2" s="436"/>
      <c r="Y2" s="436"/>
      <c r="Z2" s="436"/>
      <c r="AA2" s="436"/>
      <c r="AB2" s="437"/>
      <c r="AC2" s="435" t="s">
        <v>369</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染谷 和貴</dc:creator>
  <cp:lastModifiedBy>総務課</cp:lastModifiedBy>
  <cp:lastPrinted>2021-05-27T01:13:45Z</cp:lastPrinted>
  <dcterms:created xsi:type="dcterms:W3CDTF">2012-03-13T00:50:25Z</dcterms:created>
  <dcterms:modified xsi:type="dcterms:W3CDTF">2021-06-25T04:20:45Z</dcterms:modified>
</cp:coreProperties>
</file>