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移行したもの\予算計理企画共有\企画班\３．政策\5.行政事業レビュー・基金シート\R3 行政事業レビュー\1．レビューシート一般\210419 レビューシート作成依頼①\05_各局提出　公表用レビューシート\大臣官房\技術調査課レビューシート\"/>
    </mc:Choice>
  </mc:AlternateContent>
  <bookViews>
    <workbookView xWindow="0" yWindow="0" windowWidth="9585" windowHeight="48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134" i="3"/>
  <c r="AY271" i="3"/>
  <c r="AY459" i="3"/>
  <c r="AY255" i="3"/>
  <c r="AY36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<sst xmlns="http://schemas.openxmlformats.org/spreadsheetml/2006/main" count="2968" uniqueCount="767">
  <si>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</si>
  <si>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</si>
  <si>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</si>
  <si>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</si>
  <si>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</si>
  <si>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</si>
  <si>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</si>
  <si>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</si>
  <si>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</si>
  <si>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</si>
  <si>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</si>
  <si>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</si>
  <si>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</si>
  <si>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</si>
  <si>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</si>
  <si>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</si>
  <si>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</si>
  <si>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</si>
  <si>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</si>
  <si>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</si>
  <si>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</si>
  <si>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</si>
  <si>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</si>
  <si>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</si>
  <si>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</si>
  <si>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</si>
  <si>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</si>
  <si>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</si>
  <si>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</si>
  <si>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</si>
  <si>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</si>
  <si>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</si>
  <si>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</si>
  <si>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</si>
  <si>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</si>
  <si>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</si>
  <si>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</si>
  <si>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</si>
  <si>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</si>
  <si>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</si>
  <si>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</si>
  <si>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</si>
  <si>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</si>
  <si>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</si>
  <si>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</si>
  <si>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</si>
  <si>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</si>
  <si>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</si>
  <si>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</si>
  <si>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</si>
  <si>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</si>
  <si>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</si>
  <si>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</si>
  <si>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</si>
  <si>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</si>
  <si>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</si>
  <si>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</si>
  <si>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</si>
  <si>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</si>
  <si>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</si>
  <si>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</si>
  <si>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</si>
  <si>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</si>
  <si>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</si>
  <si>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</si>
  <si>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</si>
  <si>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</si>
  <si>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</si>
  <si>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</si>
  <si>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</si>
  <si>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</si>
  <si>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</si>
  <si>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</si>
  <si>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</si>
  <si>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</si>
  <si>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</si>
  <si>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</si>
  <si>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</si>
  <si>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</si>
  <si>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</si>
  <si>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</si>
  <si>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</si>
  <si>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</si>
  <si>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</si>
  <si>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</si>
  <si>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</si>
  <si>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</si>
  <si>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</si>
  <si>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</si>
  <si>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</si>
  <si>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</si>
  <si>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</si>
  <si>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</si>
  <si>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</si>
  <si>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</si>
  <si>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</si>
  <si>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</si>
  <si>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</si>
  <si>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</si>
  <si>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</si>
  <si>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</si>
  <si>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</si>
  <si>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</si>
  <si>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</si>
  <si>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</si>
  <si>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</si>
  <si>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</si>
  <si>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</si>
  <si>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</si>
  <si>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</si>
  <si>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</si>
  <si>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</si>
  <si>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</si>
  <si>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</si>
  <si>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</si>
  <si>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</si>
  <si>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</si>
  <si>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</si>
  <si>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</si>
  <si>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</si>
  <si>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</si>
  <si>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</si>
  <si>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</si>
  <si>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</si>
  <si>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</si>
  <si>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</si>
  <si>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</si>
  <si>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</si>
  <si>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</si>
  <si>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</si>
  <si>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</si>
  <si>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</si>
  <si>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</si>
  <si>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</si>
  <si>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</si>
  <si>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</si>
  <si>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</si>
  <si>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</si>
  <si>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</si>
  <si>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</si>
  <si>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</si>
  <si>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</si>
  <si>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</si>
  <si>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</si>
  <si>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</si>
  <si>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</si>
  <si>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</si>
  <si>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</si>
  <si>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</si>
  <si>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</si>
  <si>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</si>
  <si>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</si>
  <si>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</si>
  <si>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</si>
  <si>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</si>
  <si>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</si>
  <si>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</si>
  <si>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</si>
  <si>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</si>
  <si>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</si>
  <si>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</si>
  <si>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</si>
  <si>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</si>
  <si>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</si>
  <si>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</si>
  <si>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</si>
  <si>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</si>
  <si>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</si>
  <si>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</si>
  <si>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</si>
  <si>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</si>
  <si>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</si>
  <si>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</si>
  <si>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</si>
  <si>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</si>
  <si>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</si>
  <si>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</si>
  <si>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</si>
  <si>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</si>
  <si>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</si>
  <si>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</si>
  <si>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</si>
  <si>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</si>
  <si>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</si>
  <si>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</si>
  <si>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</si>
  <si>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</si>
  <si>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</si>
  <si>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</si>
  <si>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</si>
  <si>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</si>
  <si>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</si>
  <si>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</si>
  <si>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</si>
  <si>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</si>
  <si>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</si>
  <si>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</si>
  <si>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</si>
  <si>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</si>
  <si>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</si>
  <si>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</si>
  <si>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</si>
  <si>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</si>
  <si>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</si>
  <si>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</si>
  <si>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</si>
  <si>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</si>
  <si>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</si>
  <si>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</si>
  <si>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</si>
  <si>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</si>
  <si>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</si>
  <si>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</si>
  <si>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</si>
  <si>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</si>
  <si>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</si>
  <si>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</si>
  <si>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</si>
  <si>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</si>
  <si>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</si>
  <si>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</si>
  <si>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</si>
  <si>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</si>
  <si>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</si>
  <si>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</si>
  <si>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</si>
  <si>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</si>
  <si>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</si>
  <si>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</si>
  <si>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</si>
  <si>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</si>
  <si>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</si>
  <si>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</si>
  <si>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</si>
  <si>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</si>
  <si>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</si>
  <si>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</si>
  <si>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</si>
  <si>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</si>
  <si>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</si>
  <si>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</si>
  <si>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</si>
  <si>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</si>
  <si>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</si>
  <si>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</si>
  <si>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</si>
  <si>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</si>
  <si>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</si>
  <si>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</si>
  <si>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</si>
  <si>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</si>
  <si>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</si>
  <si>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</si>
  <si>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</si>
  <si>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</si>
  <si>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</si>
  <si>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</si>
  <si>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</si>
  <si>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</si>
  <si>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</si>
  <si>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</si>
  <si>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</si>
  <si>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</si>
  <si>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</si>
  <si>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</si>
  <si>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</si>
  <si>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</si>
  <si>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</si>
  <si>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</si>
  <si>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</si>
  <si>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</si>
  <si>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</si>
  <si>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</si>
  <si>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</si>
  <si>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</si>
  <si>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</si>
  <si>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</si>
  <si>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</si>
  <si>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</si>
  <si>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</si>
  <si>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</si>
  <si>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</si>
  <si>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</si>
  <si>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</si>
  <si>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</si>
  <si>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</si>
  <si>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</si>
  <si>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</si>
  <si>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</si>
  <si>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</si>
  <si>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</si>
  <si>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</si>
  <si>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</si>
  <si>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</si>
  <si>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</si>
  <si>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</si>
  <si>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</si>
  <si>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</si>
  <si>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</si>
  <si>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</si>
  <si>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</si>
  <si>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</si>
  <si>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</si>
  <si>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</si>
  <si>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</si>
  <si>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</si>
  <si>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</si>
  <si>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</si>
  <si>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</si>
  <si>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</si>
  <si>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</si>
  <si>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</si>
  <si>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</si>
  <si>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</si>
  <si>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</si>
  <si>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</si>
  <si>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</si>
  <si>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</si>
  <si>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</si>
  <si>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</si>
  <si>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</si>
  <si>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</si>
  <si>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</si>
  <si>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</si>
  <si>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</si>
  <si>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</si>
  <si>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</si>
  <si>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</si>
  <si>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</si>
  <si>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</si>
  <si>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</si>
  <si>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</si>
  <si>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</si>
  <si>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</si>
  <si>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</si>
  <si>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</si>
  <si>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</si>
  <si>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</si>
  <si>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</si>
  <si>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</si>
  <si>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</si>
  <si>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</si>
  <si>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</si>
  <si>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</si>
  <si>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</si>
  <si>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</si>
  <si>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</si>
  <si>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</si>
  <si>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</si>
  <si>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</si>
  <si>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</si>
  <si>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</si>
  <si>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</si>
  <si>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</si>
  <si>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</si>
  <si>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</si>
  <si>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</si>
  <si>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</si>
  <si>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</si>
  <si>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</si>
  <si>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</si>
  <si>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</si>
  <si>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</si>
  <si>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</si>
  <si>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</si>
  <si>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</si>
  <si>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</si>
  <si>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</si>
  <si>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</si>
  <si>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</si>
  <si>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</si>
  <si>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</si>
  <si>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</si>
  <si>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</si>
  <si>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</si>
  <si>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</si>
  <si>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</si>
  <si>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</si>
  <si>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</si>
  <si>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</si>
  <si>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</si>
  <si>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</si>
  <si>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</si>
  <si>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</si>
  <si>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</si>
  <si>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</si>
  <si>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</si>
  <si>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</si>
  <si>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</si>
  <si>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</si>
  <si>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</si>
  <si>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</si>
  <si>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</si>
  <si>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</si>
  <si>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</si>
  <si>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</si>
  <si>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</si>
  <si>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</si>
  <si>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</si>
  <si>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</si>
  <si>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</si>
  <si>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</si>
  <si>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</si>
  <si>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</si>
  <si>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</si>
  <si>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</si>
  <si>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</si>
  <si>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</si>
  <si>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</si>
  <si>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</si>
  <si>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</si>
  <si>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</si>
  <si>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</si>
  <si>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</si>
  <si>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</si>
  <si>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</si>
  <si>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</si>
  <si>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</si>
  <si>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</si>
  <si>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</si>
  <si>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</si>
  <si>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</si>
  <si>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</si>
  <si>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</si>
  <si>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</si>
  <si>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</si>
  <si>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</si>
  <si>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</si>
  <si>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</si>
  <si>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</si>
  <si>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</si>
  <si>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</si>
  <si>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</si>
  <si>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</si>
  <si>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</si>
  <si>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</si>
  <si>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</si>
  <si>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</si>
  <si>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</si>
  <si>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</si>
  <si>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</si>
  <si>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</si>
  <si>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</si>
  <si>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</si>
  <si>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</si>
  <si>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</si>
  <si>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</si>
  <si>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</si>
  <si>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</si>
  <si>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</si>
  <si>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</si>
  <si>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</si>
  <si>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</si>
  <si>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</si>
  <si>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</si>
  <si>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</si>
  <si>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</si>
  <si>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</si>
  <si>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</si>
  <si>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</si>
  <si>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</si>
  <si>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</si>
  <si>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</si>
  <si>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</si>
  <si>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</si>
  <si>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</si>
  <si>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</si>
  <si>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</si>
  <si>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</si>
  <si>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</si>
  <si>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</si>
  <si>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</si>
  <si>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</si>
  <si>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</si>
  <si>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</si>
  <si>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</si>
  <si>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</si>
  <si>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</si>
  <si>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</si>
  <si>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</si>
  <si>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</si>
  <si>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</si>
  <si>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</si>
  <si>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</si>
  <si>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</si>
  <si>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</si>
  <si>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</si>
  <si>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</si>
  <si>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</si>
  <si>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</si>
  <si>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</si>
  <si>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</si>
  <si>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</si>
  <si>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</si>
  <si>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</si>
  <si>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</si>
  <si>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</si>
  <si>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</si>
  <si>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</si>
  <si>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</si>
  <si>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</si>
  <si>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</si>
  <si>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</si>
  <si>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</si>
  <si>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</si>
  <si>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</si>
  <si>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</si>
  <si>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</si>
  <si>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</si>
  <si>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</si>
  <si>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</si>
  <si>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</si>
  <si>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</si>
  <si>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</si>
  <si>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</si>
  <si>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</si>
  <si>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</si>
  <si>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</si>
  <si>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</si>
  <si>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</si>
  <si>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</si>
  <si>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</si>
  <si>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</si>
  <si>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</si>
  <si>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</si>
  <si>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</si>
  <si>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</si>
  <si>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</si>
  <si>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</si>
  <si>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</si>
  <si>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</si>
  <si>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</si>
  <si>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</si>
  <si>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</si>
  <si>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</si>
  <si>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</si>
  <si>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</si>
  <si>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</si>
  <si>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</si>
  <si>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</si>
  <si>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</si>
  <si>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</si>
  <si>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</si>
  <si>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</si>
  <si>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</si>
  <si>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</si>
  <si>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</si>
  <si>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</si>
  <si>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</si>
  <si>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</si>
  <si>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</si>
  <si>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</si>
  <si>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</si>
  <si>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</si>
  <si>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</si>
  <si>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</si>
  <si>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</si>
  <si>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</si>
  <si>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</si>
  <si>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</si>
  <si>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</si>
  <si>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</si>
  <si>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</si>
  <si>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</si>
  <si>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</si>
  <si>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</si>
  <si>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</si>
  <si>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</si>
  <si>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</si>
  <si>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</si>
  <si>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</si>
  <si>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</si>
  <si>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</si>
  <si>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</si>
  <si>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</si>
  <si>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</si>
  <si>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</si>
  <si>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</si>
  <si>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</si>
  <si>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</si>
  <si>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</si>
  <si>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</si>
  <si>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</si>
  <si>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</si>
  <si>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</si>
  <si>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</si>
  <si>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</si>
  <si>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</si>
  <si>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</si>
  <si>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</si>
  <si>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</si>
  <si>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</si>
  <si>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</si>
  <si>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</si>
  <si>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</si>
  <si>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</si>
  <si>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</si>
  <si>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</si>
  <si>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</si>
  <si>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</si>
  <si>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</si>
  <si>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</si>
  <si>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</si>
  <si>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</si>
  <si>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</si>
  <si>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</si>
  <si>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</si>
  <si>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</si>
  <si>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</si>
  <si>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</si>
  <si>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</si>
  <si>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</si>
  <si>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</si>
  <si>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</si>
  <si>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</si>
  <si>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</si>
  <si>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</si>
  <si>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</si>
  <si>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</si>
  <si>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</si>
  <si>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</si>
  <si>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</si>
  <si>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</si>
  <si>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</si>
  <si>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</si>
  <si>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</si>
  <si>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</si>
  <si>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</si>
  <si>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</si>
  <si>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</si>
  <si>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</si>
  <si>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</si>
  <si>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</si>
  <si>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</si>
  <si>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</si>
  <si>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</si>
  <si>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</si>
  <si>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</si>
  <si>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</si>
  <si>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</si>
  <si>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</si>
  <si>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</si>
  <si>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</si>
  <si>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</si>
  <si>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</si>
  <si>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</si>
  <si>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</si>
  <si>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</si>
  <si>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</si>
  <si>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</si>
  <si>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</si>
  <si>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</si>
  <si>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</si>
  <si>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</si>
  <si>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</si>
  <si>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</si>
  <si>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</si>
  <si>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</si>
  <si>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</si>
  <si>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</si>
  <si>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</si>
  <si>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</si>
  <si>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</si>
  <si>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</si>
  <si>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</si>
  <si>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</si>
  <si>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</si>
  <si>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</si>
  <si>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</si>
  <si>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</si>
  <si>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</si>
  <si>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</si>
  <si>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</si>
  <si>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</si>
  <si>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</si>
  <si>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</si>
  <si>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</si>
  <si>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</si>
  <si>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</si>
  <si>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</si>
  <si>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</si>
  <si>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</si>
  <si>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</si>
  <si>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</si>
  <si>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</si>
  <si>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</si>
  <si>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</si>
  <si>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</si>
  <si>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</si>
  <si>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</si>
  <si>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</si>
  <si>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</si>
  <si>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</si>
  <si>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</si>
  <si>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</si>
  <si>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</si>
  <si>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</si>
  <si>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</si>
  <si>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</si>
  <si>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</si>
  <si>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</si>
  <si>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</si>
  <si>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</si>
  <si>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</si>
  <si>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</si>
  <si>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</si>
  <si>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</si>
  <si>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</si>
  <si>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</si>
  <si>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</si>
  <si>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</si>
  <si>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</si>
  <si>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</si>
  <si>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大臣官房</t>
    <rPh sb="0" eb="2">
      <t>ダイジン</t>
    </rPh>
    <rPh sb="2" eb="4">
      <t>カンボウ</t>
    </rPh>
    <phoneticPr fontId="4"/>
  </si>
  <si>
    <t>技術調査課</t>
    <rPh sb="0" eb="2">
      <t>ギジュツ</t>
    </rPh>
    <rPh sb="2" eb="4">
      <t>チョウサ</t>
    </rPh>
    <rPh sb="4" eb="5">
      <t>カ</t>
    </rPh>
    <phoneticPr fontId="4"/>
  </si>
  <si>
    <t>課長　森戸 義貴</t>
  </si>
  <si>
    <t>ＡＩを活用した建設生産システムの高度化に関する研究</t>
    <phoneticPr fontId="5"/>
  </si>
  <si>
    <t>平成29年度</t>
    <phoneticPr fontId="5"/>
  </si>
  <si>
    <t>令和2年度</t>
    <phoneticPr fontId="5"/>
  </si>
  <si>
    <t>○</t>
  </si>
  <si>
    <t>-</t>
  </si>
  <si>
    <t>-</t>
    <phoneticPr fontId="5"/>
  </si>
  <si>
    <t>未来投資戦略2018（平成30年6月閣議決定）
第5期科学技術基本計画（平成28年1月閣議決定）
第4期国土交通省技術基本計画（平成29年3月）</t>
    <phoneticPr fontId="5"/>
  </si>
  <si>
    <t>人口減少、少子高齢化による担い手不足の状況下、建設現場の生産性向上による働き方改革の推進は喫緊の課題となっている。AIやIoTの効果的な活用方策の研究、時空間的なデータ管理を考慮した3次元情報基盤の構築により建設生産システムの高度化を図ることを目的とする。</t>
    <phoneticPr fontId="5"/>
  </si>
  <si>
    <t>近年技術の進展が著しいAIやIoTを活用することで、建設生産システムの高度化を図る。建設生産システムの業務プロセスにおけるAIの適用可能性を検討し、画像データを活用した施工状況の把握、適切な工期設定、オペレータの操作データ分析による効率化、及びこれらの成果を高度に活用するための情報連携技術を開発する。</t>
    <phoneticPr fontId="5"/>
  </si>
  <si>
    <t>R2年度までにＡＩを活用した建設生産システムの高度化に関し、技術基準等へ3件反映する。</t>
  </si>
  <si>
    <t>ＡＩを活用した建設生産システムの高度化に関する研究項目の終了件数</t>
    <phoneticPr fontId="5"/>
  </si>
  <si>
    <t>単位当たりコスト＝Ｘ／Ｙ
X　：　執行額（予算額）　百万円
Y　：　ＡＩを活用した建設生産システムの高度化に関する研究項目の終了件数　　　　　　　　　　　　</t>
    <phoneticPr fontId="5"/>
  </si>
  <si>
    <t>百万円/件</t>
    <phoneticPr fontId="5"/>
  </si>
  <si>
    <t>70百万/5件</t>
  </si>
  <si>
    <t>11 ICTの利活用及び技術研究開発の推進</t>
    <phoneticPr fontId="5"/>
  </si>
  <si>
    <t>41 技術研究開発を推進する</t>
    <phoneticPr fontId="5"/>
  </si>
  <si>
    <t>139　目標を達成した技術開発課題の割合</t>
    <phoneticPr fontId="5"/>
  </si>
  <si>
    <t>国土交通省が実施している技術研究開発課題を効果的・効率的に推進することに資する。</t>
    <phoneticPr fontId="5"/>
  </si>
  <si>
    <t>２次元ＣＡＤデータを用いたＡＩによる３次元モデル構築技術に関する研究</t>
    <phoneticPr fontId="5"/>
  </si>
  <si>
    <t>人件費</t>
    <rPh sb="0" eb="3">
      <t>ジンケンヒ</t>
    </rPh>
    <phoneticPr fontId="5"/>
  </si>
  <si>
    <t>B.国立研究開発法人理化学研究所</t>
    <phoneticPr fontId="5"/>
  </si>
  <si>
    <t>A.ユニコシステム（株）</t>
    <phoneticPr fontId="5"/>
  </si>
  <si>
    <t>工期設定支援システムにおける工事施工データ活用検討等業務（第１回変更）</t>
    <phoneticPr fontId="5"/>
  </si>
  <si>
    <t>ユニコシステム（株）</t>
    <phoneticPr fontId="5"/>
  </si>
  <si>
    <t>日本建設機械施工協会・先端建設技術センター設計</t>
    <phoneticPr fontId="5"/>
  </si>
  <si>
    <t>一般財団法人　先端建設技術センター</t>
    <phoneticPr fontId="5"/>
  </si>
  <si>
    <t>国立研究開発法人理化学研究所</t>
    <phoneticPr fontId="5"/>
  </si>
  <si>
    <t>施工現場の工程進捗把握技術に関する調査業務</t>
    <phoneticPr fontId="5"/>
  </si>
  <si>
    <t>社会インフラ用ロボットＤＢシステムの試行運用に関する調査業務</t>
    <phoneticPr fontId="5"/>
  </si>
  <si>
    <t>-</t>
    <phoneticPr fontId="5"/>
  </si>
  <si>
    <t>人口減少、少子高齢化による担い手不足の状況下、建設現場の生産性向上による働き方改革の推進は喫緊の課題となっており、建設生産システムの高度化を図る必要性がある。</t>
    <phoneticPr fontId="5"/>
  </si>
  <si>
    <t xml:space="preserve"> 調達の高度化、情報連携の高度化に係る成果については主に発注者支援に資するものであり国が技術開発する必要がある。また、施工管理の高度化については、成果をオープンデータとして公表する予定であり、そうした環境整備は国が実施する必要がある。</t>
    <phoneticPr fontId="5"/>
  </si>
  <si>
    <t>人口減少、少子高齢化による担い手不足の状況下、建設現場の生産性向上による働き方改革の推進は喫緊の課題となっている。</t>
    <phoneticPr fontId="5"/>
  </si>
  <si>
    <t>有</t>
  </si>
  <si>
    <t>無</t>
  </si>
  <si>
    <t>支出先については、価格競争や総合評価、企画競争により競争性の確保に努めている。
支出先（業務請負者）選定の妥当性については、第三者機関である技術提案評価審査会による審議を実施している。
支出先（委託研究受託者）選定の妥当性については、所内の委託研究審査会に加え、第三者による評価委員会による審議を実施している。
発注にあたっては、他事業の事例なども参考にしながら１者応札の原因分析を行うとともに、引き続き、価格競争や企画競争により競争性・公平性の確保を図る。</t>
    <phoneticPr fontId="5"/>
  </si>
  <si>
    <t>‐</t>
  </si>
  <si>
    <t>業務において企画競争により成果、コストを精査し、単位当たりコスト等の最適化を図っている。
また、既往の研究成果や知見等の活用や、直営での実施比率を高めることで業務コストを低減し、技術研究開発の効率化を図った。</t>
    <phoneticPr fontId="5"/>
  </si>
  <si>
    <t>業務の主たる部分に係る再委託は禁止し、主たる部分以外の再委託については、軽微なものを除き、再委託承諾申請を求めており、支出先・使途を確認することとしている。</t>
    <phoneticPr fontId="5"/>
  </si>
  <si>
    <t>業務発注を計画するにあたっては、あらかじめ検討項目、調査対象範囲等について十分検討を行い、効率的な執行に努めている。
業務の主たる部分に係る再委託は禁止し、主たる部分以外の再委託については、軽微なものを除き、再委託承諾申請を求めており、支出先・使途を確認することとしている。</t>
    <phoneticPr fontId="5"/>
  </si>
  <si>
    <t>総合評価、企画競争により成果、コストを精査している。</t>
    <phoneticPr fontId="5"/>
  </si>
  <si>
    <t>事業開始前に外部有識者による「効率性（研究の実施方法、実施体制）」、「有効性（成果の見込みと活用方針）」等の評価項目に関する『事前評価』を受けており、事業終了後には「当初の目標に対する達成度」、「研究成果と成果の活用方針」等の評価項目に関する『事後評価』を受けることとしている。</t>
    <phoneticPr fontId="5"/>
  </si>
  <si>
    <t>研究内容の進展に伴い、論文等の発表を行った。</t>
    <rPh sb="0" eb="2">
      <t>ケンキュウ</t>
    </rPh>
    <rPh sb="2" eb="4">
      <t>ナイヨウ</t>
    </rPh>
    <rPh sb="5" eb="7">
      <t>シンテン</t>
    </rPh>
    <rPh sb="8" eb="9">
      <t>トモナ</t>
    </rPh>
    <rPh sb="11" eb="13">
      <t>ロンブン</t>
    </rPh>
    <rPh sb="13" eb="14">
      <t>トウ</t>
    </rPh>
    <rPh sb="15" eb="17">
      <t>ハッピョウ</t>
    </rPh>
    <rPh sb="18" eb="19">
      <t>オコナ</t>
    </rPh>
    <phoneticPr fontId="5"/>
  </si>
  <si>
    <t>概ね見込み通りの実績であった。</t>
    <rPh sb="0" eb="1">
      <t>オオム</t>
    </rPh>
    <rPh sb="2" eb="4">
      <t>ミコ</t>
    </rPh>
    <rPh sb="5" eb="6">
      <t>ドオ</t>
    </rPh>
    <rPh sb="8" eb="10">
      <t>ジッセキ</t>
    </rPh>
    <phoneticPr fontId="5"/>
  </si>
  <si>
    <t>13百万円/5件</t>
    <phoneticPr fontId="5"/>
  </si>
  <si>
    <t>17百万円/5件</t>
    <rPh sb="2" eb="5">
      <t>ヒャクマンエン</t>
    </rPh>
    <rPh sb="7" eb="8">
      <t>ケン</t>
    </rPh>
    <phoneticPr fontId="4"/>
  </si>
  <si>
    <t>R2年度にＡＩを活用した建設生産システムの高度化に関し、以下の技術検討を図った。
調達の高度化については、現場に即した積算及び工期設定を行うため、鉄筋の組立等の施工量把握の自動判別技術開発の推進に向けて、昨年度取得した施工状況データを教師データへの加工を実施した。
さらに施工管理の高度化については、施工履歴データ等による施工現場のデジタルツイン化に向けた試行を実施した。
最後に情報連携の高度化については、AI技術を活用し、2次元図面から維持管理での利活用を想定した外形形状及び内部構造、さらに図面の属性情報を読み取り、3次元モデルを自動的に構築する基礎技術の実用化に向けて改良を行い、国土交通省で利用するシステムへの実装を行った。</t>
    <rPh sb="157" eb="158">
      <t>トウ</t>
    </rPh>
    <rPh sb="175" eb="176">
      <t>ム</t>
    </rPh>
    <rPh sb="178" eb="180">
      <t>シコウ</t>
    </rPh>
    <rPh sb="234" eb="236">
      <t>ガイケイ</t>
    </rPh>
    <rPh sb="236" eb="238">
      <t>ケイジョウ</t>
    </rPh>
    <rPh sb="240" eb="242">
      <t>ナイブ</t>
    </rPh>
    <rPh sb="242" eb="244">
      <t>コウゾウ</t>
    </rPh>
    <rPh sb="262" eb="264">
      <t>ジゲン</t>
    </rPh>
    <rPh sb="268" eb="271">
      <t>ジドウテキ</t>
    </rPh>
    <rPh sb="272" eb="274">
      <t>コウチク</t>
    </rPh>
    <rPh sb="294" eb="299">
      <t>コクドコウツウショウ</t>
    </rPh>
    <rPh sb="300" eb="302">
      <t>リヨウ</t>
    </rPh>
    <rPh sb="310" eb="312">
      <t>ジッソウ</t>
    </rPh>
    <rPh sb="313" eb="314">
      <t>オコナ</t>
    </rPh>
    <phoneticPr fontId="5"/>
  </si>
  <si>
    <t>ＡＩを活用した建設生産システムの高度化に関する技術基準等への反映数</t>
    <rPh sb="32" eb="33">
      <t>スウ</t>
    </rPh>
    <phoneticPr fontId="5"/>
  </si>
  <si>
    <t>HP等で公開された技術資料・マニュアル・ガイドライン等</t>
    <phoneticPr fontId="5"/>
  </si>
  <si>
    <t>国交</t>
  </si>
  <si>
    <t>国土交通省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</si>
</sst>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8257</xdr:colOff>
      <xdr:row>749</xdr:row>
      <xdr:rowOff>18601</xdr:rowOff>
    </xdr:from>
    <xdr:to>
      <xdr:col>19</xdr:col>
      <xdr:colOff>173357</xdr:colOff>
      <xdr:row>750</xdr:row>
      <xdr:rowOff>352461</xdr:rowOff>
    </xdr:to>
    <xdr:sp macro="" textlink="">
      <xdr:nvSpPr>
        <xdr:cNvPr id="2" name="テキスト ボックス 1">
          <a:extLst>
            <a:ext uri="{FF2B5EF4-FFF2-40B4-BE49-F238E27FC236}">
              <a16:creationId xmlns:a16="http://schemas.microsoft.com/office/drawing/2014/main" id="{E1884D27-A31A-429C-9B1E-23FCF8332CAD}"/>
            </a:ext>
          </a:extLst>
        </xdr:cNvPr>
        <xdr:cNvSpPr txBox="1"/>
      </xdr:nvSpPr>
      <xdr:spPr>
        <a:xfrm>
          <a:off x="1608457" y="236492601"/>
          <a:ext cx="1943100" cy="689460"/>
        </a:xfrm>
        <a:prstGeom prst="rect">
          <a:avLst/>
        </a:prstGeom>
        <a:solidFill>
          <a:sysClr val="window" lastClr="FFFFFF"/>
        </a:solidFill>
        <a:ln w="254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１３．３百万円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0</xdr:colOff>
      <xdr:row>751</xdr:row>
      <xdr:rowOff>22188</xdr:rowOff>
    </xdr:from>
    <xdr:to>
      <xdr:col>21</xdr:col>
      <xdr:colOff>152440</xdr:colOff>
      <xdr:row>752</xdr:row>
      <xdr:rowOff>250553</xdr:rowOff>
    </xdr:to>
    <xdr:sp macro="" textlink="">
      <xdr:nvSpPr>
        <xdr:cNvPr id="3" name="大かっこ 2">
          <a:extLst>
            <a:ext uri="{FF2B5EF4-FFF2-40B4-BE49-F238E27FC236}">
              <a16:creationId xmlns:a16="http://schemas.microsoft.com/office/drawing/2014/main" id="{69898156-2485-44B4-B5FD-0318331C4D04}"/>
            </a:ext>
          </a:extLst>
        </xdr:cNvPr>
        <xdr:cNvSpPr/>
      </xdr:nvSpPr>
      <xdr:spPr>
        <a:xfrm>
          <a:off x="1422400" y="237207388"/>
          <a:ext cx="2463840" cy="583965"/>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総合技術開発プロジェクトの計画主体</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4090</xdr:colOff>
      <xdr:row>753</xdr:row>
      <xdr:rowOff>349364</xdr:rowOff>
    </xdr:from>
    <xdr:to>
      <xdr:col>30</xdr:col>
      <xdr:colOff>7376</xdr:colOff>
      <xdr:row>755</xdr:row>
      <xdr:rowOff>350439</xdr:rowOff>
    </xdr:to>
    <xdr:sp macro="" textlink="">
      <xdr:nvSpPr>
        <xdr:cNvPr id="4" name="テキスト ボックス 3">
          <a:extLst>
            <a:ext uri="{FF2B5EF4-FFF2-40B4-BE49-F238E27FC236}">
              <a16:creationId xmlns:a16="http://schemas.microsoft.com/office/drawing/2014/main" id="{20690F01-2239-4A42-B451-56E4FA83E2DF}"/>
            </a:ext>
          </a:extLst>
        </xdr:cNvPr>
        <xdr:cNvSpPr txBox="1"/>
      </xdr:nvSpPr>
      <xdr:spPr>
        <a:xfrm>
          <a:off x="3382290" y="238245764"/>
          <a:ext cx="1959086" cy="712275"/>
        </a:xfrm>
        <a:prstGeom prst="rect">
          <a:avLst/>
        </a:prstGeom>
        <a:solidFill>
          <a:sysClr val="window" lastClr="FFFFFF"/>
        </a:solidFill>
        <a:ln w="254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国土技術政策総合研究所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１３．３百万円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3552</xdr:colOff>
      <xdr:row>756</xdr:row>
      <xdr:rowOff>76835</xdr:rowOff>
    </xdr:from>
    <xdr:to>
      <xdr:col>32</xdr:col>
      <xdr:colOff>161834</xdr:colOff>
      <xdr:row>759</xdr:row>
      <xdr:rowOff>46355</xdr:rowOff>
    </xdr:to>
    <xdr:sp macro="" textlink="">
      <xdr:nvSpPr>
        <xdr:cNvPr id="5" name="大かっこ 4">
          <a:extLst>
            <a:ext uri="{FF2B5EF4-FFF2-40B4-BE49-F238E27FC236}">
              <a16:creationId xmlns:a16="http://schemas.microsoft.com/office/drawing/2014/main" id="{4CC2C37D-99BF-4BE5-B6EC-23F5C7787603}"/>
            </a:ext>
          </a:extLst>
        </xdr:cNvPr>
        <xdr:cNvSpPr/>
      </xdr:nvSpPr>
      <xdr:spPr>
        <a:xfrm>
          <a:off x="3203952" y="239040035"/>
          <a:ext cx="2647482" cy="1036320"/>
        </a:xfrm>
        <a:prstGeom prst="bracketPair">
          <a:avLst>
            <a:gd name="adj" fmla="val 10966"/>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ＡＩを活用した建設生産システムの高度化に関する調査・研究の企画・立案、実施等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41</xdr:colOff>
      <xdr:row>760</xdr:row>
      <xdr:rowOff>8010</xdr:rowOff>
    </xdr:from>
    <xdr:to>
      <xdr:col>42</xdr:col>
      <xdr:colOff>13395</xdr:colOff>
      <xdr:row>761</xdr:row>
      <xdr:rowOff>344708</xdr:rowOff>
    </xdr:to>
    <xdr:sp macro="" textlink="">
      <xdr:nvSpPr>
        <xdr:cNvPr id="6" name="テキスト ボックス 5">
          <a:extLst>
            <a:ext uri="{FF2B5EF4-FFF2-40B4-BE49-F238E27FC236}">
              <a16:creationId xmlns:a16="http://schemas.microsoft.com/office/drawing/2014/main" id="{57940F09-F11B-4A08-9D81-2A2831EF0AFC}"/>
            </a:ext>
          </a:extLst>
        </xdr:cNvPr>
        <xdr:cNvSpPr txBox="1"/>
      </xdr:nvSpPr>
      <xdr:spPr>
        <a:xfrm>
          <a:off x="5156241" y="240393610"/>
          <a:ext cx="2324754" cy="692298"/>
        </a:xfrm>
        <a:prstGeom prst="rect">
          <a:avLst/>
        </a:prstGeom>
        <a:solidFill>
          <a:sysClr val="window" lastClr="FFFFFF"/>
        </a:solidFill>
        <a:ln w="25400" cmpd="sng">
          <a:solidFill>
            <a:sysClr val="windowText" lastClr="000000"/>
          </a:solidFill>
        </a:ln>
        <a:effectLst/>
      </xdr:spPr>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（調査業務、備品購入）</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５．８百万円</a:t>
          </a:r>
        </a:p>
      </xdr:txBody>
    </xdr:sp>
    <xdr:clientData/>
  </xdr:twoCellAnchor>
  <xdr:twoCellAnchor>
    <xdr:from>
      <xdr:col>27</xdr:col>
      <xdr:colOff>156512</xdr:colOff>
      <xdr:row>762</xdr:row>
      <xdr:rowOff>45150</xdr:rowOff>
    </xdr:from>
    <xdr:to>
      <xdr:col>49</xdr:col>
      <xdr:colOff>67</xdr:colOff>
      <xdr:row>764</xdr:row>
      <xdr:rowOff>433774</xdr:rowOff>
    </xdr:to>
    <xdr:sp macro="" textlink="">
      <xdr:nvSpPr>
        <xdr:cNvPr id="7" name="大かっこ 6">
          <a:extLst>
            <a:ext uri="{FF2B5EF4-FFF2-40B4-BE49-F238E27FC236}">
              <a16:creationId xmlns:a16="http://schemas.microsoft.com/office/drawing/2014/main" id="{A678A5ED-4DB1-462F-802F-5E695AAB491E}"/>
            </a:ext>
          </a:extLst>
        </xdr:cNvPr>
        <xdr:cNvSpPr/>
      </xdr:nvSpPr>
      <xdr:spPr>
        <a:xfrm>
          <a:off x="4957112" y="241141950"/>
          <a:ext cx="3755155" cy="1099824"/>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調達の高度化、施工管理の高度化、情報連携の高度化等に関する</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AI</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適用性の検討、教師データ作成準備、</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CAD</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データ収集等の業務</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165326</xdr:colOff>
      <xdr:row>749</xdr:row>
      <xdr:rowOff>0</xdr:rowOff>
    </xdr:from>
    <xdr:to>
      <xdr:col>48</xdr:col>
      <xdr:colOff>173357</xdr:colOff>
      <xdr:row>753</xdr:row>
      <xdr:rowOff>352312</xdr:rowOff>
    </xdr:to>
    <xdr:sp macro="" textlink="">
      <xdr:nvSpPr>
        <xdr:cNvPr id="8" name="大かっこ 7">
          <a:extLst>
            <a:ext uri="{FF2B5EF4-FFF2-40B4-BE49-F238E27FC236}">
              <a16:creationId xmlns:a16="http://schemas.microsoft.com/office/drawing/2014/main" id="{04DBFF81-0BD1-457A-B4B3-D8164D791D99}"/>
            </a:ext>
          </a:extLst>
        </xdr:cNvPr>
        <xdr:cNvSpPr/>
      </xdr:nvSpPr>
      <xdr:spPr>
        <a:xfrm>
          <a:off x="6032726" y="236474000"/>
          <a:ext cx="2675031" cy="1774712"/>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175854</xdr:colOff>
      <xdr:row>749</xdr:row>
      <xdr:rowOff>57149</xdr:rowOff>
    </xdr:from>
    <xdr:to>
      <xdr:col>47</xdr:col>
      <xdr:colOff>18604</xdr:colOff>
      <xdr:row>753</xdr:row>
      <xdr:rowOff>287724</xdr:rowOff>
    </xdr:to>
    <xdr:sp macro="" textlink="">
      <xdr:nvSpPr>
        <xdr:cNvPr id="9" name="正方形/長方形 8">
          <a:extLst>
            <a:ext uri="{FF2B5EF4-FFF2-40B4-BE49-F238E27FC236}">
              <a16:creationId xmlns:a16="http://schemas.microsoft.com/office/drawing/2014/main" id="{837835F7-01A3-4FC8-8319-5D1EDBBA0F1A}"/>
            </a:ext>
          </a:extLst>
        </xdr:cNvPr>
        <xdr:cNvSpPr>
          <a:spLocks noChangeArrowheads="1"/>
        </xdr:cNvSpPr>
      </xdr:nvSpPr>
      <xdr:spPr bwMode="auto">
        <a:xfrm>
          <a:off x="6221054" y="236531149"/>
          <a:ext cx="2154150" cy="1652975"/>
        </a:xfrm>
        <a:prstGeom prst="rect">
          <a:avLst/>
        </a:prstGeom>
        <a:solidFill>
          <a:sysClr val="window" lastClr="FFFFFF"/>
        </a:solidFill>
        <a:ln w="12700" algn="ctr">
          <a:no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研究開発の実施に必要な事務費</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０．４百万円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職員旅費　</a:t>
          </a:r>
          <a:r>
            <a:rPr kumimoji="0"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24</xdr:col>
      <xdr:colOff>165326</xdr:colOff>
      <xdr:row>759</xdr:row>
      <xdr:rowOff>19777</xdr:rowOff>
    </xdr:from>
    <xdr:to>
      <xdr:col>29</xdr:col>
      <xdr:colOff>5639</xdr:colOff>
      <xdr:row>760</xdr:row>
      <xdr:rowOff>343935</xdr:rowOff>
    </xdr:to>
    <xdr:cxnSp macro="">
      <xdr:nvCxnSpPr>
        <xdr:cNvPr id="10" name="コネクタ: カギ線 9">
          <a:extLst>
            <a:ext uri="{FF2B5EF4-FFF2-40B4-BE49-F238E27FC236}">
              <a16:creationId xmlns:a16="http://schemas.microsoft.com/office/drawing/2014/main" id="{BB4F6431-93A6-426A-A2DA-44C565110C5A}"/>
            </a:ext>
          </a:extLst>
        </xdr:cNvPr>
        <xdr:cNvCxnSpPr/>
      </xdr:nvCxnSpPr>
      <xdr:spPr>
        <a:xfrm>
          <a:off x="4432526" y="240049777"/>
          <a:ext cx="729313" cy="679758"/>
        </a:xfrm>
        <a:prstGeom prst="bentConnector3">
          <a:avLst>
            <a:gd name="adj1" fmla="val 798"/>
          </a:avLst>
        </a:prstGeom>
        <a:noFill/>
        <a:ln w="19050" cap="flat" cmpd="sng" algn="ctr">
          <a:solidFill>
            <a:sysClr val="windowText" lastClr="000000"/>
          </a:solidFill>
          <a:prstDash val="solid"/>
          <a:tailEnd type="triangle"/>
        </a:ln>
        <a:effectLst/>
      </xdr:spPr>
    </xdr:cxnSp>
    <xdr:clientData/>
  </xdr:twoCellAnchor>
  <xdr:twoCellAnchor>
    <xdr:from>
      <xdr:col>14</xdr:col>
      <xdr:colOff>158023</xdr:colOff>
      <xdr:row>753</xdr:row>
      <xdr:rowOff>28256</xdr:rowOff>
    </xdr:from>
    <xdr:to>
      <xdr:col>19</xdr:col>
      <xdr:colOff>7067</xdr:colOff>
      <xdr:row>755</xdr:row>
      <xdr:rowOff>9197</xdr:rowOff>
    </xdr:to>
    <xdr:cxnSp macro="">
      <xdr:nvCxnSpPr>
        <xdr:cNvPr id="11" name="コネクタ: カギ線 10">
          <a:extLst>
            <a:ext uri="{FF2B5EF4-FFF2-40B4-BE49-F238E27FC236}">
              <a16:creationId xmlns:a16="http://schemas.microsoft.com/office/drawing/2014/main" id="{D4608234-6936-413A-87EE-7B86C7AB8E43}"/>
            </a:ext>
          </a:extLst>
        </xdr:cNvPr>
        <xdr:cNvCxnSpPr/>
      </xdr:nvCxnSpPr>
      <xdr:spPr>
        <a:xfrm>
          <a:off x="2647223" y="237924656"/>
          <a:ext cx="738044" cy="692141"/>
        </a:xfrm>
        <a:prstGeom prst="bentConnector3">
          <a:avLst>
            <a:gd name="adj1" fmla="val 798"/>
          </a:avLst>
        </a:prstGeom>
        <a:noFill/>
        <a:ln w="19050" cap="flat" cmpd="sng" algn="ctr">
          <a:solidFill>
            <a:sysClr val="windowText" lastClr="000000"/>
          </a:solidFill>
          <a:prstDash val="solid"/>
          <a:tailEnd type="triangle"/>
        </a:ln>
        <a:effectLst/>
      </xdr:spPr>
    </xdr:cxnSp>
    <xdr:clientData/>
  </xdr:twoCellAnchor>
  <xdr:twoCellAnchor>
    <xdr:from>
      <xdr:col>24</xdr:col>
      <xdr:colOff>175074</xdr:colOff>
      <xdr:row>760</xdr:row>
      <xdr:rowOff>331844</xdr:rowOff>
    </xdr:from>
    <xdr:to>
      <xdr:col>28</xdr:col>
      <xdr:colOff>165327</xdr:colOff>
      <xdr:row>765</xdr:row>
      <xdr:rowOff>400160</xdr:rowOff>
    </xdr:to>
    <xdr:cxnSp macro="">
      <xdr:nvCxnSpPr>
        <xdr:cNvPr id="12" name="コネクタ: カギ線 11">
          <a:extLst>
            <a:ext uri="{FF2B5EF4-FFF2-40B4-BE49-F238E27FC236}">
              <a16:creationId xmlns:a16="http://schemas.microsoft.com/office/drawing/2014/main" id="{B5807335-C373-40C3-B930-FF82CFCEC09D}"/>
            </a:ext>
          </a:extLst>
        </xdr:cNvPr>
        <xdr:cNvCxnSpPr>
          <a:endCxn id="13" idx="1"/>
        </xdr:cNvCxnSpPr>
      </xdr:nvCxnSpPr>
      <xdr:spPr>
        <a:xfrm rot="16200000" flipH="1">
          <a:off x="3711093" y="241448625"/>
          <a:ext cx="2163816" cy="701453"/>
        </a:xfrm>
        <a:prstGeom prst="bentConnector2">
          <a:avLst/>
        </a:prstGeom>
        <a:noFill/>
        <a:ln w="19050" cap="flat" cmpd="sng" algn="ctr">
          <a:solidFill>
            <a:sysClr val="windowText" lastClr="000000"/>
          </a:solidFill>
          <a:prstDash val="solid"/>
          <a:tailEnd type="triangle"/>
        </a:ln>
        <a:effectLst/>
      </xdr:spPr>
    </xdr:cxnSp>
    <xdr:clientData/>
  </xdr:twoCellAnchor>
  <xdr:twoCellAnchor>
    <xdr:from>
      <xdr:col>28</xdr:col>
      <xdr:colOff>165326</xdr:colOff>
      <xdr:row>765</xdr:row>
      <xdr:rowOff>38101</xdr:rowOff>
    </xdr:from>
    <xdr:to>
      <xdr:col>41</xdr:col>
      <xdr:colOff>152384</xdr:colOff>
      <xdr:row>766</xdr:row>
      <xdr:rowOff>88900</xdr:rowOff>
    </xdr:to>
    <xdr:sp macro="" textlink="">
      <xdr:nvSpPr>
        <xdr:cNvPr id="13" name="テキスト ボックス 12">
          <a:extLst>
            <a:ext uri="{FF2B5EF4-FFF2-40B4-BE49-F238E27FC236}">
              <a16:creationId xmlns:a16="http://schemas.microsoft.com/office/drawing/2014/main" id="{3316C808-FFEB-4A5A-BD91-C4B5BAD8864C}"/>
            </a:ext>
          </a:extLst>
        </xdr:cNvPr>
        <xdr:cNvSpPr txBox="1"/>
      </xdr:nvSpPr>
      <xdr:spPr>
        <a:xfrm>
          <a:off x="5143726" y="242519201"/>
          <a:ext cx="2298458" cy="723899"/>
        </a:xfrm>
        <a:prstGeom prst="rect">
          <a:avLst/>
        </a:prstGeom>
        <a:solidFill>
          <a:sysClr val="window" lastClr="FFFFFF"/>
        </a:solidFill>
        <a:ln w="25400" cmpd="sng">
          <a:solidFill>
            <a:sysClr val="windowText" lastClr="000000"/>
          </a:solidFill>
        </a:ln>
        <a:effectLst/>
      </xdr:spPr>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国立研究開発法人</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（委託研究）</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７．１百万円</a:t>
          </a:r>
        </a:p>
      </xdr:txBody>
    </xdr:sp>
    <xdr:clientData/>
  </xdr:twoCellAnchor>
  <xdr:twoCellAnchor>
    <xdr:from>
      <xdr:col>27</xdr:col>
      <xdr:colOff>165326</xdr:colOff>
      <xdr:row>766</xdr:row>
      <xdr:rowOff>158204</xdr:rowOff>
    </xdr:from>
    <xdr:to>
      <xdr:col>49</xdr:col>
      <xdr:colOff>4943</xdr:colOff>
      <xdr:row>769</xdr:row>
      <xdr:rowOff>209549</xdr:rowOff>
    </xdr:to>
    <xdr:sp macro="" textlink="">
      <xdr:nvSpPr>
        <xdr:cNvPr id="14" name="大かっこ 13">
          <a:extLst>
            <a:ext uri="{FF2B5EF4-FFF2-40B4-BE49-F238E27FC236}">
              <a16:creationId xmlns:a16="http://schemas.microsoft.com/office/drawing/2014/main" id="{BC4D4824-0D6D-460E-B1BA-905D0C8307A1}"/>
            </a:ext>
          </a:extLst>
        </xdr:cNvPr>
        <xdr:cNvSpPr/>
      </xdr:nvSpPr>
      <xdr:spPr>
        <a:xfrm>
          <a:off x="4965926" y="243312404"/>
          <a:ext cx="3751217" cy="1321345"/>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AI</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技術を活用し、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次元</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CAD</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データから維持管理における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CIM</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の活用を想定した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次元モデルを構築する技術及び図面に記載された属性情報を部材毎の</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次元モデルに付与する技術の開発及び国土交通省で利用するシステムへの実装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BF6" sqref="BF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765</v>
      </c>
      <c r="AK2" s="940"/>
      <c r="AL2" s="940"/>
      <c r="AM2" s="940"/>
      <c r="AN2" s="98" t="s">
        <v>407</v>
      </c>
      <c r="AO2" s="940">
        <v>20</v>
      </c>
      <c r="AP2" s="940"/>
      <c r="AQ2" s="940"/>
      <c r="AR2" s="99" t="s">
        <v>712</v>
      </c>
      <c r="AS2" s="946">
        <v>500</v>
      </c>
      <c r="AT2" s="946"/>
      <c r="AU2" s="946"/>
      <c r="AV2" s="98" t="str">
        <f>IF(AW2="","","-")</f>
        <v/>
      </c>
      <c r="AW2" s="906"/>
      <c r="AX2" s="906"/>
    </row>
    <row r="3" spans="1:50" ht="21" customHeight="1" thickBot="1" x14ac:dyDescent="0.2">
      <c r="A3" s="862" t="s">
        <v>705</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766</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716</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717</v>
      </c>
      <c r="H5" s="835"/>
      <c r="I5" s="835"/>
      <c r="J5" s="835"/>
      <c r="K5" s="835"/>
      <c r="L5" s="835"/>
      <c r="M5" s="836" t="s">
        <v>66</v>
      </c>
      <c r="N5" s="837"/>
      <c r="O5" s="837"/>
      <c r="P5" s="837"/>
      <c r="Q5" s="837"/>
      <c r="R5" s="838"/>
      <c r="S5" s="839" t="s">
        <v>718</v>
      </c>
      <c r="T5" s="835"/>
      <c r="U5" s="835"/>
      <c r="V5" s="835"/>
      <c r="W5" s="835"/>
      <c r="X5" s="840"/>
      <c r="Y5" s="696" t="s">
        <v>3</v>
      </c>
      <c r="Z5" s="542"/>
      <c r="AA5" s="542"/>
      <c r="AB5" s="542"/>
      <c r="AC5" s="542"/>
      <c r="AD5" s="543"/>
      <c r="AE5" s="697" t="s">
        <v>714</v>
      </c>
      <c r="AF5" s="697"/>
      <c r="AG5" s="697"/>
      <c r="AH5" s="697"/>
      <c r="AI5" s="697"/>
      <c r="AJ5" s="697"/>
      <c r="AK5" s="697"/>
      <c r="AL5" s="697"/>
      <c r="AM5" s="697"/>
      <c r="AN5" s="697"/>
      <c r="AO5" s="697"/>
      <c r="AP5" s="698"/>
      <c r="AQ5" s="699" t="s">
        <v>715</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721</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722</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科学技術・イノベーション</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723</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724</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702</v>
      </c>
      <c r="AE12" s="441"/>
      <c r="AF12" s="441"/>
      <c r="AG12" s="441"/>
      <c r="AH12" s="441"/>
      <c r="AI12" s="441"/>
      <c r="AJ12" s="442"/>
      <c r="AK12" s="446" t="s">
        <v>706</v>
      </c>
      <c r="AL12" s="441"/>
      <c r="AM12" s="441"/>
      <c r="AN12" s="441"/>
      <c r="AO12" s="441"/>
      <c r="AP12" s="441"/>
      <c r="AQ12" s="442"/>
      <c r="AR12" s="446" t="s">
        <v>707</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10</v>
      </c>
      <c r="Q13" s="656"/>
      <c r="R13" s="656"/>
      <c r="S13" s="656"/>
      <c r="T13" s="656"/>
      <c r="U13" s="656"/>
      <c r="V13" s="657"/>
      <c r="W13" s="655">
        <v>23</v>
      </c>
      <c r="X13" s="656"/>
      <c r="Y13" s="656"/>
      <c r="Z13" s="656"/>
      <c r="AA13" s="656"/>
      <c r="AB13" s="656"/>
      <c r="AC13" s="657"/>
      <c r="AD13" s="655">
        <v>23</v>
      </c>
      <c r="AE13" s="656"/>
      <c r="AF13" s="656"/>
      <c r="AG13" s="656"/>
      <c r="AH13" s="656"/>
      <c r="AI13" s="656"/>
      <c r="AJ13" s="657"/>
      <c r="AK13" s="655" t="s">
        <v>721</v>
      </c>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720</v>
      </c>
      <c r="Q14" s="656"/>
      <c r="R14" s="656"/>
      <c r="S14" s="656"/>
      <c r="T14" s="656"/>
      <c r="U14" s="656"/>
      <c r="V14" s="657"/>
      <c r="W14" s="655" t="s">
        <v>720</v>
      </c>
      <c r="X14" s="656"/>
      <c r="Y14" s="656"/>
      <c r="Z14" s="656"/>
      <c r="AA14" s="656"/>
      <c r="AB14" s="656"/>
      <c r="AC14" s="657"/>
      <c r="AD14" s="655" t="s">
        <v>720</v>
      </c>
      <c r="AE14" s="656"/>
      <c r="AF14" s="656"/>
      <c r="AG14" s="656"/>
      <c r="AH14" s="656"/>
      <c r="AI14" s="656"/>
      <c r="AJ14" s="657"/>
      <c r="AK14" s="655" t="s">
        <v>721</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v>63</v>
      </c>
      <c r="Q15" s="656"/>
      <c r="R15" s="656"/>
      <c r="S15" s="656"/>
      <c r="T15" s="656"/>
      <c r="U15" s="656"/>
      <c r="V15" s="657"/>
      <c r="W15" s="655" t="s">
        <v>720</v>
      </c>
      <c r="X15" s="656"/>
      <c r="Y15" s="656"/>
      <c r="Z15" s="656"/>
      <c r="AA15" s="656"/>
      <c r="AB15" s="656"/>
      <c r="AC15" s="657"/>
      <c r="AD15" s="655" t="s">
        <v>720</v>
      </c>
      <c r="AE15" s="656"/>
      <c r="AF15" s="656"/>
      <c r="AG15" s="656"/>
      <c r="AH15" s="656"/>
      <c r="AI15" s="656"/>
      <c r="AJ15" s="657"/>
      <c r="AK15" s="655">
        <v>3</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720</v>
      </c>
      <c r="Q16" s="656"/>
      <c r="R16" s="656"/>
      <c r="S16" s="656"/>
      <c r="T16" s="656"/>
      <c r="U16" s="656"/>
      <c r="V16" s="657"/>
      <c r="W16" s="655" t="s">
        <v>720</v>
      </c>
      <c r="X16" s="656"/>
      <c r="Y16" s="656"/>
      <c r="Z16" s="656"/>
      <c r="AA16" s="656"/>
      <c r="AB16" s="656"/>
      <c r="AC16" s="657"/>
      <c r="AD16" s="655">
        <v>-3</v>
      </c>
      <c r="AE16" s="656"/>
      <c r="AF16" s="656"/>
      <c r="AG16" s="656"/>
      <c r="AH16" s="656"/>
      <c r="AI16" s="656"/>
      <c r="AJ16" s="657"/>
      <c r="AK16" s="655" t="s">
        <v>745</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720</v>
      </c>
      <c r="Q17" s="656"/>
      <c r="R17" s="656"/>
      <c r="S17" s="656"/>
      <c r="T17" s="656"/>
      <c r="U17" s="656"/>
      <c r="V17" s="657"/>
      <c r="W17" s="655" t="s">
        <v>720</v>
      </c>
      <c r="X17" s="656"/>
      <c r="Y17" s="656"/>
      <c r="Z17" s="656"/>
      <c r="AA17" s="656"/>
      <c r="AB17" s="656"/>
      <c r="AC17" s="657"/>
      <c r="AD17" s="655" t="s">
        <v>720</v>
      </c>
      <c r="AE17" s="656"/>
      <c r="AF17" s="656"/>
      <c r="AG17" s="656"/>
      <c r="AH17" s="656"/>
      <c r="AI17" s="656"/>
      <c r="AJ17" s="657"/>
      <c r="AK17" s="655" t="s">
        <v>721</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73</v>
      </c>
      <c r="Q18" s="874"/>
      <c r="R18" s="874"/>
      <c r="S18" s="874"/>
      <c r="T18" s="874"/>
      <c r="U18" s="874"/>
      <c r="V18" s="875"/>
      <c r="W18" s="873">
        <f>SUM(W13:AC17)</f>
        <v>23</v>
      </c>
      <c r="X18" s="874"/>
      <c r="Y18" s="874"/>
      <c r="Z18" s="874"/>
      <c r="AA18" s="874"/>
      <c r="AB18" s="874"/>
      <c r="AC18" s="875"/>
      <c r="AD18" s="873">
        <f>SUM(AD13:AJ17)</f>
        <v>20</v>
      </c>
      <c r="AE18" s="874"/>
      <c r="AF18" s="874"/>
      <c r="AG18" s="874"/>
      <c r="AH18" s="874"/>
      <c r="AI18" s="874"/>
      <c r="AJ18" s="875"/>
      <c r="AK18" s="873">
        <f>SUM(AK13:AQ17)</f>
        <v>3</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70</v>
      </c>
      <c r="Q19" s="656"/>
      <c r="R19" s="656"/>
      <c r="S19" s="656"/>
      <c r="T19" s="656"/>
      <c r="U19" s="656"/>
      <c r="V19" s="657"/>
      <c r="W19" s="655">
        <v>17</v>
      </c>
      <c r="X19" s="656"/>
      <c r="Y19" s="656"/>
      <c r="Z19" s="656"/>
      <c r="AA19" s="656"/>
      <c r="AB19" s="656"/>
      <c r="AC19" s="657"/>
      <c r="AD19" s="655">
        <v>13</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0.95890410958904104</v>
      </c>
      <c r="Q20" s="316"/>
      <c r="R20" s="316"/>
      <c r="S20" s="316"/>
      <c r="T20" s="316"/>
      <c r="U20" s="316"/>
      <c r="V20" s="316"/>
      <c r="W20" s="316">
        <f t="shared" ref="W20" si="0">IF(W18=0, "-", SUM(W19)/W18)</f>
        <v>0.73913043478260865</v>
      </c>
      <c r="X20" s="316"/>
      <c r="Y20" s="316"/>
      <c r="Z20" s="316"/>
      <c r="AA20" s="316"/>
      <c r="AB20" s="316"/>
      <c r="AC20" s="316"/>
      <c r="AD20" s="316">
        <f t="shared" ref="AD20" si="1">IF(AD18=0, "-", SUM(AD19)/AD18)</f>
        <v>0.65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7</v>
      </c>
      <c r="Q21" s="316"/>
      <c r="R21" s="316"/>
      <c r="S21" s="316"/>
      <c r="T21" s="316"/>
      <c r="U21" s="316"/>
      <c r="V21" s="316"/>
      <c r="W21" s="316">
        <f t="shared" ref="W21" si="2">IF(W19=0, "-", SUM(W19)/SUM(W13,W14))</f>
        <v>0.73913043478260865</v>
      </c>
      <c r="X21" s="316"/>
      <c r="Y21" s="316"/>
      <c r="Z21" s="316"/>
      <c r="AA21" s="316"/>
      <c r="AB21" s="316"/>
      <c r="AC21" s="316"/>
      <c r="AD21" s="316">
        <f t="shared" ref="AD21" si="3">IF(AD19=0, "-", SUM(AD19)/SUM(AD13,AD14))</f>
        <v>0.56521739130434778</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710</v>
      </c>
      <c r="B22" s="969"/>
      <c r="C22" s="969"/>
      <c r="D22" s="969"/>
      <c r="E22" s="969"/>
      <c r="F22" s="970"/>
      <c r="G22" s="964" t="s">
        <v>333</v>
      </c>
      <c r="H22" s="222"/>
      <c r="I22" s="222"/>
      <c r="J22" s="222"/>
      <c r="K22" s="222"/>
      <c r="L22" s="222"/>
      <c r="M22" s="222"/>
      <c r="N22" s="222"/>
      <c r="O22" s="223"/>
      <c r="P22" s="929" t="s">
        <v>708</v>
      </c>
      <c r="Q22" s="222"/>
      <c r="R22" s="222"/>
      <c r="S22" s="222"/>
      <c r="T22" s="222"/>
      <c r="U22" s="222"/>
      <c r="V22" s="223"/>
      <c r="W22" s="929" t="s">
        <v>709</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c r="H23" s="966"/>
      <c r="I23" s="966"/>
      <c r="J23" s="966"/>
      <c r="K23" s="966"/>
      <c r="L23" s="966"/>
      <c r="M23" s="966"/>
      <c r="N23" s="966"/>
      <c r="O23" s="967"/>
      <c r="P23" s="915"/>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34" t="s">
        <v>337</v>
      </c>
      <c r="H28" s="935"/>
      <c r="I28" s="935"/>
      <c r="J28" s="935"/>
      <c r="K28" s="935"/>
      <c r="L28" s="935"/>
      <c r="M28" s="935"/>
      <c r="N28" s="935"/>
      <c r="O28" s="936"/>
      <c r="P28" s="873" t="e">
        <f>P29-SUM(P23:P27)</f>
        <v>#VALUE!</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t="str">
        <f>AK13</f>
        <v>-</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c r="AR31" s="201"/>
      <c r="AS31" s="136" t="s">
        <v>233</v>
      </c>
      <c r="AT31" s="137"/>
      <c r="AU31" s="200">
        <v>2</v>
      </c>
      <c r="AV31" s="200"/>
      <c r="AW31" s="392" t="s">
        <v>179</v>
      </c>
      <c r="AX31" s="393"/>
    </row>
    <row r="32" spans="1:50" ht="23.25" customHeight="1" x14ac:dyDescent="0.15">
      <c r="A32" s="397"/>
      <c r="B32" s="395"/>
      <c r="C32" s="395"/>
      <c r="D32" s="395"/>
      <c r="E32" s="395"/>
      <c r="F32" s="396"/>
      <c r="G32" s="563" t="s">
        <v>725</v>
      </c>
      <c r="H32" s="564"/>
      <c r="I32" s="564"/>
      <c r="J32" s="564"/>
      <c r="K32" s="564"/>
      <c r="L32" s="564"/>
      <c r="M32" s="564"/>
      <c r="N32" s="564"/>
      <c r="O32" s="565"/>
      <c r="P32" s="108" t="s">
        <v>763</v>
      </c>
      <c r="Q32" s="108"/>
      <c r="R32" s="108"/>
      <c r="S32" s="108"/>
      <c r="T32" s="108"/>
      <c r="U32" s="108"/>
      <c r="V32" s="108"/>
      <c r="W32" s="108"/>
      <c r="X32" s="109"/>
      <c r="Y32" s="470" t="s">
        <v>12</v>
      </c>
      <c r="Z32" s="530"/>
      <c r="AA32" s="531"/>
      <c r="AB32" s="460" t="s">
        <v>720</v>
      </c>
      <c r="AC32" s="460"/>
      <c r="AD32" s="460"/>
      <c r="AE32" s="218">
        <v>0</v>
      </c>
      <c r="AF32" s="219"/>
      <c r="AG32" s="219"/>
      <c r="AH32" s="219"/>
      <c r="AI32" s="218">
        <v>0</v>
      </c>
      <c r="AJ32" s="219"/>
      <c r="AK32" s="219"/>
      <c r="AL32" s="219"/>
      <c r="AM32" s="218">
        <v>3</v>
      </c>
      <c r="AN32" s="219"/>
      <c r="AO32" s="219"/>
      <c r="AP32" s="219"/>
      <c r="AQ32" s="336" t="s">
        <v>721</v>
      </c>
      <c r="AR32" s="208"/>
      <c r="AS32" s="208"/>
      <c r="AT32" s="337"/>
      <c r="AU32" s="219">
        <v>3</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720</v>
      </c>
      <c r="AC33" s="522"/>
      <c r="AD33" s="522"/>
      <c r="AE33" s="218">
        <v>0</v>
      </c>
      <c r="AF33" s="219"/>
      <c r="AG33" s="219"/>
      <c r="AH33" s="219"/>
      <c r="AI33" s="218">
        <v>0</v>
      </c>
      <c r="AJ33" s="219"/>
      <c r="AK33" s="219"/>
      <c r="AL33" s="219"/>
      <c r="AM33" s="218">
        <v>3</v>
      </c>
      <c r="AN33" s="219"/>
      <c r="AO33" s="219"/>
      <c r="AP33" s="219"/>
      <c r="AQ33" s="336" t="s">
        <v>721</v>
      </c>
      <c r="AR33" s="208"/>
      <c r="AS33" s="208"/>
      <c r="AT33" s="337"/>
      <c r="AU33" s="219">
        <v>3</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721</v>
      </c>
      <c r="AF34" s="219"/>
      <c r="AG34" s="219"/>
      <c r="AH34" s="219"/>
      <c r="AI34" s="218" t="s">
        <v>721</v>
      </c>
      <c r="AJ34" s="219"/>
      <c r="AK34" s="219"/>
      <c r="AL34" s="219"/>
      <c r="AM34" s="218"/>
      <c r="AN34" s="219"/>
      <c r="AO34" s="219"/>
      <c r="AP34" s="219"/>
      <c r="AQ34" s="336"/>
      <c r="AR34" s="208"/>
      <c r="AS34" s="208"/>
      <c r="AT34" s="337"/>
      <c r="AU34" s="219"/>
      <c r="AV34" s="219"/>
      <c r="AW34" s="219"/>
      <c r="AX34" s="221"/>
    </row>
    <row r="35" spans="1:51" ht="23.25" customHeight="1" x14ac:dyDescent="0.15">
      <c r="A35" s="228" t="s">
        <v>381</v>
      </c>
      <c r="B35" s="229"/>
      <c r="C35" s="229"/>
      <c r="D35" s="229"/>
      <c r="E35" s="229"/>
      <c r="F35" s="230"/>
      <c r="G35" s="234" t="s">
        <v>764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703</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544</v>
      </c>
      <c r="AV100" s="318"/>
      <c r="AW100" s="318"/>
      <c r="AX100" s="320"/>
    </row>
    <row r="101" spans="1:60" ht="23.25" customHeight="1" x14ac:dyDescent="0.15">
      <c r="A101" s="418"/>
      <c r="B101" s="419"/>
      <c r="C101" s="419"/>
      <c r="D101" s="419"/>
      <c r="E101" s="419"/>
      <c r="F101" s="420"/>
      <c r="G101" s="108" t="s">
        <v>726</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720</v>
      </c>
      <c r="AC101" s="460"/>
      <c r="AD101" s="460"/>
      <c r="AE101" s="282">
        <v>5</v>
      </c>
      <c r="AF101" s="282"/>
      <c r="AG101" s="282"/>
      <c r="AH101" s="282"/>
      <c r="AI101" s="282">
        <v>5</v>
      </c>
      <c r="AJ101" s="282"/>
      <c r="AK101" s="282"/>
      <c r="AL101" s="282"/>
      <c r="AM101" s="282">
        <v>5</v>
      </c>
      <c r="AN101" s="282"/>
      <c r="AO101" s="282"/>
      <c r="AP101" s="282"/>
      <c r="AQ101" s="282"/>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720</v>
      </c>
      <c r="AC102" s="460"/>
      <c r="AD102" s="460"/>
      <c r="AE102" s="282">
        <v>5</v>
      </c>
      <c r="AF102" s="282"/>
      <c r="AG102" s="282"/>
      <c r="AH102" s="282"/>
      <c r="AI102" s="282">
        <v>5</v>
      </c>
      <c r="AJ102" s="282"/>
      <c r="AK102" s="282"/>
      <c r="AL102" s="282"/>
      <c r="AM102" s="282">
        <v>5</v>
      </c>
      <c r="AN102" s="282"/>
      <c r="AO102" s="282"/>
      <c r="AP102" s="282"/>
      <c r="AQ102" s="282"/>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544</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544</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544</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544</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545</v>
      </c>
      <c r="AR115" s="590"/>
      <c r="AS115" s="590"/>
      <c r="AT115" s="590"/>
      <c r="AU115" s="590"/>
      <c r="AV115" s="590"/>
      <c r="AW115" s="590"/>
      <c r="AX115" s="591"/>
    </row>
    <row r="116" spans="1:51" ht="23.25" customHeight="1" x14ac:dyDescent="0.15">
      <c r="A116" s="435"/>
      <c r="B116" s="436"/>
      <c r="C116" s="436"/>
      <c r="D116" s="436"/>
      <c r="E116" s="436"/>
      <c r="F116" s="437"/>
      <c r="G116" s="387" t="s">
        <v>727</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728</v>
      </c>
      <c r="AC116" s="462"/>
      <c r="AD116" s="463"/>
      <c r="AE116" s="282">
        <v>14</v>
      </c>
      <c r="AF116" s="282"/>
      <c r="AG116" s="282"/>
      <c r="AH116" s="282"/>
      <c r="AI116" s="282">
        <v>3.4</v>
      </c>
      <c r="AJ116" s="282"/>
      <c r="AK116" s="282"/>
      <c r="AL116" s="282"/>
      <c r="AM116" s="218">
        <v>2.6</v>
      </c>
      <c r="AN116" s="219"/>
      <c r="AO116" s="219"/>
      <c r="AP116" s="220"/>
      <c r="AQ116" s="218"/>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358</v>
      </c>
      <c r="AC117" s="472"/>
      <c r="AD117" s="473"/>
      <c r="AE117" s="550" t="s">
        <v>729</v>
      </c>
      <c r="AF117" s="550"/>
      <c r="AG117" s="550"/>
      <c r="AH117" s="550"/>
      <c r="AI117" s="550" t="s">
        <v>761</v>
      </c>
      <c r="AJ117" s="550"/>
      <c r="AK117" s="550"/>
      <c r="AL117" s="550"/>
      <c r="AM117" s="550" t="s">
        <v>760</v>
      </c>
      <c r="AN117" s="550"/>
      <c r="AO117" s="550"/>
      <c r="AP117" s="550"/>
      <c r="AQ117" s="550"/>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545</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545</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361</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545</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541</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545</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542</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702</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v>2</v>
      </c>
      <c r="AV133" s="201"/>
      <c r="AW133" s="136" t="s">
        <v>179</v>
      </c>
      <c r="AX133" s="196"/>
      <c r="AY133">
        <f>$AY$132</f>
        <v>1</v>
      </c>
    </row>
    <row r="134" spans="1:51" ht="39.75" customHeight="1" x14ac:dyDescent="0.15">
      <c r="A134" s="190"/>
      <c r="B134" s="187"/>
      <c r="C134" s="181"/>
      <c r="D134" s="187"/>
      <c r="E134" s="181"/>
      <c r="F134" s="182"/>
      <c r="G134" s="107" t="s">
        <v>732</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372</v>
      </c>
      <c r="AC134" s="206"/>
      <c r="AD134" s="206"/>
      <c r="AE134" s="207">
        <v>96.3</v>
      </c>
      <c r="AF134" s="208"/>
      <c r="AG134" s="208"/>
      <c r="AH134" s="208"/>
      <c r="AI134" s="207">
        <v>96.2</v>
      </c>
      <c r="AJ134" s="208"/>
      <c r="AK134" s="208"/>
      <c r="AL134" s="208"/>
      <c r="AM134" s="207"/>
      <c r="AN134" s="208"/>
      <c r="AO134" s="208"/>
      <c r="AP134" s="208"/>
      <c r="AQ134" s="207" t="s">
        <v>721</v>
      </c>
      <c r="AR134" s="208"/>
      <c r="AS134" s="208"/>
      <c r="AT134" s="208"/>
      <c r="AU134" s="207"/>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372</v>
      </c>
      <c r="AC135" s="214"/>
      <c r="AD135" s="214"/>
      <c r="AE135" s="207">
        <v>90</v>
      </c>
      <c r="AF135" s="208"/>
      <c r="AG135" s="208"/>
      <c r="AH135" s="208"/>
      <c r="AI135" s="207">
        <v>90</v>
      </c>
      <c r="AJ135" s="208"/>
      <c r="AK135" s="208"/>
      <c r="AL135" s="208"/>
      <c r="AM135" s="207">
        <v>90</v>
      </c>
      <c r="AN135" s="208"/>
      <c r="AO135" s="208"/>
      <c r="AP135" s="208"/>
      <c r="AQ135" s="207" t="s">
        <v>721</v>
      </c>
      <c r="AR135" s="208"/>
      <c r="AS135" s="208"/>
      <c r="AT135" s="208"/>
      <c r="AU135" s="207">
        <v>90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702</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702</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702</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702</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733</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702</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702</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702</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702</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702</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702</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702</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702</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702</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702</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702</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702</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702</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702</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702</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702</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702</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702</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702</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702</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674</v>
      </c>
      <c r="D430" s="927"/>
      <c r="E430" s="175" t="s">
        <v>400</v>
      </c>
      <c r="F430" s="893"/>
      <c r="G430" s="894" t="s">
        <v>252</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546</v>
      </c>
      <c r="AJ431" s="334"/>
      <c r="AK431" s="334"/>
      <c r="AL431" s="158"/>
      <c r="AM431" s="334" t="s">
        <v>547</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546</v>
      </c>
      <c r="AJ436" s="334"/>
      <c r="AK436" s="334"/>
      <c r="AL436" s="158"/>
      <c r="AM436" s="334" t="s">
        <v>547</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546</v>
      </c>
      <c r="AJ441" s="334"/>
      <c r="AK441" s="334"/>
      <c r="AL441" s="158"/>
      <c r="AM441" s="334" t="s">
        <v>547</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546</v>
      </c>
      <c r="AJ446" s="334"/>
      <c r="AK446" s="334"/>
      <c r="AL446" s="158"/>
      <c r="AM446" s="334" t="s">
        <v>547</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546</v>
      </c>
      <c r="AJ451" s="334"/>
      <c r="AK451" s="334"/>
      <c r="AL451" s="158"/>
      <c r="AM451" s="334" t="s">
        <v>547</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546</v>
      </c>
      <c r="AJ456" s="334"/>
      <c r="AK456" s="334"/>
      <c r="AL456" s="158"/>
      <c r="AM456" s="334" t="s">
        <v>547</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546</v>
      </c>
      <c r="AJ461" s="334"/>
      <c r="AK461" s="334"/>
      <c r="AL461" s="158"/>
      <c r="AM461" s="334" t="s">
        <v>547</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546</v>
      </c>
      <c r="AJ466" s="334"/>
      <c r="AK466" s="334"/>
      <c r="AL466" s="158"/>
      <c r="AM466" s="334" t="s">
        <v>547</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546</v>
      </c>
      <c r="AJ471" s="334"/>
      <c r="AK471" s="334"/>
      <c r="AL471" s="158"/>
      <c r="AM471" s="334" t="s">
        <v>547</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546</v>
      </c>
      <c r="AJ476" s="334"/>
      <c r="AK476" s="334"/>
      <c r="AL476" s="158"/>
      <c r="AM476" s="334" t="s">
        <v>547</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546</v>
      </c>
      <c r="AJ485" s="334"/>
      <c r="AK485" s="334"/>
      <c r="AL485" s="158"/>
      <c r="AM485" s="334" t="s">
        <v>547</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546</v>
      </c>
      <c r="AJ490" s="334"/>
      <c r="AK490" s="334"/>
      <c r="AL490" s="158"/>
      <c r="AM490" s="334" t="s">
        <v>547</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546</v>
      </c>
      <c r="AJ495" s="334"/>
      <c r="AK495" s="334"/>
      <c r="AL495" s="158"/>
      <c r="AM495" s="334" t="s">
        <v>547</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546</v>
      </c>
      <c r="AJ500" s="334"/>
      <c r="AK500" s="334"/>
      <c r="AL500" s="158"/>
      <c r="AM500" s="334" t="s">
        <v>547</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546</v>
      </c>
      <c r="AJ505" s="334"/>
      <c r="AK505" s="334"/>
      <c r="AL505" s="158"/>
      <c r="AM505" s="334" t="s">
        <v>547</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546</v>
      </c>
      <c r="AJ510" s="334"/>
      <c r="AK510" s="334"/>
      <c r="AL510" s="158"/>
      <c r="AM510" s="334" t="s">
        <v>547</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546</v>
      </c>
      <c r="AJ515" s="334"/>
      <c r="AK515" s="334"/>
      <c r="AL515" s="158"/>
      <c r="AM515" s="334" t="s">
        <v>547</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546</v>
      </c>
      <c r="AJ520" s="334"/>
      <c r="AK520" s="334"/>
      <c r="AL520" s="158"/>
      <c r="AM520" s="334" t="s">
        <v>547</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546</v>
      </c>
      <c r="AJ525" s="334"/>
      <c r="AK525" s="334"/>
      <c r="AL525" s="158"/>
      <c r="AM525" s="334" t="s">
        <v>547</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546</v>
      </c>
      <c r="AJ530" s="334"/>
      <c r="AK530" s="334"/>
      <c r="AL530" s="158"/>
      <c r="AM530" s="334" t="s">
        <v>547</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546</v>
      </c>
      <c r="AJ539" s="334"/>
      <c r="AK539" s="334"/>
      <c r="AL539" s="158"/>
      <c r="AM539" s="334" t="s">
        <v>547</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546</v>
      </c>
      <c r="AJ544" s="334"/>
      <c r="AK544" s="334"/>
      <c r="AL544" s="158"/>
      <c r="AM544" s="334" t="s">
        <v>547</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546</v>
      </c>
      <c r="AJ549" s="334"/>
      <c r="AK549" s="334"/>
      <c r="AL549" s="158"/>
      <c r="AM549" s="334" t="s">
        <v>547</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546</v>
      </c>
      <c r="AJ554" s="334"/>
      <c r="AK554" s="334"/>
      <c r="AL554" s="158"/>
      <c r="AM554" s="334" t="s">
        <v>547</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546</v>
      </c>
      <c r="AJ559" s="334"/>
      <c r="AK559" s="334"/>
      <c r="AL559" s="158"/>
      <c r="AM559" s="334" t="s">
        <v>547</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546</v>
      </c>
      <c r="AJ564" s="334"/>
      <c r="AK564" s="334"/>
      <c r="AL564" s="158"/>
      <c r="AM564" s="334" t="s">
        <v>547</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546</v>
      </c>
      <c r="AJ569" s="334"/>
      <c r="AK569" s="334"/>
      <c r="AL569" s="158"/>
      <c r="AM569" s="334" t="s">
        <v>547</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546</v>
      </c>
      <c r="AJ574" s="334"/>
      <c r="AK574" s="334"/>
      <c r="AL574" s="158"/>
      <c r="AM574" s="334" t="s">
        <v>547</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546</v>
      </c>
      <c r="AJ579" s="334"/>
      <c r="AK579" s="334"/>
      <c r="AL579" s="158"/>
      <c r="AM579" s="334" t="s">
        <v>547</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546</v>
      </c>
      <c r="AJ584" s="334"/>
      <c r="AK584" s="334"/>
      <c r="AL584" s="158"/>
      <c r="AM584" s="334" t="s">
        <v>547</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546</v>
      </c>
      <c r="AJ593" s="334"/>
      <c r="AK593" s="334"/>
      <c r="AL593" s="158"/>
      <c r="AM593" s="334" t="s">
        <v>547</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546</v>
      </c>
      <c r="AJ598" s="334"/>
      <c r="AK598" s="334"/>
      <c r="AL598" s="158"/>
      <c r="AM598" s="334" t="s">
        <v>547</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546</v>
      </c>
      <c r="AJ603" s="334"/>
      <c r="AK603" s="334"/>
      <c r="AL603" s="158"/>
      <c r="AM603" s="334" t="s">
        <v>547</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546</v>
      </c>
      <c r="AJ608" s="334"/>
      <c r="AK608" s="334"/>
      <c r="AL608" s="158"/>
      <c r="AM608" s="334" t="s">
        <v>547</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546</v>
      </c>
      <c r="AJ613" s="334"/>
      <c r="AK613" s="334"/>
      <c r="AL613" s="158"/>
      <c r="AM613" s="334" t="s">
        <v>547</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546</v>
      </c>
      <c r="AJ618" s="334"/>
      <c r="AK618" s="334"/>
      <c r="AL618" s="158"/>
      <c r="AM618" s="334" t="s">
        <v>547</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546</v>
      </c>
      <c r="AJ623" s="334"/>
      <c r="AK623" s="334"/>
      <c r="AL623" s="158"/>
      <c r="AM623" s="334" t="s">
        <v>547</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546</v>
      </c>
      <c r="AJ628" s="334"/>
      <c r="AK628" s="334"/>
      <c r="AL628" s="158"/>
      <c r="AM628" s="334" t="s">
        <v>547</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546</v>
      </c>
      <c r="AJ633" s="334"/>
      <c r="AK633" s="334"/>
      <c r="AL633" s="158"/>
      <c r="AM633" s="334" t="s">
        <v>547</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546</v>
      </c>
      <c r="AJ638" s="334"/>
      <c r="AK638" s="334"/>
      <c r="AL638" s="158"/>
      <c r="AM638" s="334" t="s">
        <v>547</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546</v>
      </c>
      <c r="AJ647" s="334"/>
      <c r="AK647" s="334"/>
      <c r="AL647" s="158"/>
      <c r="AM647" s="334" t="s">
        <v>547</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546</v>
      </c>
      <c r="AJ652" s="334"/>
      <c r="AK652" s="334"/>
      <c r="AL652" s="158"/>
      <c r="AM652" s="334" t="s">
        <v>547</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546</v>
      </c>
      <c r="AJ657" s="334"/>
      <c r="AK657" s="334"/>
      <c r="AL657" s="158"/>
      <c r="AM657" s="334" t="s">
        <v>547</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546</v>
      </c>
      <c r="AJ662" s="334"/>
      <c r="AK662" s="334"/>
      <c r="AL662" s="158"/>
      <c r="AM662" s="334" t="s">
        <v>547</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546</v>
      </c>
      <c r="AJ667" s="334"/>
      <c r="AK667" s="334"/>
      <c r="AL667" s="158"/>
      <c r="AM667" s="334" t="s">
        <v>547</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546</v>
      </c>
      <c r="AJ672" s="334"/>
      <c r="AK672" s="334"/>
      <c r="AL672" s="158"/>
      <c r="AM672" s="334" t="s">
        <v>547</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546</v>
      </c>
      <c r="AJ677" s="334"/>
      <c r="AK677" s="334"/>
      <c r="AL677" s="158"/>
      <c r="AM677" s="334" t="s">
        <v>547</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546</v>
      </c>
      <c r="AJ682" s="334"/>
      <c r="AK682" s="334"/>
      <c r="AL682" s="158"/>
      <c r="AM682" s="334" t="s">
        <v>547</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546</v>
      </c>
      <c r="AJ687" s="334"/>
      <c r="AK687" s="334"/>
      <c r="AL687" s="158"/>
      <c r="AM687" s="334" t="s">
        <v>547</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546</v>
      </c>
      <c r="AJ692" s="334"/>
      <c r="AK692" s="334"/>
      <c r="AL692" s="158"/>
      <c r="AM692" s="334" t="s">
        <v>547</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62.2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719</v>
      </c>
      <c r="AE702" s="342"/>
      <c r="AF702" s="342"/>
      <c r="AG702" s="379" t="s">
        <v>746</v>
      </c>
      <c r="AH702" s="380"/>
      <c r="AI702" s="380"/>
      <c r="AJ702" s="380"/>
      <c r="AK702" s="380"/>
      <c r="AL702" s="380"/>
      <c r="AM702" s="380"/>
      <c r="AN702" s="380"/>
      <c r="AO702" s="380"/>
      <c r="AP702" s="380"/>
      <c r="AQ702" s="380"/>
      <c r="AR702" s="380"/>
      <c r="AS702" s="380"/>
      <c r="AT702" s="380"/>
      <c r="AU702" s="380"/>
      <c r="AV702" s="380"/>
      <c r="AW702" s="380"/>
      <c r="AX702" s="381"/>
    </row>
    <row r="703" spans="1:51" ht="79.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719</v>
      </c>
      <c r="AE703" s="323"/>
      <c r="AF703" s="323"/>
      <c r="AG703" s="104" t="s">
        <v>747</v>
      </c>
      <c r="AH703" s="105"/>
      <c r="AI703" s="105"/>
      <c r="AJ703" s="105"/>
      <c r="AK703" s="105"/>
      <c r="AL703" s="105"/>
      <c r="AM703" s="105"/>
      <c r="AN703" s="105"/>
      <c r="AO703" s="105"/>
      <c r="AP703" s="105"/>
      <c r="AQ703" s="105"/>
      <c r="AR703" s="105"/>
      <c r="AS703" s="105"/>
      <c r="AT703" s="105"/>
      <c r="AU703" s="105"/>
      <c r="AV703" s="105"/>
      <c r="AW703" s="105"/>
      <c r="AX703" s="106"/>
    </row>
    <row r="704" spans="1:51" ht="4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719</v>
      </c>
      <c r="AE704" s="781"/>
      <c r="AF704" s="781"/>
      <c r="AG704" s="168" t="s">
        <v>748</v>
      </c>
      <c r="AH704" s="111"/>
      <c r="AI704" s="111"/>
      <c r="AJ704" s="111"/>
      <c r="AK704" s="111"/>
      <c r="AL704" s="111"/>
      <c r="AM704" s="111"/>
      <c r="AN704" s="111"/>
      <c r="AO704" s="111"/>
      <c r="AP704" s="111"/>
      <c r="AQ704" s="111"/>
      <c r="AR704" s="111"/>
      <c r="AS704" s="111"/>
      <c r="AT704" s="111"/>
      <c r="AU704" s="111"/>
      <c r="AV704" s="111"/>
      <c r="AW704" s="111"/>
      <c r="AX704" s="169"/>
    </row>
    <row r="705" spans="1:50" ht="66.75"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719</v>
      </c>
      <c r="AE705" s="713"/>
      <c r="AF705" s="713"/>
      <c r="AG705" s="128" t="s">
        <v>751</v>
      </c>
      <c r="AH705" s="108"/>
      <c r="AI705" s="108"/>
      <c r="AJ705" s="108"/>
      <c r="AK705" s="108"/>
      <c r="AL705" s="108"/>
      <c r="AM705" s="108"/>
      <c r="AN705" s="108"/>
      <c r="AO705" s="108"/>
      <c r="AP705" s="108"/>
      <c r="AQ705" s="108"/>
      <c r="AR705" s="108"/>
      <c r="AS705" s="108"/>
      <c r="AT705" s="108"/>
      <c r="AU705" s="108"/>
      <c r="AV705" s="108"/>
      <c r="AW705" s="108"/>
      <c r="AX705" s="129"/>
    </row>
    <row r="706" spans="1:50" ht="66.7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749</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66.7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750</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752</v>
      </c>
      <c r="AE708" s="603"/>
      <c r="AF708" s="603"/>
      <c r="AG708" s="740"/>
      <c r="AH708" s="741"/>
      <c r="AI708" s="741"/>
      <c r="AJ708" s="741"/>
      <c r="AK708" s="741"/>
      <c r="AL708" s="741"/>
      <c r="AM708" s="741"/>
      <c r="AN708" s="741"/>
      <c r="AO708" s="741"/>
      <c r="AP708" s="741"/>
      <c r="AQ708" s="741"/>
      <c r="AR708" s="741"/>
      <c r="AS708" s="741"/>
      <c r="AT708" s="741"/>
      <c r="AU708" s="741"/>
      <c r="AV708" s="741"/>
      <c r="AW708" s="741"/>
      <c r="AX708" s="742"/>
    </row>
    <row r="709" spans="1:50" ht="75.7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719</v>
      </c>
      <c r="AE709" s="323"/>
      <c r="AF709" s="323"/>
      <c r="AG709" s="104" t="s">
        <v>753</v>
      </c>
      <c r="AH709" s="105"/>
      <c r="AI709" s="105"/>
      <c r="AJ709" s="105"/>
      <c r="AK709" s="105"/>
      <c r="AL709" s="105"/>
      <c r="AM709" s="105"/>
      <c r="AN709" s="105"/>
      <c r="AO709" s="105"/>
      <c r="AP709" s="105"/>
      <c r="AQ709" s="105"/>
      <c r="AR709" s="105"/>
      <c r="AS709" s="105"/>
      <c r="AT709" s="105"/>
      <c r="AU709" s="105"/>
      <c r="AV709" s="105"/>
      <c r="AW709" s="105"/>
      <c r="AX709" s="106"/>
    </row>
    <row r="710" spans="1:50" ht="53.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719</v>
      </c>
      <c r="AE710" s="323"/>
      <c r="AF710" s="323"/>
      <c r="AG710" s="104" t="s">
        <v>754</v>
      </c>
      <c r="AH710" s="105"/>
      <c r="AI710" s="105"/>
      <c r="AJ710" s="105"/>
      <c r="AK710" s="105"/>
      <c r="AL710" s="105"/>
      <c r="AM710" s="105"/>
      <c r="AN710" s="105"/>
      <c r="AO710" s="105"/>
      <c r="AP710" s="105"/>
      <c r="AQ710" s="105"/>
      <c r="AR710" s="105"/>
      <c r="AS710" s="105"/>
      <c r="AT710" s="105"/>
      <c r="AU710" s="105"/>
      <c r="AV710" s="105"/>
      <c r="AW710" s="105"/>
      <c r="AX710" s="106"/>
    </row>
    <row r="711" spans="1:50" ht="83.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719</v>
      </c>
      <c r="AE711" s="323"/>
      <c r="AF711" s="323"/>
      <c r="AG711" s="104" t="s">
        <v>755</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752</v>
      </c>
      <c r="AE712" s="781"/>
      <c r="AF712" s="781"/>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752</v>
      </c>
      <c r="AE713" s="323"/>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719</v>
      </c>
      <c r="AE714" s="803"/>
      <c r="AF714" s="804"/>
      <c r="AG714" s="734" t="s">
        <v>756</v>
      </c>
      <c r="AH714" s="735"/>
      <c r="AI714" s="735"/>
      <c r="AJ714" s="735"/>
      <c r="AK714" s="735"/>
      <c r="AL714" s="735"/>
      <c r="AM714" s="735"/>
      <c r="AN714" s="735"/>
      <c r="AO714" s="735"/>
      <c r="AP714" s="735"/>
      <c r="AQ714" s="735"/>
      <c r="AR714" s="735"/>
      <c r="AS714" s="735"/>
      <c r="AT714" s="735"/>
      <c r="AU714" s="735"/>
      <c r="AV714" s="735"/>
      <c r="AW714" s="735"/>
      <c r="AX714" s="736"/>
    </row>
    <row r="715" spans="1:50" ht="220.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719</v>
      </c>
      <c r="AE715" s="603"/>
      <c r="AF715" s="654"/>
      <c r="AG715" s="740" t="s">
        <v>762</v>
      </c>
      <c r="AH715" s="741"/>
      <c r="AI715" s="741"/>
      <c r="AJ715" s="741"/>
      <c r="AK715" s="741"/>
      <c r="AL715" s="741"/>
      <c r="AM715" s="741"/>
      <c r="AN715" s="741"/>
      <c r="AO715" s="741"/>
      <c r="AP715" s="741"/>
      <c r="AQ715" s="741"/>
      <c r="AR715" s="741"/>
      <c r="AS715" s="741"/>
      <c r="AT715" s="741"/>
      <c r="AU715" s="741"/>
      <c r="AV715" s="741"/>
      <c r="AW715" s="741"/>
      <c r="AX715" s="742"/>
    </row>
    <row r="716" spans="1:50" ht="84.7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719</v>
      </c>
      <c r="AE716" s="625"/>
      <c r="AF716" s="625"/>
      <c r="AG716" s="104" t="s">
        <v>757</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719</v>
      </c>
      <c r="AE717" s="323"/>
      <c r="AF717" s="323"/>
      <c r="AG717" s="104" t="s">
        <v>759</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719</v>
      </c>
      <c r="AE718" s="323"/>
      <c r="AF718" s="323"/>
      <c r="AG718" s="130" t="s">
        <v>758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675</v>
      </c>
      <c r="B737" s="211"/>
      <c r="C737" s="211"/>
      <c r="D737" s="212"/>
      <c r="E737" s="950"/>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398</v>
      </c>
      <c r="B738" s="361"/>
      <c r="C738" s="361"/>
      <c r="D738" s="361"/>
      <c r="E738" s="950"/>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397</v>
      </c>
      <c r="B739" s="361"/>
      <c r="C739" s="361"/>
      <c r="D739" s="361"/>
      <c r="E739" s="950"/>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396</v>
      </c>
      <c r="B740" s="361"/>
      <c r="C740" s="361"/>
      <c r="D740" s="361"/>
      <c r="E740" s="950"/>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395</v>
      </c>
      <c r="B741" s="361"/>
      <c r="C741" s="361"/>
      <c r="D741" s="361"/>
      <c r="E741" s="950"/>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394</v>
      </c>
      <c r="B742" s="361"/>
      <c r="C742" s="361"/>
      <c r="D742" s="361"/>
      <c r="E742" s="950"/>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393</v>
      </c>
      <c r="B743" s="361"/>
      <c r="C743" s="361"/>
      <c r="D743" s="361"/>
      <c r="E743" s="950"/>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392</v>
      </c>
      <c r="B744" s="361"/>
      <c r="C744" s="361"/>
      <c r="D744" s="361"/>
      <c r="E744" s="950"/>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391</v>
      </c>
      <c r="B745" s="361"/>
      <c r="C745" s="361"/>
      <c r="D745" s="361"/>
      <c r="E745" s="987"/>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548</v>
      </c>
      <c r="B746" s="361"/>
      <c r="C746" s="361"/>
      <c r="D746" s="361"/>
      <c r="E746" s="956"/>
      <c r="F746" s="954"/>
      <c r="G746" s="954"/>
      <c r="H746" s="100" t="str">
        <f>IF(E746="","","-")</f>
        <v/>
      </c>
      <c r="I746" s="954"/>
      <c r="J746" s="954"/>
      <c r="K746" s="100" t="str">
        <f>IF(I746="","","-")</f>
        <v/>
      </c>
      <c r="L746" s="955"/>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510</v>
      </c>
      <c r="B747" s="361"/>
      <c r="C747" s="361"/>
      <c r="D747" s="361"/>
      <c r="E747" s="956"/>
      <c r="F747" s="954"/>
      <c r="G747" s="954"/>
      <c r="H747" s="100" t="str">
        <f>IF(E747="","","-")</f>
        <v/>
      </c>
      <c r="I747" s="954"/>
      <c r="J747" s="954"/>
      <c r="K747" s="100" t="str">
        <f>IF(I747="","","-")</f>
        <v/>
      </c>
      <c r="L747" s="955"/>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385</v>
      </c>
      <c r="B748" s="613"/>
      <c r="C748" s="613"/>
      <c r="D748" s="613"/>
      <c r="E748" s="613"/>
      <c r="F748" s="614"/>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737</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736</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735</v>
      </c>
      <c r="H789" s="669"/>
      <c r="I789" s="669"/>
      <c r="J789" s="669"/>
      <c r="K789" s="670"/>
      <c r="L789" s="662" t="s">
        <v>738</v>
      </c>
      <c r="M789" s="663"/>
      <c r="N789" s="663"/>
      <c r="O789" s="663"/>
      <c r="P789" s="663"/>
      <c r="Q789" s="663"/>
      <c r="R789" s="663"/>
      <c r="S789" s="663"/>
      <c r="T789" s="663"/>
      <c r="U789" s="663"/>
      <c r="V789" s="663"/>
      <c r="W789" s="663"/>
      <c r="X789" s="664"/>
      <c r="Y789" s="382">
        <v>2.8</v>
      </c>
      <c r="Z789" s="383"/>
      <c r="AA789" s="383"/>
      <c r="AB789" s="800"/>
      <c r="AC789" s="668" t="s">
        <v>735</v>
      </c>
      <c r="AD789" s="669"/>
      <c r="AE789" s="669"/>
      <c r="AF789" s="669"/>
      <c r="AG789" s="670"/>
      <c r="AH789" s="662" t="s">
        <v>734</v>
      </c>
      <c r="AI789" s="663"/>
      <c r="AJ789" s="663"/>
      <c r="AK789" s="663"/>
      <c r="AL789" s="663"/>
      <c r="AM789" s="663"/>
      <c r="AN789" s="663"/>
      <c r="AO789" s="663"/>
      <c r="AP789" s="663"/>
      <c r="AQ789" s="663"/>
      <c r="AR789" s="663"/>
      <c r="AS789" s="663"/>
      <c r="AT789" s="664"/>
      <c r="AU789" s="382">
        <v>7.1</v>
      </c>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2.8</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7.1</v>
      </c>
      <c r="AV799" s="827"/>
      <c r="AW799" s="827"/>
      <c r="AX799" s="829"/>
    </row>
    <row r="800" spans="1:51" ht="24.75"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55.5" customHeight="1" x14ac:dyDescent="0.15">
      <c r="A845" s="370">
        <v>1</v>
      </c>
      <c r="B845" s="370">
        <v>1</v>
      </c>
      <c r="C845" s="358" t="s">
        <v>739</v>
      </c>
      <c r="D845" s="343"/>
      <c r="E845" s="343"/>
      <c r="F845" s="343"/>
      <c r="G845" s="343"/>
      <c r="H845" s="343"/>
      <c r="I845" s="343"/>
      <c r="J845" s="344">
        <v>4210001004272</v>
      </c>
      <c r="K845" s="345"/>
      <c r="L845" s="345"/>
      <c r="M845" s="345"/>
      <c r="N845" s="345"/>
      <c r="O845" s="345"/>
      <c r="P845" s="359" t="s">
        <v>738</v>
      </c>
      <c r="Q845" s="346"/>
      <c r="R845" s="346"/>
      <c r="S845" s="346"/>
      <c r="T845" s="346"/>
      <c r="U845" s="346"/>
      <c r="V845" s="346"/>
      <c r="W845" s="346"/>
      <c r="X845" s="346"/>
      <c r="Y845" s="347">
        <v>2.8</v>
      </c>
      <c r="Z845" s="348"/>
      <c r="AA845" s="348"/>
      <c r="AB845" s="349"/>
      <c r="AC845" s="350" t="s">
        <v>377</v>
      </c>
      <c r="AD845" s="351"/>
      <c r="AE845" s="351"/>
      <c r="AF845" s="351"/>
      <c r="AG845" s="351"/>
      <c r="AH845" s="366">
        <v>1</v>
      </c>
      <c r="AI845" s="367"/>
      <c r="AJ845" s="367"/>
      <c r="AK845" s="367"/>
      <c r="AL845" s="354">
        <v>100</v>
      </c>
      <c r="AM845" s="355"/>
      <c r="AN845" s="355"/>
      <c r="AO845" s="356"/>
      <c r="AP845" s="357"/>
      <c r="AQ845" s="357"/>
      <c r="AR845" s="357"/>
      <c r="AS845" s="357"/>
      <c r="AT845" s="357"/>
      <c r="AU845" s="357"/>
      <c r="AV845" s="357"/>
      <c r="AW845" s="357"/>
      <c r="AX845" s="357"/>
    </row>
    <row r="846" spans="1:51" ht="50.45" customHeight="1" x14ac:dyDescent="0.15">
      <c r="A846" s="370">
        <v>2</v>
      </c>
      <c r="B846" s="370">
        <v>1</v>
      </c>
      <c r="C846" s="358" t="s">
        <v>740</v>
      </c>
      <c r="D846" s="343"/>
      <c r="E846" s="343"/>
      <c r="F846" s="343"/>
      <c r="G846" s="343"/>
      <c r="H846" s="343"/>
      <c r="I846" s="343"/>
      <c r="J846" s="344">
        <v>6010405010463</v>
      </c>
      <c r="K846" s="345"/>
      <c r="L846" s="345"/>
      <c r="M846" s="345"/>
      <c r="N846" s="345"/>
      <c r="O846" s="345"/>
      <c r="P846" s="359" t="s">
        <v>743</v>
      </c>
      <c r="Q846" s="346"/>
      <c r="R846" s="346"/>
      <c r="S846" s="346"/>
      <c r="T846" s="346"/>
      <c r="U846" s="346"/>
      <c r="V846" s="346"/>
      <c r="W846" s="346"/>
      <c r="X846" s="346"/>
      <c r="Y846" s="347">
        <v>2</v>
      </c>
      <c r="Z846" s="348"/>
      <c r="AA846" s="348"/>
      <c r="AB846" s="349"/>
      <c r="AC846" s="350" t="s">
        <v>377</v>
      </c>
      <c r="AD846" s="351"/>
      <c r="AE846" s="351"/>
      <c r="AF846" s="351"/>
      <c r="AG846" s="351"/>
      <c r="AH846" s="366">
        <v>1</v>
      </c>
      <c r="AI846" s="367"/>
      <c r="AJ846" s="367"/>
      <c r="AK846" s="367"/>
      <c r="AL846" s="354">
        <v>100</v>
      </c>
      <c r="AM846" s="355"/>
      <c r="AN846" s="355"/>
      <c r="AO846" s="356"/>
      <c r="AP846" s="357"/>
      <c r="AQ846" s="357"/>
      <c r="AR846" s="357"/>
      <c r="AS846" s="357"/>
      <c r="AT846" s="357"/>
      <c r="AU846" s="357"/>
      <c r="AV846" s="357"/>
      <c r="AW846" s="357"/>
      <c r="AX846" s="357"/>
      <c r="AY846">
        <f>COUNTA($C$846)</f>
        <v>1</v>
      </c>
    </row>
    <row r="847" spans="1:51" ht="47.45" customHeight="1" x14ac:dyDescent="0.15">
      <c r="A847" s="370">
        <v>3</v>
      </c>
      <c r="B847" s="370">
        <v>1</v>
      </c>
      <c r="C847" s="358" t="s">
        <v>741</v>
      </c>
      <c r="D847" s="343"/>
      <c r="E847" s="343"/>
      <c r="F847" s="343"/>
      <c r="G847" s="343"/>
      <c r="H847" s="343"/>
      <c r="I847" s="343"/>
      <c r="J847" s="344">
        <v>1010005002873</v>
      </c>
      <c r="K847" s="345"/>
      <c r="L847" s="345"/>
      <c r="M847" s="345"/>
      <c r="N847" s="345"/>
      <c r="O847" s="345"/>
      <c r="P847" s="359" t="s">
        <v>744</v>
      </c>
      <c r="Q847" s="346"/>
      <c r="R847" s="346"/>
      <c r="S847" s="346"/>
      <c r="T847" s="346"/>
      <c r="U847" s="346"/>
      <c r="V847" s="346"/>
      <c r="W847" s="346"/>
      <c r="X847" s="346"/>
      <c r="Y847" s="347">
        <v>1</v>
      </c>
      <c r="Z847" s="348"/>
      <c r="AA847" s="348"/>
      <c r="AB847" s="349"/>
      <c r="AC847" s="350" t="s">
        <v>379</v>
      </c>
      <c r="AD847" s="351"/>
      <c r="AE847" s="351"/>
      <c r="AF847" s="351"/>
      <c r="AG847" s="351"/>
      <c r="AH847" s="352" t="s">
        <v>721</v>
      </c>
      <c r="AI847" s="353"/>
      <c r="AJ847" s="353"/>
      <c r="AK847" s="353"/>
      <c r="AL847" s="354" t="s">
        <v>721</v>
      </c>
      <c r="AM847" s="355"/>
      <c r="AN847" s="355"/>
      <c r="AO847" s="356"/>
      <c r="AP847" s="357"/>
      <c r="AQ847" s="357"/>
      <c r="AR847" s="357"/>
      <c r="AS847" s="357"/>
      <c r="AT847" s="357"/>
      <c r="AU847" s="357"/>
      <c r="AV847" s="357"/>
      <c r="AW847" s="357"/>
      <c r="AX847" s="357"/>
      <c r="AY847">
        <f>COUNTA($C$847)</f>
        <v>1</v>
      </c>
    </row>
    <row r="848" spans="1:51" ht="30"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51.6" customHeight="1" x14ac:dyDescent="0.15">
      <c r="A878" s="370">
        <v>1</v>
      </c>
      <c r="B878" s="370">
        <v>1</v>
      </c>
      <c r="C878" s="358" t="s">
        <v>742</v>
      </c>
      <c r="D878" s="343"/>
      <c r="E878" s="343"/>
      <c r="F878" s="343"/>
      <c r="G878" s="343"/>
      <c r="H878" s="343"/>
      <c r="I878" s="343"/>
      <c r="J878" s="344">
        <v>1030005007111</v>
      </c>
      <c r="K878" s="345"/>
      <c r="L878" s="345"/>
      <c r="M878" s="345"/>
      <c r="N878" s="345"/>
      <c r="O878" s="345"/>
      <c r="P878" s="359" t="s">
        <v>734</v>
      </c>
      <c r="Q878" s="346"/>
      <c r="R878" s="346"/>
      <c r="S878" s="346"/>
      <c r="T878" s="346"/>
      <c r="U878" s="346"/>
      <c r="V878" s="346"/>
      <c r="W878" s="346"/>
      <c r="X878" s="346"/>
      <c r="Y878" s="347">
        <v>7.1</v>
      </c>
      <c r="Z878" s="348"/>
      <c r="AA878" s="348"/>
      <c r="AB878" s="349"/>
      <c r="AC878" s="350" t="s">
        <v>380</v>
      </c>
      <c r="AD878" s="351"/>
      <c r="AE878" s="351"/>
      <c r="AF878" s="351"/>
      <c r="AG878" s="351"/>
      <c r="AH878" s="366">
        <v>1</v>
      </c>
      <c r="AI878" s="367"/>
      <c r="AJ878" s="367"/>
      <c r="AK878" s="367"/>
      <c r="AL878" s="354"/>
      <c r="AM878" s="355"/>
      <c r="AN878" s="355"/>
      <c r="AO878" s="356"/>
      <c r="AP878" s="357"/>
      <c r="AQ878" s="357"/>
      <c r="AR878" s="357"/>
      <c r="AS878" s="357"/>
      <c r="AT878" s="357"/>
      <c r="AU878" s="357"/>
      <c r="AV878" s="357"/>
      <c r="AW878" s="357"/>
      <c r="AX878" s="357"/>
      <c r="AY878">
        <f t="shared" si="118"/>
        <v>1</v>
      </c>
    </row>
    <row r="879" spans="1:51" ht="30"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5:AJ17 P13:AX13 AR15:AX15 AK14:AQ17">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zoomScaleNormal="100" workbookViewId="0">
      <selection activeCell="G9" sqref="G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719</v>
      </c>
      <c r="H2" s="13" t="str">
        <f>IF(G2="","",F2)</f>
        <v>一般会計</v>
      </c>
      <c r="I2" s="13" t="str">
        <f>IF(H2="","",IF(I1&lt;&gt;"",CONCATENATE(I1,"、",H2),H2))</f>
        <v>一般会計</v>
      </c>
      <c r="K2" s="14" t="s">
        <v>103</v>
      </c>
      <c r="L2" s="15"/>
      <c r="M2" s="13" t="str">
        <f>IF(L2="","",K2)</f>
        <v/>
      </c>
      <c r="N2" s="13" t="str">
        <f>IF(M2="","",IF(N1&lt;&gt;"",CONCATENATE(N1,"、",M2),M2))</f>
        <v/>
      </c>
      <c r="O2" s="13"/>
      <c r="P2" s="12" t="s">
        <v>74</v>
      </c>
      <c r="Q2" s="17" t="s">
        <v>719</v>
      </c>
      <c r="R2" s="13" t="str">
        <f>IF(Q2="","",P2)</f>
        <v>直接実施</v>
      </c>
      <c r="S2" s="13" t="str">
        <f>IF(R2="","",IF(S1&lt;&gt;"",CONCATENATE(S1,"、",R2),R2))</f>
        <v>直接実施</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719</v>
      </c>
      <c r="M3" s="13" t="str">
        <f t="shared" ref="M3:M11" si="2">IF(L3="","",K3)</f>
        <v>文教及び科学振興</v>
      </c>
      <c r="N3" s="13" t="str">
        <f>IF(M3="",N2,IF(N2&lt;&gt;"",CONCATENATE(N2,"、",M3),M3))</f>
        <v>文教及び科学振興</v>
      </c>
      <c r="O3" s="13"/>
      <c r="P3" s="12" t="s">
        <v>75</v>
      </c>
      <c r="Q3" s="17" t="s">
        <v>719</v>
      </c>
      <c r="R3" s="13" t="str">
        <f t="shared" ref="R3:R8" si="3">IF(Q3="","",P3)</f>
        <v>委託・請負</v>
      </c>
      <c r="S3" s="13" t="str">
        <f t="shared" ref="S3:S8" si="4">IF(R3="",S2,IF(S2&lt;&gt;"",CONCATENATE(S2,"、",R3),R3))</f>
        <v>直接実施、委託・請負</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x14ac:dyDescent="0.15">
      <c r="A6" s="14" t="s">
        <v>89</v>
      </c>
      <c r="B6" s="15" t="s">
        <v>719</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直接実施、委託・請負</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x14ac:dyDescent="0.15">
      <c r="A24" s="88" t="s">
        <v>405</v>
      </c>
      <c r="B24" s="15"/>
      <c r="C24" s="13" t="str">
        <f t="shared" si="9"/>
        <v/>
      </c>
      <c r="D24" s="13" t="str">
        <f>IF(C24="",D23,IF(D23&lt;&gt;"",CONCATENATE(D23,"、",C24),C24))</f>
        <v>科学技術・イノベーション</v>
      </c>
      <c r="F24" s="18" t="s">
        <v>410</v>
      </c>
      <c r="G24" s="17"/>
      <c r="H24" s="13" t="str">
        <f t="shared" si="1"/>
        <v/>
      </c>
      <c r="I24" s="13" t="str">
        <f t="shared" si="5"/>
        <v>一般会計</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699</v>
      </c>
      <c r="Y34" s="32" t="s">
        <v>449</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583</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700</v>
      </c>
      <c r="Y36" s="32" t="s">
        <v>451</v>
      </c>
      <c r="Z36" s="32" t="s">
        <v>584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585</v>
      </c>
      <c r="AF37" s="30"/>
      <c r="AK37" s="51" t="str">
        <f t="shared" si="7"/>
        <v>j</v>
      </c>
    </row>
    <row r="38" spans="1:37" x14ac:dyDescent="0.15">
      <c r="A38" s="13"/>
      <c r="B38" s="13"/>
      <c r="F38" s="13"/>
      <c r="G38" s="19"/>
      <c r="K38" s="13"/>
      <c r="L38" s="13"/>
      <c r="O38" s="13"/>
      <c r="P38" s="13"/>
      <c r="Q38" s="19"/>
      <c r="T38" s="13"/>
      <c r="U38" s="32" t="s">
        <v>389</v>
      </c>
      <c r="Y38" s="32" t="s">
        <v>453</v>
      </c>
      <c r="Z38" s="32" t="s">
        <v>586</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587</v>
      </c>
      <c r="AF39" s="30"/>
      <c r="AK39" s="51" t="str">
        <f t="shared" si="7"/>
        <v>l</v>
      </c>
    </row>
    <row r="40" spans="1:37" x14ac:dyDescent="0.15">
      <c r="A40" s="13"/>
      <c r="B40" s="13"/>
      <c r="F40" s="13"/>
      <c r="G40" s="19"/>
      <c r="K40" s="13"/>
      <c r="L40" s="13"/>
      <c r="O40" s="13"/>
      <c r="P40" s="13"/>
      <c r="Q40" s="19"/>
      <c r="T40" s="13"/>
      <c r="Y40" s="32" t="s">
        <v>455</v>
      </c>
      <c r="Z40" s="32" t="s">
        <v>588</v>
      </c>
      <c r="AF40" s="30"/>
      <c r="AK40" s="51" t="str">
        <f t="shared" si="7"/>
        <v>m</v>
      </c>
    </row>
    <row r="41" spans="1:37" x14ac:dyDescent="0.15">
      <c r="A41" s="13"/>
      <c r="B41" s="13"/>
      <c r="F41" s="13"/>
      <c r="G41" s="19"/>
      <c r="K41" s="13"/>
      <c r="L41" s="13"/>
      <c r="O41" s="13"/>
      <c r="P41" s="13"/>
      <c r="Q41" s="19"/>
      <c r="T41" s="13"/>
      <c r="Y41" s="32" t="s">
        <v>456</v>
      </c>
      <c r="Z41" s="32" t="s">
        <v>589</v>
      </c>
      <c r="AF41" s="30"/>
      <c r="AK41" s="51" t="str">
        <f t="shared" si="7"/>
        <v>n</v>
      </c>
    </row>
    <row r="42" spans="1:37" x14ac:dyDescent="0.15">
      <c r="A42" s="13"/>
      <c r="B42" s="13"/>
      <c r="F42" s="13"/>
      <c r="G42" s="19"/>
      <c r="K42" s="13"/>
      <c r="L42" s="13"/>
      <c r="O42" s="13"/>
      <c r="P42" s="13"/>
      <c r="Q42" s="19"/>
      <c r="T42" s="13"/>
      <c r="Y42" s="32" t="s">
        <v>457</v>
      </c>
      <c r="Z42" s="32" t="s">
        <v>590</v>
      </c>
      <c r="AF42" s="30"/>
      <c r="AK42" s="51" t="str">
        <f t="shared" si="7"/>
        <v>o</v>
      </c>
    </row>
    <row r="43" spans="1:37" x14ac:dyDescent="0.15">
      <c r="A43" s="13"/>
      <c r="B43" s="13"/>
      <c r="F43" s="13"/>
      <c r="G43" s="19"/>
      <c r="K43" s="13"/>
      <c r="L43" s="13"/>
      <c r="O43" s="13"/>
      <c r="P43" s="13"/>
      <c r="Q43" s="19"/>
      <c r="T43" s="13"/>
      <c r="Y43" s="32" t="s">
        <v>458</v>
      </c>
      <c r="Z43" s="32" t="s">
        <v>591</v>
      </c>
      <c r="AF43" s="30"/>
      <c r="AK43" s="51" t="str">
        <f t="shared" si="7"/>
        <v>p</v>
      </c>
    </row>
    <row r="44" spans="1:37" x14ac:dyDescent="0.15">
      <c r="A44" s="13"/>
      <c r="B44" s="13"/>
      <c r="F44" s="13"/>
      <c r="G44" s="19"/>
      <c r="K44" s="13"/>
      <c r="L44" s="13"/>
      <c r="O44" s="13"/>
      <c r="P44" s="13"/>
      <c r="Q44" s="19"/>
      <c r="T44" s="13"/>
      <c r="Y44" s="32" t="s">
        <v>459</v>
      </c>
      <c r="Z44" s="32" t="s">
        <v>592</v>
      </c>
      <c r="AF44" s="30"/>
      <c r="AK44" s="51" t="str">
        <f t="shared" si="7"/>
        <v>q</v>
      </c>
    </row>
    <row r="45" spans="1:37" x14ac:dyDescent="0.15">
      <c r="A45" s="13"/>
      <c r="B45" s="13"/>
      <c r="F45" s="13"/>
      <c r="G45" s="19"/>
      <c r="K45" s="13"/>
      <c r="L45" s="13"/>
      <c r="O45" s="13"/>
      <c r="P45" s="13"/>
      <c r="Q45" s="19"/>
      <c r="T45" s="13"/>
      <c r="Y45" s="32" t="s">
        <v>460</v>
      </c>
      <c r="Z45" s="32" t="s">
        <v>593</v>
      </c>
      <c r="AF45" s="30"/>
      <c r="AK45" s="51" t="str">
        <f t="shared" si="7"/>
        <v>r</v>
      </c>
    </row>
    <row r="46" spans="1:37" x14ac:dyDescent="0.15">
      <c r="A46" s="13"/>
      <c r="B46" s="13"/>
      <c r="F46" s="13"/>
      <c r="G46" s="19"/>
      <c r="K46" s="13"/>
      <c r="L46" s="13"/>
      <c r="O46" s="13"/>
      <c r="P46" s="13"/>
      <c r="Q46" s="19"/>
      <c r="T46" s="13"/>
      <c r="Y46" s="32" t="s">
        <v>461</v>
      </c>
      <c r="Z46" s="32" t="s">
        <v>594</v>
      </c>
      <c r="AF46" s="30"/>
      <c r="AK46" s="51" t="str">
        <f t="shared" si="7"/>
        <v>s</v>
      </c>
    </row>
    <row r="47" spans="1:37" x14ac:dyDescent="0.15">
      <c r="A47" s="13"/>
      <c r="B47" s="13"/>
      <c r="F47" s="13"/>
      <c r="G47" s="19"/>
      <c r="K47" s="13"/>
      <c r="L47" s="13"/>
      <c r="O47" s="13"/>
      <c r="P47" s="13"/>
      <c r="Q47" s="19"/>
      <c r="T47" s="13"/>
      <c r="Y47" s="32" t="s">
        <v>462</v>
      </c>
      <c r="Z47" s="32" t="s">
        <v>595</v>
      </c>
      <c r="AF47" s="30"/>
      <c r="AK47" s="51" t="str">
        <f t="shared" si="7"/>
        <v>t</v>
      </c>
    </row>
    <row r="48" spans="1:37" x14ac:dyDescent="0.15">
      <c r="A48" s="13"/>
      <c r="B48" s="13"/>
      <c r="F48" s="13"/>
      <c r="G48" s="19"/>
      <c r="K48" s="13"/>
      <c r="L48" s="13"/>
      <c r="O48" s="13"/>
      <c r="P48" s="13"/>
      <c r="Q48" s="19"/>
      <c r="T48" s="13"/>
      <c r="Y48" s="32" t="s">
        <v>463</v>
      </c>
      <c r="Z48" s="32" t="s">
        <v>596</v>
      </c>
      <c r="AF48" s="30"/>
      <c r="AK48" s="51" t="str">
        <f t="shared" si="7"/>
        <v>u</v>
      </c>
    </row>
    <row r="49" spans="1:37" x14ac:dyDescent="0.15">
      <c r="A49" s="13"/>
      <c r="B49" s="13"/>
      <c r="F49" s="13"/>
      <c r="G49" s="19"/>
      <c r="K49" s="13"/>
      <c r="L49" s="13"/>
      <c r="O49" s="13"/>
      <c r="P49" s="13"/>
      <c r="Q49" s="19"/>
      <c r="T49" s="13"/>
      <c r="Y49" s="32" t="s">
        <v>464</v>
      </c>
      <c r="Z49" s="32" t="s">
        <v>597</v>
      </c>
      <c r="AF49" s="30"/>
      <c r="AK49" s="51" t="str">
        <f t="shared" si="7"/>
        <v>v</v>
      </c>
    </row>
    <row r="50" spans="1:37" x14ac:dyDescent="0.15">
      <c r="A50" s="13"/>
      <c r="B50" s="13"/>
      <c r="F50" s="13"/>
      <c r="G50" s="19"/>
      <c r="K50" s="13"/>
      <c r="L50" s="13"/>
      <c r="O50" s="13"/>
      <c r="P50" s="13"/>
      <c r="Q50" s="19"/>
      <c r="T50" s="13"/>
      <c r="Y50" s="32" t="s">
        <v>465</v>
      </c>
      <c r="Z50" s="32" t="s">
        <v>598</v>
      </c>
      <c r="AF50" s="30"/>
    </row>
    <row r="51" spans="1:37" x14ac:dyDescent="0.15">
      <c r="A51" s="13"/>
      <c r="B51" s="13"/>
      <c r="F51" s="13"/>
      <c r="G51" s="19"/>
      <c r="K51" s="13"/>
      <c r="L51" s="13"/>
      <c r="O51" s="13"/>
      <c r="P51" s="13"/>
      <c r="Q51" s="19"/>
      <c r="T51" s="13"/>
      <c r="Y51" s="32" t="s">
        <v>466</v>
      </c>
      <c r="Z51" s="32" t="s">
        <v>599</v>
      </c>
      <c r="AF51" s="30"/>
    </row>
    <row r="52" spans="1:37" x14ac:dyDescent="0.15">
      <c r="A52" s="13"/>
      <c r="B52" s="13"/>
      <c r="F52" s="13"/>
      <c r="G52" s="19"/>
      <c r="K52" s="13"/>
      <c r="L52" s="13"/>
      <c r="O52" s="13"/>
      <c r="P52" s="13"/>
      <c r="Q52" s="19"/>
      <c r="T52" s="13"/>
      <c r="Y52" s="32" t="s">
        <v>467</v>
      </c>
      <c r="Z52" s="32" t="s">
        <v>600</v>
      </c>
      <c r="AF52" s="30"/>
    </row>
    <row r="53" spans="1:37" x14ac:dyDescent="0.15">
      <c r="A53" s="13"/>
      <c r="B53" s="13"/>
      <c r="F53" s="13"/>
      <c r="G53" s="19"/>
      <c r="K53" s="13"/>
      <c r="L53" s="13"/>
      <c r="O53" s="13"/>
      <c r="P53" s="13"/>
      <c r="Q53" s="19"/>
      <c r="T53" s="13"/>
      <c r="Y53" s="32" t="s">
        <v>468</v>
      </c>
      <c r="Z53" s="32" t="s">
        <v>601</v>
      </c>
      <c r="AF53" s="30"/>
    </row>
    <row r="54" spans="1:37" x14ac:dyDescent="0.15">
      <c r="A54" s="13"/>
      <c r="B54" s="13"/>
      <c r="F54" s="13"/>
      <c r="G54" s="19"/>
      <c r="K54" s="13"/>
      <c r="L54" s="13"/>
      <c r="O54" s="13"/>
      <c r="P54" s="20"/>
      <c r="Q54" s="19"/>
      <c r="T54" s="13"/>
      <c r="Y54" s="32" t="s">
        <v>469</v>
      </c>
      <c r="Z54" s="32" t="s">
        <v>602</v>
      </c>
      <c r="AF54" s="30"/>
    </row>
    <row r="55" spans="1:37" x14ac:dyDescent="0.15">
      <c r="A55" s="13"/>
      <c r="B55" s="13"/>
      <c r="F55" s="13"/>
      <c r="G55" s="19"/>
      <c r="K55" s="13"/>
      <c r="L55" s="13"/>
      <c r="O55" s="13"/>
      <c r="P55" s="13"/>
      <c r="Q55" s="19"/>
      <c r="T55" s="13"/>
      <c r="Y55" s="32" t="s">
        <v>470</v>
      </c>
      <c r="Z55" s="32" t="s">
        <v>603</v>
      </c>
      <c r="AF55" s="30"/>
    </row>
    <row r="56" spans="1:37" x14ac:dyDescent="0.15">
      <c r="A56" s="13"/>
      <c r="B56" s="13"/>
      <c r="F56" s="13"/>
      <c r="G56" s="19"/>
      <c r="K56" s="13"/>
      <c r="L56" s="13"/>
      <c r="O56" s="13"/>
      <c r="P56" s="13"/>
      <c r="Q56" s="19"/>
      <c r="T56" s="13"/>
      <c r="Y56" s="32" t="s">
        <v>471</v>
      </c>
      <c r="Z56" s="32" t="s">
        <v>604</v>
      </c>
      <c r="AF56" s="30"/>
    </row>
    <row r="57" spans="1:37" x14ac:dyDescent="0.15">
      <c r="A57" s="13"/>
      <c r="B57" s="13"/>
      <c r="F57" s="13"/>
      <c r="G57" s="19"/>
      <c r="K57" s="13"/>
      <c r="L57" s="13"/>
      <c r="O57" s="13"/>
      <c r="P57" s="13"/>
      <c r="Q57" s="19"/>
      <c r="T57" s="13"/>
      <c r="Y57" s="32" t="s">
        <v>472</v>
      </c>
      <c r="Z57" s="32" t="s">
        <v>605</v>
      </c>
      <c r="AF57" s="30"/>
    </row>
    <row r="58" spans="1:37" x14ac:dyDescent="0.15">
      <c r="A58" s="13"/>
      <c r="B58" s="13"/>
      <c r="F58" s="13"/>
      <c r="G58" s="19"/>
      <c r="K58" s="13"/>
      <c r="L58" s="13"/>
      <c r="O58" s="13"/>
      <c r="P58" s="13"/>
      <c r="Q58" s="19"/>
      <c r="T58" s="13"/>
      <c r="Y58" s="32" t="s">
        <v>473</v>
      </c>
      <c r="Z58" s="32" t="s">
        <v>606</v>
      </c>
      <c r="AF58" s="30"/>
    </row>
    <row r="59" spans="1:37" x14ac:dyDescent="0.15">
      <c r="A59" s="13"/>
      <c r="B59" s="13"/>
      <c r="F59" s="13"/>
      <c r="G59" s="19"/>
      <c r="K59" s="13"/>
      <c r="L59" s="13"/>
      <c r="O59" s="13"/>
      <c r="P59" s="13"/>
      <c r="Q59" s="19"/>
      <c r="T59" s="13"/>
      <c r="Y59" s="32" t="s">
        <v>474</v>
      </c>
      <c r="Z59" s="32" t="s">
        <v>607</v>
      </c>
      <c r="AF59" s="30"/>
    </row>
    <row r="60" spans="1:37" x14ac:dyDescent="0.15">
      <c r="A60" s="13"/>
      <c r="B60" s="13"/>
      <c r="F60" s="13"/>
      <c r="G60" s="19"/>
      <c r="K60" s="13"/>
      <c r="L60" s="13"/>
      <c r="O60" s="13"/>
      <c r="P60" s="13"/>
      <c r="Q60" s="19"/>
      <c r="T60" s="13"/>
      <c r="Y60" s="32" t="s">
        <v>475</v>
      </c>
      <c r="Z60" s="32" t="s">
        <v>608</v>
      </c>
      <c r="AF60" s="30"/>
    </row>
    <row r="61" spans="1:37" x14ac:dyDescent="0.15">
      <c r="A61" s="13"/>
      <c r="B61" s="13"/>
      <c r="F61" s="13"/>
      <c r="G61" s="19"/>
      <c r="K61" s="13"/>
      <c r="L61" s="13"/>
      <c r="O61" s="13"/>
      <c r="P61" s="13"/>
      <c r="Q61" s="19"/>
      <c r="T61" s="13"/>
      <c r="Y61" s="32" t="s">
        <v>476</v>
      </c>
      <c r="Z61" s="32" t="s">
        <v>609</v>
      </c>
      <c r="AF61" s="30"/>
    </row>
    <row r="62" spans="1:37" x14ac:dyDescent="0.15">
      <c r="A62" s="13"/>
      <c r="B62" s="13"/>
      <c r="F62" s="13"/>
      <c r="G62" s="19"/>
      <c r="K62" s="13"/>
      <c r="L62" s="13"/>
      <c r="O62" s="13"/>
      <c r="P62" s="13"/>
      <c r="Q62" s="19"/>
      <c r="T62" s="13"/>
      <c r="Y62" s="32" t="s">
        <v>477</v>
      </c>
      <c r="Z62" s="32" t="s">
        <v>610</v>
      </c>
      <c r="AF62" s="30"/>
    </row>
    <row r="63" spans="1:37" x14ac:dyDescent="0.15">
      <c r="A63" s="13"/>
      <c r="B63" s="13"/>
      <c r="F63" s="13"/>
      <c r="G63" s="19"/>
      <c r="K63" s="13"/>
      <c r="L63" s="13"/>
      <c r="O63" s="13"/>
      <c r="P63" s="13"/>
      <c r="Q63" s="19"/>
      <c r="T63" s="13"/>
      <c r="Y63" s="32" t="s">
        <v>478</v>
      </c>
      <c r="Z63" s="32" t="s">
        <v>611</v>
      </c>
      <c r="AF63" s="30"/>
    </row>
    <row r="64" spans="1:37" x14ac:dyDescent="0.15">
      <c r="A64" s="13"/>
      <c r="B64" s="13"/>
      <c r="F64" s="13"/>
      <c r="G64" s="19"/>
      <c r="K64" s="13"/>
      <c r="L64" s="13"/>
      <c r="O64" s="13"/>
      <c r="P64" s="13"/>
      <c r="Q64" s="19"/>
      <c r="T64" s="13"/>
      <c r="Y64" s="32" t="s">
        <v>479</v>
      </c>
      <c r="Z64" s="32" t="s">
        <v>612</v>
      </c>
      <c r="AF64" s="30"/>
    </row>
    <row r="65" spans="1:32" x14ac:dyDescent="0.15">
      <c r="A65" s="13"/>
      <c r="B65" s="13"/>
      <c r="F65" s="13"/>
      <c r="G65" s="19"/>
      <c r="K65" s="13"/>
      <c r="L65" s="13"/>
      <c r="O65" s="13"/>
      <c r="P65" s="13"/>
      <c r="Q65" s="19"/>
      <c r="T65" s="13"/>
      <c r="Y65" s="32" t="s">
        <v>480</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481</v>
      </c>
      <c r="Z67" s="32" t="s">
        <v>615</v>
      </c>
      <c r="AF67" s="30"/>
    </row>
    <row r="68" spans="1:32" x14ac:dyDescent="0.15">
      <c r="A68" s="13"/>
      <c r="B68" s="13"/>
      <c r="F68" s="13"/>
      <c r="G68" s="19"/>
      <c r="K68" s="13"/>
      <c r="L68" s="13"/>
      <c r="O68" s="13"/>
      <c r="P68" s="13"/>
      <c r="Q68" s="19"/>
      <c r="T68" s="13"/>
      <c r="Y68" s="32" t="s">
        <v>482</v>
      </c>
      <c r="Z68" s="32" t="s">
        <v>616</v>
      </c>
      <c r="AF68" s="30"/>
    </row>
    <row r="69" spans="1:32" x14ac:dyDescent="0.15">
      <c r="A69" s="13"/>
      <c r="B69" s="13"/>
      <c r="F69" s="13"/>
      <c r="G69" s="19"/>
      <c r="K69" s="13"/>
      <c r="L69" s="13"/>
      <c r="O69" s="13"/>
      <c r="P69" s="13"/>
      <c r="Q69" s="19"/>
      <c r="T69" s="13"/>
      <c r="Y69" s="32" t="s">
        <v>483</v>
      </c>
      <c r="Z69" s="32" t="s">
        <v>617</v>
      </c>
      <c r="AF69" s="30"/>
    </row>
    <row r="70" spans="1:32" x14ac:dyDescent="0.15">
      <c r="A70" s="13"/>
      <c r="B70" s="13"/>
      <c r="Y70" s="32" t="s">
        <v>484</v>
      </c>
      <c r="Z70" s="32" t="s">
        <v>618</v>
      </c>
    </row>
    <row r="71" spans="1:32" x14ac:dyDescent="0.15">
      <c r="Y71" s="32" t="s">
        <v>485</v>
      </c>
      <c r="Z71" s="32" t="s">
        <v>619</v>
      </c>
    </row>
    <row r="72" spans="1:32" x14ac:dyDescent="0.15">
      <c r="Y72" s="32" t="s">
        <v>486</v>
      </c>
      <c r="Z72" s="32" t="s">
        <v>620</v>
      </c>
    </row>
    <row r="73" spans="1:32" x14ac:dyDescent="0.15">
      <c r="Y73" s="32" t="s">
        <v>487</v>
      </c>
      <c r="Z73" s="32" t="s">
        <v>621</v>
      </c>
    </row>
    <row r="74" spans="1:32" x14ac:dyDescent="0.15">
      <c r="Y74" s="32" t="s">
        <v>488</v>
      </c>
      <c r="Z74" s="32" t="s">
        <v>622</v>
      </c>
    </row>
    <row r="75" spans="1:32" x14ac:dyDescent="0.15">
      <c r="Y75" s="32" t="s">
        <v>489</v>
      </c>
      <c r="Z75" s="32" t="s">
        <v>623</v>
      </c>
    </row>
    <row r="76" spans="1:32" x14ac:dyDescent="0.15">
      <c r="Y76" s="32" t="s">
        <v>490</v>
      </c>
      <c r="Z76" s="32" t="s">
        <v>624</v>
      </c>
    </row>
    <row r="77" spans="1:32" x14ac:dyDescent="0.15">
      <c r="Y77" s="32" t="s">
        <v>491</v>
      </c>
      <c r="Z77" s="32" t="s">
        <v>625</v>
      </c>
    </row>
    <row r="78" spans="1:32" x14ac:dyDescent="0.15">
      <c r="Y78" s="32" t="s">
        <v>492</v>
      </c>
      <c r="Z78" s="32" t="s">
        <v>626</v>
      </c>
    </row>
    <row r="79" spans="1:32" x14ac:dyDescent="0.15">
      <c r="Y79" s="32" t="s">
        <v>493</v>
      </c>
      <c r="Z79" s="32" t="s">
        <v>627</v>
      </c>
    </row>
    <row r="80" spans="1:32" x14ac:dyDescent="0.15">
      <c r="Y80" s="32" t="s">
        <v>494</v>
      </c>
      <c r="Z80" s="32" t="s">
        <v>628</v>
      </c>
    </row>
    <row r="81" spans="25:26" x14ac:dyDescent="0.15">
      <c r="Y81" s="32" t="s">
        <v>495</v>
      </c>
      <c r="Z81" s="32" t="s">
        <v>629</v>
      </c>
    </row>
    <row r="82" spans="25:26" x14ac:dyDescent="0.15">
      <c r="Y82" s="32" t="s">
        <v>496</v>
      </c>
      <c r="Z82" s="32" t="s">
        <v>630</v>
      </c>
    </row>
    <row r="83" spans="25:26" x14ac:dyDescent="0.15">
      <c r="Y83" s="32" t="s">
        <v>497</v>
      </c>
      <c r="Z83" s="32" t="s">
        <v>631</v>
      </c>
    </row>
    <row r="84" spans="25:26" x14ac:dyDescent="0.15">
      <c r="Y84" s="32" t="s">
        <v>498</v>
      </c>
      <c r="Z84" s="32" t="s">
        <v>632</v>
      </c>
    </row>
    <row r="85" spans="25:26" x14ac:dyDescent="0.15">
      <c r="Y85" s="32" t="s">
        <v>499</v>
      </c>
      <c r="Z85" s="32" t="s">
        <v>633</v>
      </c>
    </row>
    <row r="86" spans="25:26" x14ac:dyDescent="0.15">
      <c r="Y86" s="32" t="s">
        <v>500</v>
      </c>
      <c r="Z86" s="32" t="s">
        <v>634</v>
      </c>
    </row>
    <row r="87" spans="25:26" x14ac:dyDescent="0.15">
      <c r="Y87" s="32" t="s">
        <v>501</v>
      </c>
      <c r="Z87" s="32" t="s">
        <v>635</v>
      </c>
    </row>
    <row r="88" spans="25:26" x14ac:dyDescent="0.15">
      <c r="Y88" s="32" t="s">
        <v>502</v>
      </c>
      <c r="Z88" s="32" t="s">
        <v>636</v>
      </c>
    </row>
    <row r="89" spans="25:26" x14ac:dyDescent="0.15">
      <c r="Y89" s="32" t="s">
        <v>503</v>
      </c>
      <c r="Z89" s="32" t="s">
        <v>637</v>
      </c>
    </row>
    <row r="90" spans="25:26" x14ac:dyDescent="0.15">
      <c r="Y90" s="32" t="s">
        <v>504</v>
      </c>
      <c r="Z90" s="32" t="s">
        <v>638</v>
      </c>
    </row>
    <row r="91" spans="25:26" x14ac:dyDescent="0.15">
      <c r="Y91" s="32" t="s">
        <v>505</v>
      </c>
      <c r="Z91" s="32" t="s">
        <v>639</v>
      </c>
    </row>
    <row r="92" spans="25:26" x14ac:dyDescent="0.15">
      <c r="Y92" s="32" t="s">
        <v>506</v>
      </c>
      <c r="Z92" s="32" t="s">
        <v>640</v>
      </c>
    </row>
    <row r="93" spans="25:26" x14ac:dyDescent="0.15">
      <c r="Y93" s="32" t="s">
        <v>507</v>
      </c>
      <c r="Z93" s="32" t="s">
        <v>641</v>
      </c>
    </row>
    <row r="94" spans="25:26" x14ac:dyDescent="0.15">
      <c r="Y94" s="32" t="s">
        <v>508</v>
      </c>
      <c r="Z94" s="32" t="s">
        <v>642</v>
      </c>
    </row>
    <row r="95" spans="25:26" x14ac:dyDescent="0.15">
      <c r="Y95" s="32" t="s">
        <v>509</v>
      </c>
      <c r="Z95" s="32" t="s">
        <v>643</v>
      </c>
    </row>
    <row r="96" spans="25:26" x14ac:dyDescent="0.15">
      <c r="Y96" s="32" t="s">
        <v>411</v>
      </c>
      <c r="Z96" s="32" t="s">
        <v>644</v>
      </c>
    </row>
    <row r="97" spans="25:26" x14ac:dyDescent="0.15">
      <c r="Y97" s="32" t="s">
        <v>510</v>
      </c>
      <c r="Z97" s="32" t="s">
        <v>645</v>
      </c>
    </row>
    <row r="98" spans="25:26" x14ac:dyDescent="0.15">
      <c r="Y98" s="32" t="s">
        <v>511</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水島 悠輔</dc:creator>
  <cp:lastModifiedBy>ㅤ</cp:lastModifiedBy>
  <cp:lastPrinted>2021-05-21T06:54:34Z</cp:lastPrinted>
  <dcterms:created xsi:type="dcterms:W3CDTF">2012-03-13T00:50:25Z</dcterms:created>
  <dcterms:modified xsi:type="dcterms:W3CDTF">2021-07-06T11:23:05Z</dcterms:modified>
</cp:coreProperties>
</file>