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W:\倉庫、利用、ターミナル関係\03_倉庫班\03_統計\03_経営指標（年１回）\経営指標R05\05調査票及び記入要領\"/>
    </mc:Choice>
  </mc:AlternateContent>
  <xr:revisionPtr revIDLastSave="0" documentId="13_ncr:1_{6C173A5B-2D73-499A-A6B0-0540DA260178}" xr6:coauthVersionLast="47" xr6:coauthVersionMax="47" xr10:uidLastSave="{00000000-0000-0000-0000-000000000000}"/>
  <bookViews>
    <workbookView xWindow="75" yWindow="-16320" windowWidth="29040" windowHeight="15720" tabRatio="935" xr2:uid="{00000000-000D-0000-FFFF-FFFF00000000}"/>
  </bookViews>
  <sheets>
    <sheet name="表紙" sheetId="10" r:id="rId1"/>
    <sheet name="第1,2,3表" sheetId="1" r:id="rId2"/>
    <sheet name="第４表" sheetId="2" r:id="rId3"/>
    <sheet name="第５表" sheetId="3" r:id="rId4"/>
    <sheet name="第6,7表" sheetId="4" r:id="rId5"/>
    <sheet name="第８表" sheetId="7" r:id="rId6"/>
    <sheet name="第９表" sheetId="5" r:id="rId7"/>
    <sheet name="第１０表" sheetId="12" r:id="rId8"/>
    <sheet name="第１1表" sheetId="13" r:id="rId9"/>
    <sheet name="チェックリスト" sheetId="11" r:id="rId10"/>
    <sheet name="データ資料" sheetId="9" r:id="rId11"/>
  </sheets>
  <externalReferences>
    <externalReference r:id="rId12"/>
  </externalReferences>
  <definedNames>
    <definedName name="_xlnm._FilterDatabase" localSheetId="10" hidden="1">データ資料!$A$1:$GW$4</definedName>
    <definedName name="①経営状況">#REF!</definedName>
    <definedName name="③貸借対照表">#REF!</definedName>
    <definedName name="④損益計算書">#REF!</definedName>
    <definedName name="⑤利益処分状況">#REF!</definedName>
    <definedName name="⑥事業別営業収益構成">#REF!</definedName>
    <definedName name="⑦安定性比率">#REF!</definedName>
    <definedName name="⑧収益性比率">#REF!</definedName>
    <definedName name="⑨資産・資本に関する回転率">#REF!</definedName>
    <definedName name="⑩収支状況">#REF!</definedName>
    <definedName name="⑪収支状況">#REF!</definedName>
    <definedName name="⑫収支状況">#REF!</definedName>
    <definedName name="⑬主要原価構成①">#REF!</definedName>
    <definedName name="⑭主要原価構成②">#REF!</definedName>
    <definedName name="⑮主要原価構成③">#REF!</definedName>
    <definedName name="⑯業務量・従業員数">#REF!</definedName>
    <definedName name="⑰収益性比率">#REF!</definedName>
    <definedName name="⑱付加価値率">#REF!</definedName>
    <definedName name="⑲生産性">#REF!</definedName>
    <definedName name="BD" localSheetId="10">#REF!</definedName>
    <definedName name="BD" localSheetId="8">#REF!</definedName>
    <definedName name="BD">#REF!</definedName>
    <definedName name="DB" localSheetId="10">データ資料!$A$2:$GU$4</definedName>
    <definedName name="DB">#REF!</definedName>
    <definedName name="_xlnm.Print_Area" localSheetId="9">チェックリスト!$A$1:$K$10</definedName>
    <definedName name="_xlnm.Print_Area" localSheetId="10">データ資料!$A$1:$IE$28</definedName>
    <definedName name="_xlnm.Print_Area" localSheetId="2">第４表!$A$1:$N$42</definedName>
    <definedName name="_xlnm.Print_Area" localSheetId="3">第５表!$A$1:$L$32</definedName>
    <definedName name="_xlnm.Print_Area" localSheetId="4">'第6,7表'!$A$1:$M$79</definedName>
    <definedName name="_xlnm.Print_Area" localSheetId="5">第８表!$A$1:$J$45</definedName>
    <definedName name="_xlnm.Print_Area" localSheetId="6">第９表!$A$1:$J$47</definedName>
    <definedName name="_xlnm.Print_Area" localSheetId="0">表紙!$A$1:$I$42</definedName>
    <definedName name="_xlnm.Print_Titles" localSheetId="10">データ資料!$1:$3</definedName>
    <definedName name="規模">#REF!</definedName>
    <definedName name="黒字" localSheetId="10">データ資料!#REF!</definedName>
    <definedName name="黒字">#REF!</definedName>
    <definedName name="参考１">#REF!</definedName>
    <definedName name="参考２">#REF!</definedName>
    <definedName name="参考３">#REF!</definedName>
    <definedName name="参考４">#REF!</definedName>
    <definedName name="参考５">#REF!</definedName>
    <definedName name="参考６">#REF!</definedName>
    <definedName name="参考７">#REF!</definedName>
    <definedName name="参考８">#REF!</definedName>
    <definedName name="参考９">#REF!</definedName>
    <definedName name="事業者" localSheetId="10">データ資料!$A$2:$A$4</definedName>
    <definedName name="事業者">#REF!</definedName>
    <definedName name="冷蔵" localSheetId="8">[1]定義!$A$8:$A$9</definedName>
    <definedName name="冷蔵">[1]定義!$A$8:$A$9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9" l="1"/>
  <c r="L4" i="9"/>
  <c r="K4" i="9"/>
  <c r="J4" i="9"/>
  <c r="E17" i="12"/>
  <c r="E8" i="12"/>
  <c r="GN4" i="9"/>
  <c r="GQ4" i="9"/>
  <c r="GP4" i="9" s="1"/>
  <c r="GO4" i="9"/>
  <c r="E23" i="4"/>
  <c r="B6" i="7"/>
  <c r="V4" i="9"/>
  <c r="CI4" i="9"/>
  <c r="CH4" i="9"/>
  <c r="CF4" i="9"/>
  <c r="CE4" i="9"/>
  <c r="CD4" i="9"/>
  <c r="CC4" i="9"/>
  <c r="CB4" i="9"/>
  <c r="CA4" i="9"/>
  <c r="BX4" i="9"/>
  <c r="BW4" i="9"/>
  <c r="BU4" i="9"/>
  <c r="BT4" i="9"/>
  <c r="AE4" i="9"/>
  <c r="DF4" i="9"/>
  <c r="DG4" i="9"/>
  <c r="DH4" i="9"/>
  <c r="DV4" i="9"/>
  <c r="EQ4" i="9"/>
  <c r="ER4" i="9"/>
  <c r="ES4" i="9"/>
  <c r="FE4" i="9"/>
  <c r="DK4" i="9"/>
  <c r="DO4" i="9"/>
  <c r="DR4" i="9"/>
  <c r="HW4" i="9" s="1"/>
  <c r="DW4" i="9"/>
  <c r="DY4" i="9"/>
  <c r="DZ4" i="9"/>
  <c r="EE4" i="9"/>
  <c r="CZ4" i="9"/>
  <c r="FZ4" i="9" s="1"/>
  <c r="DE4" i="9"/>
  <c r="DD4" i="9"/>
  <c r="DI4" i="9"/>
  <c r="DJ4" i="9"/>
  <c r="DL4" i="9"/>
  <c r="DM4" i="9"/>
  <c r="DN4" i="9"/>
  <c r="DQ4" i="9"/>
  <c r="DS4" i="9"/>
  <c r="DX4" i="9"/>
  <c r="EA4" i="9"/>
  <c r="ED4" i="9"/>
  <c r="EV4" i="9"/>
  <c r="EY4" i="9"/>
  <c r="FA4" i="9"/>
  <c r="FF4" i="9"/>
  <c r="FH4" i="9"/>
  <c r="FI4" i="9"/>
  <c r="FN4" i="9"/>
  <c r="EK4" i="9"/>
  <c r="EO4" i="9"/>
  <c r="ET4" i="9"/>
  <c r="EU4" i="9"/>
  <c r="FC4" i="9" s="1"/>
  <c r="FL4" i="9" s="1"/>
  <c r="FQ4" i="9" s="1"/>
  <c r="EW4" i="9"/>
  <c r="EX4" i="9"/>
  <c r="EZ4" i="9"/>
  <c r="FB4" i="9"/>
  <c r="FG4" i="9"/>
  <c r="FJ4" i="9"/>
  <c r="FM4" i="9"/>
  <c r="X4" i="9"/>
  <c r="Y4" i="9"/>
  <c r="Z4" i="9"/>
  <c r="W4" i="9"/>
  <c r="AA4" i="9" s="1"/>
  <c r="GE4" i="9"/>
  <c r="GF4" i="9"/>
  <c r="GG4" i="9"/>
  <c r="GH4" i="9"/>
  <c r="GI4" i="9"/>
  <c r="GJ4" i="9"/>
  <c r="GK4" i="9"/>
  <c r="GL4" i="9"/>
  <c r="AF4" i="9"/>
  <c r="AG4" i="9"/>
  <c r="AH4" i="9"/>
  <c r="AI4" i="9"/>
  <c r="AJ4" i="9"/>
  <c r="AK4" i="9"/>
  <c r="AL4" i="9"/>
  <c r="AM4" i="9"/>
  <c r="AO4" i="9"/>
  <c r="AP4" i="9"/>
  <c r="BC4" i="9"/>
  <c r="BD4" i="9" s="1"/>
  <c r="BE4" i="9"/>
  <c r="BG4" i="9"/>
  <c r="BF4" i="9"/>
  <c r="BH4" i="9"/>
  <c r="BI4" i="9"/>
  <c r="BJ4" i="9"/>
  <c r="BL4" i="9"/>
  <c r="BM4" i="9"/>
  <c r="BN4" i="9"/>
  <c r="BO4" i="9"/>
  <c r="BP4" i="9"/>
  <c r="AX4" i="9"/>
  <c r="AY4" i="9"/>
  <c r="AZ4" i="9"/>
  <c r="AT4" i="9"/>
  <c r="AU4" i="9"/>
  <c r="AV4" i="9"/>
  <c r="CN4" i="9"/>
  <c r="CP4" i="9"/>
  <c r="CT4" i="9"/>
  <c r="CU4" i="9"/>
  <c r="CW4" i="9"/>
  <c r="CX4" i="9"/>
  <c r="R13" i="1"/>
  <c r="N4" i="9" s="1"/>
  <c r="DB4" i="9"/>
  <c r="EM4" i="9"/>
  <c r="FU4" i="9"/>
  <c r="FW4" i="9"/>
  <c r="FD4" i="9"/>
  <c r="GC4" i="9" s="1"/>
  <c r="EN4" i="9"/>
  <c r="EL4" i="9"/>
  <c r="DU4" i="9"/>
  <c r="DP4" i="9"/>
  <c r="DC4" i="9"/>
  <c r="DA4" i="9"/>
  <c r="CQ4" i="9"/>
  <c r="CO4" i="9"/>
  <c r="O4" i="9"/>
  <c r="AR4" i="9"/>
  <c r="AB4" i="9"/>
  <c r="L13" i="1"/>
  <c r="F13" i="1"/>
  <c r="AD4" i="9"/>
  <c r="AC4" i="9"/>
  <c r="T20" i="1"/>
  <c r="R4" i="9" s="1"/>
  <c r="T19" i="1"/>
  <c r="Q4" i="9" s="1"/>
  <c r="T18" i="1"/>
  <c r="P4" i="9" s="1"/>
  <c r="G4" i="9"/>
  <c r="H4" i="9"/>
  <c r="F4" i="9"/>
  <c r="E69" i="4"/>
  <c r="E70" i="4"/>
  <c r="H75" i="4" s="1"/>
  <c r="E61" i="4"/>
  <c r="E31" i="4"/>
  <c r="J8" i="11"/>
  <c r="I8" i="11"/>
  <c r="J7" i="11"/>
  <c r="I6" i="11"/>
  <c r="J6" i="11"/>
  <c r="D6" i="3"/>
  <c r="D10" i="3" s="1"/>
  <c r="D9" i="3"/>
  <c r="D17" i="3"/>
  <c r="D20" i="3" s="1"/>
  <c r="F35" i="2"/>
  <c r="F22" i="2"/>
  <c r="F27" i="2"/>
  <c r="F26" i="2"/>
  <c r="F31" i="2"/>
  <c r="F41" i="2" s="1"/>
  <c r="B12" i="5"/>
  <c r="E48" i="4"/>
  <c r="E8" i="4"/>
  <c r="F13" i="2"/>
  <c r="F16" i="2"/>
  <c r="F18" i="2" s="1"/>
  <c r="A4" i="9"/>
  <c r="FK4" i="9"/>
  <c r="CG4" i="9"/>
  <c r="CJ4" i="9" s="1"/>
  <c r="I4" i="9"/>
  <c r="E73" i="4"/>
  <c r="E76" i="4" s="1"/>
  <c r="FP4" i="9" l="1"/>
  <c r="IA4" i="9"/>
  <c r="IB4" i="9"/>
  <c r="AN4" i="9"/>
  <c r="AQ4" i="9" s="1"/>
  <c r="HX4" i="9"/>
  <c r="H77" i="4"/>
  <c r="GT4" i="9"/>
  <c r="GV4" i="9"/>
  <c r="E74" i="4"/>
  <c r="E32" i="4"/>
  <c r="AW4" i="9"/>
  <c r="HB4" i="9" s="1"/>
  <c r="HV4" i="9"/>
  <c r="DT4" i="9"/>
  <c r="GA4" i="9"/>
  <c r="GD4" i="9" s="1"/>
  <c r="GM4" i="9"/>
  <c r="EP4" i="9"/>
  <c r="BY4" i="9"/>
  <c r="CL4" i="9" s="1"/>
  <c r="EB4" i="9"/>
  <c r="HU4" i="9"/>
  <c r="F42" i="2"/>
  <c r="I5" i="11" s="1"/>
  <c r="BA4" i="9"/>
  <c r="BK4" i="9"/>
  <c r="IC4" i="9"/>
  <c r="FY4" i="9"/>
  <c r="I7" i="11"/>
  <c r="E35" i="4"/>
  <c r="E36" i="4"/>
  <c r="H37" i="4"/>
  <c r="BQ4" i="9"/>
  <c r="AS4" i="9"/>
  <c r="IE4" i="9"/>
  <c r="HS4" i="9"/>
  <c r="GY4" i="9"/>
  <c r="EC4" i="9"/>
  <c r="GB4" i="9"/>
  <c r="D21" i="3"/>
  <c r="D26" i="3" s="1"/>
  <c r="D29" i="3" s="1"/>
  <c r="D32" i="3" s="1"/>
  <c r="FO4" i="9"/>
  <c r="BV4" i="9"/>
  <c r="BB4" i="9" l="1"/>
  <c r="BR4" i="9"/>
  <c r="BS4" i="9" s="1"/>
  <c r="CK4" i="9"/>
  <c r="BZ4" i="9"/>
  <c r="EF4" i="9"/>
  <c r="EG4" i="9"/>
  <c r="HT4" i="9" s="1"/>
  <c r="EH4" i="9"/>
  <c r="GU4" i="9"/>
  <c r="HD4" i="9"/>
  <c r="E38" i="4"/>
  <c r="H39" i="4"/>
  <c r="FS4" i="9"/>
  <c r="FR4" i="9"/>
  <c r="HE4" i="9"/>
  <c r="HF4" i="9"/>
  <c r="HC4" i="9"/>
  <c r="HA4" i="9" l="1"/>
  <c r="HM4" i="9"/>
  <c r="HQ4" i="9"/>
  <c r="HN4" i="9"/>
  <c r="HO4" i="9"/>
  <c r="CM4" i="9"/>
  <c r="HR4" i="9"/>
  <c r="HP4" i="9"/>
  <c r="EJ4" i="9"/>
  <c r="GR4" i="9"/>
  <c r="GS4" i="9" s="1"/>
  <c r="EI4" i="9"/>
  <c r="HY4" i="9" s="1"/>
  <c r="HZ4" i="9" l="1"/>
  <c r="IG4" i="9"/>
  <c r="ID4" i="9"/>
  <c r="IF4" i="9"/>
  <c r="CR4" i="9"/>
  <c r="HG4" i="9"/>
  <c r="HK4" i="9" l="1"/>
  <c r="CS4" i="9"/>
  <c r="HJ4" i="9"/>
  <c r="HL4" i="9"/>
  <c r="CV4" i="9"/>
  <c r="CY4" i="9" s="1"/>
  <c r="HI4" i="9" s="1"/>
  <c r="HH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貨物流通施設課</author>
    <author>行政情報システム室</author>
  </authors>
  <commentList>
    <comment ref="AF2" authorId="0" shapeId="0" xr:uid="{00000000-0006-0000-0A00-000001000000}">
      <text>
        <r>
          <rPr>
            <b/>
            <sz val="9"/>
            <color indexed="81"/>
            <rFont val="ＭＳ Ｐゴシック"/>
            <family val="3"/>
            <charset val="128"/>
          </rPr>
          <t>建物＝建物＋建物附属物</t>
        </r>
      </text>
    </comment>
    <comment ref="AR2" authorId="0" shapeId="0" xr:uid="{00000000-0006-0000-0A00-000002000000}">
      <text>
        <r>
          <rPr>
            <b/>
            <sz val="9"/>
            <color indexed="81"/>
            <rFont val="ＭＳ Ｐゴシック"/>
            <family val="3"/>
            <charset val="128"/>
          </rPr>
          <t>繰延資産
↓
一時的に資産とみなして支出後の数会計期間に繰り延べて処理することを認められた費用です。  
なお、集計表との関係上、若干の調整をここでしている。</t>
        </r>
      </text>
    </comment>
    <comment ref="AT2" authorId="0" shapeId="0" xr:uid="{00000000-0006-0000-0A00-000003000000}">
      <text>
        <r>
          <rPr>
            <b/>
            <sz val="9"/>
            <color indexed="81"/>
            <rFont val="ＭＳ Ｐゴシック"/>
            <family val="3"/>
            <charset val="128"/>
          </rPr>
          <t>1年以内返済予定の長期借入金が入っているところもある。</t>
        </r>
      </text>
    </comment>
    <comment ref="AU2" authorId="0" shapeId="0" xr:uid="{00000000-0006-0000-0A00-000004000000}">
      <text>
        <r>
          <rPr>
            <b/>
            <sz val="9"/>
            <color indexed="81"/>
            <rFont val="ＭＳ Ｐゴシック"/>
            <family val="3"/>
            <charset val="128"/>
          </rPr>
          <t>賞与引当金（未払税金を入れているところもある）</t>
        </r>
      </text>
    </comment>
    <comment ref="AY2" authorId="0" shapeId="0" xr:uid="{00000000-0006-0000-0A00-000005000000}">
      <text>
        <r>
          <rPr>
            <b/>
            <sz val="9"/>
            <color indexed="81"/>
            <rFont val="ＭＳ Ｐゴシック"/>
            <family val="3"/>
            <charset val="128"/>
          </rPr>
          <t>負債性引当金
↓
従業員退職給与引当金や役員退職給与引当金</t>
        </r>
      </text>
    </comment>
    <comment ref="AZ2" authorId="0" shapeId="0" xr:uid="{00000000-0006-0000-0A00-000006000000}">
      <text>
        <r>
          <rPr>
            <b/>
            <sz val="9"/>
            <color indexed="81"/>
            <rFont val="ＭＳ Ｐゴシック"/>
            <family val="3"/>
            <charset val="128"/>
          </rPr>
          <t>貸借対照表との関係上、微調整している分も入っている。</t>
        </r>
      </text>
    </comment>
    <comment ref="BS2" authorId="0" shapeId="0" xr:uid="{00000000-0006-0000-0A00-000007000000}">
      <text>
        <r>
          <rPr>
            <b/>
            <sz val="9"/>
            <color indexed="81"/>
            <rFont val="ＭＳ Ｐゴシック"/>
            <family val="3"/>
            <charset val="128"/>
          </rPr>
          <t>４１５と４３３が等しいか否かの検算</t>
        </r>
      </text>
    </comment>
    <comment ref="CA2" authorId="1" shapeId="0" xr:uid="{00000000-0006-0000-0A00-000008000000}">
      <text>
        <r>
          <rPr>
            <b/>
            <sz val="9"/>
            <color indexed="81"/>
            <rFont val="ＭＳ Ｐゴシック"/>
            <family val="3"/>
            <charset val="128"/>
          </rPr>
          <t>冷凍倉庫においては、「凍結・製氷業収益」とする。</t>
        </r>
      </text>
    </comment>
    <comment ref="CB2" authorId="1" shapeId="0" xr:uid="{00000000-0006-0000-0A00-000009000000}">
      <text>
        <r>
          <rPr>
            <b/>
            <sz val="9"/>
            <color indexed="81"/>
            <rFont val="ＭＳ Ｐゴシック"/>
            <family val="3"/>
            <charset val="128"/>
          </rPr>
          <t>冷凍倉庫においては、「食品加工業収益」とする。</t>
        </r>
      </text>
    </comment>
    <comment ref="CC2" authorId="1" shapeId="0" xr:uid="{00000000-0006-0000-0A00-00000A000000}">
      <text>
        <r>
          <rPr>
            <b/>
            <sz val="9"/>
            <color indexed="81"/>
            <rFont val="ＭＳ Ｐゴシック"/>
            <family val="3"/>
            <charset val="128"/>
          </rPr>
          <t>冷凍倉庫においては、「食品販売業収益」とする。</t>
        </r>
      </text>
    </comment>
    <comment ref="CS2" authorId="0" shapeId="0" xr:uid="{00000000-0006-0000-0A00-00000B000000}">
      <text>
        <r>
          <rPr>
            <b/>
            <sz val="9"/>
            <color indexed="81"/>
            <rFont val="ＭＳ Ｐゴシック"/>
            <family val="3"/>
            <charset val="128"/>
          </rPr>
          <t>赤字
会社の営業において、黒字か赤字かの判断。</t>
        </r>
      </text>
    </comment>
    <comment ref="GS2" authorId="0" shapeId="0" xr:uid="{00000000-0006-0000-0A00-00000C000000}">
      <text>
        <r>
          <rPr>
            <sz val="9"/>
            <color indexed="81"/>
            <rFont val="ＭＳ Ｐゴシック"/>
            <family val="3"/>
            <charset val="128"/>
          </rPr>
          <t xml:space="preserve">黒字事業者
倉庫業において、黒字の事業者
</t>
        </r>
      </text>
    </comment>
    <comment ref="GU2" authorId="1" shapeId="0" xr:uid="{00000000-0006-0000-0A00-00000D000000}">
      <text>
        <r>
          <rPr>
            <b/>
            <sz val="20"/>
            <color indexed="81"/>
            <rFont val="ＭＳ Ｐゴシック"/>
            <family val="3"/>
            <charset val="128"/>
          </rPr>
          <t>チェック①(費用）
倉庫業費用＝保管費用＋荷役費用</t>
        </r>
      </text>
    </comment>
    <comment ref="GV2" authorId="1" shapeId="0" xr:uid="{00000000-0006-0000-0A00-00000E000000}">
      <text>
        <r>
          <rPr>
            <b/>
            <sz val="20"/>
            <color indexed="81"/>
            <rFont val="ＭＳ Ｐゴシック"/>
            <family val="3"/>
            <charset val="128"/>
          </rPr>
          <t>チェック②（収益）
倉庫業収益＝保管収益＋費用収益</t>
        </r>
      </text>
    </comment>
  </commentList>
</comments>
</file>

<file path=xl/sharedStrings.xml><?xml version="1.0" encoding="utf-8"?>
<sst xmlns="http://schemas.openxmlformats.org/spreadsheetml/2006/main" count="766" uniqueCount="601">
  <si>
    <t>第１表　会社概要</t>
  </si>
  <si>
    <t>倉庫業開始年月</t>
  </si>
  <si>
    <t>配 当 率</t>
  </si>
  <si>
    <t>年</t>
  </si>
  <si>
    <t>％</t>
  </si>
  <si>
    <t>払込資本金（期末）</t>
  </si>
  <si>
    <t>役員及び</t>
  </si>
  <si>
    <t>役　員</t>
  </si>
  <si>
    <t>人</t>
  </si>
  <si>
    <t>決　　　算　　　期</t>
  </si>
  <si>
    <t>従業員数</t>
  </si>
  <si>
    <t>従業員</t>
  </si>
  <si>
    <t>第２表　普通倉庫業所管面積及び取扱高</t>
  </si>
  <si>
    <t>期　　　　首</t>
  </si>
  <si>
    <t>期　　　　末</t>
  </si>
  <si>
    <t>期中平均所管面積</t>
  </si>
  <si>
    <t>所</t>
  </si>
  <si>
    <t>１～３類倉庫</t>
  </si>
  <si>
    <t>管面</t>
  </si>
  <si>
    <t>野 積 倉 庫</t>
  </si>
  <si>
    <t>積</t>
  </si>
  <si>
    <t>計</t>
  </si>
  <si>
    <t>う ち 借 庫</t>
  </si>
  <si>
    <t>一　　般　　保　　管</t>
  </si>
  <si>
    <t>〈A〉１～３類倉庫</t>
  </si>
  <si>
    <t>〈B〉野積倉庫</t>
  </si>
  <si>
    <t>〈C〉再寄託</t>
  </si>
  <si>
    <t>計　　（　〈A〉＋〈B〉＋〈C〉　）</t>
  </si>
  <si>
    <t>取扱</t>
  </si>
  <si>
    <t>入庫高</t>
  </si>
  <si>
    <t>トン</t>
  </si>
  <si>
    <t>高</t>
  </si>
  <si>
    <t>出庫高</t>
  </si>
  <si>
    <t>平均月末           保管残高</t>
  </si>
  <si>
    <t>第３表　普通倉庫業の状況（１～３類倉庫及び野積倉庫に限る）</t>
  </si>
  <si>
    <t>倉</t>
  </si>
  <si>
    <t>常勤役員</t>
  </si>
  <si>
    <t>常用従業員</t>
  </si>
  <si>
    <t>臨時従業員（延べ）</t>
  </si>
  <si>
    <t>人日</t>
  </si>
  <si>
    <t>常用従業員の賃金状況　　　　　（１人当たり平均月額給与）</t>
  </si>
  <si>
    <t>円</t>
  </si>
  <si>
    <t>平　　　均　　　年　　　齢</t>
  </si>
  <si>
    <t>歳</t>
  </si>
  <si>
    <t>千円</t>
  </si>
  <si>
    <t>（単位：千円）</t>
  </si>
  <si>
    <t>科　　　　目</t>
  </si>
  <si>
    <t>金　　　　　　額</t>
  </si>
  <si>
    <t>流   動   資   産</t>
  </si>
  <si>
    <t xml:space="preserve"> 〈1〉</t>
  </si>
  <si>
    <t>建     物</t>
  </si>
  <si>
    <t xml:space="preserve"> 〈2〉</t>
  </si>
  <si>
    <t>構  築  物</t>
  </si>
  <si>
    <t xml:space="preserve"> 〈3〉</t>
  </si>
  <si>
    <t>機械・装置</t>
  </si>
  <si>
    <t xml:space="preserve"> 〈4〉</t>
  </si>
  <si>
    <t>車両・運搬具</t>
  </si>
  <si>
    <t xml:space="preserve"> 〈5〉</t>
  </si>
  <si>
    <t>器具・備品</t>
  </si>
  <si>
    <t xml:space="preserve"> 〈6〉</t>
  </si>
  <si>
    <t>土     地</t>
  </si>
  <si>
    <t xml:space="preserve"> 〈7〉</t>
  </si>
  <si>
    <t>建設仮勘定</t>
  </si>
  <si>
    <t xml:space="preserve"> 〈8〉</t>
  </si>
  <si>
    <t>その他有形固定資産</t>
  </si>
  <si>
    <t xml:space="preserve"> 〈9〉</t>
  </si>
  <si>
    <t>有形固定資産計</t>
  </si>
  <si>
    <t>〈10〉　（〈2〉～〈9〉の計）</t>
  </si>
  <si>
    <t>無 形 固 定 資 産</t>
  </si>
  <si>
    <t>〈11〉</t>
  </si>
  <si>
    <t>〈12〉</t>
  </si>
  <si>
    <t>固 定 資 産 計</t>
  </si>
  <si>
    <t>〈13〉　（〈10〉+〈11〉+〈12〉）</t>
  </si>
  <si>
    <t>繰  延  資  産</t>
  </si>
  <si>
    <t>〈14〉</t>
  </si>
  <si>
    <t>資  産  の  部  計</t>
  </si>
  <si>
    <t>〈15〉　（〈1〉+〈13〉+〈14〉）</t>
  </si>
  <si>
    <t>短期借入金</t>
  </si>
  <si>
    <t>〈16〉</t>
  </si>
  <si>
    <t>負債性引当金</t>
  </si>
  <si>
    <t>〈17〉</t>
  </si>
  <si>
    <t>その他流動負債</t>
  </si>
  <si>
    <t>〈18〉</t>
  </si>
  <si>
    <t>流  動  負  債  計</t>
  </si>
  <si>
    <t>〈19〉　（〈16〉～〈18〉の計）</t>
  </si>
  <si>
    <t>長期借入金</t>
  </si>
  <si>
    <t>〈20〉</t>
  </si>
  <si>
    <t>〈21〉</t>
  </si>
  <si>
    <t>その他固定負債</t>
  </si>
  <si>
    <t>〈22〉</t>
  </si>
  <si>
    <t>固  定  負  債  計</t>
  </si>
  <si>
    <t>〈23〉　（〈20〉～〈22〉の計）</t>
  </si>
  <si>
    <t>〈24〉　（〈19〉+〈23〉）</t>
  </si>
  <si>
    <t>資    本    金</t>
  </si>
  <si>
    <t>〈25〉</t>
  </si>
  <si>
    <t>資本準備金</t>
  </si>
  <si>
    <t>利益準備金</t>
  </si>
  <si>
    <t>第５表　損益計算書</t>
  </si>
  <si>
    <t>科　　　　　　目</t>
  </si>
  <si>
    <t>普通倉庫業収益</t>
  </si>
  <si>
    <t>その他倉庫業収益</t>
  </si>
  <si>
    <t>倉庫業収益計</t>
  </si>
  <si>
    <t xml:space="preserve"> 〈3〉　（〈1〉+〈2〉）</t>
  </si>
  <si>
    <t>庫</t>
  </si>
  <si>
    <t>普通倉庫業費用</t>
  </si>
  <si>
    <t>その他倉庫業費用</t>
  </si>
  <si>
    <t>業</t>
  </si>
  <si>
    <t>倉庫業費用計</t>
  </si>
  <si>
    <t xml:space="preserve"> 〈6〉　（〈4〉+〈5〉）</t>
  </si>
  <si>
    <t>倉庫業損益</t>
  </si>
  <si>
    <t xml:space="preserve"> 〈7〉　（〈3〉-〈6〉）</t>
  </si>
  <si>
    <t>港湾運送事業収益</t>
  </si>
  <si>
    <t>〈10〉</t>
  </si>
  <si>
    <t xml:space="preserve">その他事業収益 </t>
  </si>
  <si>
    <t xml:space="preserve">兼営事業収益計 </t>
  </si>
  <si>
    <t xml:space="preserve">兼営事業費用 </t>
  </si>
  <si>
    <t>〈13〉</t>
  </si>
  <si>
    <t>兼営事業損益</t>
  </si>
  <si>
    <t>営　業　損　益</t>
  </si>
  <si>
    <t>営 業 外 収 益</t>
  </si>
  <si>
    <t>営 業 外 費 用</t>
  </si>
  <si>
    <t>（うち金融費用）</t>
  </si>
  <si>
    <t>経　常　損　益</t>
  </si>
  <si>
    <t>特　別　利　益</t>
  </si>
  <si>
    <t>〈19〉</t>
  </si>
  <si>
    <t>特　別　損　失</t>
  </si>
  <si>
    <t>税引前当期損益</t>
  </si>
  <si>
    <t>当　期　損　益</t>
  </si>
  <si>
    <t>第６表　普通倉庫業保管部門収益及び費用内訳</t>
  </si>
  <si>
    <t>営  業  収  益</t>
  </si>
  <si>
    <t>（うち再寄託収益）</t>
  </si>
  <si>
    <t xml:space="preserve"> 〈1〉’</t>
  </si>
  <si>
    <t>経  常  収  益</t>
  </si>
  <si>
    <t>人   件   費</t>
  </si>
  <si>
    <t>動   力   費</t>
  </si>
  <si>
    <t>材   料   費</t>
  </si>
  <si>
    <t>減価償却費</t>
  </si>
  <si>
    <t>修   繕   費</t>
  </si>
  <si>
    <t>建物保険料</t>
  </si>
  <si>
    <t>貨物保険料</t>
  </si>
  <si>
    <t>賃   借   料</t>
  </si>
  <si>
    <t>（うち借庫料）</t>
  </si>
  <si>
    <t>再寄託費用</t>
  </si>
  <si>
    <t>租 税 公 課</t>
  </si>
  <si>
    <t>その他経費</t>
  </si>
  <si>
    <t>〈15〉</t>
  </si>
  <si>
    <t>営  業  費  用</t>
  </si>
  <si>
    <t>経  常  費  用</t>
  </si>
  <si>
    <t>営  業  損  益</t>
  </si>
  <si>
    <t>営 業 収 支 率</t>
  </si>
  <si>
    <t>経  常  損  益</t>
  </si>
  <si>
    <t>経 常 収 支 率</t>
  </si>
  <si>
    <t>第７表　普通倉庫業荷役部門収益及び費用内訳</t>
  </si>
  <si>
    <t>科　　　目</t>
  </si>
  <si>
    <t>金　　　　　額</t>
  </si>
  <si>
    <t>建　　　　     物</t>
  </si>
  <si>
    <t>構　   築 　  物</t>
  </si>
  <si>
    <t>機  械 ・ 装  置</t>
  </si>
  <si>
    <t>車  両 ・ 運搬具</t>
  </si>
  <si>
    <t>器  具 ・ 備  品</t>
  </si>
  <si>
    <t>土              地</t>
  </si>
  <si>
    <t>建 設 仮 勘 定</t>
  </si>
  <si>
    <t>法人税等調整額</t>
    <rPh sb="0" eb="2">
      <t>ホウジン</t>
    </rPh>
    <rPh sb="2" eb="3">
      <t>ゼイ</t>
    </rPh>
    <rPh sb="3" eb="4">
      <t>トウ</t>
    </rPh>
    <rPh sb="4" eb="6">
      <t>チョウセイ</t>
    </rPh>
    <rPh sb="6" eb="7">
      <t>ガク</t>
    </rPh>
    <phoneticPr fontId="12"/>
  </si>
  <si>
    <t>〈18〉</t>
    <phoneticPr fontId="12"/>
  </si>
  <si>
    <t>〈20〉</t>
    <phoneticPr fontId="12"/>
  </si>
  <si>
    <t>〈21〉</t>
    <phoneticPr fontId="12"/>
  </si>
  <si>
    <t>〈14〉</t>
    <phoneticPr fontId="12"/>
  </si>
  <si>
    <t>（うち賃借料）</t>
    <rPh sb="3" eb="4">
      <t>チン</t>
    </rPh>
    <rPh sb="4" eb="5">
      <t>カ</t>
    </rPh>
    <rPh sb="5" eb="6">
      <t>リョウ</t>
    </rPh>
    <phoneticPr fontId="12"/>
  </si>
  <si>
    <t>〈12〉</t>
    <phoneticPr fontId="12"/>
  </si>
  <si>
    <t>〈17〉</t>
    <phoneticPr fontId="12"/>
  </si>
  <si>
    <t>〈24〉</t>
    <phoneticPr fontId="12"/>
  </si>
  <si>
    <t>荷　　役　　業　　務　　費</t>
    <rPh sb="0" eb="1">
      <t>ニ</t>
    </rPh>
    <rPh sb="3" eb="4">
      <t>ヤク</t>
    </rPh>
    <rPh sb="6" eb="7">
      <t>ギョウ</t>
    </rPh>
    <rPh sb="9" eb="10">
      <t>ツトム</t>
    </rPh>
    <rPh sb="12" eb="13">
      <t>ヒ</t>
    </rPh>
    <phoneticPr fontId="12"/>
  </si>
  <si>
    <t>一　般　管　理　費</t>
    <rPh sb="0" eb="1">
      <t>イチ</t>
    </rPh>
    <rPh sb="2" eb="3">
      <t>バン</t>
    </rPh>
    <rPh sb="4" eb="5">
      <t>カン</t>
    </rPh>
    <rPh sb="6" eb="7">
      <t>リ</t>
    </rPh>
    <rPh sb="8" eb="9">
      <t>ヒ</t>
    </rPh>
    <phoneticPr fontId="12"/>
  </si>
  <si>
    <t>（うち流通加工費）</t>
    <rPh sb="3" eb="5">
      <t>リュウツウ</t>
    </rPh>
    <rPh sb="5" eb="8">
      <t>カコウヒ</t>
    </rPh>
    <phoneticPr fontId="12"/>
  </si>
  <si>
    <t>〈16〉</t>
    <phoneticPr fontId="12"/>
  </si>
  <si>
    <t>〈19〉</t>
    <phoneticPr fontId="12"/>
  </si>
  <si>
    <t>保　　管　　業　　務　　費</t>
    <rPh sb="0" eb="1">
      <t>タモツ</t>
    </rPh>
    <rPh sb="3" eb="4">
      <t>カン</t>
    </rPh>
    <rPh sb="6" eb="7">
      <t>ギョウ</t>
    </rPh>
    <rPh sb="9" eb="10">
      <t>ツトム</t>
    </rPh>
    <rPh sb="12" eb="13">
      <t>ヒ</t>
    </rPh>
    <phoneticPr fontId="12"/>
  </si>
  <si>
    <t>不動産賃貸業収益</t>
    <rPh sb="0" eb="3">
      <t>フドウサン</t>
    </rPh>
    <rPh sb="3" eb="6">
      <t>チンタイギョウ</t>
    </rPh>
    <rPh sb="6" eb="8">
      <t>シュウエキ</t>
    </rPh>
    <phoneticPr fontId="12"/>
  </si>
  <si>
    <t>（うち倉庫賃貸事業収益）</t>
    <rPh sb="3" eb="5">
      <t>ソウコ</t>
    </rPh>
    <rPh sb="5" eb="7">
      <t>チンタイ</t>
    </rPh>
    <rPh sb="7" eb="9">
      <t>ジギョウ</t>
    </rPh>
    <rPh sb="9" eb="11">
      <t>シュウエキ</t>
    </rPh>
    <phoneticPr fontId="12"/>
  </si>
  <si>
    <t>（うち受取利息）</t>
    <rPh sb="3" eb="5">
      <t>ウケトリ</t>
    </rPh>
    <rPh sb="5" eb="7">
      <t>リソク</t>
    </rPh>
    <phoneticPr fontId="12"/>
  </si>
  <si>
    <t>資本剰余金</t>
    <rPh sb="0" eb="2">
      <t>シホン</t>
    </rPh>
    <rPh sb="2" eb="5">
      <t>ジョウヨキン</t>
    </rPh>
    <phoneticPr fontId="12"/>
  </si>
  <si>
    <t>資　本　準　備　金</t>
    <rPh sb="0" eb="1">
      <t>シ</t>
    </rPh>
    <rPh sb="2" eb="3">
      <t>ホン</t>
    </rPh>
    <rPh sb="4" eb="5">
      <t>ジュン</t>
    </rPh>
    <rPh sb="6" eb="7">
      <t>ビ</t>
    </rPh>
    <rPh sb="8" eb="9">
      <t>キン</t>
    </rPh>
    <phoneticPr fontId="12"/>
  </si>
  <si>
    <t>その他資本剰余金</t>
    <rPh sb="2" eb="3">
      <t>タ</t>
    </rPh>
    <rPh sb="3" eb="5">
      <t>シホン</t>
    </rPh>
    <rPh sb="5" eb="8">
      <t>ジョウヨキン</t>
    </rPh>
    <phoneticPr fontId="12"/>
  </si>
  <si>
    <t>利益剰余金</t>
    <rPh sb="0" eb="2">
      <t>リエキ</t>
    </rPh>
    <rPh sb="2" eb="5">
      <t>ジョウヨキン</t>
    </rPh>
    <phoneticPr fontId="12"/>
  </si>
  <si>
    <t>利　益　準　備　金</t>
    <rPh sb="0" eb="1">
      <t>リ</t>
    </rPh>
    <rPh sb="2" eb="3">
      <t>エキ</t>
    </rPh>
    <rPh sb="4" eb="5">
      <t>ジュン</t>
    </rPh>
    <rPh sb="6" eb="7">
      <t>ビ</t>
    </rPh>
    <rPh sb="8" eb="9">
      <t>キン</t>
    </rPh>
    <phoneticPr fontId="12"/>
  </si>
  <si>
    <t>任　意　積　立　金</t>
    <rPh sb="0" eb="1">
      <t>ニン</t>
    </rPh>
    <rPh sb="2" eb="3">
      <t>イ</t>
    </rPh>
    <rPh sb="4" eb="5">
      <t>セキ</t>
    </rPh>
    <rPh sb="6" eb="7">
      <t>タテ</t>
    </rPh>
    <rPh sb="8" eb="9">
      <t>キン</t>
    </rPh>
    <phoneticPr fontId="12"/>
  </si>
  <si>
    <t>土 地 再 評 価 差 額 金</t>
    <rPh sb="0" eb="1">
      <t>ツチ</t>
    </rPh>
    <rPh sb="2" eb="3">
      <t>チ</t>
    </rPh>
    <rPh sb="4" eb="5">
      <t>サイ</t>
    </rPh>
    <rPh sb="6" eb="7">
      <t>ヒョウ</t>
    </rPh>
    <rPh sb="8" eb="9">
      <t>アタイ</t>
    </rPh>
    <rPh sb="10" eb="11">
      <t>サ</t>
    </rPh>
    <rPh sb="12" eb="13">
      <t>ガク</t>
    </rPh>
    <rPh sb="14" eb="15">
      <t>キン</t>
    </rPh>
    <phoneticPr fontId="12"/>
  </si>
  <si>
    <t>その他有価証券評価差額金</t>
    <rPh sb="2" eb="3">
      <t>タ</t>
    </rPh>
    <phoneticPr fontId="12"/>
  </si>
  <si>
    <t>自己株式払込金・申込証拠金</t>
    <rPh sb="0" eb="2">
      <t>ジコ</t>
    </rPh>
    <rPh sb="2" eb="4">
      <t>カブシキ</t>
    </rPh>
    <rPh sb="4" eb="7">
      <t>ハライコミキン</t>
    </rPh>
    <rPh sb="8" eb="10">
      <t>モウシコ</t>
    </rPh>
    <rPh sb="10" eb="13">
      <t>ショウコキン</t>
    </rPh>
    <phoneticPr fontId="12"/>
  </si>
  <si>
    <t>自　　己　　株　　式</t>
    <rPh sb="0" eb="1">
      <t>ジ</t>
    </rPh>
    <rPh sb="3" eb="4">
      <t>オノレ</t>
    </rPh>
    <rPh sb="6" eb="7">
      <t>カブ</t>
    </rPh>
    <rPh sb="9" eb="10">
      <t>シキ</t>
    </rPh>
    <phoneticPr fontId="12"/>
  </si>
  <si>
    <t>〈26〉</t>
    <phoneticPr fontId="12"/>
  </si>
  <si>
    <t>〈27〉</t>
    <phoneticPr fontId="12"/>
  </si>
  <si>
    <t>投資その他の資産</t>
    <rPh sb="0" eb="2">
      <t>トウシ</t>
    </rPh>
    <rPh sb="4" eb="5">
      <t>タ</t>
    </rPh>
    <rPh sb="6" eb="8">
      <t>シサン</t>
    </rPh>
    <phoneticPr fontId="12"/>
  </si>
  <si>
    <t>資 本 剰 余 金 計</t>
    <rPh sb="0" eb="1">
      <t>シ</t>
    </rPh>
    <rPh sb="2" eb="3">
      <t>ホン</t>
    </rPh>
    <rPh sb="4" eb="5">
      <t>アマツサ</t>
    </rPh>
    <rPh sb="6" eb="7">
      <t>ヨ</t>
    </rPh>
    <rPh sb="8" eb="9">
      <t>キン</t>
    </rPh>
    <rPh sb="10" eb="11">
      <t>ケイ</t>
    </rPh>
    <phoneticPr fontId="12"/>
  </si>
  <si>
    <t>利 益 剰 余 金 計</t>
    <rPh sb="0" eb="1">
      <t>リ</t>
    </rPh>
    <rPh sb="2" eb="3">
      <t>エキ</t>
    </rPh>
    <rPh sb="4" eb="5">
      <t>アマツサ</t>
    </rPh>
    <rPh sb="6" eb="7">
      <t>ヨ</t>
    </rPh>
    <rPh sb="8" eb="9">
      <t>キン</t>
    </rPh>
    <rPh sb="10" eb="11">
      <t>ケイ</t>
    </rPh>
    <phoneticPr fontId="12"/>
  </si>
  <si>
    <t>有　形　固　定　資　産</t>
    <rPh sb="0" eb="1">
      <t>ユウ</t>
    </rPh>
    <rPh sb="2" eb="3">
      <t>カタチ</t>
    </rPh>
    <rPh sb="4" eb="5">
      <t>ガタマリ</t>
    </rPh>
    <rPh sb="6" eb="7">
      <t>サダム</t>
    </rPh>
    <rPh sb="8" eb="9">
      <t>シ</t>
    </rPh>
    <rPh sb="10" eb="11">
      <t>サン</t>
    </rPh>
    <phoneticPr fontId="12"/>
  </si>
  <si>
    <t>固　　　定　　　資　　　産</t>
    <rPh sb="0" eb="1">
      <t>ガタマリ</t>
    </rPh>
    <rPh sb="4" eb="5">
      <t>サダム</t>
    </rPh>
    <rPh sb="8" eb="9">
      <t>シ</t>
    </rPh>
    <rPh sb="12" eb="13">
      <t>サン</t>
    </rPh>
    <phoneticPr fontId="12"/>
  </si>
  <si>
    <t>資　　　産　　　の　　　部</t>
    <rPh sb="0" eb="1">
      <t>シ</t>
    </rPh>
    <rPh sb="4" eb="5">
      <t>サン</t>
    </rPh>
    <rPh sb="12" eb="13">
      <t>ブ</t>
    </rPh>
    <phoneticPr fontId="12"/>
  </si>
  <si>
    <t>流動負債</t>
    <rPh sb="0" eb="2">
      <t>リュウドウ</t>
    </rPh>
    <rPh sb="2" eb="4">
      <t>フサイ</t>
    </rPh>
    <phoneticPr fontId="12"/>
  </si>
  <si>
    <t>固定負債</t>
    <rPh sb="0" eb="2">
      <t>コテイ</t>
    </rPh>
    <rPh sb="2" eb="4">
      <t>フサイ</t>
    </rPh>
    <phoneticPr fontId="12"/>
  </si>
  <si>
    <t>負　　債　　の　　部</t>
    <rPh sb="0" eb="1">
      <t>フ</t>
    </rPh>
    <rPh sb="3" eb="4">
      <t>サイ</t>
    </rPh>
    <rPh sb="9" eb="10">
      <t>ブ</t>
    </rPh>
    <phoneticPr fontId="12"/>
  </si>
  <si>
    <t>（うち金融費用）</t>
    <phoneticPr fontId="12"/>
  </si>
  <si>
    <t>（うち再寄託収益）</t>
    <phoneticPr fontId="12"/>
  </si>
  <si>
    <t>（うち流通加工収益）</t>
    <rPh sb="3" eb="5">
      <t>リュウツウ</t>
    </rPh>
    <rPh sb="5" eb="7">
      <t>カコウ</t>
    </rPh>
    <phoneticPr fontId="12"/>
  </si>
  <si>
    <t>（うち流通加工費）</t>
    <rPh sb="3" eb="5">
      <t>リュウツウ</t>
    </rPh>
    <rPh sb="5" eb="7">
      <t>カコウ</t>
    </rPh>
    <rPh sb="7" eb="8">
      <t>ヒ</t>
    </rPh>
    <phoneticPr fontId="12"/>
  </si>
  <si>
    <t xml:space="preserve"> 〈1〉'''</t>
    <phoneticPr fontId="12"/>
  </si>
  <si>
    <t xml:space="preserve"> 〈1〉'</t>
    <phoneticPr fontId="12"/>
  </si>
  <si>
    <t xml:space="preserve"> 〈1〉''</t>
    <phoneticPr fontId="12"/>
  </si>
  <si>
    <t>（うち流通加工収益）</t>
    <phoneticPr fontId="12"/>
  </si>
  <si>
    <t>（うちﾄﾗﾝｸﾙｰﾑ収益）</t>
    <phoneticPr fontId="12"/>
  </si>
  <si>
    <t>（うちﾄﾗﾝｸﾙｰﾑ収益）</t>
    <rPh sb="10" eb="12">
      <t>シュウエキ</t>
    </rPh>
    <phoneticPr fontId="12"/>
  </si>
  <si>
    <t>第９表　普通倉庫業有形固定資産</t>
    <phoneticPr fontId="12"/>
  </si>
  <si>
    <t>第８表　流通加工収益及び費用内訳</t>
    <rPh sb="4" eb="6">
      <t>リュウツウ</t>
    </rPh>
    <rPh sb="6" eb="8">
      <t>カコウ</t>
    </rPh>
    <rPh sb="8" eb="10">
      <t>シュウエキ</t>
    </rPh>
    <rPh sb="10" eb="11">
      <t>オヨ</t>
    </rPh>
    <rPh sb="12" eb="14">
      <t>ヒヨウ</t>
    </rPh>
    <rPh sb="14" eb="16">
      <t>ウチワケ</t>
    </rPh>
    <phoneticPr fontId="12"/>
  </si>
  <si>
    <t>〈29〉</t>
    <phoneticPr fontId="12"/>
  </si>
  <si>
    <t>〈30〉</t>
    <phoneticPr fontId="12"/>
  </si>
  <si>
    <t>〈31〉</t>
    <phoneticPr fontId="12"/>
  </si>
  <si>
    <t>〈33〉</t>
    <phoneticPr fontId="12"/>
  </si>
  <si>
    <t>〈34〉</t>
    <phoneticPr fontId="12"/>
  </si>
  <si>
    <t>〈35〉</t>
    <phoneticPr fontId="12"/>
  </si>
  <si>
    <t>〈36〉</t>
    <phoneticPr fontId="12"/>
  </si>
  <si>
    <t>第４表　貸借対照表</t>
    <phoneticPr fontId="12"/>
  </si>
  <si>
    <t>負  債 の 部 計</t>
    <rPh sb="0" eb="1">
      <t>フ</t>
    </rPh>
    <rPh sb="3" eb="4">
      <t>サイ</t>
    </rPh>
    <rPh sb="7" eb="8">
      <t>ブ</t>
    </rPh>
    <rPh sb="9" eb="10">
      <t>ケイ</t>
    </rPh>
    <phoneticPr fontId="12"/>
  </si>
  <si>
    <t>計</t>
    <phoneticPr fontId="12"/>
  </si>
  <si>
    <t>第１表→</t>
    <rPh sb="0" eb="1">
      <t>ダイ</t>
    </rPh>
    <rPh sb="2" eb="3">
      <t>ヒョウ</t>
    </rPh>
    <phoneticPr fontId="23"/>
  </si>
  <si>
    <t>←第１表</t>
    <rPh sb="1" eb="2">
      <t>ダイ</t>
    </rPh>
    <rPh sb="3" eb="4">
      <t>ヒョウ</t>
    </rPh>
    <phoneticPr fontId="23"/>
  </si>
  <si>
    <t>第２表→</t>
    <rPh sb="0" eb="1">
      <t>ダイ</t>
    </rPh>
    <rPh sb="2" eb="3">
      <t>ヒョウ</t>
    </rPh>
    <phoneticPr fontId="23"/>
  </si>
  <si>
    <t>←第２表</t>
    <rPh sb="1" eb="2">
      <t>ダイ</t>
    </rPh>
    <rPh sb="3" eb="4">
      <t>ヒョウ</t>
    </rPh>
    <phoneticPr fontId="23"/>
  </si>
  <si>
    <t>第３表→</t>
    <rPh sb="0" eb="1">
      <t>ダイ</t>
    </rPh>
    <rPh sb="2" eb="3">
      <t>ヒョウ</t>
    </rPh>
    <phoneticPr fontId="23"/>
  </si>
  <si>
    <t>←第３表</t>
    <rPh sb="1" eb="2">
      <t>ダイ</t>
    </rPh>
    <rPh sb="3" eb="4">
      <t>ヒョウ</t>
    </rPh>
    <phoneticPr fontId="23"/>
  </si>
  <si>
    <t>第４表→</t>
    <rPh sb="0" eb="1">
      <t>ダイ</t>
    </rPh>
    <rPh sb="2" eb="3">
      <t>ヒョウ</t>
    </rPh>
    <phoneticPr fontId="23"/>
  </si>
  <si>
    <t>←第４表→</t>
    <rPh sb="1" eb="2">
      <t>ダイ</t>
    </rPh>
    <rPh sb="3" eb="4">
      <t>ヒョウ</t>
    </rPh>
    <phoneticPr fontId="23"/>
  </si>
  <si>
    <t>←第４表</t>
    <rPh sb="1" eb="2">
      <t>ダイ</t>
    </rPh>
    <rPh sb="3" eb="4">
      <t>ヒョウ</t>
    </rPh>
    <phoneticPr fontId="23"/>
  </si>
  <si>
    <t>第５表→</t>
    <rPh sb="0" eb="1">
      <t>ダイ</t>
    </rPh>
    <rPh sb="2" eb="3">
      <t>ヒョウ</t>
    </rPh>
    <phoneticPr fontId="23"/>
  </si>
  <si>
    <t>←第５表→</t>
    <rPh sb="1" eb="2">
      <t>ダイ</t>
    </rPh>
    <rPh sb="3" eb="4">
      <t>ヒョウ</t>
    </rPh>
    <phoneticPr fontId="23"/>
  </si>
  <si>
    <t>第６表→</t>
    <rPh sb="0" eb="1">
      <t>ダイ</t>
    </rPh>
    <rPh sb="2" eb="3">
      <t>ヒョウ</t>
    </rPh>
    <phoneticPr fontId="23"/>
  </si>
  <si>
    <t>←第６表→</t>
    <rPh sb="1" eb="2">
      <t>ダイ</t>
    </rPh>
    <rPh sb="3" eb="4">
      <t>ヒョウ</t>
    </rPh>
    <phoneticPr fontId="23"/>
  </si>
  <si>
    <t>←第６表</t>
    <rPh sb="1" eb="2">
      <t>ダイ</t>
    </rPh>
    <rPh sb="3" eb="4">
      <t>ヒョウ</t>
    </rPh>
    <phoneticPr fontId="23"/>
  </si>
  <si>
    <t>第７表→</t>
    <rPh sb="0" eb="1">
      <t>ダイ</t>
    </rPh>
    <rPh sb="2" eb="3">
      <t>ヒョウ</t>
    </rPh>
    <phoneticPr fontId="23"/>
  </si>
  <si>
    <t>←第７表→</t>
    <rPh sb="1" eb="2">
      <t>ダイ</t>
    </rPh>
    <rPh sb="3" eb="4">
      <t>ヒョウ</t>
    </rPh>
    <phoneticPr fontId="23"/>
  </si>
  <si>
    <t>←第７表</t>
    <phoneticPr fontId="23"/>
  </si>
  <si>
    <t>第８表→</t>
    <rPh sb="0" eb="1">
      <t>ダイ</t>
    </rPh>
    <rPh sb="2" eb="3">
      <t>ヒョウ</t>
    </rPh>
    <phoneticPr fontId="23"/>
  </si>
  <si>
    <t>←第８表</t>
    <rPh sb="1" eb="2">
      <t>ダイ</t>
    </rPh>
    <rPh sb="3" eb="4">
      <t>ヒョウ</t>
    </rPh>
    <phoneticPr fontId="23"/>
  </si>
  <si>
    <t>第９表→</t>
    <rPh sb="0" eb="1">
      <t>ダイ</t>
    </rPh>
    <rPh sb="2" eb="3">
      <t>ヒョウ</t>
    </rPh>
    <phoneticPr fontId="23"/>
  </si>
  <si>
    <t>←第９表</t>
    <rPh sb="1" eb="2">
      <t>ダイ</t>
    </rPh>
    <rPh sb="3" eb="4">
      <t>ヒョウ</t>
    </rPh>
    <phoneticPr fontId="23"/>
  </si>
  <si>
    <t>社名</t>
    <rPh sb="0" eb="2">
      <t>シャメイ</t>
    </rPh>
    <phoneticPr fontId="23"/>
  </si>
  <si>
    <t>運輸局</t>
    <rPh sb="0" eb="2">
      <t>ウンユ</t>
    </rPh>
    <rPh sb="2" eb="3">
      <t>キョク</t>
    </rPh>
    <phoneticPr fontId="23"/>
  </si>
  <si>
    <t>倉庫</t>
    <rPh sb="0" eb="2">
      <t>ソウコ</t>
    </rPh>
    <phoneticPr fontId="23"/>
  </si>
  <si>
    <t>区分</t>
    <rPh sb="0" eb="2">
      <t>クブン</t>
    </rPh>
    <phoneticPr fontId="23"/>
  </si>
  <si>
    <t>番号</t>
    <rPh sb="0" eb="2">
      <t>バンゴウ</t>
    </rPh>
    <phoneticPr fontId="23"/>
  </si>
  <si>
    <t>所在地</t>
    <rPh sb="0" eb="3">
      <t>ショザイチ</t>
    </rPh>
    <phoneticPr fontId="23"/>
  </si>
  <si>
    <t>役員</t>
  </si>
  <si>
    <t>全体従業員数</t>
  </si>
  <si>
    <t>左のうち、借庫</t>
    <rPh sb="0" eb="1">
      <t>サ</t>
    </rPh>
    <phoneticPr fontId="23"/>
  </si>
  <si>
    <t>保管残高</t>
  </si>
  <si>
    <t>（容）入庫高</t>
  </si>
  <si>
    <t>（容）出庫高</t>
  </si>
  <si>
    <t>使用容積</t>
  </si>
  <si>
    <t>常勤役員</t>
    <rPh sb="0" eb="2">
      <t>ジョウキン</t>
    </rPh>
    <rPh sb="2" eb="4">
      <t>ヤクイン</t>
    </rPh>
    <phoneticPr fontId="23"/>
  </si>
  <si>
    <t>臨時従業員</t>
  </si>
  <si>
    <t>従業員数</t>
    <rPh sb="0" eb="3">
      <t>ジュウギョウイン</t>
    </rPh>
    <rPh sb="3" eb="4">
      <t>スウ</t>
    </rPh>
    <phoneticPr fontId="23"/>
  </si>
  <si>
    <t>平均賃金</t>
  </si>
  <si>
    <t>年齢</t>
  </si>
  <si>
    <t>役員報酬（単位：千円）</t>
    <rPh sb="5" eb="7">
      <t>タンイ</t>
    </rPh>
    <rPh sb="8" eb="10">
      <t>センエン</t>
    </rPh>
    <phoneticPr fontId="23"/>
  </si>
  <si>
    <t>流動資産</t>
    <phoneticPr fontId="23"/>
  </si>
  <si>
    <t>建物</t>
  </si>
  <si>
    <t>構築物</t>
  </si>
  <si>
    <t>土地</t>
  </si>
  <si>
    <t>投資等</t>
  </si>
  <si>
    <t>固定資産計</t>
  </si>
  <si>
    <t>資産の部計</t>
  </si>
  <si>
    <t>流動負債計</t>
  </si>
  <si>
    <t>固定負債計</t>
  </si>
  <si>
    <t>負債の部計</t>
  </si>
  <si>
    <t>資本金</t>
  </si>
  <si>
    <t>企業</t>
    <rPh sb="0" eb="2">
      <t>キギョウ</t>
    </rPh>
    <phoneticPr fontId="23"/>
  </si>
  <si>
    <t>その他資本剰余金</t>
    <rPh sb="2" eb="3">
      <t>タ</t>
    </rPh>
    <rPh sb="3" eb="5">
      <t>シホン</t>
    </rPh>
    <rPh sb="5" eb="8">
      <t>ジョウヨキン</t>
    </rPh>
    <phoneticPr fontId="23"/>
  </si>
  <si>
    <t>資本剰余金計</t>
    <rPh sb="0" eb="2">
      <t>シホン</t>
    </rPh>
    <rPh sb="2" eb="5">
      <t>ジョウヨキン</t>
    </rPh>
    <rPh sb="5" eb="6">
      <t>ケイ</t>
    </rPh>
    <phoneticPr fontId="23"/>
  </si>
  <si>
    <t>任意積立金</t>
    <rPh sb="0" eb="2">
      <t>ニンイ</t>
    </rPh>
    <rPh sb="2" eb="4">
      <t>ツミタテ</t>
    </rPh>
    <rPh sb="4" eb="5">
      <t>キン</t>
    </rPh>
    <phoneticPr fontId="23"/>
  </si>
  <si>
    <t>利益剰余金計</t>
    <rPh sb="0" eb="2">
      <t>リエキ</t>
    </rPh>
    <rPh sb="2" eb="5">
      <t>ジョウヨキン</t>
    </rPh>
    <phoneticPr fontId="23"/>
  </si>
  <si>
    <t>土地再評価差額金</t>
    <rPh sb="0" eb="2">
      <t>トチ</t>
    </rPh>
    <rPh sb="2" eb="5">
      <t>サイヒョウカ</t>
    </rPh>
    <rPh sb="5" eb="7">
      <t>サガク</t>
    </rPh>
    <rPh sb="7" eb="8">
      <t>キン</t>
    </rPh>
    <phoneticPr fontId="23"/>
  </si>
  <si>
    <t>その他有価証券評価差額金</t>
    <rPh sb="2" eb="3">
      <t>タ</t>
    </rPh>
    <rPh sb="3" eb="5">
      <t>ユウカ</t>
    </rPh>
    <rPh sb="5" eb="7">
      <t>ショウケン</t>
    </rPh>
    <rPh sb="7" eb="9">
      <t>ヒョウカ</t>
    </rPh>
    <rPh sb="9" eb="11">
      <t>サガク</t>
    </rPh>
    <rPh sb="11" eb="12">
      <t>キン</t>
    </rPh>
    <phoneticPr fontId="23"/>
  </si>
  <si>
    <t>自己株式払込金申込証拠金</t>
    <rPh sb="0" eb="2">
      <t>ジコ</t>
    </rPh>
    <rPh sb="2" eb="4">
      <t>カブシキ</t>
    </rPh>
    <rPh sb="4" eb="7">
      <t>ハライコミキン</t>
    </rPh>
    <rPh sb="7" eb="9">
      <t>モウシコミ</t>
    </rPh>
    <rPh sb="9" eb="12">
      <t>ショウコキン</t>
    </rPh>
    <phoneticPr fontId="23"/>
  </si>
  <si>
    <t>自己株式</t>
    <rPh sb="0" eb="2">
      <t>ジコ</t>
    </rPh>
    <rPh sb="2" eb="4">
      <t>カブシキ</t>
    </rPh>
    <phoneticPr fontId="23"/>
  </si>
  <si>
    <t>貸借計</t>
    <rPh sb="0" eb="2">
      <t>タイシャク</t>
    </rPh>
    <rPh sb="2" eb="3">
      <t>ケイ</t>
    </rPh>
    <phoneticPr fontId="23"/>
  </si>
  <si>
    <t>倉庫業収益</t>
  </si>
  <si>
    <t>その他倉庫業収益</t>
    <rPh sb="2" eb="3">
      <t>タ</t>
    </rPh>
    <rPh sb="3" eb="5">
      <t>ソウコ</t>
    </rPh>
    <rPh sb="5" eb="6">
      <t>ギョウ</t>
    </rPh>
    <rPh sb="6" eb="8">
      <t>シュウエキ</t>
    </rPh>
    <phoneticPr fontId="23"/>
  </si>
  <si>
    <t>倉庫業費用</t>
  </si>
  <si>
    <t>その他倉庫業費用</t>
    <rPh sb="2" eb="3">
      <t>タ</t>
    </rPh>
    <rPh sb="3" eb="5">
      <t>ソウコ</t>
    </rPh>
    <rPh sb="5" eb="6">
      <t>ギョウ</t>
    </rPh>
    <rPh sb="6" eb="8">
      <t>ヒヨウ</t>
    </rPh>
    <phoneticPr fontId="23"/>
  </si>
  <si>
    <t>港湾運送事業</t>
  </si>
  <si>
    <t>自動車運送業</t>
  </si>
  <si>
    <t>不動産賃貸業収益</t>
    <rPh sb="0" eb="3">
      <t>フドウサン</t>
    </rPh>
    <rPh sb="3" eb="6">
      <t>チンタイギョウ</t>
    </rPh>
    <rPh sb="6" eb="8">
      <t>シュウエキ</t>
    </rPh>
    <phoneticPr fontId="23"/>
  </si>
  <si>
    <t>左のうち、倉庫賃貸事業収益</t>
    <rPh sb="0" eb="1">
      <t>サ</t>
    </rPh>
    <rPh sb="5" eb="7">
      <t>ソウコ</t>
    </rPh>
    <rPh sb="7" eb="9">
      <t>チンタイ</t>
    </rPh>
    <rPh sb="9" eb="11">
      <t>ジギョウ</t>
    </rPh>
    <rPh sb="11" eb="13">
      <t>シュウエキ</t>
    </rPh>
    <phoneticPr fontId="23"/>
  </si>
  <si>
    <t>その他事業収益</t>
    <rPh sb="2" eb="3">
      <t>タ</t>
    </rPh>
    <rPh sb="3" eb="5">
      <t>ジギョウ</t>
    </rPh>
    <rPh sb="5" eb="7">
      <t>シュウエキ</t>
    </rPh>
    <phoneticPr fontId="23"/>
  </si>
  <si>
    <t>兼営事業収益計</t>
  </si>
  <si>
    <t>兼営事業費用</t>
  </si>
  <si>
    <t>左のうち、賃借料</t>
    <rPh sb="0" eb="1">
      <t>サ</t>
    </rPh>
    <rPh sb="5" eb="8">
      <t>チンシャクリョウ</t>
    </rPh>
    <phoneticPr fontId="23"/>
  </si>
  <si>
    <t>兼営事業損益</t>
    <phoneticPr fontId="23"/>
  </si>
  <si>
    <t>営業収益</t>
    <rPh sb="0" eb="2">
      <t>エイギョウ</t>
    </rPh>
    <rPh sb="2" eb="4">
      <t>シュウエキ</t>
    </rPh>
    <phoneticPr fontId="23"/>
  </si>
  <si>
    <t>営業費用</t>
    <rPh sb="0" eb="2">
      <t>エイギョウ</t>
    </rPh>
    <rPh sb="2" eb="4">
      <t>ヒヨウ</t>
    </rPh>
    <phoneticPr fontId="23"/>
  </si>
  <si>
    <t>営業利益</t>
    <rPh sb="0" eb="2">
      <t>エイギョウ</t>
    </rPh>
    <rPh sb="2" eb="4">
      <t>リエキ</t>
    </rPh>
    <phoneticPr fontId="23"/>
  </si>
  <si>
    <t>営業外収益</t>
  </si>
  <si>
    <t>左のうち、受取利息</t>
    <rPh sb="0" eb="1">
      <t>サ</t>
    </rPh>
    <rPh sb="5" eb="7">
      <t>ウケトリ</t>
    </rPh>
    <rPh sb="7" eb="9">
      <t>リソク</t>
    </rPh>
    <phoneticPr fontId="23"/>
  </si>
  <si>
    <t>営業外費用</t>
  </si>
  <si>
    <t>左のうち、金融費用</t>
    <rPh sb="0" eb="1">
      <t>サ</t>
    </rPh>
    <rPh sb="5" eb="7">
      <t>キンユウ</t>
    </rPh>
    <rPh sb="7" eb="9">
      <t>ヒヨウ</t>
    </rPh>
    <phoneticPr fontId="23"/>
  </si>
  <si>
    <t>経常損益</t>
  </si>
  <si>
    <t>当期</t>
    <rPh sb="0" eb="2">
      <t>トウキ</t>
    </rPh>
    <phoneticPr fontId="23"/>
  </si>
  <si>
    <t>特別利益</t>
  </si>
  <si>
    <t>特別損失</t>
  </si>
  <si>
    <t>税引前当期損益</t>
    <phoneticPr fontId="23"/>
  </si>
  <si>
    <t>法人税等調整額</t>
    <rPh sb="0" eb="3">
      <t>ホウジンゼイ</t>
    </rPh>
    <rPh sb="3" eb="4">
      <t>トウ</t>
    </rPh>
    <rPh sb="4" eb="6">
      <t>チョウセイ</t>
    </rPh>
    <rPh sb="6" eb="7">
      <t>ガク</t>
    </rPh>
    <phoneticPr fontId="23"/>
  </si>
  <si>
    <t>税引後当期損益</t>
    <rPh sb="0" eb="1">
      <t>ゼイ</t>
    </rPh>
    <rPh sb="1" eb="2">
      <t>ヒ</t>
    </rPh>
    <rPh sb="2" eb="3">
      <t>ゴ</t>
    </rPh>
    <phoneticPr fontId="23"/>
  </si>
  <si>
    <t>営業収益（保管）</t>
    <rPh sb="5" eb="7">
      <t>ホカン</t>
    </rPh>
    <phoneticPr fontId="23"/>
  </si>
  <si>
    <t>保管収益のうち、再寄託収益</t>
    <rPh sb="0" eb="2">
      <t>ホカン</t>
    </rPh>
    <rPh sb="2" eb="4">
      <t>シュウエキ</t>
    </rPh>
    <phoneticPr fontId="23"/>
  </si>
  <si>
    <t>保管収益のうち、流通加工収益</t>
    <rPh sb="0" eb="2">
      <t>ホカン</t>
    </rPh>
    <rPh sb="2" eb="4">
      <t>シュウエキ</t>
    </rPh>
    <rPh sb="8" eb="10">
      <t>リュウツウ</t>
    </rPh>
    <rPh sb="10" eb="12">
      <t>カコウ</t>
    </rPh>
    <rPh sb="12" eb="14">
      <t>シュウエキ</t>
    </rPh>
    <phoneticPr fontId="23"/>
  </si>
  <si>
    <t>保管収益のうち、トランクルーム収益</t>
    <rPh sb="0" eb="2">
      <t>ホカン</t>
    </rPh>
    <rPh sb="2" eb="4">
      <t>シュウエキ</t>
    </rPh>
    <rPh sb="15" eb="17">
      <t>シュウエキ</t>
    </rPh>
    <phoneticPr fontId="23"/>
  </si>
  <si>
    <t>営業外収益（保管）</t>
    <rPh sb="6" eb="8">
      <t>ホカン</t>
    </rPh>
    <phoneticPr fontId="23"/>
  </si>
  <si>
    <t>経常収益（保管）</t>
    <rPh sb="5" eb="7">
      <t>ホカン</t>
    </rPh>
    <phoneticPr fontId="23"/>
  </si>
  <si>
    <t>人件費（保管）</t>
    <rPh sb="4" eb="6">
      <t>ホカン</t>
    </rPh>
    <phoneticPr fontId="23"/>
  </si>
  <si>
    <t>動力費（保管）</t>
    <rPh sb="4" eb="6">
      <t>ホカン</t>
    </rPh>
    <phoneticPr fontId="23"/>
  </si>
  <si>
    <t>材料費（保管）</t>
    <rPh sb="4" eb="6">
      <t>ホカン</t>
    </rPh>
    <phoneticPr fontId="23"/>
  </si>
  <si>
    <t>減価償却費（保管）</t>
    <rPh sb="6" eb="8">
      <t>ホカン</t>
    </rPh>
    <phoneticPr fontId="23"/>
  </si>
  <si>
    <t>修繕費（保管）</t>
    <rPh sb="4" eb="6">
      <t>ホカン</t>
    </rPh>
    <phoneticPr fontId="23"/>
  </si>
  <si>
    <t>建物保険料（保管）</t>
    <rPh sb="6" eb="8">
      <t>ホカン</t>
    </rPh>
    <phoneticPr fontId="23"/>
  </si>
  <si>
    <t>貨物保険料（保管）</t>
    <rPh sb="6" eb="8">
      <t>ホカン</t>
    </rPh>
    <phoneticPr fontId="23"/>
  </si>
  <si>
    <t>賃借料（保管）</t>
    <rPh sb="4" eb="6">
      <t>ホカン</t>
    </rPh>
    <phoneticPr fontId="23"/>
  </si>
  <si>
    <t>左のうち、借庫料（保管）</t>
    <rPh sb="0" eb="1">
      <t>ヒダリ</t>
    </rPh>
    <rPh sb="9" eb="11">
      <t>ホカン</t>
    </rPh>
    <phoneticPr fontId="23"/>
  </si>
  <si>
    <t>再寄託費用（保管）</t>
    <rPh sb="6" eb="8">
      <t>ホカン</t>
    </rPh>
    <phoneticPr fontId="23"/>
  </si>
  <si>
    <t>租税公課（保管）</t>
    <rPh sb="5" eb="7">
      <t>ホカン</t>
    </rPh>
    <phoneticPr fontId="23"/>
  </si>
  <si>
    <t>その他経費（保管）</t>
    <rPh sb="6" eb="8">
      <t>ホカン</t>
    </rPh>
    <phoneticPr fontId="23"/>
  </si>
  <si>
    <t>計（保管）</t>
    <rPh sb="2" eb="4">
      <t>ホカン</t>
    </rPh>
    <phoneticPr fontId="23"/>
  </si>
  <si>
    <t>保管業務計のうち、流通加工費</t>
    <rPh sb="0" eb="2">
      <t>ホカン</t>
    </rPh>
    <rPh sb="2" eb="4">
      <t>ギョウム</t>
    </rPh>
    <rPh sb="4" eb="5">
      <t>ケイ</t>
    </rPh>
    <rPh sb="9" eb="11">
      <t>リュウツウ</t>
    </rPh>
    <rPh sb="11" eb="14">
      <t>カコウヒ</t>
    </rPh>
    <phoneticPr fontId="23"/>
  </si>
  <si>
    <t>人件費（一般保管）</t>
    <rPh sb="6" eb="8">
      <t>ホカン</t>
    </rPh>
    <phoneticPr fontId="23"/>
  </si>
  <si>
    <t>減価償却費（一般保管）</t>
    <rPh sb="8" eb="10">
      <t>ホカン</t>
    </rPh>
    <phoneticPr fontId="23"/>
  </si>
  <si>
    <t>修繕費（一般保管）</t>
    <rPh sb="6" eb="8">
      <t>ホカン</t>
    </rPh>
    <phoneticPr fontId="23"/>
  </si>
  <si>
    <t>賃借料（一般保管）</t>
    <rPh sb="6" eb="8">
      <t>ホカン</t>
    </rPh>
    <phoneticPr fontId="23"/>
  </si>
  <si>
    <t>租税公課（一般保管）</t>
    <rPh sb="7" eb="9">
      <t>ホカン</t>
    </rPh>
    <phoneticPr fontId="23"/>
  </si>
  <si>
    <t>その他経費（一般保管）</t>
    <rPh sb="8" eb="10">
      <t>ホカン</t>
    </rPh>
    <phoneticPr fontId="23"/>
  </si>
  <si>
    <t>計（保管）</t>
    <rPh sb="0" eb="1">
      <t>ケイ</t>
    </rPh>
    <rPh sb="2" eb="4">
      <t>ホカン</t>
    </rPh>
    <phoneticPr fontId="23"/>
  </si>
  <si>
    <t>営業費用(保管)</t>
    <rPh sb="5" eb="7">
      <t>ホカン</t>
    </rPh>
    <phoneticPr fontId="23"/>
  </si>
  <si>
    <t>営業外費用（保管）</t>
    <rPh sb="6" eb="8">
      <t>ホカン</t>
    </rPh>
    <phoneticPr fontId="23"/>
  </si>
  <si>
    <t>左のうち、金融費用（保管）</t>
    <rPh sb="0" eb="1">
      <t>サ</t>
    </rPh>
    <rPh sb="10" eb="12">
      <t>ホカン</t>
    </rPh>
    <phoneticPr fontId="23"/>
  </si>
  <si>
    <t>経常費用（保管）</t>
    <rPh sb="5" eb="7">
      <t>ホカン</t>
    </rPh>
    <phoneticPr fontId="23"/>
  </si>
  <si>
    <t>営業損益</t>
  </si>
  <si>
    <t>営業収支率</t>
  </si>
  <si>
    <t>経常損益（保管）</t>
    <rPh sb="5" eb="7">
      <t>ホカン</t>
    </rPh>
    <phoneticPr fontId="23"/>
  </si>
  <si>
    <t>経常収支率</t>
  </si>
  <si>
    <t>営業収益（荷役）</t>
    <rPh sb="5" eb="7">
      <t>ニエキ</t>
    </rPh>
    <phoneticPr fontId="23"/>
  </si>
  <si>
    <t>荷役収益中、再寄託収益</t>
    <rPh sb="0" eb="2">
      <t>ニエキ</t>
    </rPh>
    <rPh sb="2" eb="4">
      <t>シュウエキ</t>
    </rPh>
    <rPh sb="4" eb="5">
      <t>ナカ</t>
    </rPh>
    <phoneticPr fontId="23"/>
  </si>
  <si>
    <t>荷役収益中、流通加工収益</t>
    <rPh sb="0" eb="2">
      <t>ニエキ</t>
    </rPh>
    <rPh sb="2" eb="4">
      <t>シュウエキ</t>
    </rPh>
    <rPh sb="4" eb="5">
      <t>ナカ</t>
    </rPh>
    <rPh sb="6" eb="8">
      <t>リュウツウ</t>
    </rPh>
    <rPh sb="8" eb="10">
      <t>カコウ</t>
    </rPh>
    <rPh sb="10" eb="12">
      <t>シュウエキ</t>
    </rPh>
    <phoneticPr fontId="23"/>
  </si>
  <si>
    <t>荷役収益中、トランクルーム収益</t>
    <rPh sb="0" eb="2">
      <t>ニエキ</t>
    </rPh>
    <rPh sb="2" eb="4">
      <t>シュウエキ</t>
    </rPh>
    <rPh sb="4" eb="5">
      <t>ナカ</t>
    </rPh>
    <rPh sb="13" eb="15">
      <t>シュウエキ</t>
    </rPh>
    <phoneticPr fontId="23"/>
  </si>
  <si>
    <t>営業外収益（荷役）</t>
    <rPh sb="6" eb="8">
      <t>ニヤク</t>
    </rPh>
    <phoneticPr fontId="23"/>
  </si>
  <si>
    <t>経常収益（荷役）</t>
    <rPh sb="5" eb="7">
      <t>ニヤク</t>
    </rPh>
    <phoneticPr fontId="23"/>
  </si>
  <si>
    <t>人件費（荷役）</t>
    <rPh sb="4" eb="6">
      <t>ニヤク</t>
    </rPh>
    <phoneticPr fontId="23"/>
  </si>
  <si>
    <t>動力費（荷役）</t>
    <rPh sb="4" eb="6">
      <t>ニヤク</t>
    </rPh>
    <phoneticPr fontId="23"/>
  </si>
  <si>
    <t>材料費（荷役）</t>
    <rPh sb="4" eb="6">
      <t>ニヤク</t>
    </rPh>
    <phoneticPr fontId="23"/>
  </si>
  <si>
    <t>減価償却費（荷役）</t>
    <rPh sb="6" eb="8">
      <t>ニヤク</t>
    </rPh>
    <phoneticPr fontId="23"/>
  </si>
  <si>
    <t>修繕費（荷役）</t>
    <rPh sb="4" eb="6">
      <t>ニヤク</t>
    </rPh>
    <phoneticPr fontId="23"/>
  </si>
  <si>
    <t>建物保険料（荷役）</t>
    <rPh sb="6" eb="8">
      <t>ニヤク</t>
    </rPh>
    <phoneticPr fontId="23"/>
  </si>
  <si>
    <t>賃借料（荷役）</t>
    <rPh sb="4" eb="6">
      <t>ニヤク</t>
    </rPh>
    <phoneticPr fontId="23"/>
  </si>
  <si>
    <t>再寄託費用（荷役）</t>
    <rPh sb="6" eb="8">
      <t>ニヤク</t>
    </rPh>
    <phoneticPr fontId="23"/>
  </si>
  <si>
    <t>租税公課（荷役）</t>
    <rPh sb="5" eb="7">
      <t>ニヤク</t>
    </rPh>
    <phoneticPr fontId="23"/>
  </si>
  <si>
    <t>その他経費（荷役）</t>
    <rPh sb="6" eb="8">
      <t>ニヤク</t>
    </rPh>
    <phoneticPr fontId="23"/>
  </si>
  <si>
    <t>計（荷役）</t>
    <rPh sb="2" eb="4">
      <t>ニヤク</t>
    </rPh>
    <phoneticPr fontId="23"/>
  </si>
  <si>
    <t>荷役業務計のうち、流通加工費</t>
    <rPh sb="0" eb="2">
      <t>ニエキ</t>
    </rPh>
    <rPh sb="2" eb="4">
      <t>ギョウム</t>
    </rPh>
    <rPh sb="4" eb="5">
      <t>ケイ</t>
    </rPh>
    <rPh sb="9" eb="11">
      <t>リュウツウ</t>
    </rPh>
    <rPh sb="11" eb="14">
      <t>カコウヒ</t>
    </rPh>
    <phoneticPr fontId="23"/>
  </si>
  <si>
    <t>人件費（一般・荷役）</t>
    <rPh sb="4" eb="6">
      <t>イッパン</t>
    </rPh>
    <rPh sb="7" eb="9">
      <t>ニヤク</t>
    </rPh>
    <phoneticPr fontId="23"/>
  </si>
  <si>
    <t>減価償却費（一般・荷役）</t>
    <rPh sb="6" eb="8">
      <t>イッパン</t>
    </rPh>
    <rPh sb="9" eb="11">
      <t>ニヤク</t>
    </rPh>
    <phoneticPr fontId="23"/>
  </si>
  <si>
    <t>修繕費（一般・荷役）</t>
    <rPh sb="4" eb="6">
      <t>イッパン</t>
    </rPh>
    <rPh sb="7" eb="9">
      <t>ニヤク</t>
    </rPh>
    <phoneticPr fontId="23"/>
  </si>
  <si>
    <t>賃借料（一般・荷役）</t>
    <rPh sb="4" eb="6">
      <t>イッパン</t>
    </rPh>
    <rPh sb="7" eb="9">
      <t>ニヤク</t>
    </rPh>
    <phoneticPr fontId="23"/>
  </si>
  <si>
    <t>租税公課（一般・荷役）</t>
    <rPh sb="5" eb="7">
      <t>イッパン</t>
    </rPh>
    <rPh sb="8" eb="10">
      <t>ニヤク</t>
    </rPh>
    <phoneticPr fontId="23"/>
  </si>
  <si>
    <t>その他経費（一般・荷役）</t>
    <rPh sb="9" eb="11">
      <t>ニヤク</t>
    </rPh>
    <phoneticPr fontId="23"/>
  </si>
  <si>
    <t>計（一般）</t>
    <phoneticPr fontId="23"/>
  </si>
  <si>
    <t>営業費用(荷役)</t>
    <rPh sb="5" eb="7">
      <t>ニヤク</t>
    </rPh>
    <phoneticPr fontId="23"/>
  </si>
  <si>
    <t>営業外費用（荷役）</t>
    <rPh sb="6" eb="8">
      <t>ニヤク</t>
    </rPh>
    <phoneticPr fontId="23"/>
  </si>
  <si>
    <t>左のうち、金融費用（荷役）</t>
    <rPh sb="0" eb="1">
      <t>サ</t>
    </rPh>
    <rPh sb="10" eb="12">
      <t>ニヤク</t>
    </rPh>
    <phoneticPr fontId="23"/>
  </si>
  <si>
    <t>経常費用（荷役）</t>
    <rPh sb="5" eb="7">
      <t>ニヤク</t>
    </rPh>
    <phoneticPr fontId="23"/>
  </si>
  <si>
    <t>営業収支率</t>
    <phoneticPr fontId="23"/>
  </si>
  <si>
    <t>経常損益（荷役)</t>
    <rPh sb="5" eb="7">
      <t>ニヤク</t>
    </rPh>
    <phoneticPr fontId="23"/>
  </si>
  <si>
    <t>経常収支率</t>
    <phoneticPr fontId="23"/>
  </si>
  <si>
    <t>営業収益（流通加工）</t>
    <rPh sb="0" eb="2">
      <t>エイギョウ</t>
    </rPh>
    <rPh sb="2" eb="4">
      <t>シュウエキ</t>
    </rPh>
    <rPh sb="5" eb="7">
      <t>リュウツウ</t>
    </rPh>
    <rPh sb="7" eb="9">
      <t>カコウ</t>
    </rPh>
    <phoneticPr fontId="23"/>
  </si>
  <si>
    <t>左のうち、流通加工収益</t>
    <rPh sb="0" eb="1">
      <t>サ</t>
    </rPh>
    <rPh sb="5" eb="7">
      <t>リュウツウ</t>
    </rPh>
    <rPh sb="7" eb="9">
      <t>カコウ</t>
    </rPh>
    <rPh sb="9" eb="11">
      <t>シュウエキ</t>
    </rPh>
    <phoneticPr fontId="23"/>
  </si>
  <si>
    <t>営業費用（流通加工）</t>
    <rPh sb="0" eb="2">
      <t>エイギョウ</t>
    </rPh>
    <rPh sb="2" eb="4">
      <t>ヒヨウ</t>
    </rPh>
    <rPh sb="5" eb="7">
      <t>リュウツウ</t>
    </rPh>
    <rPh sb="7" eb="9">
      <t>カコウ</t>
    </rPh>
    <phoneticPr fontId="23"/>
  </si>
  <si>
    <t>左のうち、流通加工費</t>
    <rPh sb="0" eb="1">
      <t>サ</t>
    </rPh>
    <rPh sb="5" eb="7">
      <t>リュウツウ</t>
    </rPh>
    <rPh sb="7" eb="10">
      <t>カコウヒ</t>
    </rPh>
    <phoneticPr fontId="23"/>
  </si>
  <si>
    <t>計</t>
    <rPh sb="0" eb="1">
      <t>ケイ</t>
    </rPh>
    <phoneticPr fontId="23"/>
  </si>
  <si>
    <t>内訳計</t>
    <rPh sb="0" eb="2">
      <t>ウチワケ</t>
    </rPh>
    <rPh sb="2" eb="3">
      <t>ケイ</t>
    </rPh>
    <phoneticPr fontId="23"/>
  </si>
  <si>
    <t>全営業収益</t>
    <rPh sb="0" eb="1">
      <t>ゼン</t>
    </rPh>
    <rPh sb="1" eb="3">
      <t>エイギョウ</t>
    </rPh>
    <rPh sb="3" eb="5">
      <t>シュウエキ</t>
    </rPh>
    <phoneticPr fontId="23"/>
  </si>
  <si>
    <t>全流通加工収益</t>
    <rPh sb="0" eb="1">
      <t>ゼン</t>
    </rPh>
    <rPh sb="1" eb="3">
      <t>リュウツウ</t>
    </rPh>
    <rPh sb="3" eb="5">
      <t>カコウ</t>
    </rPh>
    <rPh sb="5" eb="7">
      <t>シュウエキ</t>
    </rPh>
    <phoneticPr fontId="23"/>
  </si>
  <si>
    <t>全営業費用</t>
    <rPh sb="0" eb="1">
      <t>ゼン</t>
    </rPh>
    <rPh sb="1" eb="3">
      <t>エイギョウ</t>
    </rPh>
    <rPh sb="3" eb="5">
      <t>ヒヨウ</t>
    </rPh>
    <phoneticPr fontId="23"/>
  </si>
  <si>
    <t>全流通加工費</t>
    <rPh sb="0" eb="1">
      <t>ゼン</t>
    </rPh>
    <rPh sb="1" eb="3">
      <t>リュウツウ</t>
    </rPh>
    <rPh sb="3" eb="6">
      <t>カコウヒ</t>
    </rPh>
    <phoneticPr fontId="23"/>
  </si>
  <si>
    <t>全流通加工計</t>
    <rPh sb="0" eb="1">
      <t>ゼン</t>
    </rPh>
    <rPh sb="1" eb="3">
      <t>リュウツウ</t>
    </rPh>
    <rPh sb="3" eb="5">
      <t>カコウ</t>
    </rPh>
    <rPh sb="5" eb="6">
      <t>ケイ</t>
    </rPh>
    <phoneticPr fontId="23"/>
  </si>
  <si>
    <t>建物（有形）</t>
    <rPh sb="0" eb="2">
      <t>タテモノ</t>
    </rPh>
    <rPh sb="3" eb="5">
      <t>ユウケイ</t>
    </rPh>
    <phoneticPr fontId="23"/>
  </si>
  <si>
    <t>構築物（有形）</t>
    <rPh sb="0" eb="2">
      <t>コウチク</t>
    </rPh>
    <rPh sb="2" eb="3">
      <t>ブツ</t>
    </rPh>
    <rPh sb="4" eb="6">
      <t>ユウケイ</t>
    </rPh>
    <phoneticPr fontId="23"/>
  </si>
  <si>
    <t>機械･装置（有形）</t>
    <rPh sb="0" eb="2">
      <t>キカイ</t>
    </rPh>
    <rPh sb="3" eb="5">
      <t>ソウチ</t>
    </rPh>
    <rPh sb="6" eb="8">
      <t>ユウケイ</t>
    </rPh>
    <phoneticPr fontId="23"/>
  </si>
  <si>
    <t>車両･運搬具（有形）</t>
    <rPh sb="0" eb="2">
      <t>シャリョウ</t>
    </rPh>
    <rPh sb="3" eb="5">
      <t>ウンパン</t>
    </rPh>
    <rPh sb="5" eb="6">
      <t>グ</t>
    </rPh>
    <rPh sb="7" eb="9">
      <t>ユウケイ</t>
    </rPh>
    <phoneticPr fontId="23"/>
  </si>
  <si>
    <t>器具･備品（有形）</t>
    <rPh sb="0" eb="2">
      <t>キグ</t>
    </rPh>
    <rPh sb="3" eb="5">
      <t>ビヒン</t>
    </rPh>
    <rPh sb="6" eb="8">
      <t>ユウケイ</t>
    </rPh>
    <phoneticPr fontId="23"/>
  </si>
  <si>
    <t>土地（有形）</t>
    <rPh sb="0" eb="2">
      <t>トチ</t>
    </rPh>
    <rPh sb="3" eb="5">
      <t>ユウケイ</t>
    </rPh>
    <phoneticPr fontId="23"/>
  </si>
  <si>
    <t>建設仮勘定</t>
    <rPh sb="0" eb="2">
      <t>ケンセツ</t>
    </rPh>
    <rPh sb="2" eb="5">
      <t>カリカンジョウ</t>
    </rPh>
    <phoneticPr fontId="23"/>
  </si>
  <si>
    <t>その他</t>
    <rPh sb="2" eb="3">
      <t>タ</t>
    </rPh>
    <phoneticPr fontId="23"/>
  </si>
  <si>
    <t>配当率</t>
  </si>
  <si>
    <t>10％超</t>
  </si>
  <si>
    <t>10％以下</t>
  </si>
  <si>
    <t>無配</t>
  </si>
  <si>
    <t>黒字事業者</t>
    <phoneticPr fontId="23"/>
  </si>
  <si>
    <t>保管荷役</t>
    <rPh sb="0" eb="2">
      <t>ホカン</t>
    </rPh>
    <rPh sb="2" eb="4">
      <t>ニヤク</t>
    </rPh>
    <phoneticPr fontId="23"/>
  </si>
  <si>
    <t>チェック①</t>
    <phoneticPr fontId="23"/>
  </si>
  <si>
    <t>チェック②</t>
    <phoneticPr fontId="23"/>
  </si>
  <si>
    <t>エラー</t>
    <phoneticPr fontId="23"/>
  </si>
  <si>
    <t>有形固定資産に占める倉庫業有形固定資産の割合</t>
    <rPh sb="0" eb="2">
      <t>ユウケイ</t>
    </rPh>
    <rPh sb="2" eb="4">
      <t>コテイ</t>
    </rPh>
    <rPh sb="4" eb="6">
      <t>シサン</t>
    </rPh>
    <rPh sb="7" eb="8">
      <t>シ</t>
    </rPh>
    <rPh sb="10" eb="12">
      <t>ソウコ</t>
    </rPh>
    <rPh sb="12" eb="13">
      <t>ギョウ</t>
    </rPh>
    <rPh sb="13" eb="15">
      <t>ユウケイ</t>
    </rPh>
    <rPh sb="15" eb="17">
      <t>コテイ</t>
    </rPh>
    <rPh sb="17" eb="19">
      <t>シサン</t>
    </rPh>
    <rPh sb="20" eb="22">
      <t>ワリアイ</t>
    </rPh>
    <phoneticPr fontId="23"/>
  </si>
  <si>
    <t>自己資本比率</t>
    <rPh sb="0" eb="2">
      <t>ジコ</t>
    </rPh>
    <rPh sb="2" eb="4">
      <t>シホン</t>
    </rPh>
    <rPh sb="4" eb="6">
      <t>ヒリツ</t>
    </rPh>
    <phoneticPr fontId="23"/>
  </si>
  <si>
    <t>流動比率</t>
    <rPh sb="0" eb="2">
      <t>リュウドウ</t>
    </rPh>
    <rPh sb="2" eb="4">
      <t>ヒリツ</t>
    </rPh>
    <phoneticPr fontId="23"/>
  </si>
  <si>
    <t>負債比率</t>
    <rPh sb="0" eb="2">
      <t>フサイ</t>
    </rPh>
    <rPh sb="2" eb="4">
      <t>ヒリツ</t>
    </rPh>
    <phoneticPr fontId="23"/>
  </si>
  <si>
    <t>流動負債比率</t>
    <rPh sb="0" eb="2">
      <t>リュウドウ</t>
    </rPh>
    <rPh sb="2" eb="4">
      <t>フサイ</t>
    </rPh>
    <rPh sb="4" eb="6">
      <t>ヒリツ</t>
    </rPh>
    <phoneticPr fontId="23"/>
  </si>
  <si>
    <t>固定比率</t>
    <rPh sb="0" eb="2">
      <t>コテイ</t>
    </rPh>
    <rPh sb="2" eb="4">
      <t>ヒリツ</t>
    </rPh>
    <phoneticPr fontId="23"/>
  </si>
  <si>
    <t>固定長期適合率</t>
    <rPh sb="0" eb="2">
      <t>コテイ</t>
    </rPh>
    <rPh sb="2" eb="4">
      <t>チョウキ</t>
    </rPh>
    <rPh sb="4" eb="6">
      <t>テキゴウ</t>
    </rPh>
    <rPh sb="6" eb="7">
      <t>リツ</t>
    </rPh>
    <phoneticPr fontId="23"/>
  </si>
  <si>
    <t>売上高営業利益率</t>
    <rPh sb="0" eb="2">
      <t>ウリアゲ</t>
    </rPh>
    <rPh sb="2" eb="3">
      <t>ダカ</t>
    </rPh>
    <rPh sb="3" eb="5">
      <t>エイギョウ</t>
    </rPh>
    <rPh sb="5" eb="7">
      <t>リエキ</t>
    </rPh>
    <rPh sb="7" eb="8">
      <t>リツ</t>
    </rPh>
    <phoneticPr fontId="23"/>
  </si>
  <si>
    <t>売上高経常利益率</t>
    <rPh sb="0" eb="2">
      <t>ウリアゲ</t>
    </rPh>
    <rPh sb="2" eb="3">
      <t>ダカ</t>
    </rPh>
    <rPh sb="3" eb="5">
      <t>ケイジョウ</t>
    </rPh>
    <rPh sb="5" eb="7">
      <t>リエキ</t>
    </rPh>
    <rPh sb="7" eb="8">
      <t>リツ</t>
    </rPh>
    <phoneticPr fontId="23"/>
  </si>
  <si>
    <t>売上高純利益率</t>
    <rPh sb="0" eb="2">
      <t>ウリアゲ</t>
    </rPh>
    <rPh sb="2" eb="3">
      <t>ダカ</t>
    </rPh>
    <rPh sb="3" eb="6">
      <t>ジュンリエキ</t>
    </rPh>
    <rPh sb="6" eb="7">
      <t>リツ</t>
    </rPh>
    <phoneticPr fontId="23"/>
  </si>
  <si>
    <t>総資本経常利益率</t>
    <rPh sb="0" eb="3">
      <t>ソウシホン</t>
    </rPh>
    <rPh sb="3" eb="5">
      <t>ケイジョウ</t>
    </rPh>
    <rPh sb="5" eb="7">
      <t>リエキ</t>
    </rPh>
    <rPh sb="7" eb="8">
      <t>リツ</t>
    </rPh>
    <phoneticPr fontId="23"/>
  </si>
  <si>
    <t>自己資本経常利益率</t>
    <rPh sb="0" eb="2">
      <t>ジコ</t>
    </rPh>
    <rPh sb="2" eb="4">
      <t>シホン</t>
    </rPh>
    <rPh sb="4" eb="6">
      <t>ケイジョウ</t>
    </rPh>
    <rPh sb="6" eb="8">
      <t>リエキ</t>
    </rPh>
    <rPh sb="8" eb="9">
      <t>リツ</t>
    </rPh>
    <phoneticPr fontId="23"/>
  </si>
  <si>
    <t>支払資本経常利益率</t>
    <rPh sb="0" eb="2">
      <t>シハライ</t>
    </rPh>
    <rPh sb="2" eb="4">
      <t>シホン</t>
    </rPh>
    <rPh sb="4" eb="6">
      <t>ケイジョウ</t>
    </rPh>
    <rPh sb="6" eb="8">
      <t>リエキ</t>
    </rPh>
    <rPh sb="8" eb="9">
      <t>リツ</t>
    </rPh>
    <phoneticPr fontId="23"/>
  </si>
  <si>
    <t>総資本回転率</t>
    <rPh sb="0" eb="3">
      <t>ソウシホン</t>
    </rPh>
    <rPh sb="3" eb="5">
      <t>カイテン</t>
    </rPh>
    <rPh sb="5" eb="6">
      <t>リツ</t>
    </rPh>
    <phoneticPr fontId="23"/>
  </si>
  <si>
    <t>自己資本回転率</t>
    <rPh sb="0" eb="2">
      <t>ジコ</t>
    </rPh>
    <rPh sb="2" eb="4">
      <t>シホン</t>
    </rPh>
    <rPh sb="4" eb="6">
      <t>カイテン</t>
    </rPh>
    <rPh sb="6" eb="7">
      <t>リツ</t>
    </rPh>
    <phoneticPr fontId="23"/>
  </si>
  <si>
    <t>払込資本回転率</t>
    <rPh sb="0" eb="2">
      <t>ハライコミ</t>
    </rPh>
    <rPh sb="2" eb="4">
      <t>シホン</t>
    </rPh>
    <rPh sb="4" eb="6">
      <t>カイテン</t>
    </rPh>
    <rPh sb="6" eb="7">
      <t>リツ</t>
    </rPh>
    <phoneticPr fontId="23"/>
  </si>
  <si>
    <t>流動資本回転率</t>
    <rPh sb="0" eb="2">
      <t>リュウドウ</t>
    </rPh>
    <rPh sb="2" eb="4">
      <t>シホン</t>
    </rPh>
    <rPh sb="4" eb="6">
      <t>カイテン</t>
    </rPh>
    <rPh sb="6" eb="7">
      <t>リツ</t>
    </rPh>
    <phoneticPr fontId="23"/>
  </si>
  <si>
    <t>固定資本回転率</t>
    <rPh sb="0" eb="2">
      <t>コテイ</t>
    </rPh>
    <rPh sb="2" eb="4">
      <t>シホン</t>
    </rPh>
    <rPh sb="4" eb="6">
      <t>カイテン</t>
    </rPh>
    <rPh sb="6" eb="7">
      <t>リツ</t>
    </rPh>
    <phoneticPr fontId="23"/>
  </si>
  <si>
    <t>有形固定資産回転率</t>
    <rPh sb="0" eb="2">
      <t>ユウケイ</t>
    </rPh>
    <rPh sb="2" eb="4">
      <t>コテイ</t>
    </rPh>
    <rPh sb="4" eb="6">
      <t>シサン</t>
    </rPh>
    <rPh sb="6" eb="8">
      <t>カイテン</t>
    </rPh>
    <rPh sb="8" eb="9">
      <t>リツ</t>
    </rPh>
    <phoneticPr fontId="23"/>
  </si>
  <si>
    <t>倉庫業有形固定資産回転率</t>
    <rPh sb="0" eb="2">
      <t>ソウコ</t>
    </rPh>
    <rPh sb="2" eb="3">
      <t>ギョウ</t>
    </rPh>
    <rPh sb="3" eb="5">
      <t>ユウケイ</t>
    </rPh>
    <rPh sb="5" eb="7">
      <t>コテイ</t>
    </rPh>
    <rPh sb="7" eb="9">
      <t>シサン</t>
    </rPh>
    <rPh sb="9" eb="11">
      <t>カイテン</t>
    </rPh>
    <rPh sb="11" eb="12">
      <t>リツ</t>
    </rPh>
    <phoneticPr fontId="23"/>
  </si>
  <si>
    <t>倉庫業売上高営業利益率</t>
    <rPh sb="0" eb="2">
      <t>ソウコ</t>
    </rPh>
    <rPh sb="2" eb="3">
      <t>ギョウ</t>
    </rPh>
    <rPh sb="3" eb="5">
      <t>ウリア</t>
    </rPh>
    <rPh sb="5" eb="6">
      <t>タカ</t>
    </rPh>
    <rPh sb="6" eb="8">
      <t>エイギョウ</t>
    </rPh>
    <rPh sb="8" eb="10">
      <t>リエキ</t>
    </rPh>
    <rPh sb="10" eb="11">
      <t>リツ</t>
    </rPh>
    <phoneticPr fontId="23"/>
  </si>
  <si>
    <t>人件費対倉庫業売上高比率</t>
    <rPh sb="0" eb="3">
      <t>ジンケンヒ</t>
    </rPh>
    <rPh sb="3" eb="4">
      <t>タイ</t>
    </rPh>
    <rPh sb="4" eb="6">
      <t>ソウコ</t>
    </rPh>
    <rPh sb="6" eb="7">
      <t>ギョウ</t>
    </rPh>
    <rPh sb="7" eb="9">
      <t>ウリアゲ</t>
    </rPh>
    <rPh sb="9" eb="10">
      <t>タカ</t>
    </rPh>
    <rPh sb="10" eb="12">
      <t>ヒリツ</t>
    </rPh>
    <phoneticPr fontId="23"/>
  </si>
  <si>
    <t>減価償却費対倉庫業売上高比率</t>
    <rPh sb="0" eb="2">
      <t>ゲンカ</t>
    </rPh>
    <rPh sb="2" eb="4">
      <t>ショウキャク</t>
    </rPh>
    <rPh sb="4" eb="5">
      <t>ヒ</t>
    </rPh>
    <rPh sb="5" eb="6">
      <t>タイ</t>
    </rPh>
    <rPh sb="6" eb="8">
      <t>ソウコ</t>
    </rPh>
    <rPh sb="8" eb="9">
      <t>ギョウ</t>
    </rPh>
    <rPh sb="9" eb="11">
      <t>ウリアゲ</t>
    </rPh>
    <rPh sb="11" eb="12">
      <t>ダカ</t>
    </rPh>
    <rPh sb="12" eb="14">
      <t>ヒリツ</t>
    </rPh>
    <phoneticPr fontId="23"/>
  </si>
  <si>
    <t>公租公課対倉庫業売上高比率</t>
    <rPh sb="0" eb="2">
      <t>コウソ</t>
    </rPh>
    <rPh sb="2" eb="4">
      <t>コウカ</t>
    </rPh>
    <rPh sb="4" eb="5">
      <t>タイ</t>
    </rPh>
    <rPh sb="5" eb="7">
      <t>ソウコ</t>
    </rPh>
    <rPh sb="7" eb="8">
      <t>ギョウ</t>
    </rPh>
    <rPh sb="8" eb="10">
      <t>ウリアゲ</t>
    </rPh>
    <rPh sb="10" eb="11">
      <t>ダカ</t>
    </rPh>
    <rPh sb="11" eb="13">
      <t>ヒリツ</t>
    </rPh>
    <phoneticPr fontId="23"/>
  </si>
  <si>
    <t>金融費用対倉庫業売上高比率</t>
    <rPh sb="0" eb="2">
      <t>キンユウ</t>
    </rPh>
    <rPh sb="2" eb="4">
      <t>ヒヨウ</t>
    </rPh>
    <rPh sb="4" eb="5">
      <t>タイ</t>
    </rPh>
    <rPh sb="5" eb="7">
      <t>ソウコ</t>
    </rPh>
    <rPh sb="7" eb="8">
      <t>ギョウ</t>
    </rPh>
    <rPh sb="8" eb="10">
      <t>ウリアゲ</t>
    </rPh>
    <rPh sb="10" eb="11">
      <t>ダカ</t>
    </rPh>
    <rPh sb="11" eb="13">
      <t>ヒリツ</t>
    </rPh>
    <phoneticPr fontId="23"/>
  </si>
  <si>
    <t>付加価値額</t>
    <rPh sb="0" eb="2">
      <t>フカ</t>
    </rPh>
    <rPh sb="2" eb="4">
      <t>カチ</t>
    </rPh>
    <rPh sb="4" eb="5">
      <t>ガク</t>
    </rPh>
    <phoneticPr fontId="23"/>
  </si>
  <si>
    <t>付加価値率</t>
    <rPh sb="0" eb="2">
      <t>フカ</t>
    </rPh>
    <rPh sb="2" eb="4">
      <t>カチ</t>
    </rPh>
    <rPh sb="4" eb="5">
      <t>リツ</t>
    </rPh>
    <phoneticPr fontId="23"/>
  </si>
  <si>
    <t>従業員１人当り倉庫業収益</t>
    <rPh sb="0" eb="3">
      <t>ジュウギョウイン</t>
    </rPh>
    <rPh sb="3" eb="5">
      <t>ヒトリ</t>
    </rPh>
    <rPh sb="5" eb="6">
      <t>アタ</t>
    </rPh>
    <rPh sb="7" eb="9">
      <t>ソウコ</t>
    </rPh>
    <rPh sb="9" eb="10">
      <t>ギョウ</t>
    </rPh>
    <rPh sb="10" eb="12">
      <t>シュウエキ</t>
    </rPh>
    <phoneticPr fontId="23"/>
  </si>
  <si>
    <t>従業員１人当り倉庫業費用</t>
    <rPh sb="0" eb="3">
      <t>ジュウギョウイン</t>
    </rPh>
    <rPh sb="5" eb="6">
      <t>アタ</t>
    </rPh>
    <rPh sb="7" eb="9">
      <t>ソウコ</t>
    </rPh>
    <rPh sb="9" eb="10">
      <t>ギョウ</t>
    </rPh>
    <rPh sb="10" eb="12">
      <t>ヒヨウ</t>
    </rPh>
    <phoneticPr fontId="23"/>
  </si>
  <si>
    <t>従業員1人当り人件費 （下請含む）</t>
    <rPh sb="0" eb="3">
      <t>ジュウギョウイン</t>
    </rPh>
    <rPh sb="5" eb="6">
      <t>アタ</t>
    </rPh>
    <rPh sb="7" eb="10">
      <t>ジンケンヒ</t>
    </rPh>
    <rPh sb="12" eb="14">
      <t>シタウ</t>
    </rPh>
    <rPh sb="14" eb="15">
      <t>フク</t>
    </rPh>
    <phoneticPr fontId="23"/>
  </si>
  <si>
    <t>労働生産性</t>
    <rPh sb="0" eb="2">
      <t>ロウドウ</t>
    </rPh>
    <rPh sb="2" eb="5">
      <t>セイサンセイ</t>
    </rPh>
    <phoneticPr fontId="23"/>
  </si>
  <si>
    <t>労働装備額</t>
    <rPh sb="0" eb="2">
      <t>ロウドウ</t>
    </rPh>
    <rPh sb="2" eb="4">
      <t>ソウビ</t>
    </rPh>
    <rPh sb="4" eb="5">
      <t>ガク</t>
    </rPh>
    <phoneticPr fontId="23"/>
  </si>
  <si>
    <t>設備投資効率（資本生産性）</t>
    <rPh sb="0" eb="2">
      <t>セツビ</t>
    </rPh>
    <rPh sb="2" eb="4">
      <t>トウシ</t>
    </rPh>
    <rPh sb="4" eb="6">
      <t>コウリツ</t>
    </rPh>
    <rPh sb="7" eb="9">
      <t>シホン</t>
    </rPh>
    <rPh sb="9" eb="11">
      <t>セイサン</t>
    </rPh>
    <rPh sb="11" eb="12">
      <t>セイ</t>
    </rPh>
    <phoneticPr fontId="23"/>
  </si>
  <si>
    <t>労働分配率</t>
    <rPh sb="0" eb="2">
      <t>ロウドウ</t>
    </rPh>
    <rPh sb="2" eb="4">
      <t>ブンパイ</t>
    </rPh>
    <rPh sb="4" eb="5">
      <t>リツ</t>
    </rPh>
    <phoneticPr fontId="23"/>
  </si>
  <si>
    <t>事　　業　　者　　概　　要</t>
    <rPh sb="0" eb="1">
      <t>コト</t>
    </rPh>
    <rPh sb="3" eb="4">
      <t>ギョウ</t>
    </rPh>
    <rPh sb="6" eb="7">
      <t>モノ</t>
    </rPh>
    <rPh sb="9" eb="10">
      <t>オオムネ</t>
    </rPh>
    <rPh sb="12" eb="13">
      <t>ヨウ</t>
    </rPh>
    <phoneticPr fontId="23"/>
  </si>
  <si>
    <t>↓倉庫部門における</t>
    <rPh sb="1" eb="3">
      <t>ソウコ</t>
    </rPh>
    <rPh sb="3" eb="5">
      <t>ブモン</t>
    </rPh>
    <phoneticPr fontId="23"/>
  </si>
  <si>
    <t>DA+EK+FS</t>
    <phoneticPr fontId="23"/>
  </si>
  <si>
    <t>α=DC+EM+FT</t>
    <phoneticPr fontId="23"/>
  </si>
  <si>
    <t>DT+FB+FU</t>
    <phoneticPr fontId="23"/>
  </si>
  <si>
    <t>β=DU+FC+FV</t>
    <phoneticPr fontId="23"/>
  </si>
  <si>
    <t>α－β</t>
    <phoneticPr fontId="23"/>
  </si>
  <si>
    <t>面(容)積</t>
    <phoneticPr fontId="23"/>
  </si>
  <si>
    <t>車両・運搬具</t>
    <phoneticPr fontId="23"/>
  </si>
  <si>
    <t>その他有形固定資産</t>
    <phoneticPr fontId="23"/>
  </si>
  <si>
    <t>有形固定資産計</t>
    <phoneticPr fontId="23"/>
  </si>
  <si>
    <t>無形固定資産計</t>
    <phoneticPr fontId="23"/>
  </si>
  <si>
    <t>繰延資産</t>
    <phoneticPr fontId="23"/>
  </si>
  <si>
    <t>負債性引当金</t>
    <phoneticPr fontId="23"/>
  </si>
  <si>
    <t>その他流動負債</t>
    <phoneticPr fontId="23"/>
  </si>
  <si>
    <t>その他固定負債</t>
    <phoneticPr fontId="23"/>
  </si>
  <si>
    <t>倉庫業有形固定資産</t>
    <phoneticPr fontId="23"/>
  </si>
  <si>
    <t>郵便番号：</t>
    <phoneticPr fontId="12"/>
  </si>
  <si>
    <t>所 在 地：</t>
    <phoneticPr fontId="12"/>
  </si>
  <si>
    <t>事業者名：</t>
    <phoneticPr fontId="12"/>
  </si>
  <si>
    <t>代表者名：</t>
    <phoneticPr fontId="12"/>
  </si>
  <si>
    <t>（電話番号）　　　　　　　　</t>
    <rPh sb="1" eb="3">
      <t>デンワ</t>
    </rPh>
    <rPh sb="3" eb="5">
      <t>バンゴウ</t>
    </rPh>
    <phoneticPr fontId="12"/>
  </si>
  <si>
    <t>（ＦＡＸ番号）　　　　　　　　</t>
    <rPh sb="4" eb="6">
      <t>バンゴウ</t>
    </rPh>
    <phoneticPr fontId="12"/>
  </si>
  <si>
    <t>（氏　　名）　　　　　　　　</t>
    <phoneticPr fontId="12"/>
  </si>
  <si>
    <t>〈32〉　（〈29〉～〈31〉の計）</t>
    <phoneticPr fontId="12"/>
  </si>
  <si>
    <t>〈28〉　（〈26〉～〈27〉の計）</t>
    <phoneticPr fontId="12"/>
  </si>
  <si>
    <t>普通</t>
    <rPh sb="0" eb="2">
      <t>フツウ</t>
    </rPh>
    <phoneticPr fontId="23"/>
  </si>
  <si>
    <t>作成担当者：（所属部課）</t>
    <phoneticPr fontId="12"/>
  </si>
  <si>
    <t>※　全ての入力が終わりましたら、最後に下記のチェック項目をご確認下さい。</t>
    <rPh sb="2" eb="3">
      <t>スベ</t>
    </rPh>
    <rPh sb="5" eb="7">
      <t>ニュウリョク</t>
    </rPh>
    <rPh sb="8" eb="9">
      <t>オ</t>
    </rPh>
    <rPh sb="16" eb="18">
      <t>サイゴ</t>
    </rPh>
    <rPh sb="19" eb="21">
      <t>カキ</t>
    </rPh>
    <rPh sb="26" eb="28">
      <t>コウモク</t>
    </rPh>
    <rPh sb="30" eb="32">
      <t>カクニン</t>
    </rPh>
    <rPh sb="32" eb="33">
      <t>クダ</t>
    </rPh>
    <phoneticPr fontId="12"/>
  </si>
  <si>
    <t>年</t>
    <rPh sb="0" eb="1">
      <t>ネン</t>
    </rPh>
    <phoneticPr fontId="12"/>
  </si>
  <si>
    <t>月</t>
    <rPh sb="0" eb="1">
      <t>ツキ</t>
    </rPh>
    <phoneticPr fontId="12"/>
  </si>
  <si>
    <t>回</t>
    <rPh sb="0" eb="1">
      <t>カイ</t>
    </rPh>
    <phoneticPr fontId="12"/>
  </si>
  <si>
    <t>月、</t>
    <rPh sb="0" eb="1">
      <t>ツキ</t>
    </rPh>
    <phoneticPr fontId="12"/>
  </si>
  <si>
    <r>
      <t>m</t>
    </r>
    <r>
      <rPr>
        <vertAlign val="superscript"/>
        <sz val="8"/>
        <rFont val="ＭＳ Ｐ明朝"/>
        <family val="1"/>
        <charset val="128"/>
      </rPr>
      <t>2</t>
    </r>
  </si>
  <si>
    <t>純　　資　　産　　の　　部</t>
    <rPh sb="0" eb="1">
      <t>ジュン</t>
    </rPh>
    <rPh sb="3" eb="4">
      <t>シ</t>
    </rPh>
    <rPh sb="6" eb="7">
      <t>サン</t>
    </rPh>
    <rPh sb="12" eb="13">
      <t>ブ</t>
    </rPh>
    <phoneticPr fontId="12"/>
  </si>
  <si>
    <t>負 債 ・ 純 資 産 合 計</t>
    <rPh sb="6" eb="7">
      <t>ジュン</t>
    </rPh>
    <rPh sb="10" eb="11">
      <t>サン</t>
    </rPh>
    <phoneticPr fontId="12"/>
  </si>
  <si>
    <t>純　資　産　の　部　計</t>
    <rPh sb="0" eb="1">
      <t>ジュン</t>
    </rPh>
    <rPh sb="2" eb="3">
      <t>シ</t>
    </rPh>
    <rPh sb="4" eb="5">
      <t>サン</t>
    </rPh>
    <rPh sb="8" eb="9">
      <t>ブ</t>
    </rPh>
    <rPh sb="10" eb="11">
      <t>ケイ</t>
    </rPh>
    <phoneticPr fontId="12"/>
  </si>
  <si>
    <t>②　第６表の保管部門営業収益（１）　＋　第７表の荷役部門営業収益（１）
　　 ＝第５表の普通倉庫業収益（１）となっている</t>
    <rPh sb="2" eb="3">
      <t>ダイ</t>
    </rPh>
    <rPh sb="4" eb="5">
      <t>ヒョウ</t>
    </rPh>
    <rPh sb="6" eb="8">
      <t>ホカン</t>
    </rPh>
    <rPh sb="8" eb="10">
      <t>ブモン</t>
    </rPh>
    <rPh sb="10" eb="12">
      <t>エイギョウ</t>
    </rPh>
    <rPh sb="12" eb="14">
      <t>シュウエキ</t>
    </rPh>
    <rPh sb="20" eb="21">
      <t>ダイ</t>
    </rPh>
    <rPh sb="22" eb="23">
      <t>ヒョウ</t>
    </rPh>
    <rPh sb="24" eb="26">
      <t>ニヤク</t>
    </rPh>
    <rPh sb="26" eb="28">
      <t>ブモン</t>
    </rPh>
    <rPh sb="28" eb="30">
      <t>エイギョウ</t>
    </rPh>
    <rPh sb="30" eb="32">
      <t>シュウエキ</t>
    </rPh>
    <rPh sb="40" eb="41">
      <t>ダイ</t>
    </rPh>
    <rPh sb="42" eb="43">
      <t>ヒョウ</t>
    </rPh>
    <rPh sb="44" eb="46">
      <t>フツウ</t>
    </rPh>
    <rPh sb="46" eb="49">
      <t>ソウコギョウ</t>
    </rPh>
    <rPh sb="49" eb="51">
      <t>シュウエキ</t>
    </rPh>
    <phoneticPr fontId="12"/>
  </si>
  <si>
    <t>新　株　予　約　権</t>
    <rPh sb="0" eb="1">
      <t>シン</t>
    </rPh>
    <rPh sb="2" eb="3">
      <t>カブ</t>
    </rPh>
    <rPh sb="4" eb="5">
      <t>ヨ</t>
    </rPh>
    <rPh sb="6" eb="7">
      <t>ヤク</t>
    </rPh>
    <rPh sb="8" eb="9">
      <t>ケン</t>
    </rPh>
    <phoneticPr fontId="12"/>
  </si>
  <si>
    <t>〈37〉</t>
    <phoneticPr fontId="12"/>
  </si>
  <si>
    <t>〈38〉  （〈25〉+〈28〉+〈32〉+〈33〉+〈34〉+〈35〉+〈36〉+〈37〉）</t>
    <phoneticPr fontId="12"/>
  </si>
  <si>
    <t>〈39〉　（〈24〉+〈38〉）</t>
    <phoneticPr fontId="12"/>
  </si>
  <si>
    <t>①　第４表の資産の部計（１５）　＝　第４表の負債 ・ 純資産の合計（３９）　となっている</t>
    <rPh sb="2" eb="3">
      <t>ダイ</t>
    </rPh>
    <rPh sb="4" eb="5">
      <t>ヒョウ</t>
    </rPh>
    <rPh sb="6" eb="8">
      <t>シサン</t>
    </rPh>
    <rPh sb="9" eb="10">
      <t>ブ</t>
    </rPh>
    <rPh sb="10" eb="11">
      <t>ケイ</t>
    </rPh>
    <rPh sb="18" eb="19">
      <t>ダイ</t>
    </rPh>
    <rPh sb="20" eb="21">
      <t>ヒョウ</t>
    </rPh>
    <rPh sb="22" eb="24">
      <t>フサイ</t>
    </rPh>
    <rPh sb="27" eb="30">
      <t>ジュンシサン</t>
    </rPh>
    <rPh sb="31" eb="33">
      <t>ゴウケイ</t>
    </rPh>
    <phoneticPr fontId="12"/>
  </si>
  <si>
    <t>新株予約権</t>
    <rPh sb="0" eb="2">
      <t>シンカブ</t>
    </rPh>
    <rPh sb="2" eb="5">
      <t>ヨヤクケン</t>
    </rPh>
    <phoneticPr fontId="23"/>
  </si>
  <si>
    <t>純資産の部計</t>
    <rPh sb="0" eb="3">
      <t>ジュンシサン</t>
    </rPh>
    <phoneticPr fontId="23"/>
  </si>
  <si>
    <t>負債・純資産の部計</t>
    <rPh sb="3" eb="6">
      <t>ジュンシサン</t>
    </rPh>
    <rPh sb="7" eb="8">
      <t>ブ</t>
    </rPh>
    <phoneticPr fontId="23"/>
  </si>
  <si>
    <t>繰 越 利 益 剰 余 金</t>
    <rPh sb="0" eb="1">
      <t>クリ</t>
    </rPh>
    <rPh sb="2" eb="3">
      <t>コシ</t>
    </rPh>
    <rPh sb="4" eb="5">
      <t>リ</t>
    </rPh>
    <rPh sb="6" eb="7">
      <t>エキ</t>
    </rPh>
    <rPh sb="8" eb="9">
      <t>ジョウ</t>
    </rPh>
    <rPh sb="10" eb="11">
      <t>ヨ</t>
    </rPh>
    <rPh sb="12" eb="13">
      <t>キン</t>
    </rPh>
    <phoneticPr fontId="12"/>
  </si>
  <si>
    <t>法人税、住民税及び事業税</t>
    <rPh sb="0" eb="3">
      <t>ホウジンゼイ</t>
    </rPh>
    <rPh sb="4" eb="7">
      <t>ジュウミンゼイ</t>
    </rPh>
    <rPh sb="7" eb="8">
      <t>オヨ</t>
    </rPh>
    <rPh sb="9" eb="12">
      <t>ジギョウゼイ</t>
    </rPh>
    <phoneticPr fontId="12"/>
  </si>
  <si>
    <t>繰越利益剰余金</t>
    <rPh sb="0" eb="2">
      <t>クリコシ</t>
    </rPh>
    <rPh sb="2" eb="4">
      <t>リエキ</t>
    </rPh>
    <rPh sb="4" eb="7">
      <t>ジョウヨキン</t>
    </rPh>
    <phoneticPr fontId="23"/>
  </si>
  <si>
    <t>法人税、住民税及び事業税</t>
    <rPh sb="0" eb="3">
      <t>ホウジンゼイ</t>
    </rPh>
    <rPh sb="4" eb="7">
      <t>ジュウミンゼイ</t>
    </rPh>
    <rPh sb="7" eb="8">
      <t>オヨ</t>
    </rPh>
    <rPh sb="9" eb="12">
      <t>ジギョウゼイ</t>
    </rPh>
    <phoneticPr fontId="23"/>
  </si>
  <si>
    <t>兼</t>
    <rPh sb="0" eb="1">
      <t>ケン</t>
    </rPh>
    <phoneticPr fontId="12"/>
  </si>
  <si>
    <t>営</t>
    <rPh sb="0" eb="1">
      <t>エイ</t>
    </rPh>
    <phoneticPr fontId="12"/>
  </si>
  <si>
    <t>事</t>
    <rPh sb="0" eb="1">
      <t>コト</t>
    </rPh>
    <phoneticPr fontId="12"/>
  </si>
  <si>
    <t>業</t>
    <rPh sb="0" eb="1">
      <t>ギョウ</t>
    </rPh>
    <phoneticPr fontId="12"/>
  </si>
  <si>
    <t>倉庫業収益計</t>
    <phoneticPr fontId="23"/>
  </si>
  <si>
    <t>（表No.）</t>
    <rPh sb="1" eb="2">
      <t>ヒョウ</t>
    </rPh>
    <phoneticPr fontId="23"/>
  </si>
  <si>
    <t>貨物自動車運送事業収益</t>
    <rPh sb="0" eb="2">
      <t>カモツ</t>
    </rPh>
    <phoneticPr fontId="12"/>
  </si>
  <si>
    <t>利用運送事業収益</t>
    <rPh sb="0" eb="2">
      <t>リヨウ</t>
    </rPh>
    <rPh sb="2" eb="4">
      <t>ウンソウ</t>
    </rPh>
    <rPh sb="4" eb="6">
      <t>ジギョウ</t>
    </rPh>
    <rPh sb="6" eb="8">
      <t>シュウエキ</t>
    </rPh>
    <phoneticPr fontId="12"/>
  </si>
  <si>
    <t>〈11〉</t>
    <phoneticPr fontId="12"/>
  </si>
  <si>
    <t>〈11〉’</t>
    <phoneticPr fontId="12"/>
  </si>
  <si>
    <t>〈13〉　（〈8〉～〈12〉の計）</t>
    <phoneticPr fontId="12"/>
  </si>
  <si>
    <t>〈14〉’</t>
    <phoneticPr fontId="12"/>
  </si>
  <si>
    <t>〈15〉　（〈13〉-〈14〉）</t>
    <phoneticPr fontId="12"/>
  </si>
  <si>
    <t>〈16〉　（〈7〉+〈15〉）</t>
    <phoneticPr fontId="12"/>
  </si>
  <si>
    <t>〈17〉’</t>
    <phoneticPr fontId="12"/>
  </si>
  <si>
    <t>〈18〉’</t>
    <phoneticPr fontId="12"/>
  </si>
  <si>
    <t>〈19〉　（〈16〉+〈17〉-〈18〉）</t>
    <phoneticPr fontId="12"/>
  </si>
  <si>
    <t>〈22〉　（〈19〉+〈20〉-〈21〉）</t>
    <phoneticPr fontId="12"/>
  </si>
  <si>
    <t>〈23〉</t>
    <phoneticPr fontId="12"/>
  </si>
  <si>
    <t>〈25〉　（〈22〉-〈23〉-〈24〉）</t>
    <phoneticPr fontId="12"/>
  </si>
  <si>
    <t>利用運送事業</t>
    <rPh sb="0" eb="2">
      <t>リヨウ</t>
    </rPh>
    <rPh sb="2" eb="4">
      <t>ウンソウ</t>
    </rPh>
    <rPh sb="4" eb="6">
      <t>ジギョウ</t>
    </rPh>
    <phoneticPr fontId="23"/>
  </si>
  <si>
    <t>倉　　　　　　　　　　　　　　　　　　　　　　　　　　　　　　　　　　　　　　　　　　　　　　　　　　　　　　　　　　　　　　　　　　　　　　　　　　　　　　　　　　　　　　　　　　　　　　　　　　庫　　　　　　　　　　　　　　　　　　　　　　　　　　　　　　　　　　　　　　　　　　　　　　　　　　　　　　　　　　　　　　　　　　　　　　　　　　　　　　　　　　　　　　　　　　　部　　　　　　　　　　　　　　　　　　　　　　　　　　　　　　　　　　　　　　　　　　　　　　　　　　　　　　　　　　　　　　　　　　　　　　　　　　　　　　　　　　　　　　　　　　門　　　　　　　　　　　　　　　　　　　　　　　　　　　　　　　　　　　　　　　　　　　　　　　　　　　　　　　　　　　　　　　　　　　　　　　　　　　　　　　　　　　　　　　　　　　　　　　　従　　　　　　　　　　　　　　　　　　　　　　　　　　　　　　　　　　　　　　　　　　　　　　　　　　　　　　　　　　　　　　　　　　　　　　　　　　　　　　　　　　　　　　　　　　業　　　　　　　　　　　　　　　　　　　　　　　　　　　　　　　　　　　　　　　　　　　　　　　　　　　　　　　　　　　　　　　　　　　　　　　　　　　　　　　　　　　　　　　員　　　　　　　　　　　　　　　　　　　　　　　　　　　　　　　　　　　　　　　　　　　　　　　　　　　　　　　　　　　　　　　　　　　　　　　　　　　　　　　　　　　　　　　　　　　　　　　　　　　　数</t>
    <phoneticPr fontId="12"/>
  </si>
  <si>
    <t>請負従業員（延べ）</t>
    <rPh sb="0" eb="2">
      <t>ウケオイ</t>
    </rPh>
    <phoneticPr fontId="12"/>
  </si>
  <si>
    <t>派遣従業員（延べ）</t>
    <rPh sb="0" eb="2">
      <t>ハケン</t>
    </rPh>
    <phoneticPr fontId="12"/>
  </si>
  <si>
    <t>請負従業員</t>
    <rPh sb="0" eb="2">
      <t>ウケオイ</t>
    </rPh>
    <phoneticPr fontId="23"/>
  </si>
  <si>
    <t>派遣従業員</t>
    <rPh sb="0" eb="2">
      <t>ハケン</t>
    </rPh>
    <rPh sb="2" eb="5">
      <t>ジュウギョウイン</t>
    </rPh>
    <phoneticPr fontId="23"/>
  </si>
  <si>
    <t>請 負 費 用</t>
    <rPh sb="0" eb="1">
      <t>ショウ</t>
    </rPh>
    <rPh sb="2" eb="3">
      <t>フ</t>
    </rPh>
    <phoneticPr fontId="12"/>
  </si>
  <si>
    <t>派 遣 費 用</t>
    <rPh sb="0" eb="1">
      <t>ハ</t>
    </rPh>
    <rPh sb="2" eb="3">
      <t>ツカ</t>
    </rPh>
    <rPh sb="4" eb="5">
      <t>ヒ</t>
    </rPh>
    <rPh sb="6" eb="7">
      <t>ヨウ</t>
    </rPh>
    <phoneticPr fontId="12"/>
  </si>
  <si>
    <t>〈13〉’</t>
    <phoneticPr fontId="12"/>
  </si>
  <si>
    <t>〈17〉　（〈4〉～〈16〉の計）</t>
    <phoneticPr fontId="12"/>
  </si>
  <si>
    <t>〈24〉　（〈18〉～〈23〉の計）</t>
    <phoneticPr fontId="12"/>
  </si>
  <si>
    <t>〈25〉　（〈17〉+〈24〉）</t>
    <phoneticPr fontId="12"/>
  </si>
  <si>
    <t>〈26〉</t>
    <phoneticPr fontId="12"/>
  </si>
  <si>
    <t>〈26〉'</t>
    <phoneticPr fontId="12"/>
  </si>
  <si>
    <t>〈27〉　（〈25〉+〈26〉）</t>
    <phoneticPr fontId="12"/>
  </si>
  <si>
    <t>〈28〉　（〈1〉-〈25〉）</t>
    <phoneticPr fontId="12"/>
  </si>
  <si>
    <t>〈29〉　（〈1〉÷〈25〉×100）</t>
    <phoneticPr fontId="12"/>
  </si>
  <si>
    <t>〈30〉　（〈3〉-〈27〉）</t>
    <phoneticPr fontId="12"/>
  </si>
  <si>
    <t>〈31〉　（〈3〉÷〈27〉×100）</t>
    <phoneticPr fontId="12"/>
  </si>
  <si>
    <t>〈15〉</t>
    <phoneticPr fontId="12"/>
  </si>
  <si>
    <t>〈16〉　（〈4〉～〈15〉の計）</t>
    <phoneticPr fontId="12"/>
  </si>
  <si>
    <t>〈16〉'</t>
    <phoneticPr fontId="12"/>
  </si>
  <si>
    <t>〈22〉</t>
    <phoneticPr fontId="12"/>
  </si>
  <si>
    <t>〈23〉　（〈17〉～〈22〉の計）</t>
    <phoneticPr fontId="12"/>
  </si>
  <si>
    <t>〈24〉　（〈16〉+〈23〉）</t>
    <phoneticPr fontId="12"/>
  </si>
  <si>
    <t>〈25〉</t>
    <phoneticPr fontId="12"/>
  </si>
  <si>
    <t>〈25〉''</t>
    <phoneticPr fontId="12"/>
  </si>
  <si>
    <t>〈26〉　（〈24〉+〈25〉）</t>
    <phoneticPr fontId="12"/>
  </si>
  <si>
    <t>〈27〉　（〈1〉-〈24〉）</t>
    <phoneticPr fontId="12"/>
  </si>
  <si>
    <t>〈28〉　（〈1〉÷〈24〉×100）</t>
    <phoneticPr fontId="12"/>
  </si>
  <si>
    <t>〈29〉　（〈3〉-〈26〉）</t>
    <phoneticPr fontId="12"/>
  </si>
  <si>
    <t>〈30〉　（〈3〉÷〈26〉×100）</t>
    <phoneticPr fontId="12"/>
  </si>
  <si>
    <t>請負費用（保管）</t>
    <rPh sb="0" eb="2">
      <t>ウケオイ</t>
    </rPh>
    <rPh sb="2" eb="4">
      <t>ヒヨウ</t>
    </rPh>
    <rPh sb="5" eb="7">
      <t>ホカン</t>
    </rPh>
    <phoneticPr fontId="23"/>
  </si>
  <si>
    <t>派遣費用（保管）</t>
    <rPh sb="0" eb="2">
      <t>ハケン</t>
    </rPh>
    <rPh sb="2" eb="4">
      <t>ヒヨウ</t>
    </rPh>
    <rPh sb="5" eb="7">
      <t>ホカン</t>
    </rPh>
    <phoneticPr fontId="23"/>
  </si>
  <si>
    <t>請負費用（荷役）</t>
    <rPh sb="0" eb="2">
      <t>ウケオイ</t>
    </rPh>
    <rPh sb="2" eb="4">
      <t>ヒヨウ</t>
    </rPh>
    <rPh sb="5" eb="7">
      <t>ニヤク</t>
    </rPh>
    <phoneticPr fontId="23"/>
  </si>
  <si>
    <t>派遣費用（荷役）</t>
    <rPh sb="0" eb="2">
      <t>ハケン</t>
    </rPh>
    <rPh sb="2" eb="4">
      <t>ヒヨウ</t>
    </rPh>
    <rPh sb="5" eb="7">
      <t>ニヤク</t>
    </rPh>
    <phoneticPr fontId="23"/>
  </si>
  <si>
    <t>③　第６表の保管部門営業費用（２５）　＋　第７表の荷役部門営業費用（２４）
　　 ＝第５表の普通倉庫業費用（４）となっている</t>
    <rPh sb="2" eb="3">
      <t>ダイ</t>
    </rPh>
    <rPh sb="4" eb="5">
      <t>ヒョウ</t>
    </rPh>
    <rPh sb="6" eb="8">
      <t>ホカン</t>
    </rPh>
    <rPh sb="8" eb="10">
      <t>ブモン</t>
    </rPh>
    <rPh sb="10" eb="12">
      <t>エイギョウ</t>
    </rPh>
    <rPh sb="12" eb="14">
      <t>ヒヨウ</t>
    </rPh>
    <rPh sb="21" eb="22">
      <t>ダイ</t>
    </rPh>
    <rPh sb="23" eb="24">
      <t>ヒョウ</t>
    </rPh>
    <rPh sb="25" eb="27">
      <t>ニヤク</t>
    </rPh>
    <rPh sb="27" eb="29">
      <t>ブモン</t>
    </rPh>
    <rPh sb="29" eb="31">
      <t>エイギョウ</t>
    </rPh>
    <rPh sb="31" eb="33">
      <t>ヒヨウ</t>
    </rPh>
    <rPh sb="42" eb="43">
      <t>ダイ</t>
    </rPh>
    <rPh sb="44" eb="45">
      <t>ヒョウ</t>
    </rPh>
    <rPh sb="46" eb="48">
      <t>フツウ</t>
    </rPh>
    <rPh sb="48" eb="50">
      <t>ソウコ</t>
    </rPh>
    <rPh sb="50" eb="51">
      <t>ギョウ</t>
    </rPh>
    <rPh sb="51" eb="53">
      <t>ヒヨウ</t>
    </rPh>
    <phoneticPr fontId="12"/>
  </si>
  <si>
    <t>流通加工に関する収益</t>
    <rPh sb="0" eb="4">
      <t>リュウツウカコウ</t>
    </rPh>
    <rPh sb="5" eb="6">
      <t>カン</t>
    </rPh>
    <rPh sb="8" eb="10">
      <t>シュウエキ</t>
    </rPh>
    <phoneticPr fontId="12"/>
  </si>
  <si>
    <t>流通加工に関する費用</t>
    <rPh sb="0" eb="4">
      <t>リュウツウカコウ</t>
    </rPh>
    <rPh sb="5" eb="6">
      <t>カン</t>
    </rPh>
    <rPh sb="8" eb="10">
      <t>ヒヨウ</t>
    </rPh>
    <phoneticPr fontId="12"/>
  </si>
  <si>
    <t>第10表　保管・荷役業務費及び一般管理費における租税公課内訳</t>
    <rPh sb="0" eb="1">
      <t>ダイ</t>
    </rPh>
    <rPh sb="1" eb="4">
      <t>ジュッピョウ</t>
    </rPh>
    <rPh sb="5" eb="7">
      <t>ホカン</t>
    </rPh>
    <rPh sb="8" eb="10">
      <t>ニヤク</t>
    </rPh>
    <rPh sb="10" eb="12">
      <t>ギョウム</t>
    </rPh>
    <rPh sb="12" eb="13">
      <t>ヒ</t>
    </rPh>
    <rPh sb="13" eb="14">
      <t>オヨ</t>
    </rPh>
    <rPh sb="15" eb="17">
      <t>イッパン</t>
    </rPh>
    <rPh sb="17" eb="20">
      <t>カンリヒ</t>
    </rPh>
    <rPh sb="24" eb="26">
      <t>ソゼイ</t>
    </rPh>
    <rPh sb="26" eb="28">
      <t>コウカ</t>
    </rPh>
    <rPh sb="28" eb="30">
      <t>ウチワケ</t>
    </rPh>
    <phoneticPr fontId="12"/>
  </si>
  <si>
    <t>（単位：千円）</t>
    <rPh sb="1" eb="3">
      <t>タンイ</t>
    </rPh>
    <rPh sb="4" eb="6">
      <t>センエン</t>
    </rPh>
    <phoneticPr fontId="12"/>
  </si>
  <si>
    <t>科　　　目</t>
    <rPh sb="0" eb="1">
      <t>カ</t>
    </rPh>
    <rPh sb="4" eb="5">
      <t>メ</t>
    </rPh>
    <phoneticPr fontId="12"/>
  </si>
  <si>
    <t>摘　　要</t>
    <rPh sb="0" eb="1">
      <t>チャク</t>
    </rPh>
    <rPh sb="3" eb="4">
      <t>ヨウ</t>
    </rPh>
    <phoneticPr fontId="12"/>
  </si>
  <si>
    <t>金　　　　額</t>
    <rPh sb="0" eb="1">
      <t>キン</t>
    </rPh>
    <rPh sb="5" eb="6">
      <t>ガク</t>
    </rPh>
    <phoneticPr fontId="23"/>
  </si>
  <si>
    <t>保管・荷役業務費</t>
    <rPh sb="0" eb="2">
      <t>ホカン</t>
    </rPh>
    <rPh sb="3" eb="5">
      <t>ニヤク</t>
    </rPh>
    <rPh sb="5" eb="6">
      <t>ギョウ</t>
    </rPh>
    <rPh sb="6" eb="7">
      <t>ツトム</t>
    </rPh>
    <rPh sb="7" eb="8">
      <t>ヒ</t>
    </rPh>
    <phoneticPr fontId="12"/>
  </si>
  <si>
    <t>固 定 資 産 税</t>
    <rPh sb="0" eb="1">
      <t>カタ</t>
    </rPh>
    <rPh sb="2" eb="3">
      <t>サダム</t>
    </rPh>
    <rPh sb="4" eb="5">
      <t>シ</t>
    </rPh>
    <rPh sb="6" eb="7">
      <t>サン</t>
    </rPh>
    <rPh sb="8" eb="9">
      <t>ゼイ</t>
    </rPh>
    <phoneticPr fontId="12"/>
  </si>
  <si>
    <t>〈1〉</t>
    <phoneticPr fontId="12"/>
  </si>
  <si>
    <t>倉庫用建物、機械装置、事務所、
荷役機械、パレット等</t>
    <rPh sb="0" eb="3">
      <t>ソウコヨウ</t>
    </rPh>
    <rPh sb="3" eb="5">
      <t>タテモノ</t>
    </rPh>
    <rPh sb="6" eb="8">
      <t>キカイ</t>
    </rPh>
    <rPh sb="8" eb="10">
      <t>ソウチ</t>
    </rPh>
    <rPh sb="11" eb="13">
      <t>ジム</t>
    </rPh>
    <rPh sb="13" eb="14">
      <t>ショ</t>
    </rPh>
    <rPh sb="16" eb="18">
      <t>ニヤク</t>
    </rPh>
    <rPh sb="18" eb="20">
      <t>キカイ</t>
    </rPh>
    <rPh sb="25" eb="26">
      <t>トウ</t>
    </rPh>
    <phoneticPr fontId="12"/>
  </si>
  <si>
    <t>都 市 計 画 税</t>
    <rPh sb="0" eb="1">
      <t>ト</t>
    </rPh>
    <rPh sb="2" eb="3">
      <t>シ</t>
    </rPh>
    <rPh sb="4" eb="5">
      <t>ケイ</t>
    </rPh>
    <rPh sb="6" eb="7">
      <t>ガ</t>
    </rPh>
    <rPh sb="8" eb="9">
      <t>ゼイ</t>
    </rPh>
    <phoneticPr fontId="12"/>
  </si>
  <si>
    <t>〈2〉</t>
  </si>
  <si>
    <t>倉庫用建物、機械装置、事務所等</t>
    <rPh sb="0" eb="3">
      <t>ソウコヨウ</t>
    </rPh>
    <rPh sb="3" eb="5">
      <t>タテモノ</t>
    </rPh>
    <rPh sb="6" eb="8">
      <t>キカイ</t>
    </rPh>
    <rPh sb="8" eb="10">
      <t>ソウチ</t>
    </rPh>
    <rPh sb="11" eb="13">
      <t>ジム</t>
    </rPh>
    <rPh sb="13" eb="14">
      <t>ショ</t>
    </rPh>
    <rPh sb="14" eb="15">
      <t>トウ</t>
    </rPh>
    <phoneticPr fontId="12"/>
  </si>
  <si>
    <t>事  業  所  税</t>
    <rPh sb="0" eb="1">
      <t>コト</t>
    </rPh>
    <rPh sb="3" eb="4">
      <t>ギョウ</t>
    </rPh>
    <rPh sb="6" eb="7">
      <t>ジョ</t>
    </rPh>
    <rPh sb="9" eb="10">
      <t>ゼイ</t>
    </rPh>
    <phoneticPr fontId="12"/>
  </si>
  <si>
    <t>〈3〉</t>
  </si>
  <si>
    <t>倉庫用建物、事務所及び従業員等</t>
    <rPh sb="0" eb="5">
      <t>ソウコヨウタテモノ</t>
    </rPh>
    <rPh sb="6" eb="8">
      <t>ジム</t>
    </rPh>
    <rPh sb="8" eb="9">
      <t>ショ</t>
    </rPh>
    <rPh sb="9" eb="10">
      <t>オヨ</t>
    </rPh>
    <rPh sb="11" eb="14">
      <t>ジュウギョウイン</t>
    </rPh>
    <rPh sb="14" eb="15">
      <t>トウ</t>
    </rPh>
    <phoneticPr fontId="12"/>
  </si>
  <si>
    <t>そ　　の　　他</t>
    <rPh sb="6" eb="7">
      <t>タ</t>
    </rPh>
    <phoneticPr fontId="12"/>
  </si>
  <si>
    <t>〈4〉</t>
    <phoneticPr fontId="12"/>
  </si>
  <si>
    <t>計</t>
    <rPh sb="0" eb="1">
      <t>ケイ</t>
    </rPh>
    <phoneticPr fontId="12"/>
  </si>
  <si>
    <t>〈5〉</t>
    <phoneticPr fontId="12"/>
  </si>
  <si>
    <t>（〈1〉～〈4〉の計）</t>
    <phoneticPr fontId="12"/>
  </si>
  <si>
    <t>※　第６表〈15〉及び第７表〈14〉の内訳をご記入ください。</t>
    <rPh sb="2" eb="3">
      <t>ダイ</t>
    </rPh>
    <rPh sb="4" eb="5">
      <t>ヒョウ</t>
    </rPh>
    <rPh sb="9" eb="10">
      <t>オヨ</t>
    </rPh>
    <rPh sb="11" eb="12">
      <t>ダイ</t>
    </rPh>
    <rPh sb="13" eb="14">
      <t>ヒョウ</t>
    </rPh>
    <rPh sb="19" eb="21">
      <t>ウチワケ</t>
    </rPh>
    <rPh sb="23" eb="25">
      <t>キニュウ</t>
    </rPh>
    <phoneticPr fontId="12"/>
  </si>
  <si>
    <t>〈6〉</t>
    <phoneticPr fontId="12"/>
  </si>
  <si>
    <t>社屋、社宅、備品、福利厚生施設等</t>
    <rPh sb="0" eb="2">
      <t>シャオク</t>
    </rPh>
    <rPh sb="3" eb="5">
      <t>シャタク</t>
    </rPh>
    <rPh sb="6" eb="8">
      <t>ビヒン</t>
    </rPh>
    <rPh sb="9" eb="11">
      <t>フクリ</t>
    </rPh>
    <rPh sb="11" eb="13">
      <t>コウセイ</t>
    </rPh>
    <rPh sb="13" eb="16">
      <t>シセツトウ</t>
    </rPh>
    <phoneticPr fontId="12"/>
  </si>
  <si>
    <t>一般管理費</t>
    <rPh sb="0" eb="2">
      <t>イッパン</t>
    </rPh>
    <rPh sb="2" eb="5">
      <t>カンリヒ</t>
    </rPh>
    <phoneticPr fontId="12"/>
  </si>
  <si>
    <t>〈7〉</t>
    <phoneticPr fontId="12"/>
  </si>
  <si>
    <t>社屋、社宅、福利厚生施設等</t>
    <rPh sb="0" eb="2">
      <t>シャオク</t>
    </rPh>
    <rPh sb="3" eb="5">
      <t>シャタク</t>
    </rPh>
    <rPh sb="6" eb="8">
      <t>フクリ</t>
    </rPh>
    <rPh sb="8" eb="10">
      <t>コウセイ</t>
    </rPh>
    <rPh sb="10" eb="12">
      <t>シセツ</t>
    </rPh>
    <rPh sb="12" eb="13">
      <t>トウ</t>
    </rPh>
    <phoneticPr fontId="12"/>
  </si>
  <si>
    <t>〈8〉</t>
    <phoneticPr fontId="12"/>
  </si>
  <si>
    <t>社屋等及び従業員等</t>
    <rPh sb="0" eb="3">
      <t>シャオクトウ</t>
    </rPh>
    <rPh sb="3" eb="4">
      <t>オヨ</t>
    </rPh>
    <rPh sb="5" eb="9">
      <t>ジュウギョウイントウ</t>
    </rPh>
    <phoneticPr fontId="12"/>
  </si>
  <si>
    <t>事　　業　　税</t>
    <rPh sb="0" eb="1">
      <t>コト</t>
    </rPh>
    <rPh sb="3" eb="4">
      <t>ギョウ</t>
    </rPh>
    <rPh sb="6" eb="7">
      <t>ゼイ</t>
    </rPh>
    <phoneticPr fontId="12"/>
  </si>
  <si>
    <t>〈9〉</t>
    <phoneticPr fontId="12"/>
  </si>
  <si>
    <t>〈10〉</t>
    <phoneticPr fontId="12"/>
  </si>
  <si>
    <t>（〈6〉～〈10〉の計）</t>
    <phoneticPr fontId="12"/>
  </si>
  <si>
    <t>※　第６表〈22〉及び第７表〈21〉の内訳をご記入ください。</t>
    <rPh sb="2" eb="3">
      <t>ダイ</t>
    </rPh>
    <rPh sb="4" eb="5">
      <t>ヒョウ</t>
    </rPh>
    <rPh sb="9" eb="10">
      <t>オヨ</t>
    </rPh>
    <rPh sb="11" eb="12">
      <t>ダイ</t>
    </rPh>
    <rPh sb="13" eb="14">
      <t>ヒョウ</t>
    </rPh>
    <rPh sb="19" eb="21">
      <t>ウチワケ</t>
    </rPh>
    <rPh sb="23" eb="25">
      <t>キニュウ</t>
    </rPh>
    <phoneticPr fontId="12"/>
  </si>
  <si>
    <t>　</t>
    <phoneticPr fontId="12"/>
  </si>
  <si>
    <t>　　　</t>
    <phoneticPr fontId="12"/>
  </si>
  <si>
    <t>保 有 倉 庫 棟 数</t>
    <rPh sb="0" eb="1">
      <t>タモツ</t>
    </rPh>
    <rPh sb="2" eb="3">
      <t>ユウ</t>
    </rPh>
    <rPh sb="4" eb="5">
      <t>クラ</t>
    </rPh>
    <rPh sb="6" eb="7">
      <t>コ</t>
    </rPh>
    <rPh sb="8" eb="9">
      <t>ムネ</t>
    </rPh>
    <rPh sb="10" eb="11">
      <t>スウ</t>
    </rPh>
    <phoneticPr fontId="12"/>
  </si>
  <si>
    <t>棟</t>
    <rPh sb="0" eb="1">
      <t>トウ</t>
    </rPh>
    <phoneticPr fontId="12"/>
  </si>
  <si>
    <t>左記のうち、
賃借している棟数</t>
    <rPh sb="0" eb="2">
      <t>サキ</t>
    </rPh>
    <rPh sb="7" eb="9">
      <t>チンシャク</t>
    </rPh>
    <rPh sb="13" eb="15">
      <t>トウスウ</t>
    </rPh>
    <phoneticPr fontId="12"/>
  </si>
  <si>
    <t>最も新しい
倉庫の築年数</t>
    <rPh sb="0" eb="1">
      <t>モット</t>
    </rPh>
    <rPh sb="2" eb="3">
      <t>アタラ</t>
    </rPh>
    <rPh sb="6" eb="8">
      <t>ソウコ</t>
    </rPh>
    <rPh sb="9" eb="12">
      <t>チクネンスウ</t>
    </rPh>
    <phoneticPr fontId="12"/>
  </si>
  <si>
    <t>最も古い
倉庫の築年数</t>
    <rPh sb="2" eb="3">
      <t>フル</t>
    </rPh>
    <phoneticPr fontId="12"/>
  </si>
  <si>
    <t>倉庫
保有
棟数</t>
    <rPh sb="0" eb="2">
      <t>ソウコ</t>
    </rPh>
    <rPh sb="3" eb="5">
      <t>ホユウ</t>
    </rPh>
    <rPh sb="6" eb="8">
      <t>トウスウ</t>
    </rPh>
    <phoneticPr fontId="23"/>
  </si>
  <si>
    <t>左のうち、賃借棟数</t>
    <rPh sb="0" eb="1">
      <t>ヒダリ</t>
    </rPh>
    <rPh sb="5" eb="7">
      <t>チンシャク</t>
    </rPh>
    <rPh sb="7" eb="9">
      <t>トウスウ</t>
    </rPh>
    <phoneticPr fontId="23"/>
  </si>
  <si>
    <t>最も
新しい
築年数</t>
    <rPh sb="0" eb="1">
      <t>モット</t>
    </rPh>
    <rPh sb="3" eb="4">
      <t>アタラ</t>
    </rPh>
    <rPh sb="7" eb="10">
      <t>チクネンスウ</t>
    </rPh>
    <phoneticPr fontId="23"/>
  </si>
  <si>
    <t>最も
古い
築年数</t>
    <rPh sb="0" eb="1">
      <t>モット</t>
    </rPh>
    <rPh sb="3" eb="4">
      <t>フル</t>
    </rPh>
    <rPh sb="6" eb="9">
      <t>チクネンスウ</t>
    </rPh>
    <phoneticPr fontId="23"/>
  </si>
  <si>
    <t>当該年度における倉庫業及び兼営事業の動向（増減収要因など）や、お取り扱いの主要品目等について１～２行程度で記載頂けると幸いです。</t>
    <rPh sb="0" eb="2">
      <t>トウガイ</t>
    </rPh>
    <rPh sb="2" eb="4">
      <t>ネンド</t>
    </rPh>
    <rPh sb="8" eb="11">
      <t>ソウコギョウ</t>
    </rPh>
    <rPh sb="11" eb="12">
      <t>オヨ</t>
    </rPh>
    <rPh sb="13" eb="15">
      <t>ケンエイ</t>
    </rPh>
    <rPh sb="15" eb="17">
      <t>ジギョウ</t>
    </rPh>
    <rPh sb="18" eb="20">
      <t>ドウコウ</t>
    </rPh>
    <rPh sb="21" eb="24">
      <t>ゾウゲンシュウ</t>
    </rPh>
    <rPh sb="24" eb="26">
      <t>ヨウイン</t>
    </rPh>
    <rPh sb="32" eb="33">
      <t>ト</t>
    </rPh>
    <rPh sb="34" eb="35">
      <t>アツカ</t>
    </rPh>
    <rPh sb="37" eb="39">
      <t>シュヨウ</t>
    </rPh>
    <rPh sb="39" eb="41">
      <t>ヒンモク</t>
    </rPh>
    <rPh sb="41" eb="42">
      <t>トウ</t>
    </rPh>
    <rPh sb="49" eb="50">
      <t>ギョウ</t>
    </rPh>
    <rPh sb="50" eb="52">
      <t>テイド</t>
    </rPh>
    <rPh sb="53" eb="55">
      <t>キサイ</t>
    </rPh>
    <rPh sb="55" eb="56">
      <t>イタダ</t>
    </rPh>
    <rPh sb="59" eb="60">
      <t>サイワ</t>
    </rPh>
    <phoneticPr fontId="12"/>
  </si>
  <si>
    <t>（記載例：倉庫業は減収したものの、その他事業については概ね増収。今年度は倉庫業から他事業へのシフトが要因と思料される。主要品目食品類（米））</t>
    <rPh sb="1" eb="3">
      <t>キサイ</t>
    </rPh>
    <rPh sb="3" eb="4">
      <t>レイ</t>
    </rPh>
    <rPh sb="5" eb="8">
      <t>ソウコギョウ</t>
    </rPh>
    <rPh sb="9" eb="11">
      <t>ゲンシュウ</t>
    </rPh>
    <rPh sb="19" eb="20">
      <t>タ</t>
    </rPh>
    <rPh sb="20" eb="22">
      <t>ジギョウ</t>
    </rPh>
    <rPh sb="27" eb="28">
      <t>オオム</t>
    </rPh>
    <rPh sb="29" eb="31">
      <t>ゾウシュウ</t>
    </rPh>
    <rPh sb="32" eb="35">
      <t>コンネンド</t>
    </rPh>
    <rPh sb="36" eb="38">
      <t>ソウコ</t>
    </rPh>
    <rPh sb="38" eb="39">
      <t>ギョウ</t>
    </rPh>
    <rPh sb="41" eb="42">
      <t>ホカ</t>
    </rPh>
    <rPh sb="42" eb="44">
      <t>ジギョウ</t>
    </rPh>
    <rPh sb="50" eb="52">
      <t>ヨウイン</t>
    </rPh>
    <rPh sb="53" eb="55">
      <t>シリョウ</t>
    </rPh>
    <rPh sb="59" eb="61">
      <t>シュヨウ</t>
    </rPh>
    <rPh sb="61" eb="63">
      <t>ヒンモク</t>
    </rPh>
    <rPh sb="63" eb="65">
      <t>ショクヒン</t>
    </rPh>
    <rPh sb="65" eb="66">
      <t>ルイ</t>
    </rPh>
    <rPh sb="67" eb="68">
      <t>コメ</t>
    </rPh>
    <phoneticPr fontId="12"/>
  </si>
  <si>
    <t>自　令和　　年　　月　　日　　至　　令和　　年　　月　　日</t>
    <rPh sb="2" eb="4">
      <t>レイワ</t>
    </rPh>
    <rPh sb="18" eb="20">
      <t>レイワ</t>
    </rPh>
    <phoneticPr fontId="12"/>
  </si>
  <si>
    <t>国土交通省</t>
    <phoneticPr fontId="12"/>
  </si>
  <si>
    <t>普通倉庫事業経営状況報告</t>
    <rPh sb="4" eb="5">
      <t>ジ</t>
    </rPh>
    <rPh sb="6" eb="8">
      <t>ケイエイ</t>
    </rPh>
    <rPh sb="8" eb="10">
      <t>ジョウキョウ</t>
    </rPh>
    <rPh sb="10" eb="12">
      <t>ホウコク</t>
    </rPh>
    <phoneticPr fontId="12"/>
  </si>
  <si>
    <t>［報告書］</t>
    <rPh sb="1" eb="4">
      <t>ホウコクショ</t>
    </rPh>
    <phoneticPr fontId="12"/>
  </si>
  <si>
    <t>令　和　５　年 度</t>
    <phoneticPr fontId="12"/>
  </si>
  <si>
    <t>第11表　令和５年度倉庫業及び兼営事業の動向等について</t>
    <rPh sb="0" eb="1">
      <t>ダイ</t>
    </rPh>
    <rPh sb="3" eb="4">
      <t>ヒョウ</t>
    </rPh>
    <rPh sb="5" eb="7">
      <t>レイワ</t>
    </rPh>
    <rPh sb="8" eb="9">
      <t>ネン</t>
    </rPh>
    <rPh sb="9" eb="10">
      <t>ド</t>
    </rPh>
    <rPh sb="10" eb="13">
      <t>ソウコギョウ</t>
    </rPh>
    <rPh sb="13" eb="14">
      <t>オヨ</t>
    </rPh>
    <rPh sb="15" eb="17">
      <t>ケンエイ</t>
    </rPh>
    <rPh sb="17" eb="19">
      <t>ジギョウ</t>
    </rPh>
    <rPh sb="20" eb="22">
      <t>ドウコウ</t>
    </rPh>
    <rPh sb="22" eb="23">
      <t>トウ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</si>
</sst>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0%"/>
    <numFmt numFmtId="178" formatCode="0.0_);[Red]\(0.0\)"/>
    <numFmt numFmtId="179" formatCode="#,##0_);[Red]\(#,##0\)"/>
    <numFmt numFmtId="180" formatCode="0.0_ "/>
    <numFmt numFmtId="181" formatCode="[$-411]ggge&quot;年&quot;m&quot;月&quot;d&quot;日&quot;;@"/>
  </numFmts>
  <fonts count="60">
    <font>
      <sz val="11"/>
      <name val="ＭＳ Ｐゴシック"/>
      <family val="3"/>
      <charset val="128"/>
    </font>
    <font>
      <b/>
      <sz val="11"/>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9"/>
      <name val="ＭＳ Ｐ明朝"/>
      <family val="1"/>
      <charset val="128"/>
    </font>
    <font>
      <b/>
      <sz val="12"/>
      <name val="明朝"/>
      <family val="1"/>
      <charset val="128"/>
    </font>
    <font>
      <sz val="12"/>
      <name val="ＭＳ ゴシック"/>
      <family val="3"/>
      <charset val="128"/>
    </font>
    <font>
      <sz val="16"/>
      <name val="ＭＳ Ｐ明朝"/>
      <family val="1"/>
      <charset val="128"/>
    </font>
    <font>
      <sz val="6"/>
      <name val="ＭＳ Ｐゴシック"/>
      <family val="3"/>
      <charset val="128"/>
    </font>
    <font>
      <b/>
      <sz val="12"/>
      <name val="ＭＳ ゴシック"/>
      <family val="3"/>
      <charset val="128"/>
    </font>
    <font>
      <b/>
      <sz val="11"/>
      <color indexed="9"/>
      <name val="ＭＳ Ｐゴシック"/>
      <family val="3"/>
      <charset val="128"/>
    </font>
    <font>
      <sz val="11"/>
      <color indexed="9"/>
      <name val="ＭＳ Ｐゴシック"/>
      <family val="3"/>
      <charset val="128"/>
    </font>
    <font>
      <sz val="11"/>
      <color indexed="9"/>
      <name val="ＭＳ Ｐ明朝"/>
      <family val="1"/>
      <charset val="128"/>
    </font>
    <font>
      <b/>
      <sz val="11"/>
      <color indexed="9"/>
      <name val="ＭＳ Ｐ明朝"/>
      <family val="1"/>
      <charset val="128"/>
    </font>
    <font>
      <b/>
      <sz val="11"/>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b/>
      <sz val="16"/>
      <name val="ＭＳ ゴシック"/>
      <family val="3"/>
      <charset val="128"/>
    </font>
    <font>
      <sz val="6"/>
      <name val="明朝"/>
      <family val="3"/>
      <charset val="128"/>
    </font>
    <font>
      <sz val="16"/>
      <name val="ＭＳ ゴシック"/>
      <family val="3"/>
      <charset val="128"/>
    </font>
    <font>
      <b/>
      <sz val="16"/>
      <color indexed="10"/>
      <name val="ＭＳ ゴシック"/>
      <family val="3"/>
      <charset val="128"/>
    </font>
    <font>
      <b/>
      <sz val="16"/>
      <color indexed="8"/>
      <name val="ＭＳ ゴシック"/>
      <family val="3"/>
      <charset val="128"/>
    </font>
    <font>
      <b/>
      <sz val="16"/>
      <color indexed="9"/>
      <name val="ＭＳ ゴシック"/>
      <family val="3"/>
      <charset val="128"/>
    </font>
    <font>
      <b/>
      <sz val="11"/>
      <name val="ＭＳ ゴシック"/>
      <family val="3"/>
      <charset val="128"/>
    </font>
    <font>
      <b/>
      <sz val="11"/>
      <color indexed="10"/>
      <name val="ＭＳ ゴシック"/>
      <family val="3"/>
      <charset val="128"/>
    </font>
    <font>
      <b/>
      <sz val="11"/>
      <color indexed="9"/>
      <name val="ＭＳ ゴシック"/>
      <family val="3"/>
      <charset val="128"/>
    </font>
    <font>
      <b/>
      <sz val="11"/>
      <color indexed="8"/>
      <name val="ＭＳ ゴシック"/>
      <family val="3"/>
      <charset val="128"/>
    </font>
    <font>
      <sz val="11"/>
      <name val="ＭＳ ゴシック"/>
      <family val="3"/>
      <charset val="128"/>
    </font>
    <font>
      <sz val="11"/>
      <color indexed="10"/>
      <name val="ＭＳ ゴシック"/>
      <family val="3"/>
      <charset val="128"/>
    </font>
    <font>
      <b/>
      <sz val="12"/>
      <color indexed="48"/>
      <name val="ＭＳ ゴシック"/>
      <family val="3"/>
      <charset val="128"/>
    </font>
    <font>
      <b/>
      <sz val="10"/>
      <name val="ＭＳ ゴシック"/>
      <family val="3"/>
      <charset val="128"/>
    </font>
    <font>
      <b/>
      <sz val="12"/>
      <color indexed="9"/>
      <name val="ＭＳ ゴシック"/>
      <family val="3"/>
      <charset val="128"/>
    </font>
    <font>
      <b/>
      <sz val="12"/>
      <color indexed="8"/>
      <name val="ＭＳ ゴシック"/>
      <family val="3"/>
      <charset val="128"/>
    </font>
    <font>
      <b/>
      <sz val="9"/>
      <color indexed="81"/>
      <name val="ＭＳ Ｐゴシック"/>
      <family val="3"/>
      <charset val="128"/>
    </font>
    <font>
      <sz val="9"/>
      <color indexed="81"/>
      <name val="ＭＳ Ｐゴシック"/>
      <family val="3"/>
      <charset val="128"/>
    </font>
    <font>
      <b/>
      <sz val="20"/>
      <color indexed="81"/>
      <name val="ＭＳ Ｐゴシック"/>
      <family val="3"/>
      <charset val="128"/>
    </font>
    <font>
      <sz val="11"/>
      <name val="明朝"/>
      <family val="1"/>
      <charset val="128"/>
    </font>
    <font>
      <b/>
      <sz val="12"/>
      <color indexed="10"/>
      <name val="ＭＳ ゴシック"/>
      <family val="3"/>
      <charset val="128"/>
    </font>
    <font>
      <sz val="10.5"/>
      <name val="ＭＳ 明朝"/>
      <family val="1"/>
      <charset val="128"/>
    </font>
    <font>
      <b/>
      <sz val="26"/>
      <name val="ＭＳ 明朝"/>
      <family val="1"/>
      <charset val="128"/>
    </font>
    <font>
      <sz val="18"/>
      <name val="ＭＳ 明朝"/>
      <family val="1"/>
      <charset val="128"/>
    </font>
    <font>
      <b/>
      <sz val="24"/>
      <name val="ＭＳ 明朝"/>
      <family val="1"/>
      <charset val="128"/>
    </font>
    <font>
      <sz val="14"/>
      <name val="ＭＳ 明朝"/>
      <family val="1"/>
      <charset val="128"/>
    </font>
    <font>
      <sz val="11"/>
      <name val="ＭＳ 明朝"/>
      <family val="1"/>
      <charset val="128"/>
    </font>
    <font>
      <sz val="14"/>
      <name val="ＭＳ Ｐゴシック"/>
      <family val="3"/>
      <charset val="128"/>
    </font>
    <font>
      <b/>
      <sz val="14"/>
      <name val="ＭＳ ゴシック"/>
      <family val="3"/>
      <charset val="128"/>
    </font>
    <font>
      <b/>
      <sz val="14"/>
      <name val="ＭＳ Ｐゴシック"/>
      <family val="3"/>
      <charset val="128"/>
    </font>
    <font>
      <vertAlign val="superscript"/>
      <sz val="8"/>
      <name val="ＭＳ Ｐ明朝"/>
      <family val="1"/>
      <charset val="128"/>
    </font>
    <font>
      <sz val="13"/>
      <name val="ＭＳ Ｐゴシック"/>
      <family val="3"/>
      <charset val="128"/>
    </font>
    <font>
      <sz val="11"/>
      <color indexed="8"/>
      <name val="ＭＳ ゴシック"/>
      <family val="3"/>
      <charset val="128"/>
    </font>
    <font>
      <sz val="12"/>
      <color indexed="8"/>
      <name val="ＭＳ ゴシック"/>
      <family val="3"/>
      <charset val="128"/>
    </font>
    <font>
      <b/>
      <sz val="12"/>
      <name val="ＭＳ Ｐゴシック"/>
      <family val="3"/>
      <charset val="128"/>
    </font>
    <font>
      <sz val="12"/>
      <name val="ＭＳ 明朝"/>
      <family val="1"/>
      <charset val="128"/>
    </font>
    <font>
      <b/>
      <sz val="12"/>
      <name val="ＭＳ Ｐ明朝"/>
      <family val="1"/>
      <charset val="128"/>
    </font>
    <font>
      <sz val="10"/>
      <name val="ＭＳ 明朝"/>
      <family val="1"/>
      <charset val="128"/>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1"/>
        <bgColor indexed="64"/>
      </patternFill>
    </fill>
    <fill>
      <patternFill patternType="solid">
        <fgColor indexed="34"/>
        <bgColor indexed="64"/>
      </patternFill>
    </fill>
    <fill>
      <patternFill patternType="solid">
        <fgColor indexed="29"/>
        <bgColor indexed="29"/>
      </patternFill>
    </fill>
    <fill>
      <patternFill patternType="solid">
        <fgColor indexed="44"/>
        <bgColor indexed="64"/>
      </patternFill>
    </fill>
    <fill>
      <patternFill patternType="solid">
        <fgColor indexed="42"/>
        <bgColor indexed="64"/>
      </patternFill>
    </fill>
    <fill>
      <patternFill patternType="solid">
        <fgColor indexed="13"/>
        <bgColor indexed="64"/>
      </patternFill>
    </fill>
    <fill>
      <patternFill patternType="solid">
        <fgColor indexed="31"/>
        <bgColor indexed="64"/>
      </patternFill>
    </fill>
    <fill>
      <patternFill patternType="lightUp"/>
    </fill>
    <fill>
      <patternFill patternType="solid">
        <fgColor indexed="40"/>
        <bgColor indexed="64"/>
      </patternFill>
    </fill>
    <fill>
      <patternFill patternType="solid">
        <fgColor indexed="23"/>
        <bgColor indexed="64"/>
      </patternFill>
    </fill>
    <fill>
      <patternFill patternType="solid">
        <fgColor indexed="41"/>
        <bgColor indexed="64"/>
      </patternFill>
    </fill>
    <fill>
      <patternFill patternType="solid">
        <fgColor indexed="63"/>
        <bgColor indexed="64"/>
      </patternFill>
    </fill>
    <fill>
      <patternFill patternType="solid">
        <fgColor theme="0"/>
        <bgColor indexed="64"/>
      </patternFill>
    </fill>
  </fills>
  <borders count="80">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ck">
        <color indexed="64"/>
      </right>
      <top/>
      <bottom style="thin">
        <color indexed="64"/>
      </bottom>
      <diagonal/>
    </border>
    <border>
      <left style="double">
        <color indexed="64"/>
      </left>
      <right/>
      <top/>
      <bottom/>
      <diagonal/>
    </border>
    <border>
      <left/>
      <right style="double">
        <color indexed="64"/>
      </right>
      <top style="hair">
        <color indexed="64"/>
      </top>
      <bottom style="hair">
        <color indexed="64"/>
      </bottom>
      <diagonal/>
    </border>
    <border>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top style="double">
        <color indexed="64"/>
      </top>
      <bottom style="hair">
        <color indexed="64"/>
      </bottom>
      <diagonal/>
    </border>
    <border>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double">
        <color indexed="64"/>
      </top>
      <bottom style="hair">
        <color indexed="64"/>
      </bottom>
      <diagonal/>
    </border>
    <border>
      <left style="hair">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top style="double">
        <color indexed="64"/>
      </top>
      <bottom style="hair">
        <color indexed="64"/>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9" fontId="2" fillId="0" borderId="0" applyFont="0" applyFill="0" applyBorder="0" applyAlignment="0" applyProtection="0"/>
    <xf numFmtId="38" fontId="2" fillId="0" borderId="0" applyFont="0" applyFill="0" applyBorder="0" applyAlignment="0" applyProtection="0"/>
    <xf numFmtId="0" fontId="41" fillId="0" borderId="0"/>
  </cellStyleXfs>
  <cellXfs count="550">
    <xf numFmtId="0" fontId="0" fillId="0" borderId="0" xfId="0"/>
    <xf numFmtId="0" fontId="0" fillId="2" borderId="0" xfId="0" applyNumberFormat="1" applyFill="1" applyBorder="1" applyAlignment="1">
      <alignment vertical="center"/>
    </xf>
    <xf numFmtId="0" fontId="5" fillId="2" borderId="1" xfId="0" applyNumberFormat="1" applyFont="1" applyFill="1" applyBorder="1" applyAlignment="1">
      <alignment horizontal="centerContinuous" vertical="center"/>
    </xf>
    <xf numFmtId="0" fontId="6" fillId="2" borderId="2" xfId="0" applyNumberFormat="1" applyFont="1" applyFill="1" applyBorder="1" applyAlignment="1">
      <alignment horizontal="centerContinuous" vertical="center"/>
    </xf>
    <xf numFmtId="0" fontId="5" fillId="2" borderId="2" xfId="0" applyNumberFormat="1" applyFont="1" applyFill="1" applyBorder="1" applyAlignment="1">
      <alignment horizontal="centerContinuous" vertical="center"/>
    </xf>
    <xf numFmtId="0" fontId="5" fillId="2" borderId="3" xfId="0" applyNumberFormat="1" applyFont="1" applyFill="1" applyBorder="1" applyAlignment="1">
      <alignment horizontal="centerContinuous" vertical="center"/>
    </xf>
    <xf numFmtId="0" fontId="5" fillId="2" borderId="4" xfId="0" applyNumberFormat="1" applyFont="1" applyFill="1" applyBorder="1" applyAlignment="1">
      <alignment horizontal="centerContinuous" vertical="center"/>
    </xf>
    <xf numFmtId="0" fontId="6" fillId="2" borderId="4" xfId="0" applyNumberFormat="1" applyFont="1" applyFill="1" applyBorder="1" applyAlignment="1">
      <alignment vertical="center"/>
    </xf>
    <xf numFmtId="0" fontId="5" fillId="2" borderId="2" xfId="0" applyNumberFormat="1" applyFont="1" applyFill="1" applyBorder="1" applyAlignment="1">
      <alignment horizontal="center" vertical="center"/>
    </xf>
    <xf numFmtId="0" fontId="5" fillId="2" borderId="5" xfId="0" applyNumberFormat="1" applyFont="1" applyFill="1" applyBorder="1" applyAlignment="1">
      <alignment horizontal="centerContinuous" vertical="center"/>
    </xf>
    <xf numFmtId="0" fontId="6" fillId="2" borderId="0" xfId="0" applyNumberFormat="1" applyFont="1" applyFill="1" applyBorder="1" applyAlignment="1">
      <alignment horizontal="centerContinuous" vertical="center"/>
    </xf>
    <xf numFmtId="0" fontId="5" fillId="2" borderId="0" xfId="0" applyNumberFormat="1" applyFont="1" applyFill="1" applyBorder="1" applyAlignment="1">
      <alignment horizontal="centerContinuous" vertical="center"/>
    </xf>
    <xf numFmtId="0" fontId="6" fillId="2" borderId="4" xfId="0" applyNumberFormat="1" applyFont="1" applyFill="1" applyBorder="1" applyAlignment="1">
      <alignment horizontal="centerContinuous" vertical="center"/>
    </xf>
    <xf numFmtId="0" fontId="5" fillId="2" borderId="6" xfId="0" applyNumberFormat="1" applyFont="1" applyFill="1" applyBorder="1" applyAlignment="1">
      <alignment horizontal="centerContinuous"/>
    </xf>
    <xf numFmtId="0" fontId="5" fillId="2" borderId="7" xfId="0" applyNumberFormat="1" applyFont="1" applyFill="1" applyBorder="1" applyAlignment="1">
      <alignment horizontal="centerContinuous" vertical="center"/>
    </xf>
    <xf numFmtId="0" fontId="5" fillId="2" borderId="8" xfId="0" applyNumberFormat="1" applyFont="1" applyFill="1" applyBorder="1" applyAlignment="1">
      <alignment horizontal="centerContinuous" vertical="center"/>
    </xf>
    <xf numFmtId="0" fontId="5" fillId="2" borderId="9" xfId="0" applyNumberFormat="1" applyFont="1" applyFill="1" applyBorder="1" applyAlignment="1">
      <alignment horizontal="centerContinuous" vertical="center"/>
    </xf>
    <xf numFmtId="0" fontId="6" fillId="2" borderId="10" xfId="0" applyNumberFormat="1" applyFont="1" applyFill="1" applyBorder="1" applyAlignment="1">
      <alignment horizontal="centerContinuous" vertical="center"/>
    </xf>
    <xf numFmtId="0" fontId="5" fillId="2" borderId="9" xfId="0" applyNumberFormat="1" applyFont="1" applyFill="1" applyBorder="1" applyAlignment="1">
      <alignment horizontal="centerContinuous" vertical="top"/>
    </xf>
    <xf numFmtId="0" fontId="5" fillId="2" borderId="10" xfId="0" applyNumberFormat="1" applyFont="1" applyFill="1" applyBorder="1" applyAlignment="1">
      <alignment horizontal="centerContinuous" vertical="center"/>
    </xf>
    <xf numFmtId="0" fontId="5" fillId="2" borderId="11" xfId="0" applyNumberFormat="1" applyFont="1" applyFill="1" applyBorder="1" applyAlignment="1">
      <alignment horizontal="centerContinuous" vertical="center"/>
    </xf>
    <xf numFmtId="0" fontId="6" fillId="2" borderId="11" xfId="0" applyNumberFormat="1" applyFont="1" applyFill="1" applyBorder="1" applyAlignment="1">
      <alignment horizontal="centerContinuous" vertical="center"/>
    </xf>
    <xf numFmtId="0" fontId="6" fillId="2" borderId="12" xfId="0" applyNumberFormat="1" applyFont="1" applyFill="1" applyBorder="1" applyAlignment="1">
      <alignment vertical="center"/>
    </xf>
    <xf numFmtId="0" fontId="5" fillId="2" borderId="4" xfId="0" applyNumberFormat="1" applyFont="1" applyFill="1" applyBorder="1" applyAlignment="1">
      <alignment vertical="center"/>
    </xf>
    <xf numFmtId="0" fontId="5" fillId="2" borderId="13" xfId="0" applyNumberFormat="1" applyFont="1" applyFill="1" applyBorder="1" applyAlignment="1">
      <alignment horizontal="center" wrapText="1"/>
    </xf>
    <xf numFmtId="0" fontId="5" fillId="2" borderId="13" xfId="0" applyNumberFormat="1" applyFont="1" applyFill="1" applyBorder="1" applyAlignment="1">
      <alignment horizontal="center" vertical="center" wrapText="1"/>
    </xf>
    <xf numFmtId="0" fontId="5" fillId="2" borderId="13" xfId="0" applyNumberFormat="1" applyFont="1" applyFill="1" applyBorder="1" applyAlignment="1">
      <alignment horizontal="center" vertical="top" wrapText="1"/>
    </xf>
    <xf numFmtId="0" fontId="4" fillId="2" borderId="0" xfId="0" applyNumberFormat="1" applyFont="1" applyFill="1" applyBorder="1" applyAlignment="1">
      <alignment vertical="center"/>
    </xf>
    <xf numFmtId="0" fontId="6" fillId="2" borderId="14" xfId="0" applyNumberFormat="1" applyFont="1" applyFill="1" applyBorder="1" applyAlignment="1">
      <alignment vertical="center"/>
    </xf>
    <xf numFmtId="0" fontId="5" fillId="2" borderId="6" xfId="0" applyNumberFormat="1" applyFont="1" applyFill="1" applyBorder="1" applyAlignment="1">
      <alignment vertical="center"/>
    </xf>
    <xf numFmtId="0" fontId="6" fillId="2" borderId="7" xfId="0" applyNumberFormat="1" applyFont="1" applyFill="1" applyBorder="1" applyAlignment="1">
      <alignment vertical="center"/>
    </xf>
    <xf numFmtId="0" fontId="6" fillId="2" borderId="8" xfId="0" applyNumberFormat="1" applyFont="1" applyFill="1" applyBorder="1" applyAlignment="1">
      <alignment vertical="center"/>
    </xf>
    <xf numFmtId="0" fontId="6" fillId="2" borderId="6" xfId="0" applyNumberFormat="1" applyFont="1" applyFill="1" applyBorder="1" applyAlignment="1">
      <alignment vertical="center"/>
    </xf>
    <xf numFmtId="0" fontId="6" fillId="2" borderId="13" xfId="0" applyNumberFormat="1" applyFont="1" applyFill="1" applyBorder="1" applyAlignment="1">
      <alignment vertical="center"/>
    </xf>
    <xf numFmtId="0" fontId="5" fillId="2" borderId="9" xfId="0" applyNumberFormat="1" applyFont="1" applyFill="1" applyBorder="1" applyAlignment="1">
      <alignment vertical="center"/>
    </xf>
    <xf numFmtId="0" fontId="5" fillId="2" borderId="10" xfId="0" applyNumberFormat="1" applyFont="1" applyFill="1" applyBorder="1" applyAlignment="1">
      <alignment vertical="center"/>
    </xf>
    <xf numFmtId="0" fontId="6" fillId="2" borderId="11" xfId="0" applyNumberFormat="1" applyFont="1" applyFill="1" applyBorder="1" applyAlignment="1">
      <alignment vertical="center"/>
    </xf>
    <xf numFmtId="0" fontId="5" fillId="2" borderId="4" xfId="0" applyNumberFormat="1" applyFont="1" applyFill="1" applyBorder="1" applyAlignment="1">
      <alignment horizontal="centerContinuous" vertical="top"/>
    </xf>
    <xf numFmtId="0" fontId="6" fillId="2" borderId="2" xfId="0" applyNumberFormat="1" applyFont="1" applyFill="1" applyBorder="1" applyAlignment="1">
      <alignment horizontal="centerContinuous" vertical="top"/>
    </xf>
    <xf numFmtId="0" fontId="6" fillId="2" borderId="10" xfId="0" applyNumberFormat="1" applyFont="1" applyFill="1" applyBorder="1" applyAlignment="1">
      <alignment horizontal="centerContinuous" vertical="top"/>
    </xf>
    <xf numFmtId="0" fontId="6" fillId="2" borderId="11" xfId="0" applyNumberFormat="1" applyFont="1" applyFill="1" applyBorder="1" applyAlignment="1">
      <alignment horizontal="centerContinuous" vertical="top"/>
    </xf>
    <xf numFmtId="0" fontId="7" fillId="2" borderId="4" xfId="0" applyNumberFormat="1" applyFont="1" applyFill="1" applyBorder="1" applyAlignment="1">
      <alignment horizontal="centerContinuous" vertical="center"/>
    </xf>
    <xf numFmtId="0" fontId="3" fillId="2" borderId="0" xfId="0" applyNumberFormat="1" applyFont="1" applyFill="1" applyBorder="1" applyAlignment="1">
      <alignment horizontal="right" vertical="center"/>
    </xf>
    <xf numFmtId="0" fontId="8" fillId="2" borderId="3" xfId="0" applyNumberFormat="1" applyFont="1" applyFill="1" applyBorder="1" applyAlignment="1">
      <alignment horizontal="centerContinuous" vertical="center" wrapText="1"/>
    </xf>
    <xf numFmtId="0" fontId="3" fillId="2" borderId="0" xfId="0" applyNumberFormat="1" applyFont="1" applyFill="1" applyBorder="1" applyAlignment="1">
      <alignment vertical="center"/>
    </xf>
    <xf numFmtId="0" fontId="6" fillId="2" borderId="4" xfId="0" applyNumberFormat="1" applyFont="1" applyFill="1" applyBorder="1" applyAlignment="1">
      <alignment horizontal="centerContinuous" vertical="center" wrapText="1"/>
    </xf>
    <xf numFmtId="0" fontId="0" fillId="2" borderId="4" xfId="0" applyFill="1" applyBorder="1" applyAlignment="1">
      <alignment horizontal="centerContinuous"/>
    </xf>
    <xf numFmtId="0" fontId="0" fillId="2" borderId="0" xfId="0" applyFill="1"/>
    <xf numFmtId="0" fontId="0" fillId="2" borderId="0" xfId="0" applyFill="1" applyAlignment="1">
      <alignment vertical="center"/>
    </xf>
    <xf numFmtId="0" fontId="6" fillId="2" borderId="0" xfId="0" applyFont="1" applyFill="1"/>
    <xf numFmtId="0" fontId="10" fillId="2" borderId="0" xfId="0" applyFont="1" applyFill="1" applyAlignment="1">
      <alignment vertical="center"/>
    </xf>
    <xf numFmtId="0" fontId="5" fillId="2" borderId="0" xfId="0" applyFont="1" applyFill="1" applyAlignment="1">
      <alignment vertical="center"/>
    </xf>
    <xf numFmtId="0" fontId="5" fillId="2" borderId="3" xfId="0" applyFont="1" applyFill="1" applyBorder="1" applyAlignment="1">
      <alignment horizontal="centerContinuous" vertical="center"/>
    </xf>
    <xf numFmtId="0" fontId="6" fillId="2" borderId="0" xfId="0" applyFont="1" applyFill="1" applyAlignment="1">
      <alignment vertical="center"/>
    </xf>
    <xf numFmtId="0" fontId="6" fillId="2" borderId="4" xfId="0" applyFont="1" applyFill="1" applyBorder="1" applyAlignment="1">
      <alignment horizontal="centerContinuous" vertical="center"/>
    </xf>
    <xf numFmtId="0" fontId="6" fillId="2" borderId="0" xfId="0" applyFont="1" applyFill="1" applyBorder="1" applyAlignment="1">
      <alignment vertical="center"/>
    </xf>
    <xf numFmtId="0" fontId="5" fillId="2" borderId="3" xfId="0" applyFont="1" applyFill="1" applyBorder="1" applyAlignment="1">
      <alignment horizontal="center" vertical="center"/>
    </xf>
    <xf numFmtId="0" fontId="5" fillId="2" borderId="13" xfId="0" applyFont="1" applyFill="1" applyBorder="1" applyAlignment="1">
      <alignment horizontal="center"/>
    </xf>
    <xf numFmtId="0" fontId="5" fillId="2" borderId="13" xfId="0" applyFont="1" applyFill="1" applyBorder="1" applyAlignment="1">
      <alignment horizontal="center" vertical="center"/>
    </xf>
    <xf numFmtId="0" fontId="8" fillId="2" borderId="4" xfId="0" applyNumberFormat="1" applyFont="1" applyFill="1" applyBorder="1" applyAlignment="1">
      <alignment vertical="center"/>
    </xf>
    <xf numFmtId="0" fontId="6" fillId="2" borderId="10" xfId="0" applyFont="1" applyFill="1" applyBorder="1" applyAlignment="1">
      <alignment vertical="center"/>
    </xf>
    <xf numFmtId="0" fontId="5" fillId="2" borderId="0" xfId="0" applyFont="1" applyFill="1" applyBorder="1" applyAlignment="1">
      <alignment horizontal="centerContinuous" vertical="center"/>
    </xf>
    <xf numFmtId="0" fontId="6" fillId="2" borderId="0" xfId="0" applyFont="1" applyFill="1" applyBorder="1" applyAlignment="1">
      <alignment horizontal="centerContinuous" vertical="center"/>
    </xf>
    <xf numFmtId="0" fontId="8" fillId="2" borderId="0" xfId="0" applyNumberFormat="1" applyFont="1" applyFill="1" applyBorder="1" applyAlignment="1">
      <alignment vertical="center"/>
    </xf>
    <xf numFmtId="0" fontId="11" fillId="2" borderId="0" xfId="0" applyFont="1" applyFill="1" applyBorder="1" applyAlignment="1">
      <alignment horizontal="center" vertical="center"/>
    </xf>
    <xf numFmtId="0" fontId="0" fillId="2" borderId="0" xfId="0" applyFill="1" applyAlignment="1"/>
    <xf numFmtId="0" fontId="0" fillId="2" borderId="0" xfId="0" applyNumberFormat="1" applyFill="1" applyAlignment="1">
      <alignment vertical="center"/>
    </xf>
    <xf numFmtId="0" fontId="9" fillId="2" borderId="0" xfId="0" applyFont="1" applyFill="1" applyAlignment="1">
      <alignment vertical="center"/>
    </xf>
    <xf numFmtId="0" fontId="5" fillId="2" borderId="0" xfId="0" applyNumberFormat="1" applyFont="1" applyFill="1" applyAlignment="1">
      <alignment vertical="center"/>
    </xf>
    <xf numFmtId="0" fontId="5" fillId="2" borderId="12" xfId="0" applyFont="1" applyFill="1" applyBorder="1" applyAlignment="1">
      <alignment vertical="center"/>
    </xf>
    <xf numFmtId="0" fontId="5" fillId="2" borderId="14" xfId="0" applyFont="1" applyFill="1" applyBorder="1" applyAlignment="1">
      <alignment vertical="center"/>
    </xf>
    <xf numFmtId="0" fontId="5" fillId="2" borderId="4" xfId="0" applyFont="1" applyFill="1" applyBorder="1" applyAlignment="1">
      <alignment horizontal="centerContinuous" vertical="center"/>
    </xf>
    <xf numFmtId="0" fontId="5" fillId="2" borderId="3" xfId="0" applyFont="1" applyFill="1" applyBorder="1" applyAlignment="1">
      <alignment vertical="center"/>
    </xf>
    <xf numFmtId="0" fontId="5" fillId="2" borderId="5" xfId="0" applyFont="1" applyFill="1" applyBorder="1" applyAlignment="1">
      <alignment horizontal="centerContinuous" vertical="center"/>
    </xf>
    <xf numFmtId="0" fontId="5" fillId="2" borderId="0" xfId="0" applyFont="1" applyFill="1" applyAlignment="1">
      <alignment horizontal="centerContinuous" vertical="center"/>
    </xf>
    <xf numFmtId="0" fontId="5" fillId="2" borderId="15" xfId="0" applyFont="1" applyFill="1" applyBorder="1" applyAlignment="1">
      <alignment horizontal="centerContinuous" vertical="center"/>
    </xf>
    <xf numFmtId="0" fontId="5" fillId="2" borderId="10" xfId="0" applyFont="1" applyFill="1" applyBorder="1" applyAlignment="1">
      <alignment horizontal="centerContinuous" vertical="center"/>
    </xf>
    <xf numFmtId="0" fontId="5" fillId="2" borderId="4" xfId="0" applyFont="1" applyFill="1" applyBorder="1" applyAlignment="1">
      <alignment vertical="center"/>
    </xf>
    <xf numFmtId="0" fontId="8" fillId="2" borderId="2" xfId="0" applyNumberFormat="1" applyFont="1" applyFill="1" applyBorder="1" applyAlignment="1">
      <alignment vertical="center"/>
    </xf>
    <xf numFmtId="0" fontId="5" fillId="2" borderId="9" xfId="0" applyFont="1" applyFill="1" applyBorder="1" applyAlignment="1">
      <alignment horizontal="centerContinuous" vertical="center"/>
    </xf>
    <xf numFmtId="0" fontId="13" fillId="2" borderId="0" xfId="0" applyFont="1" applyFill="1" applyAlignment="1">
      <alignment vertical="center"/>
    </xf>
    <xf numFmtId="0" fontId="1" fillId="2" borderId="0" xfId="0" applyFont="1" applyFill="1" applyAlignment="1"/>
    <xf numFmtId="0" fontId="1" fillId="2" borderId="0" xfId="0" applyNumberFormat="1" applyFont="1" applyFill="1" applyAlignment="1">
      <alignment vertical="center"/>
    </xf>
    <xf numFmtId="0" fontId="1" fillId="2" borderId="0" xfId="0" applyFont="1" applyFill="1"/>
    <xf numFmtId="0" fontId="13" fillId="2" borderId="0" xfId="0" applyNumberFormat="1" applyFont="1" applyFill="1" applyBorder="1" applyAlignment="1">
      <alignment vertical="center"/>
    </xf>
    <xf numFmtId="0" fontId="1" fillId="2" borderId="0" xfId="0" applyNumberFormat="1"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horizontal="centerContinuous" vertical="center"/>
    </xf>
    <xf numFmtId="0" fontId="14" fillId="2" borderId="0" xfId="0" applyNumberFormat="1" applyFont="1" applyFill="1" applyAlignment="1">
      <alignment vertical="center"/>
    </xf>
    <xf numFmtId="0" fontId="15" fillId="2" borderId="0" xfId="0" applyNumberFormat="1" applyFont="1" applyFill="1" applyAlignment="1">
      <alignment vertical="center"/>
    </xf>
    <xf numFmtId="0" fontId="16" fillId="2" borderId="0" xfId="0" applyNumberFormat="1" applyFont="1" applyFill="1" applyAlignment="1">
      <alignment vertical="center"/>
    </xf>
    <xf numFmtId="0" fontId="17" fillId="2" borderId="0" xfId="0" applyNumberFormat="1" applyFont="1" applyFill="1" applyAlignment="1">
      <alignment vertical="center"/>
    </xf>
    <xf numFmtId="0" fontId="5" fillId="2" borderId="4" xfId="0" applyFont="1" applyFill="1" applyBorder="1" applyAlignment="1">
      <alignment horizontal="center" vertical="center"/>
    </xf>
    <xf numFmtId="0" fontId="5" fillId="2" borderId="1" xfId="0" applyFont="1" applyFill="1" applyBorder="1" applyAlignment="1">
      <alignment horizontal="centerContinuous" vertical="center"/>
    </xf>
    <xf numFmtId="0" fontId="18" fillId="2" borderId="0" xfId="0" applyNumberFormat="1" applyFont="1" applyFill="1" applyAlignment="1">
      <alignment vertical="center"/>
    </xf>
    <xf numFmtId="0" fontId="5" fillId="2" borderId="4" xfId="0" applyFont="1" applyFill="1" applyBorder="1" applyAlignment="1">
      <alignment horizontal="center" vertical="center" shrinkToFit="1"/>
    </xf>
    <xf numFmtId="0" fontId="0" fillId="2" borderId="0" xfId="0" applyFill="1" applyBorder="1" applyAlignment="1">
      <alignment vertical="center"/>
    </xf>
    <xf numFmtId="0" fontId="5" fillId="2" borderId="0" xfId="0" applyFont="1" applyFill="1" applyBorder="1" applyAlignment="1">
      <alignment horizontal="center" vertical="center"/>
    </xf>
    <xf numFmtId="0" fontId="19" fillId="2" borderId="3" xfId="0" applyFont="1" applyFill="1" applyBorder="1" applyAlignment="1">
      <alignment horizontal="centerContinuous" vertical="center"/>
    </xf>
    <xf numFmtId="0" fontId="19" fillId="2" borderId="4" xfId="0" applyFont="1" applyFill="1" applyBorder="1" applyAlignment="1">
      <alignment horizontal="centerContinuous" vertical="center"/>
    </xf>
    <xf numFmtId="0" fontId="20" fillId="2" borderId="3" xfId="0" applyFont="1" applyFill="1" applyBorder="1" applyAlignment="1">
      <alignment horizontal="centerContinuous" vertical="center"/>
    </xf>
    <xf numFmtId="0" fontId="20" fillId="2" borderId="4" xfId="0" applyFont="1" applyFill="1" applyBorder="1" applyAlignment="1">
      <alignment horizontal="centerContinuous" vertical="center"/>
    </xf>
    <xf numFmtId="0" fontId="19" fillId="2" borderId="10" xfId="0" applyFont="1" applyFill="1" applyBorder="1" applyAlignment="1">
      <alignment horizontal="centerContinuous" vertical="center"/>
    </xf>
    <xf numFmtId="0" fontId="19" fillId="2" borderId="0" xfId="0" applyFont="1" applyFill="1" applyBorder="1" applyAlignment="1">
      <alignment horizontal="centerContinuous" vertical="center"/>
    </xf>
    <xf numFmtId="0" fontId="34" fillId="2" borderId="16" xfId="2" applyNumberFormat="1" applyFont="1" applyFill="1" applyBorder="1" applyAlignment="1">
      <alignment horizontal="center" vertical="center"/>
    </xf>
    <xf numFmtId="0" fontId="35" fillId="2" borderId="17" xfId="2" applyNumberFormat="1" applyFont="1" applyFill="1" applyBorder="1" applyAlignment="1">
      <alignment vertical="center" wrapText="1" shrinkToFit="1"/>
    </xf>
    <xf numFmtId="176" fontId="10" fillId="0" borderId="18" xfId="2" applyNumberFormat="1" applyFont="1" applyFill="1" applyBorder="1" applyAlignment="1">
      <alignment vertical="center"/>
    </xf>
    <xf numFmtId="176" fontId="10" fillId="0" borderId="16" xfId="2" applyNumberFormat="1" applyFont="1" applyFill="1" applyBorder="1" applyAlignment="1">
      <alignment vertical="center"/>
    </xf>
    <xf numFmtId="176" fontId="10" fillId="3" borderId="19" xfId="2" applyNumberFormat="1" applyFont="1" applyFill="1" applyBorder="1" applyAlignment="1">
      <alignment vertical="center"/>
    </xf>
    <xf numFmtId="176" fontId="10" fillId="0" borderId="17" xfId="2" applyNumberFormat="1" applyFont="1" applyBorder="1" applyAlignment="1">
      <alignment vertical="center"/>
    </xf>
    <xf numFmtId="176" fontId="10" fillId="4" borderId="18" xfId="2" applyNumberFormat="1" applyFont="1" applyFill="1" applyBorder="1" applyAlignment="1">
      <alignment vertical="center"/>
    </xf>
    <xf numFmtId="176" fontId="10" fillId="0" borderId="18" xfId="2" applyNumberFormat="1" applyFont="1" applyBorder="1" applyAlignment="1">
      <alignment vertical="center"/>
    </xf>
    <xf numFmtId="176" fontId="10" fillId="3" borderId="18" xfId="2" applyNumberFormat="1" applyFont="1" applyFill="1" applyBorder="1" applyAlignment="1">
      <alignment vertical="center"/>
    </xf>
    <xf numFmtId="176" fontId="10" fillId="0" borderId="20" xfId="2" applyNumberFormat="1" applyFont="1" applyFill="1" applyBorder="1" applyAlignment="1">
      <alignment vertical="center"/>
    </xf>
    <xf numFmtId="176" fontId="10" fillId="0" borderId="21" xfId="2" applyNumberFormat="1" applyFont="1" applyFill="1" applyBorder="1" applyAlignment="1">
      <alignment vertical="center"/>
    </xf>
    <xf numFmtId="176" fontId="10" fillId="3" borderId="20" xfId="2" applyNumberFormat="1" applyFont="1" applyFill="1" applyBorder="1" applyAlignment="1">
      <alignment vertical="center"/>
    </xf>
    <xf numFmtId="176" fontId="10" fillId="0" borderId="22" xfId="2" applyNumberFormat="1" applyFont="1" applyFill="1" applyBorder="1" applyAlignment="1">
      <alignment vertical="center"/>
    </xf>
    <xf numFmtId="176" fontId="13" fillId="5" borderId="20" xfId="2" applyNumberFormat="1" applyFont="1" applyFill="1" applyBorder="1" applyAlignment="1">
      <alignment vertical="center"/>
    </xf>
    <xf numFmtId="176" fontId="10" fillId="6" borderId="23" xfId="2" applyNumberFormat="1" applyFont="1" applyFill="1" applyBorder="1" applyAlignment="1">
      <alignment vertical="center"/>
    </xf>
    <xf numFmtId="176" fontId="10" fillId="3" borderId="23" xfId="2" applyNumberFormat="1" applyFont="1" applyFill="1" applyBorder="1" applyAlignment="1">
      <alignment vertical="center"/>
    </xf>
    <xf numFmtId="176" fontId="13" fillId="7" borderId="23" xfId="2" applyNumberFormat="1" applyFont="1" applyFill="1" applyBorder="1" applyAlignment="1">
      <alignment horizontal="center" vertical="center"/>
    </xf>
    <xf numFmtId="176" fontId="10" fillId="8" borderId="18" xfId="2" applyNumberFormat="1" applyFont="1" applyFill="1" applyBorder="1" applyAlignment="1">
      <alignment vertical="center"/>
    </xf>
    <xf numFmtId="176" fontId="13" fillId="8" borderId="24" xfId="2" applyNumberFormat="1" applyFont="1" applyFill="1" applyBorder="1" applyAlignment="1">
      <alignment vertical="center"/>
    </xf>
    <xf numFmtId="176" fontId="13" fillId="3" borderId="25" xfId="2" applyNumberFormat="1" applyFont="1" applyFill="1" applyBorder="1" applyAlignment="1">
      <alignment horizontal="center" vertical="center"/>
    </xf>
    <xf numFmtId="176" fontId="13" fillId="0" borderId="21" xfId="2" applyNumberFormat="1" applyFont="1" applyFill="1" applyBorder="1" applyAlignment="1">
      <alignment vertical="center"/>
    </xf>
    <xf numFmtId="176" fontId="10" fillId="4" borderId="16" xfId="2" applyNumberFormat="1" applyFont="1" applyFill="1" applyBorder="1" applyAlignment="1">
      <alignment vertical="center"/>
    </xf>
    <xf numFmtId="176" fontId="13" fillId="8" borderId="17" xfId="2" applyNumberFormat="1" applyFont="1" applyFill="1" applyBorder="1" applyAlignment="1">
      <alignment vertical="center"/>
    </xf>
    <xf numFmtId="176" fontId="13" fillId="8" borderId="21" xfId="2" applyNumberFormat="1" applyFont="1" applyFill="1" applyBorder="1" applyAlignment="1">
      <alignment vertical="center"/>
    </xf>
    <xf numFmtId="176" fontId="13" fillId="3" borderId="18" xfId="2" applyNumberFormat="1" applyFont="1" applyFill="1" applyBorder="1" applyAlignment="1">
      <alignment horizontal="center" vertical="center"/>
    </xf>
    <xf numFmtId="176" fontId="10" fillId="4" borderId="26" xfId="2" applyNumberFormat="1" applyFont="1" applyFill="1" applyBorder="1" applyAlignment="1">
      <alignment vertical="center"/>
    </xf>
    <xf numFmtId="176" fontId="10" fillId="3" borderId="21" xfId="2" applyNumberFormat="1" applyFont="1" applyFill="1" applyBorder="1" applyAlignment="1">
      <alignment vertical="center"/>
    </xf>
    <xf numFmtId="177" fontId="10" fillId="3" borderId="18" xfId="2" applyNumberFormat="1" applyFont="1" applyFill="1" applyBorder="1" applyAlignment="1">
      <alignment vertical="center"/>
    </xf>
    <xf numFmtId="177" fontId="10" fillId="3" borderId="27" xfId="2" applyNumberFormat="1" applyFont="1" applyFill="1" applyBorder="1" applyAlignment="1">
      <alignment vertical="center"/>
    </xf>
    <xf numFmtId="176" fontId="10" fillId="4" borderId="23" xfId="2" applyNumberFormat="1" applyFont="1" applyFill="1" applyBorder="1" applyAlignment="1">
      <alignment vertical="center"/>
    </xf>
    <xf numFmtId="177" fontId="10" fillId="3" borderId="16" xfId="2" applyNumberFormat="1" applyFont="1" applyFill="1" applyBorder="1" applyAlignment="1">
      <alignment vertical="center"/>
    </xf>
    <xf numFmtId="176" fontId="10" fillId="4" borderId="22" xfId="2" applyNumberFormat="1" applyFont="1" applyFill="1" applyBorder="1" applyAlignment="1">
      <alignment vertical="center"/>
    </xf>
    <xf numFmtId="176" fontId="10" fillId="0" borderId="24" xfId="2" applyNumberFormat="1" applyFont="1" applyFill="1" applyBorder="1" applyAlignment="1">
      <alignment vertical="center"/>
    </xf>
    <xf numFmtId="176" fontId="10" fillId="3" borderId="28" xfId="2" applyNumberFormat="1" applyFont="1" applyFill="1" applyBorder="1" applyAlignment="1">
      <alignment vertical="center"/>
    </xf>
    <xf numFmtId="176" fontId="10" fillId="3" borderId="27" xfId="2" applyNumberFormat="1" applyFont="1" applyFill="1" applyBorder="1" applyAlignment="1">
      <alignment vertical="center"/>
    </xf>
    <xf numFmtId="176" fontId="37" fillId="9" borderId="29" xfId="2" applyNumberFormat="1" applyFont="1" applyFill="1" applyBorder="1" applyAlignment="1">
      <alignment vertical="center" shrinkToFit="1"/>
    </xf>
    <xf numFmtId="176" fontId="22" fillId="2" borderId="30" xfId="3" applyNumberFormat="1" applyFont="1" applyFill="1" applyBorder="1" applyAlignment="1">
      <alignment horizontal="center" vertical="center" shrinkToFit="1"/>
    </xf>
    <xf numFmtId="176" fontId="24" fillId="2" borderId="31" xfId="3" applyNumberFormat="1" applyFont="1" applyFill="1" applyBorder="1" applyAlignment="1">
      <alignment horizontal="center" vertical="center"/>
    </xf>
    <xf numFmtId="176" fontId="24" fillId="2" borderId="31" xfId="3" applyNumberFormat="1" applyFont="1" applyFill="1" applyBorder="1" applyAlignment="1">
      <alignment vertical="center"/>
    </xf>
    <xf numFmtId="176" fontId="25" fillId="2" borderId="31" xfId="3" applyNumberFormat="1" applyFont="1" applyFill="1" applyBorder="1" applyAlignment="1">
      <alignment horizontal="center" vertical="center"/>
    </xf>
    <xf numFmtId="176" fontId="22" fillId="2" borderId="32" xfId="3" applyNumberFormat="1" applyFont="1" applyFill="1" applyBorder="1" applyAlignment="1">
      <alignment horizontal="left" vertical="center"/>
    </xf>
    <xf numFmtId="176" fontId="22" fillId="2" borderId="31" xfId="3" applyNumberFormat="1" applyFont="1" applyFill="1" applyBorder="1" applyAlignment="1">
      <alignment horizontal="right" vertical="center"/>
    </xf>
    <xf numFmtId="176" fontId="22" fillId="2" borderId="32" xfId="3" applyNumberFormat="1" applyFont="1" applyFill="1" applyBorder="1" applyAlignment="1">
      <alignment vertical="center"/>
    </xf>
    <xf numFmtId="176" fontId="22" fillId="2" borderId="31" xfId="3" applyNumberFormat="1" applyFont="1" applyFill="1" applyBorder="1" applyAlignment="1">
      <alignment vertical="center"/>
    </xf>
    <xf numFmtId="176" fontId="22" fillId="0" borderId="33" xfId="3" applyNumberFormat="1" applyFont="1" applyFill="1" applyBorder="1" applyAlignment="1">
      <alignment horizontal="right" vertical="center"/>
    </xf>
    <xf numFmtId="176" fontId="26" fillId="2" borderId="31" xfId="3" applyNumberFormat="1" applyFont="1" applyFill="1" applyBorder="1" applyAlignment="1">
      <alignment horizontal="left" vertical="center"/>
    </xf>
    <xf numFmtId="176" fontId="27" fillId="2" borderId="31" xfId="3" applyNumberFormat="1" applyFont="1" applyFill="1" applyBorder="1" applyAlignment="1">
      <alignment vertical="center"/>
    </xf>
    <xf numFmtId="176" fontId="22" fillId="8" borderId="31" xfId="3" applyNumberFormat="1" applyFont="1" applyFill="1" applyBorder="1" applyAlignment="1">
      <alignment vertical="center"/>
    </xf>
    <xf numFmtId="177" fontId="24" fillId="2" borderId="31" xfId="3" applyNumberFormat="1" applyFont="1" applyFill="1" applyBorder="1" applyAlignment="1">
      <alignment vertical="center"/>
    </xf>
    <xf numFmtId="177" fontId="22" fillId="2" borderId="33" xfId="3" applyNumberFormat="1" applyFont="1" applyFill="1" applyBorder="1" applyAlignment="1">
      <alignment horizontal="right" vertical="center"/>
    </xf>
    <xf numFmtId="176" fontId="24" fillId="0" borderId="31" xfId="3" applyNumberFormat="1" applyFont="1" applyFill="1" applyBorder="1" applyAlignment="1">
      <alignment vertical="center"/>
    </xf>
    <xf numFmtId="176" fontId="22" fillId="2" borderId="33" xfId="3" applyNumberFormat="1" applyFont="1" applyFill="1" applyBorder="1" applyAlignment="1">
      <alignment vertical="center"/>
    </xf>
    <xf numFmtId="176" fontId="26" fillId="2" borderId="34" xfId="3" applyNumberFormat="1" applyFont="1" applyFill="1" applyBorder="1" applyAlignment="1">
      <alignment horizontal="right" vertical="center" shrinkToFit="1"/>
    </xf>
    <xf numFmtId="176" fontId="24" fillId="2" borderId="0" xfId="3" applyNumberFormat="1" applyFont="1" applyFill="1" applyAlignment="1">
      <alignment vertical="center"/>
    </xf>
    <xf numFmtId="176" fontId="24" fillId="2" borderId="0" xfId="3" applyNumberFormat="1" applyFont="1" applyFill="1" applyAlignment="1">
      <alignment horizontal="center" vertical="center"/>
    </xf>
    <xf numFmtId="177" fontId="24" fillId="2" borderId="0" xfId="3" applyNumberFormat="1" applyFont="1" applyFill="1" applyAlignment="1">
      <alignment vertical="center"/>
    </xf>
    <xf numFmtId="178" fontId="24" fillId="2" borderId="0" xfId="3" applyNumberFormat="1" applyFont="1" applyFill="1" applyAlignment="1">
      <alignment vertical="center"/>
    </xf>
    <xf numFmtId="179" fontId="24" fillId="2" borderId="0" xfId="3" applyNumberFormat="1" applyFont="1" applyFill="1" applyAlignment="1">
      <alignment vertical="center"/>
    </xf>
    <xf numFmtId="176" fontId="28" fillId="0" borderId="35" xfId="3" applyNumberFormat="1" applyFont="1" applyBorder="1" applyAlignment="1">
      <alignment horizontal="center" vertical="center" wrapText="1"/>
    </xf>
    <xf numFmtId="176" fontId="29" fillId="0" borderId="36" xfId="3" applyNumberFormat="1" applyFont="1" applyBorder="1" applyAlignment="1">
      <alignment horizontal="center" vertical="center" wrapText="1"/>
    </xf>
    <xf numFmtId="176" fontId="28" fillId="0" borderId="37" xfId="3" applyNumberFormat="1" applyFont="1" applyBorder="1" applyAlignment="1">
      <alignment horizontal="center" vertical="center" wrapText="1"/>
    </xf>
    <xf numFmtId="176" fontId="28" fillId="0" borderId="35" xfId="3" applyNumberFormat="1" applyFont="1" applyFill="1" applyBorder="1" applyAlignment="1">
      <alignment horizontal="center" vertical="center" wrapText="1"/>
    </xf>
    <xf numFmtId="176" fontId="28" fillId="0" borderId="36" xfId="3" applyNumberFormat="1" applyFont="1" applyFill="1" applyBorder="1" applyAlignment="1">
      <alignment horizontal="center" vertical="center" wrapText="1"/>
    </xf>
    <xf numFmtId="176" fontId="28" fillId="3" borderId="38" xfId="3" applyNumberFormat="1" applyFont="1" applyFill="1" applyBorder="1" applyAlignment="1">
      <alignment horizontal="center" vertical="center" wrapText="1"/>
    </xf>
    <xf numFmtId="176" fontId="28" fillId="0" borderId="37" xfId="3" applyNumberFormat="1" applyFont="1" applyFill="1" applyBorder="1" applyAlignment="1">
      <alignment horizontal="center" vertical="center" wrapText="1"/>
    </xf>
    <xf numFmtId="176" fontId="28" fillId="4" borderId="35" xfId="3" applyNumberFormat="1" applyFont="1" applyFill="1" applyBorder="1" applyAlignment="1">
      <alignment horizontal="center" vertical="center" wrapText="1"/>
    </xf>
    <xf numFmtId="176" fontId="28" fillId="3" borderId="35" xfId="3" applyNumberFormat="1" applyFont="1" applyFill="1" applyBorder="1" applyAlignment="1">
      <alignment horizontal="center" vertical="center" wrapText="1"/>
    </xf>
    <xf numFmtId="176" fontId="28" fillId="0" borderId="39" xfId="3" applyNumberFormat="1" applyFont="1" applyFill="1" applyBorder="1" applyAlignment="1">
      <alignment horizontal="center" vertical="center" wrapText="1"/>
    </xf>
    <xf numFmtId="176" fontId="28" fillId="0" borderId="40" xfId="3" applyNumberFormat="1" applyFont="1" applyFill="1" applyBorder="1" applyAlignment="1">
      <alignment horizontal="center" vertical="center" wrapText="1"/>
    </xf>
    <xf numFmtId="176" fontId="28" fillId="3" borderId="39" xfId="3" applyNumberFormat="1" applyFont="1" applyFill="1" applyBorder="1" applyAlignment="1">
      <alignment horizontal="center" vertical="center" wrapText="1"/>
    </xf>
    <xf numFmtId="176" fontId="28" fillId="0" borderId="41" xfId="3" applyNumberFormat="1" applyFont="1" applyFill="1" applyBorder="1" applyAlignment="1">
      <alignment horizontal="center" vertical="center" wrapText="1"/>
    </xf>
    <xf numFmtId="176" fontId="28" fillId="5" borderId="39" xfId="3" applyNumberFormat="1" applyFont="1" applyFill="1" applyBorder="1" applyAlignment="1">
      <alignment horizontal="center" vertical="center" wrapText="1"/>
    </xf>
    <xf numFmtId="176" fontId="28" fillId="6" borderId="42" xfId="3" applyNumberFormat="1" applyFont="1" applyFill="1" applyBorder="1" applyAlignment="1">
      <alignment horizontal="center" vertical="center" wrapText="1"/>
    </xf>
    <xf numFmtId="176" fontId="28" fillId="3" borderId="42" xfId="3" applyNumberFormat="1" applyFont="1" applyFill="1" applyBorder="1" applyAlignment="1">
      <alignment horizontal="center" vertical="center" wrapText="1"/>
    </xf>
    <xf numFmtId="176" fontId="28" fillId="7" borderId="42" xfId="3" applyNumberFormat="1" applyFont="1" applyFill="1" applyBorder="1" applyAlignment="1">
      <alignment horizontal="center" vertical="center" wrapText="1"/>
    </xf>
    <xf numFmtId="176" fontId="28" fillId="8" borderId="35" xfId="3" applyNumberFormat="1" applyFont="1" applyFill="1" applyBorder="1" applyAlignment="1">
      <alignment horizontal="center" vertical="center" wrapText="1"/>
    </xf>
    <xf numFmtId="176" fontId="28" fillId="8" borderId="43" xfId="3" applyNumberFormat="1" applyFont="1" applyFill="1" applyBorder="1" applyAlignment="1">
      <alignment horizontal="center" vertical="center" wrapText="1"/>
    </xf>
    <xf numFmtId="176" fontId="28" fillId="3" borderId="44" xfId="3" applyNumberFormat="1" applyFont="1" applyFill="1" applyBorder="1" applyAlignment="1">
      <alignment horizontal="center" vertical="center" wrapText="1"/>
    </xf>
    <xf numFmtId="176" fontId="30" fillId="10" borderId="39" xfId="3" applyNumberFormat="1" applyFont="1" applyFill="1" applyBorder="1" applyAlignment="1">
      <alignment horizontal="center" vertical="center" wrapText="1"/>
    </xf>
    <xf numFmtId="176" fontId="28" fillId="0" borderId="36" xfId="3" applyNumberFormat="1" applyFont="1" applyFill="1" applyBorder="1" applyAlignment="1">
      <alignment horizontal="left" vertical="center" wrapText="1"/>
    </xf>
    <xf numFmtId="176" fontId="28" fillId="4" borderId="36" xfId="3" applyNumberFormat="1" applyFont="1" applyFill="1" applyBorder="1" applyAlignment="1">
      <alignment horizontal="center" vertical="center" wrapText="1"/>
    </xf>
    <xf numFmtId="176" fontId="28" fillId="4" borderId="45" xfId="3" applyNumberFormat="1" applyFont="1" applyFill="1" applyBorder="1" applyAlignment="1">
      <alignment horizontal="center" vertical="center" wrapText="1"/>
    </xf>
    <xf numFmtId="176" fontId="28" fillId="8" borderId="37" xfId="3" applyNumberFormat="1" applyFont="1" applyFill="1" applyBorder="1" applyAlignment="1">
      <alignment horizontal="center" vertical="center" wrapText="1"/>
    </xf>
    <xf numFmtId="176" fontId="28" fillId="8" borderId="40" xfId="3" applyNumberFormat="1" applyFont="1" applyFill="1" applyBorder="1" applyAlignment="1">
      <alignment horizontal="center" vertical="center" wrapText="1"/>
    </xf>
    <xf numFmtId="176" fontId="30" fillId="7" borderId="45" xfId="3" applyNumberFormat="1" applyFont="1" applyFill="1" applyBorder="1" applyAlignment="1">
      <alignment horizontal="center" vertical="center" wrapText="1"/>
    </xf>
    <xf numFmtId="176" fontId="30" fillId="10" borderId="35" xfId="3" applyNumberFormat="1" applyFont="1" applyFill="1" applyBorder="1" applyAlignment="1">
      <alignment horizontal="center" vertical="center" wrapText="1"/>
    </xf>
    <xf numFmtId="176" fontId="29" fillId="0" borderId="36" xfId="3" applyNumberFormat="1" applyFont="1" applyFill="1" applyBorder="1" applyAlignment="1">
      <alignment horizontal="center" vertical="center" wrapText="1"/>
    </xf>
    <xf numFmtId="176" fontId="28" fillId="4" borderId="46" xfId="3" applyNumberFormat="1" applyFont="1" applyFill="1" applyBorder="1" applyAlignment="1">
      <alignment horizontal="center" vertical="center" wrapText="1"/>
    </xf>
    <xf numFmtId="176" fontId="28" fillId="3" borderId="40" xfId="3" applyNumberFormat="1" applyFont="1" applyFill="1" applyBorder="1" applyAlignment="1">
      <alignment horizontal="center" vertical="center" wrapText="1"/>
    </xf>
    <xf numFmtId="177" fontId="28" fillId="3" borderId="35" xfId="3" applyNumberFormat="1" applyFont="1" applyFill="1" applyBorder="1" applyAlignment="1">
      <alignment horizontal="center" vertical="center" wrapText="1"/>
    </xf>
    <xf numFmtId="177" fontId="28" fillId="3" borderId="45" xfId="3" applyNumberFormat="1" applyFont="1" applyFill="1" applyBorder="1" applyAlignment="1">
      <alignment horizontal="center" vertical="center" wrapText="1"/>
    </xf>
    <xf numFmtId="176" fontId="28" fillId="4" borderId="42" xfId="3" applyNumberFormat="1" applyFont="1" applyFill="1" applyBorder="1" applyAlignment="1">
      <alignment horizontal="center" vertical="center" wrapText="1"/>
    </xf>
    <xf numFmtId="176" fontId="28" fillId="3" borderId="36" xfId="3" applyNumberFormat="1" applyFont="1" applyFill="1" applyBorder="1" applyAlignment="1">
      <alignment horizontal="center" vertical="center" wrapText="1"/>
    </xf>
    <xf numFmtId="176" fontId="28" fillId="4" borderId="41" xfId="3" applyNumberFormat="1" applyFont="1" applyFill="1" applyBorder="1" applyAlignment="1">
      <alignment horizontal="center" vertical="center" wrapText="1"/>
    </xf>
    <xf numFmtId="176" fontId="28" fillId="0" borderId="43" xfId="3" applyNumberFormat="1" applyFont="1" applyFill="1" applyBorder="1" applyAlignment="1">
      <alignment horizontal="center" vertical="center" wrapText="1"/>
    </xf>
    <xf numFmtId="176" fontId="28" fillId="3" borderId="47" xfId="3" applyNumberFormat="1" applyFont="1" applyFill="1" applyBorder="1" applyAlignment="1">
      <alignment horizontal="center" vertical="center" wrapText="1"/>
    </xf>
    <xf numFmtId="176" fontId="28" fillId="3" borderId="45" xfId="3" applyNumberFormat="1" applyFont="1" applyFill="1" applyBorder="1" applyAlignment="1">
      <alignment horizontal="center" vertical="center" wrapText="1"/>
    </xf>
    <xf numFmtId="176" fontId="31" fillId="9" borderId="48" xfId="3" applyNumberFormat="1" applyFont="1" applyFill="1" applyBorder="1" applyAlignment="1">
      <alignment horizontal="center" vertical="center" wrapText="1"/>
    </xf>
    <xf numFmtId="176" fontId="28" fillId="3" borderId="18" xfId="3" applyNumberFormat="1" applyFont="1" applyFill="1" applyBorder="1" applyAlignment="1">
      <alignment horizontal="center" vertical="center" wrapText="1"/>
    </xf>
    <xf numFmtId="176" fontId="30" fillId="10" borderId="18" xfId="3" applyNumberFormat="1" applyFont="1" applyFill="1" applyBorder="1" applyAlignment="1">
      <alignment horizontal="center" vertical="center" wrapText="1"/>
    </xf>
    <xf numFmtId="176" fontId="28" fillId="2" borderId="18" xfId="3" applyNumberFormat="1" applyFont="1" applyFill="1" applyBorder="1" applyAlignment="1">
      <alignment horizontal="center" vertical="center" wrapText="1"/>
    </xf>
    <xf numFmtId="176" fontId="28" fillId="2" borderId="16" xfId="3" applyNumberFormat="1" applyFont="1" applyFill="1" applyBorder="1" applyAlignment="1">
      <alignment horizontal="center" vertical="center" wrapText="1"/>
    </xf>
    <xf numFmtId="176" fontId="28" fillId="2" borderId="0" xfId="3" applyNumberFormat="1" applyFont="1" applyFill="1" applyAlignment="1">
      <alignment horizontal="center" vertical="center" wrapText="1"/>
    </xf>
    <xf numFmtId="177" fontId="28" fillId="2" borderId="18" xfId="3" applyNumberFormat="1" applyFont="1" applyFill="1" applyBorder="1" applyAlignment="1">
      <alignment horizontal="center" vertical="center" wrapText="1"/>
    </xf>
    <xf numFmtId="178" fontId="28" fillId="2" borderId="18" xfId="3" applyNumberFormat="1" applyFont="1" applyFill="1" applyBorder="1" applyAlignment="1">
      <alignment horizontal="center" vertical="center" wrapText="1"/>
    </xf>
    <xf numFmtId="179" fontId="28" fillId="2" borderId="18" xfId="3" applyNumberFormat="1" applyFont="1" applyFill="1" applyBorder="1" applyAlignment="1">
      <alignment horizontal="center" vertical="center" wrapText="1"/>
    </xf>
    <xf numFmtId="176" fontId="10" fillId="2" borderId="0" xfId="3" applyNumberFormat="1" applyFont="1" applyFill="1" applyAlignment="1">
      <alignment vertical="center"/>
    </xf>
    <xf numFmtId="176" fontId="28" fillId="0" borderId="0" xfId="3" applyNumberFormat="1" applyFont="1" applyAlignment="1">
      <alignment horizontal="center" vertical="center" wrapText="1"/>
    </xf>
    <xf numFmtId="0" fontId="32" fillId="0" borderId="18" xfId="3" applyNumberFormat="1" applyFont="1" applyBorder="1" applyAlignment="1">
      <alignment horizontal="right" vertical="center" shrinkToFit="1"/>
    </xf>
    <xf numFmtId="0" fontId="32" fillId="0" borderId="0" xfId="3" applyNumberFormat="1" applyFont="1" applyAlignment="1">
      <alignment horizontal="right" vertical="center"/>
    </xf>
    <xf numFmtId="0" fontId="29" fillId="0" borderId="0" xfId="3" applyNumberFormat="1" applyFont="1" applyBorder="1" applyAlignment="1">
      <alignment horizontal="right" vertical="center"/>
    </xf>
    <xf numFmtId="0" fontId="28" fillId="0" borderId="49" xfId="3" applyNumberFormat="1" applyFont="1" applyBorder="1" applyAlignment="1">
      <alignment horizontal="right" vertical="center"/>
    </xf>
    <xf numFmtId="0" fontId="28" fillId="0" borderId="22" xfId="3" applyNumberFormat="1" applyFont="1" applyFill="1" applyBorder="1" applyAlignment="1">
      <alignment horizontal="right" vertical="center"/>
    </xf>
    <xf numFmtId="0" fontId="31" fillId="11" borderId="22" xfId="3" applyNumberFormat="1" applyFont="1" applyFill="1" applyBorder="1" applyAlignment="1">
      <alignment horizontal="left" vertical="center"/>
    </xf>
    <xf numFmtId="0" fontId="28" fillId="11" borderId="22" xfId="3" applyNumberFormat="1" applyFont="1" applyFill="1" applyBorder="1" applyAlignment="1">
      <alignment horizontal="right" vertical="center"/>
    </xf>
    <xf numFmtId="0" fontId="32" fillId="0" borderId="20" xfId="3" applyNumberFormat="1" applyFont="1" applyFill="1" applyBorder="1" applyAlignment="1">
      <alignment horizontal="right" vertical="center"/>
    </xf>
    <xf numFmtId="0" fontId="32" fillId="0" borderId="21" xfId="3" applyNumberFormat="1" applyFont="1" applyFill="1" applyBorder="1" applyAlignment="1">
      <alignment horizontal="right" vertical="center"/>
    </xf>
    <xf numFmtId="0" fontId="32" fillId="0" borderId="18" xfId="3" applyNumberFormat="1" applyFont="1" applyFill="1" applyBorder="1" applyAlignment="1">
      <alignment horizontal="right" vertical="center"/>
    </xf>
    <xf numFmtId="0" fontId="32" fillId="0" borderId="16" xfId="3" applyNumberFormat="1" applyFont="1" applyFill="1" applyBorder="1" applyAlignment="1">
      <alignment horizontal="right" vertical="center"/>
    </xf>
    <xf numFmtId="0" fontId="32" fillId="3" borderId="20" xfId="3" applyNumberFormat="1" applyFont="1" applyFill="1" applyBorder="1" applyAlignment="1">
      <alignment horizontal="right" vertical="center"/>
    </xf>
    <xf numFmtId="0" fontId="32" fillId="0" borderId="22" xfId="3" applyNumberFormat="1" applyFont="1" applyFill="1" applyBorder="1" applyAlignment="1">
      <alignment horizontal="right" vertical="center"/>
    </xf>
    <xf numFmtId="0" fontId="28" fillId="5" borderId="20" xfId="3" applyNumberFormat="1" applyFont="1" applyFill="1" applyBorder="1" applyAlignment="1">
      <alignment horizontal="right" vertical="center"/>
    </xf>
    <xf numFmtId="0" fontId="32" fillId="6" borderId="23" xfId="3" applyNumberFormat="1" applyFont="1" applyFill="1" applyBorder="1" applyAlignment="1">
      <alignment horizontal="right" vertical="center"/>
    </xf>
    <xf numFmtId="0" fontId="32" fillId="3" borderId="23" xfId="3" applyNumberFormat="1" applyFont="1" applyFill="1" applyBorder="1" applyAlignment="1">
      <alignment horizontal="right" vertical="center"/>
    </xf>
    <xf numFmtId="0" fontId="32" fillId="7" borderId="23" xfId="3" applyNumberFormat="1" applyFont="1" applyFill="1" applyBorder="1" applyAlignment="1">
      <alignment horizontal="right" vertical="center"/>
    </xf>
    <xf numFmtId="0" fontId="32" fillId="8" borderId="18" xfId="3" applyNumberFormat="1" applyFont="1" applyFill="1" applyBorder="1" applyAlignment="1">
      <alignment horizontal="right" vertical="center"/>
    </xf>
    <xf numFmtId="0" fontId="28" fillId="8" borderId="24" xfId="3" applyNumberFormat="1" applyFont="1" applyFill="1" applyBorder="1" applyAlignment="1">
      <alignment horizontal="right" vertical="center"/>
    </xf>
    <xf numFmtId="0" fontId="28" fillId="3" borderId="25" xfId="3" applyNumberFormat="1" applyFont="1" applyFill="1" applyBorder="1" applyAlignment="1">
      <alignment horizontal="right" vertical="center"/>
    </xf>
    <xf numFmtId="0" fontId="28" fillId="0" borderId="21" xfId="3" applyNumberFormat="1" applyFont="1" applyFill="1" applyBorder="1" applyAlignment="1">
      <alignment horizontal="right" vertical="center"/>
    </xf>
    <xf numFmtId="0" fontId="30" fillId="10" borderId="20" xfId="3" applyNumberFormat="1" applyFont="1" applyFill="1" applyBorder="1" applyAlignment="1">
      <alignment horizontal="right" vertical="center"/>
    </xf>
    <xf numFmtId="0" fontId="30" fillId="12" borderId="23" xfId="3" applyNumberFormat="1" applyFont="1" applyFill="1" applyBorder="1" applyAlignment="1">
      <alignment horizontal="right" vertical="center"/>
    </xf>
    <xf numFmtId="0" fontId="32" fillId="4" borderId="16" xfId="3" applyNumberFormat="1" applyFont="1" applyFill="1" applyBorder="1" applyAlignment="1">
      <alignment horizontal="right" vertical="center"/>
    </xf>
    <xf numFmtId="0" fontId="32" fillId="4" borderId="27" xfId="3" applyNumberFormat="1" applyFont="1" applyFill="1" applyBorder="1" applyAlignment="1">
      <alignment horizontal="right" vertical="center"/>
    </xf>
    <xf numFmtId="0" fontId="32" fillId="3" borderId="19" xfId="3" applyNumberFormat="1" applyFont="1" applyFill="1" applyBorder="1" applyAlignment="1">
      <alignment horizontal="right" vertical="center"/>
    </xf>
    <xf numFmtId="0" fontId="28" fillId="8" borderId="17" xfId="3" applyNumberFormat="1" applyFont="1" applyFill="1" applyBorder="1" applyAlignment="1">
      <alignment horizontal="right" vertical="center"/>
    </xf>
    <xf numFmtId="0" fontId="28" fillId="8" borderId="21" xfId="3" applyNumberFormat="1" applyFont="1" applyFill="1" applyBorder="1" applyAlignment="1">
      <alignment horizontal="right" vertical="center"/>
    </xf>
    <xf numFmtId="0" fontId="30" fillId="7" borderId="27" xfId="3" applyNumberFormat="1" applyFont="1" applyFill="1" applyBorder="1" applyAlignment="1">
      <alignment horizontal="right" vertical="center"/>
    </xf>
    <xf numFmtId="0" fontId="32" fillId="4" borderId="18" xfId="3" applyNumberFormat="1" applyFont="1" applyFill="1" applyBorder="1" applyAlignment="1">
      <alignment horizontal="right" vertical="center"/>
    </xf>
    <xf numFmtId="0" fontId="32" fillId="3" borderId="18" xfId="3" applyNumberFormat="1" applyFont="1" applyFill="1" applyBorder="1" applyAlignment="1">
      <alignment horizontal="right" vertical="center"/>
    </xf>
    <xf numFmtId="0" fontId="33" fillId="0" borderId="16" xfId="3" applyNumberFormat="1" applyFont="1" applyFill="1" applyBorder="1" applyAlignment="1">
      <alignment horizontal="right" vertical="center"/>
    </xf>
    <xf numFmtId="0" fontId="32" fillId="4" borderId="16" xfId="3" quotePrefix="1" applyNumberFormat="1" applyFont="1" applyFill="1" applyBorder="1" applyAlignment="1">
      <alignment horizontal="right" vertical="center"/>
    </xf>
    <xf numFmtId="0" fontId="32" fillId="4" borderId="26" xfId="3" applyNumberFormat="1" applyFont="1" applyFill="1" applyBorder="1" applyAlignment="1">
      <alignment horizontal="right" vertical="center"/>
    </xf>
    <xf numFmtId="0" fontId="32" fillId="3" borderId="21" xfId="3" applyNumberFormat="1" applyFont="1" applyFill="1" applyBorder="1" applyAlignment="1">
      <alignment horizontal="right" vertical="center"/>
    </xf>
    <xf numFmtId="0" fontId="32" fillId="3" borderId="27" xfId="3" applyNumberFormat="1" applyFont="1" applyFill="1" applyBorder="1" applyAlignment="1">
      <alignment horizontal="right" vertical="center"/>
    </xf>
    <xf numFmtId="0" fontId="32" fillId="4" borderId="18" xfId="3" quotePrefix="1" applyNumberFormat="1" applyFont="1" applyFill="1" applyBorder="1" applyAlignment="1">
      <alignment horizontal="right" vertical="center"/>
    </xf>
    <xf numFmtId="0" fontId="32" fillId="4" borderId="23" xfId="3" quotePrefix="1" applyNumberFormat="1" applyFont="1" applyFill="1" applyBorder="1" applyAlignment="1">
      <alignment horizontal="right" vertical="center" wrapText="1"/>
    </xf>
    <xf numFmtId="0" fontId="32" fillId="3" borderId="16" xfId="3" applyNumberFormat="1" applyFont="1" applyFill="1" applyBorder="1" applyAlignment="1">
      <alignment horizontal="right" vertical="center"/>
    </xf>
    <xf numFmtId="0" fontId="32" fillId="0" borderId="18" xfId="3" quotePrefix="1" applyNumberFormat="1" applyFont="1" applyFill="1" applyBorder="1" applyAlignment="1">
      <alignment horizontal="right" vertical="center"/>
    </xf>
    <xf numFmtId="0" fontId="32" fillId="4" borderId="22" xfId="3" quotePrefix="1" applyNumberFormat="1" applyFont="1" applyFill="1" applyBorder="1" applyAlignment="1">
      <alignment horizontal="right" vertical="center"/>
    </xf>
    <xf numFmtId="0" fontId="32" fillId="4" borderId="23" xfId="3" quotePrefix="1" applyNumberFormat="1" applyFont="1" applyFill="1" applyBorder="1" applyAlignment="1">
      <alignment horizontal="right" vertical="center"/>
    </xf>
    <xf numFmtId="0" fontId="32" fillId="0" borderId="24" xfId="3" applyNumberFormat="1" applyFont="1" applyFill="1" applyBorder="1" applyAlignment="1">
      <alignment horizontal="center" vertical="center"/>
    </xf>
    <xf numFmtId="0" fontId="32" fillId="3" borderId="28" xfId="3" applyNumberFormat="1" applyFont="1" applyFill="1" applyBorder="1" applyAlignment="1">
      <alignment horizontal="center" vertical="center"/>
    </xf>
    <xf numFmtId="0" fontId="32" fillId="0" borderId="21" xfId="3" applyNumberFormat="1" applyFont="1" applyFill="1" applyBorder="1" applyAlignment="1">
      <alignment horizontal="center" vertical="center"/>
    </xf>
    <xf numFmtId="0" fontId="32" fillId="3" borderId="18" xfId="3" applyNumberFormat="1" applyFont="1" applyFill="1" applyBorder="1" applyAlignment="1">
      <alignment horizontal="center" vertical="center"/>
    </xf>
    <xf numFmtId="0" fontId="32" fillId="3" borderId="27" xfId="3" applyNumberFormat="1" applyFont="1" applyFill="1" applyBorder="1" applyAlignment="1">
      <alignment horizontal="center" vertical="center"/>
    </xf>
    <xf numFmtId="0" fontId="32" fillId="0" borderId="22" xfId="3" quotePrefix="1" applyNumberFormat="1" applyFont="1" applyFill="1" applyBorder="1" applyAlignment="1">
      <alignment horizontal="right" vertical="center"/>
    </xf>
    <xf numFmtId="0" fontId="31" fillId="9" borderId="29" xfId="3" applyNumberFormat="1" applyFont="1" applyFill="1" applyBorder="1" applyAlignment="1">
      <alignment horizontal="right" vertical="center" shrinkToFit="1"/>
    </xf>
    <xf numFmtId="0" fontId="30" fillId="10" borderId="18" xfId="3" applyNumberFormat="1" applyFont="1" applyFill="1" applyBorder="1" applyAlignment="1">
      <alignment horizontal="right" vertical="center"/>
    </xf>
    <xf numFmtId="0" fontId="32" fillId="2" borderId="0" xfId="3" applyNumberFormat="1" applyFont="1" applyFill="1" applyAlignment="1">
      <alignment horizontal="right" vertical="center"/>
    </xf>
    <xf numFmtId="0" fontId="32" fillId="2" borderId="18" xfId="3" applyNumberFormat="1" applyFont="1" applyFill="1" applyBorder="1" applyAlignment="1">
      <alignment horizontal="right" vertical="center"/>
    </xf>
    <xf numFmtId="178" fontId="32" fillId="2" borderId="18" xfId="3" applyNumberFormat="1" applyFont="1" applyFill="1" applyBorder="1" applyAlignment="1">
      <alignment horizontal="right" vertical="center"/>
    </xf>
    <xf numFmtId="179" fontId="32" fillId="2" borderId="18" xfId="3" applyNumberFormat="1" applyFont="1" applyFill="1" applyBorder="1" applyAlignment="1">
      <alignment horizontal="right" vertical="center"/>
    </xf>
    <xf numFmtId="176" fontId="10" fillId="0" borderId="18" xfId="3" applyNumberFormat="1" applyFont="1" applyBorder="1" applyAlignment="1">
      <alignment horizontal="center" vertical="center"/>
    </xf>
    <xf numFmtId="176" fontId="10" fillId="2" borderId="18" xfId="3" applyNumberFormat="1" applyFont="1" applyFill="1" applyBorder="1" applyAlignment="1">
      <alignment horizontal="center" vertical="center"/>
    </xf>
    <xf numFmtId="176" fontId="10" fillId="2" borderId="0" xfId="3" applyNumberFormat="1" applyFont="1" applyFill="1" applyAlignment="1">
      <alignment vertical="center" shrinkToFit="1"/>
    </xf>
    <xf numFmtId="176" fontId="10" fillId="2" borderId="0" xfId="3" applyNumberFormat="1" applyFont="1" applyFill="1" applyAlignment="1">
      <alignment horizontal="center" vertical="center"/>
    </xf>
    <xf numFmtId="176" fontId="42" fillId="2" borderId="0" xfId="3" applyNumberFormat="1" applyFont="1" applyFill="1" applyAlignment="1">
      <alignment horizontal="center" vertical="center"/>
    </xf>
    <xf numFmtId="176" fontId="13" fillId="2" borderId="0" xfId="3" applyNumberFormat="1" applyFont="1" applyFill="1" applyAlignment="1">
      <alignment horizontal="center" vertical="center"/>
    </xf>
    <xf numFmtId="176" fontId="13" fillId="2" borderId="0" xfId="3" applyNumberFormat="1" applyFont="1" applyFill="1" applyAlignment="1">
      <alignment vertical="center"/>
    </xf>
    <xf numFmtId="176" fontId="13" fillId="0" borderId="0" xfId="3" applyNumberFormat="1" applyFont="1" applyFill="1" applyAlignment="1">
      <alignment vertical="center"/>
    </xf>
    <xf numFmtId="176" fontId="36" fillId="2" borderId="0" xfId="3" applyNumberFormat="1" applyFont="1" applyFill="1" applyAlignment="1">
      <alignment vertical="center"/>
    </xf>
    <xf numFmtId="176" fontId="28" fillId="2" borderId="0" xfId="3" applyNumberFormat="1" applyFont="1" applyFill="1" applyAlignment="1">
      <alignment vertical="center"/>
    </xf>
    <xf numFmtId="176" fontId="10" fillId="0" borderId="0" xfId="3" applyNumberFormat="1" applyFont="1" applyFill="1" applyAlignment="1">
      <alignment vertical="center"/>
    </xf>
    <xf numFmtId="177" fontId="10" fillId="2" borderId="0" xfId="3" applyNumberFormat="1" applyFont="1" applyFill="1" applyAlignment="1">
      <alignment vertical="center"/>
    </xf>
    <xf numFmtId="176" fontId="42" fillId="2" borderId="0" xfId="3" applyNumberFormat="1" applyFont="1" applyFill="1" applyAlignment="1">
      <alignment vertical="center" shrinkToFit="1"/>
    </xf>
    <xf numFmtId="178" fontId="10" fillId="2" borderId="0" xfId="3" applyNumberFormat="1" applyFont="1" applyFill="1" applyAlignment="1">
      <alignment vertical="center"/>
    </xf>
    <xf numFmtId="179" fontId="10" fillId="2" borderId="0" xfId="3" applyNumberFormat="1" applyFont="1" applyFill="1" applyAlignment="1">
      <alignment vertical="center"/>
    </xf>
    <xf numFmtId="176" fontId="32" fillId="2" borderId="0" xfId="3" applyNumberFormat="1" applyFont="1" applyFill="1" applyAlignment="1">
      <alignment vertical="center"/>
    </xf>
    <xf numFmtId="177" fontId="10" fillId="0" borderId="0" xfId="3" applyNumberFormat="1" applyFont="1" applyFill="1" applyAlignment="1">
      <alignment vertical="center"/>
    </xf>
    <xf numFmtId="176" fontId="32" fillId="2" borderId="0" xfId="3" applyNumberFormat="1" applyFont="1" applyFill="1" applyAlignment="1">
      <alignment vertical="center" shrinkToFit="1"/>
    </xf>
    <xf numFmtId="176" fontId="32" fillId="2" borderId="0" xfId="3" applyNumberFormat="1" applyFont="1" applyFill="1" applyAlignment="1">
      <alignment horizontal="center" vertical="center"/>
    </xf>
    <xf numFmtId="176" fontId="29" fillId="2" borderId="0" xfId="3" applyNumberFormat="1" applyFont="1" applyFill="1" applyAlignment="1">
      <alignment horizontal="center" vertical="center"/>
    </xf>
    <xf numFmtId="176" fontId="28" fillId="2" borderId="0" xfId="3" applyNumberFormat="1" applyFont="1" applyFill="1" applyAlignment="1">
      <alignment horizontal="center" vertical="center"/>
    </xf>
    <xf numFmtId="176" fontId="30" fillId="2" borderId="0" xfId="3" applyNumberFormat="1" applyFont="1" applyFill="1" applyAlignment="1">
      <alignment vertical="center"/>
    </xf>
    <xf numFmtId="177" fontId="32" fillId="2" borderId="0" xfId="3" applyNumberFormat="1" applyFont="1" applyFill="1" applyAlignment="1">
      <alignment vertical="center"/>
    </xf>
    <xf numFmtId="176" fontId="29" fillId="2" borderId="0" xfId="3" applyNumberFormat="1" applyFont="1" applyFill="1" applyAlignment="1">
      <alignment vertical="center" shrinkToFit="1"/>
    </xf>
    <xf numFmtId="178" fontId="32" fillId="2" borderId="0" xfId="3" applyNumberFormat="1" applyFont="1" applyFill="1" applyAlignment="1">
      <alignment vertical="center"/>
    </xf>
    <xf numFmtId="179" fontId="32" fillId="2" borderId="0" xfId="3" applyNumberFormat="1" applyFont="1" applyFill="1" applyAlignment="1">
      <alignment vertical="center"/>
    </xf>
    <xf numFmtId="177" fontId="32" fillId="0" borderId="0" xfId="3" applyNumberFormat="1" applyFont="1" applyFill="1" applyAlignment="1">
      <alignment vertical="center"/>
    </xf>
    <xf numFmtId="176" fontId="28" fillId="0" borderId="0" xfId="3" applyNumberFormat="1" applyFont="1" applyFill="1" applyAlignment="1">
      <alignment vertical="center"/>
    </xf>
    <xf numFmtId="176" fontId="32" fillId="0" borderId="0" xfId="3" applyNumberFormat="1" applyFont="1" applyFill="1" applyAlignment="1">
      <alignment vertical="center"/>
    </xf>
    <xf numFmtId="0" fontId="43" fillId="0" borderId="0" xfId="0" applyFont="1" applyAlignment="1">
      <alignment horizontal="justify"/>
    </xf>
    <xf numFmtId="0" fontId="45" fillId="0" borderId="0" xfId="0" applyFont="1" applyAlignment="1">
      <alignment horizontal="justify"/>
    </xf>
    <xf numFmtId="0" fontId="47" fillId="0" borderId="0" xfId="0" applyFont="1" applyAlignment="1">
      <alignment horizontal="justify"/>
    </xf>
    <xf numFmtId="0" fontId="48" fillId="0" borderId="0" xfId="0" applyFont="1" applyAlignment="1">
      <alignment horizontal="justify"/>
    </xf>
    <xf numFmtId="0" fontId="44" fillId="0" borderId="0" xfId="0" applyFont="1" applyAlignment="1"/>
    <xf numFmtId="0" fontId="46" fillId="0" borderId="0" xfId="0" applyFont="1" applyAlignment="1"/>
    <xf numFmtId="0" fontId="48" fillId="0" borderId="0" xfId="0" applyFont="1" applyAlignment="1">
      <alignment horizontal="center" vertical="center"/>
    </xf>
    <xf numFmtId="0" fontId="0" fillId="0" borderId="0" xfId="0" applyAlignment="1">
      <alignment horizontal="center" vertical="center"/>
    </xf>
    <xf numFmtId="0" fontId="48" fillId="0" borderId="0" xfId="0" applyFont="1" applyAlignment="1">
      <alignment vertical="center"/>
    </xf>
    <xf numFmtId="0" fontId="48" fillId="0" borderId="0" xfId="0" applyFont="1" applyAlignment="1">
      <alignment horizontal="left" vertical="center"/>
    </xf>
    <xf numFmtId="0" fontId="47" fillId="0" borderId="0" xfId="0" applyFont="1" applyAlignment="1"/>
    <xf numFmtId="0" fontId="0" fillId="0" borderId="0" xfId="0" applyAlignment="1">
      <alignment vertical="center"/>
    </xf>
    <xf numFmtId="49" fontId="10" fillId="2" borderId="18" xfId="3" applyNumberFormat="1" applyFont="1" applyFill="1" applyBorder="1" applyAlignment="1">
      <alignment vertical="center" shrinkToFit="1"/>
    </xf>
    <xf numFmtId="38" fontId="5" fillId="2" borderId="3" xfId="2" applyFont="1" applyFill="1" applyBorder="1" applyAlignment="1">
      <alignment horizontal="centerContinuous" vertical="center"/>
    </xf>
    <xf numFmtId="0" fontId="20" fillId="2" borderId="4" xfId="0" applyNumberFormat="1" applyFont="1" applyFill="1" applyBorder="1" applyAlignment="1">
      <alignment vertical="center"/>
    </xf>
    <xf numFmtId="0" fontId="18" fillId="2" borderId="0" xfId="0" applyFont="1" applyFill="1" applyBorder="1" applyAlignment="1">
      <alignment vertical="center"/>
    </xf>
    <xf numFmtId="0" fontId="18" fillId="2" borderId="10" xfId="0" applyFont="1" applyFill="1" applyBorder="1" applyAlignment="1">
      <alignment vertical="center"/>
    </xf>
    <xf numFmtId="0" fontId="5" fillId="2" borderId="4" xfId="0" applyNumberFormat="1" applyFont="1" applyFill="1" applyBorder="1" applyAlignment="1">
      <alignment horizontal="center" vertical="center"/>
    </xf>
    <xf numFmtId="0" fontId="5" fillId="2" borderId="3" xfId="0" applyNumberFormat="1" applyFont="1" applyFill="1" applyBorder="1" applyAlignment="1">
      <alignment horizontal="right" vertical="center"/>
    </xf>
    <xf numFmtId="0" fontId="0" fillId="0" borderId="0" xfId="0" applyBorder="1"/>
    <xf numFmtId="0" fontId="0" fillId="0" borderId="0" xfId="0" applyBorder="1" applyAlignment="1">
      <alignment vertical="center"/>
    </xf>
    <xf numFmtId="0" fontId="49" fillId="0" borderId="0" xfId="0" applyFont="1" applyAlignment="1">
      <alignment vertical="center"/>
    </xf>
    <xf numFmtId="181" fontId="5" fillId="2" borderId="4" xfId="0" applyNumberFormat="1" applyFont="1" applyFill="1" applyBorder="1" applyAlignment="1">
      <alignment vertical="center"/>
    </xf>
    <xf numFmtId="181" fontId="5" fillId="2" borderId="2" xfId="0" applyNumberFormat="1" applyFont="1" applyFill="1" applyBorder="1" applyAlignment="1">
      <alignment vertical="center"/>
    </xf>
    <xf numFmtId="0" fontId="5" fillId="2" borderId="3" xfId="0" applyNumberFormat="1" applyFont="1" applyFill="1" applyBorder="1" applyAlignment="1">
      <alignment vertical="center"/>
    </xf>
    <xf numFmtId="0" fontId="5" fillId="2" borderId="2" xfId="0" applyNumberFormat="1" applyFont="1" applyFill="1" applyBorder="1" applyAlignment="1">
      <alignment vertical="center"/>
    </xf>
    <xf numFmtId="0" fontId="6" fillId="2" borderId="50" xfId="0" applyNumberFormat="1" applyFont="1" applyFill="1" applyBorder="1" applyAlignment="1">
      <alignment horizontal="centerContinuous" vertical="center"/>
    </xf>
    <xf numFmtId="0" fontId="5" fillId="2" borderId="5" xfId="0" applyNumberFormat="1" applyFont="1" applyFill="1" applyBorder="1" applyAlignment="1">
      <alignment horizontal="centerContinuous" vertical="top"/>
    </xf>
    <xf numFmtId="0" fontId="5" fillId="2" borderId="51" xfId="0" applyNumberFormat="1" applyFont="1" applyFill="1" applyBorder="1" applyAlignment="1">
      <alignment horizontal="centerContinuous" vertical="center"/>
    </xf>
    <xf numFmtId="0" fontId="6" fillId="2" borderId="4" xfId="0" applyFont="1" applyFill="1" applyBorder="1" applyAlignment="1">
      <alignment horizontal="centerContinuous"/>
    </xf>
    <xf numFmtId="0" fontId="0" fillId="2" borderId="4" xfId="0" applyNumberFormat="1" applyFill="1" applyBorder="1" applyAlignment="1">
      <alignment horizontal="centerContinuous" vertical="center"/>
    </xf>
    <xf numFmtId="0" fontId="5" fillId="2" borderId="6" xfId="0" applyFont="1" applyFill="1" applyBorder="1" applyAlignment="1">
      <alignment horizontal="centerContinuous" vertical="center"/>
    </xf>
    <xf numFmtId="0" fontId="6" fillId="2" borderId="7" xfId="0" applyFont="1" applyFill="1" applyBorder="1" applyAlignment="1">
      <alignment horizontal="centerContinuous"/>
    </xf>
    <xf numFmtId="0" fontId="6" fillId="2" borderId="52" xfId="0" applyFont="1" applyFill="1" applyBorder="1" applyAlignment="1">
      <alignment horizontal="centerContinuous"/>
    </xf>
    <xf numFmtId="0" fontId="6" fillId="2" borderId="8" xfId="0" applyFont="1" applyFill="1" applyBorder="1" applyAlignment="1">
      <alignment horizontal="centerContinuous"/>
    </xf>
    <xf numFmtId="0" fontId="6" fillId="2" borderId="5" xfId="0" applyFont="1" applyFill="1" applyBorder="1"/>
    <xf numFmtId="0" fontId="20" fillId="2" borderId="2" xfId="0" applyNumberFormat="1" applyFont="1" applyFill="1" applyBorder="1" applyAlignment="1">
      <alignment vertical="center"/>
    </xf>
    <xf numFmtId="0" fontId="5" fillId="2" borderId="6" xfId="0" applyNumberFormat="1" applyFont="1" applyFill="1" applyBorder="1" applyAlignment="1">
      <alignment horizontal="centerContinuous" vertical="center"/>
    </xf>
    <xf numFmtId="0" fontId="6" fillId="2" borderId="7" xfId="0" applyNumberFormat="1" applyFont="1" applyFill="1" applyBorder="1" applyAlignment="1">
      <alignment horizontal="centerContinuous" vertical="center"/>
    </xf>
    <xf numFmtId="0" fontId="6" fillId="2" borderId="8" xfId="0" applyNumberFormat="1" applyFont="1" applyFill="1" applyBorder="1" applyAlignment="1">
      <alignment horizontal="centerContinuous" vertical="center"/>
    </xf>
    <xf numFmtId="0" fontId="6" fillId="2" borderId="5" xfId="0" applyFont="1" applyFill="1" applyBorder="1" applyAlignment="1">
      <alignment vertical="center"/>
    </xf>
    <xf numFmtId="0" fontId="0" fillId="2" borderId="7" xfId="0" applyFill="1" applyBorder="1" applyAlignment="1">
      <alignment horizontal="centerContinuous" vertical="center"/>
    </xf>
    <xf numFmtId="0" fontId="0" fillId="2" borderId="8" xfId="0" applyFill="1" applyBorder="1" applyAlignment="1">
      <alignment horizontal="centerContinuous" vertical="center"/>
    </xf>
    <xf numFmtId="0" fontId="0" fillId="2" borderId="53" xfId="0" applyFill="1" applyBorder="1" applyAlignment="1">
      <alignment horizontal="centerContinuous" vertical="center"/>
    </xf>
    <xf numFmtId="0" fontId="0" fillId="2" borderId="54" xfId="0" applyFill="1" applyBorder="1" applyAlignment="1">
      <alignment horizontal="centerContinuous" vertical="center"/>
    </xf>
    <xf numFmtId="0" fontId="0" fillId="2" borderId="5" xfId="0" applyFill="1" applyBorder="1" applyAlignment="1">
      <alignment vertical="center"/>
    </xf>
    <xf numFmtId="0" fontId="32" fillId="0" borderId="18" xfId="3" applyNumberFormat="1" applyFont="1" applyBorder="1" applyAlignment="1">
      <alignment horizontal="right" vertical="center"/>
    </xf>
    <xf numFmtId="0" fontId="28" fillId="0" borderId="18" xfId="3" applyNumberFormat="1" applyFont="1" applyFill="1" applyBorder="1" applyAlignment="1">
      <alignment horizontal="right" vertical="center"/>
    </xf>
    <xf numFmtId="0" fontId="28" fillId="0" borderId="27" xfId="3" applyNumberFormat="1" applyFont="1" applyFill="1" applyBorder="1" applyAlignment="1">
      <alignment horizontal="right" vertical="center"/>
    </xf>
    <xf numFmtId="0" fontId="28" fillId="0" borderId="17" xfId="3" applyNumberFormat="1" applyFont="1" applyFill="1" applyBorder="1" applyAlignment="1">
      <alignment horizontal="right" vertical="center"/>
    </xf>
    <xf numFmtId="0" fontId="28" fillId="4" borderId="18" xfId="3" applyNumberFormat="1" applyFont="1" applyFill="1" applyBorder="1" applyAlignment="1">
      <alignment horizontal="right" vertical="center"/>
    </xf>
    <xf numFmtId="176" fontId="28" fillId="0" borderId="55" xfId="3" applyNumberFormat="1" applyFont="1" applyFill="1" applyBorder="1" applyAlignment="1">
      <alignment horizontal="center" vertical="center" wrapText="1"/>
    </xf>
    <xf numFmtId="0" fontId="32" fillId="2" borderId="18" xfId="3" applyNumberFormat="1" applyFont="1" applyFill="1" applyBorder="1" applyAlignment="1">
      <alignment horizontal="right" vertical="center" wrapText="1"/>
    </xf>
    <xf numFmtId="0" fontId="6" fillId="2" borderId="10" xfId="0" applyNumberFormat="1" applyFont="1" applyFill="1" applyBorder="1" applyAlignment="1">
      <alignment horizontal="center" vertical="center"/>
    </xf>
    <xf numFmtId="0" fontId="6" fillId="2" borderId="11" xfId="0" applyNumberFormat="1" applyFont="1" applyFill="1" applyBorder="1" applyAlignment="1">
      <alignment horizontal="center" vertical="center"/>
    </xf>
    <xf numFmtId="0" fontId="6" fillId="2" borderId="0" xfId="0" applyNumberFormat="1" applyFont="1" applyFill="1" applyBorder="1" applyAlignment="1">
      <alignment horizontal="center" vertical="center"/>
    </xf>
    <xf numFmtId="0" fontId="6" fillId="2" borderId="51" xfId="0" applyNumberFormat="1" applyFont="1" applyFill="1" applyBorder="1" applyAlignment="1">
      <alignment horizontal="center" vertical="center"/>
    </xf>
    <xf numFmtId="0" fontId="6" fillId="2" borderId="56" xfId="0" applyNumberFormat="1" applyFont="1" applyFill="1" applyBorder="1" applyAlignment="1">
      <alignment horizontal="center" vertical="center"/>
    </xf>
    <xf numFmtId="0" fontId="6" fillId="2" borderId="57" xfId="0" applyNumberFormat="1" applyFont="1" applyFill="1" applyBorder="1" applyAlignment="1">
      <alignment horizontal="center" vertical="center"/>
    </xf>
    <xf numFmtId="0" fontId="6" fillId="2" borderId="58" xfId="0" applyNumberFormat="1" applyFont="1" applyFill="1" applyBorder="1" applyAlignment="1">
      <alignment horizontal="center" vertical="center"/>
    </xf>
    <xf numFmtId="0" fontId="7" fillId="2" borderId="2" xfId="0" applyNumberFormat="1" applyFont="1" applyFill="1" applyBorder="1" applyAlignment="1">
      <alignment horizontal="right" vertical="center"/>
    </xf>
    <xf numFmtId="0" fontId="7" fillId="2" borderId="4" xfId="0" applyNumberFormat="1" applyFont="1" applyFill="1" applyBorder="1" applyAlignment="1">
      <alignment horizontal="right" vertical="center"/>
    </xf>
    <xf numFmtId="0" fontId="7" fillId="2" borderId="11" xfId="0" applyNumberFormat="1" applyFont="1" applyFill="1" applyBorder="1" applyAlignment="1">
      <alignment horizontal="right" vertical="center"/>
    </xf>
    <xf numFmtId="0" fontId="20" fillId="2" borderId="4" xfId="0" applyNumberFormat="1" applyFont="1" applyFill="1" applyBorder="1" applyAlignment="1">
      <alignment vertical="center" shrinkToFit="1"/>
    </xf>
    <xf numFmtId="176" fontId="42" fillId="10" borderId="20" xfId="2" applyNumberFormat="1" applyFont="1" applyFill="1" applyBorder="1" applyAlignment="1">
      <alignment vertical="center"/>
    </xf>
    <xf numFmtId="176" fontId="42" fillId="12" borderId="23" xfId="2" applyNumberFormat="1" applyFont="1" applyFill="1" applyBorder="1" applyAlignment="1">
      <alignment vertical="center"/>
    </xf>
    <xf numFmtId="176" fontId="42" fillId="7" borderId="27" xfId="2" applyNumberFormat="1" applyFont="1" applyFill="1" applyBorder="1" applyAlignment="1">
      <alignment vertical="center"/>
    </xf>
    <xf numFmtId="176" fontId="42" fillId="10" borderId="18" xfId="2" applyNumberFormat="1" applyFont="1" applyFill="1" applyBorder="1" applyAlignment="1">
      <alignment vertical="center"/>
    </xf>
    <xf numFmtId="176" fontId="10" fillId="13" borderId="18" xfId="2" applyNumberFormat="1" applyFont="1" applyFill="1" applyBorder="1" applyAlignment="1">
      <alignment vertical="center"/>
    </xf>
    <xf numFmtId="38" fontId="10" fillId="4" borderId="16" xfId="2" applyFont="1" applyFill="1" applyBorder="1" applyAlignment="1">
      <alignment vertical="center"/>
    </xf>
    <xf numFmtId="176" fontId="10" fillId="13" borderId="16" xfId="2" applyNumberFormat="1" applyFont="1" applyFill="1" applyBorder="1" applyAlignment="1">
      <alignment vertical="center"/>
    </xf>
    <xf numFmtId="176" fontId="10" fillId="14" borderId="18" xfId="0" applyNumberFormat="1" applyFont="1" applyFill="1" applyBorder="1" applyAlignment="1">
      <alignment horizontal="center" vertical="center"/>
    </xf>
    <xf numFmtId="176" fontId="10" fillId="14" borderId="16" xfId="0" applyNumberFormat="1" applyFont="1" applyFill="1" applyBorder="1" applyAlignment="1">
      <alignment horizontal="center" vertical="center"/>
    </xf>
    <xf numFmtId="176" fontId="28" fillId="13" borderId="35" xfId="3" applyNumberFormat="1" applyFont="1" applyFill="1" applyBorder="1" applyAlignment="1">
      <alignment horizontal="center" vertical="center" wrapText="1"/>
    </xf>
    <xf numFmtId="0" fontId="28" fillId="13" borderId="22" xfId="3" applyNumberFormat="1" applyFont="1" applyFill="1" applyBorder="1" applyAlignment="1">
      <alignment horizontal="right" vertical="center"/>
    </xf>
    <xf numFmtId="0" fontId="28" fillId="13" borderId="18" xfId="3" applyNumberFormat="1" applyFont="1" applyFill="1" applyBorder="1" applyAlignment="1">
      <alignment horizontal="right" vertical="center"/>
    </xf>
    <xf numFmtId="176" fontId="28" fillId="13" borderId="36" xfId="3" applyNumberFormat="1" applyFont="1" applyFill="1" applyBorder="1" applyAlignment="1">
      <alignment horizontal="center" vertical="center" wrapText="1"/>
    </xf>
    <xf numFmtId="0" fontId="6" fillId="2" borderId="0" xfId="0" applyNumberFormat="1" applyFont="1" applyFill="1" applyAlignment="1">
      <alignment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176" fontId="28" fillId="10" borderId="39" xfId="3" applyNumberFormat="1" applyFont="1" applyFill="1" applyBorder="1" applyAlignment="1">
      <alignment horizontal="center" vertical="center" wrapText="1"/>
    </xf>
    <xf numFmtId="176" fontId="28" fillId="12" borderId="42" xfId="3" applyNumberFormat="1" applyFont="1" applyFill="1" applyBorder="1" applyAlignment="1">
      <alignment horizontal="center" vertical="center" wrapText="1"/>
    </xf>
    <xf numFmtId="176" fontId="22" fillId="2" borderId="59" xfId="3" applyNumberFormat="1" applyFont="1" applyFill="1" applyBorder="1" applyAlignment="1">
      <alignment vertical="center"/>
    </xf>
    <xf numFmtId="0" fontId="7" fillId="0" borderId="4" xfId="0" applyFont="1" applyFill="1" applyBorder="1" applyAlignment="1">
      <alignment horizontal="center" vertical="center"/>
    </xf>
    <xf numFmtId="0" fontId="8" fillId="0" borderId="2" xfId="0" applyNumberFormat="1" applyFont="1" applyFill="1" applyBorder="1" applyAlignment="1">
      <alignment vertical="center"/>
    </xf>
    <xf numFmtId="0" fontId="5" fillId="0" borderId="4" xfId="0" applyFont="1" applyFill="1" applyBorder="1" applyAlignment="1">
      <alignment horizontal="center" vertical="center"/>
    </xf>
    <xf numFmtId="176" fontId="10" fillId="14" borderId="18" xfId="2" applyNumberFormat="1" applyFont="1" applyFill="1" applyBorder="1" applyAlignment="1">
      <alignment horizontal="center" vertical="center"/>
    </xf>
    <xf numFmtId="176" fontId="10" fillId="14" borderId="18" xfId="0" applyNumberFormat="1" applyFont="1" applyFill="1" applyBorder="1" applyAlignment="1">
      <alignment vertical="center"/>
    </xf>
    <xf numFmtId="176" fontId="13" fillId="14" borderId="18" xfId="0" applyNumberFormat="1" applyFont="1" applyFill="1" applyBorder="1" applyAlignment="1">
      <alignment horizontal="center" vertical="center"/>
    </xf>
    <xf numFmtId="176" fontId="10" fillId="14" borderId="0" xfId="0" applyNumberFormat="1" applyFont="1" applyFill="1" applyAlignment="1">
      <alignment vertical="center"/>
    </xf>
    <xf numFmtId="10" fontId="10" fillId="14" borderId="18" xfId="1" applyNumberFormat="1" applyFont="1" applyFill="1" applyBorder="1" applyAlignment="1">
      <alignment horizontal="center" vertical="center"/>
    </xf>
    <xf numFmtId="177" fontId="10" fillId="14" borderId="18" xfId="0" applyNumberFormat="1" applyFont="1" applyFill="1" applyBorder="1" applyAlignment="1">
      <alignment vertical="center"/>
    </xf>
    <xf numFmtId="180" fontId="10" fillId="14" borderId="18" xfId="0" applyNumberFormat="1" applyFont="1" applyFill="1" applyBorder="1" applyAlignment="1">
      <alignment vertical="center"/>
    </xf>
    <xf numFmtId="178" fontId="10" fillId="14" borderId="18" xfId="0" applyNumberFormat="1" applyFont="1" applyFill="1" applyBorder="1" applyAlignment="1">
      <alignment vertical="center"/>
    </xf>
    <xf numFmtId="179" fontId="10" fillId="14" borderId="18" xfId="0" applyNumberFormat="1" applyFont="1" applyFill="1" applyBorder="1" applyAlignment="1">
      <alignment vertical="center"/>
    </xf>
    <xf numFmtId="176" fontId="31" fillId="15" borderId="38" xfId="3" applyNumberFormat="1" applyFont="1" applyFill="1" applyBorder="1" applyAlignment="1">
      <alignment horizontal="center" vertical="center" wrapText="1"/>
    </xf>
    <xf numFmtId="0" fontId="54" fillId="15" borderId="19" xfId="3" quotePrefix="1" applyNumberFormat="1" applyFont="1" applyFill="1" applyBorder="1" applyAlignment="1">
      <alignment horizontal="right" vertical="center"/>
    </xf>
    <xf numFmtId="176" fontId="55" fillId="15" borderId="19" xfId="2" applyNumberFormat="1" applyFont="1" applyFill="1" applyBorder="1" applyAlignment="1">
      <alignment vertical="center"/>
    </xf>
    <xf numFmtId="176" fontId="28" fillId="15" borderId="35" xfId="3" applyNumberFormat="1" applyFont="1" applyFill="1" applyBorder="1" applyAlignment="1">
      <alignment horizontal="center" vertical="center" wrapText="1"/>
    </xf>
    <xf numFmtId="0" fontId="32" fillId="15" borderId="18" xfId="3" quotePrefix="1" applyNumberFormat="1" applyFont="1" applyFill="1" applyBorder="1" applyAlignment="1">
      <alignment horizontal="right" vertical="center"/>
    </xf>
    <xf numFmtId="176" fontId="10" fillId="15" borderId="18" xfId="2" applyNumberFormat="1" applyFont="1" applyFill="1" applyBorder="1" applyAlignment="1">
      <alignment vertical="center"/>
    </xf>
    <xf numFmtId="176" fontId="28" fillId="15" borderId="42" xfId="3" applyNumberFormat="1" applyFont="1" applyFill="1" applyBorder="1" applyAlignment="1">
      <alignment horizontal="center" vertical="center" wrapText="1"/>
    </xf>
    <xf numFmtId="0" fontId="32" fillId="15" borderId="23" xfId="3" quotePrefix="1" applyNumberFormat="1" applyFont="1" applyFill="1" applyBorder="1" applyAlignment="1">
      <alignment horizontal="right" vertical="center"/>
    </xf>
    <xf numFmtId="176" fontId="10" fillId="15" borderId="23" xfId="2" applyNumberFormat="1" applyFont="1" applyFill="1" applyBorder="1" applyAlignment="1">
      <alignment vertical="center"/>
    </xf>
    <xf numFmtId="177" fontId="42" fillId="10" borderId="18" xfId="2" applyNumberFormat="1" applyFont="1" applyFill="1" applyBorder="1" applyAlignment="1">
      <alignment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59" fillId="0" borderId="0" xfId="0" applyFont="1" applyAlignment="1">
      <alignment horizontal="right" vertical="center"/>
    </xf>
    <xf numFmtId="0" fontId="59" fillId="0" borderId="3" xfId="0" applyFont="1" applyBorder="1" applyAlignment="1">
      <alignment horizontal="center" vertical="center"/>
    </xf>
    <xf numFmtId="0" fontId="59" fillId="0" borderId="1" xfId="0" applyFont="1" applyBorder="1" applyAlignment="1">
      <alignment horizontal="center" vertical="center"/>
    </xf>
    <xf numFmtId="0" fontId="59" fillId="0" borderId="4" xfId="0" applyFont="1" applyBorder="1" applyAlignment="1">
      <alignment horizontal="left" vertical="center"/>
    </xf>
    <xf numFmtId="0" fontId="59" fillId="0" borderId="3" xfId="0" applyFont="1" applyBorder="1" applyAlignment="1">
      <alignment horizontal="center" vertical="center" wrapText="1"/>
    </xf>
    <xf numFmtId="0" fontId="59" fillId="0" borderId="7" xfId="0" applyFont="1" applyBorder="1" applyAlignment="1">
      <alignment horizontal="center" vertical="center"/>
    </xf>
    <xf numFmtId="0" fontId="59" fillId="0" borderId="7" xfId="0" applyFont="1" applyBorder="1" applyAlignment="1">
      <alignment horizontal="left" vertical="center"/>
    </xf>
    <xf numFmtId="0" fontId="59" fillId="0" borderId="0" xfId="0" applyFont="1" applyBorder="1" applyAlignment="1">
      <alignment vertical="center"/>
    </xf>
    <xf numFmtId="0" fontId="5" fillId="2" borderId="0" xfId="0" applyFont="1" applyFill="1" applyBorder="1" applyAlignment="1">
      <alignment horizontal="center" vertical="distributed" textRotation="255"/>
    </xf>
    <xf numFmtId="0" fontId="59" fillId="0" borderId="10" xfId="0" applyFont="1" applyBorder="1" applyAlignment="1">
      <alignment horizontal="center" vertical="center"/>
    </xf>
    <xf numFmtId="0" fontId="59" fillId="0" borderId="10" xfId="0" applyFont="1" applyBorder="1" applyAlignment="1">
      <alignment horizontal="left" vertical="center"/>
    </xf>
    <xf numFmtId="0" fontId="59" fillId="0" borderId="12" xfId="0" applyFont="1" applyBorder="1" applyAlignment="1">
      <alignment vertical="distributed"/>
    </xf>
    <xf numFmtId="0" fontId="5" fillId="2" borderId="14" xfId="0" applyFont="1" applyFill="1" applyBorder="1" applyAlignment="1">
      <alignment vertical="distributed" textRotation="255"/>
    </xf>
    <xf numFmtId="0" fontId="59" fillId="0" borderId="3" xfId="0" applyFont="1" applyBorder="1" applyAlignment="1">
      <alignment vertical="center" wrapText="1"/>
    </xf>
    <xf numFmtId="0" fontId="59" fillId="0" borderId="3" xfId="0" applyFont="1" applyBorder="1" applyAlignment="1">
      <alignment vertical="center"/>
    </xf>
    <xf numFmtId="176" fontId="24" fillId="16" borderId="31" xfId="3" applyNumberFormat="1" applyFont="1" applyFill="1" applyBorder="1" applyAlignment="1">
      <alignment vertical="center"/>
    </xf>
    <xf numFmtId="176" fontId="32" fillId="16" borderId="0" xfId="3" applyNumberFormat="1" applyFont="1" applyFill="1" applyAlignment="1">
      <alignment vertical="center"/>
    </xf>
    <xf numFmtId="176" fontId="28" fillId="16" borderId="0" xfId="3" applyNumberFormat="1" applyFont="1" applyFill="1" applyAlignment="1">
      <alignment vertical="center"/>
    </xf>
    <xf numFmtId="176" fontId="28" fillId="16" borderId="0" xfId="3" applyNumberFormat="1" applyFont="1" applyFill="1" applyAlignment="1">
      <alignment horizontal="center" vertical="center" wrapText="1"/>
    </xf>
    <xf numFmtId="0" fontId="32" fillId="16" borderId="0" xfId="3" applyNumberFormat="1" applyFont="1" applyFill="1" applyAlignment="1">
      <alignment horizontal="right" vertical="center"/>
    </xf>
    <xf numFmtId="176" fontId="10" fillId="16" borderId="0" xfId="3" applyNumberFormat="1" applyFont="1" applyFill="1" applyAlignment="1">
      <alignment vertical="center"/>
    </xf>
    <xf numFmtId="0" fontId="48" fillId="0" borderId="0" xfId="0" applyFont="1" applyAlignment="1">
      <alignment vertical="center"/>
    </xf>
    <xf numFmtId="0" fontId="49" fillId="0" borderId="16" xfId="0" applyFont="1" applyBorder="1" applyAlignment="1">
      <alignment horizontal="center"/>
    </xf>
    <xf numFmtId="0" fontId="49" fillId="0" borderId="21" xfId="0" applyFont="1" applyBorder="1" applyAlignment="1">
      <alignment horizontal="center"/>
    </xf>
    <xf numFmtId="0" fontId="44" fillId="0" borderId="0" xfId="0" applyFont="1" applyAlignment="1">
      <alignment horizontal="center" vertical="center"/>
    </xf>
    <xf numFmtId="0" fontId="46" fillId="0" borderId="0" xfId="0" applyFont="1" applyAlignment="1">
      <alignment horizontal="center"/>
    </xf>
    <xf numFmtId="0" fontId="47" fillId="0" borderId="0" xfId="0" applyFont="1" applyAlignment="1">
      <alignment horizontal="center" vertical="center"/>
    </xf>
    <xf numFmtId="0" fontId="5" fillId="2" borderId="3" xfId="0" applyNumberFormat="1" applyFont="1" applyFill="1" applyBorder="1" applyAlignment="1">
      <alignment horizontal="center" vertical="center"/>
    </xf>
    <xf numFmtId="0" fontId="5"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38" fontId="18" fillId="2" borderId="63" xfId="2" applyFont="1" applyFill="1" applyBorder="1" applyAlignment="1">
      <alignment horizontal="right" vertical="center"/>
    </xf>
    <xf numFmtId="38" fontId="18" fillId="2" borderId="57" xfId="2" applyFont="1" applyFill="1" applyBorder="1" applyAlignment="1">
      <alignment horizontal="right" vertical="center"/>
    </xf>
    <xf numFmtId="0" fontId="0" fillId="0" borderId="4" xfId="0" applyBorder="1" applyAlignment="1">
      <alignment horizontal="center" vertical="center"/>
    </xf>
    <xf numFmtId="38" fontId="6" fillId="2" borderId="9" xfId="2" applyFont="1" applyFill="1" applyBorder="1" applyAlignment="1">
      <alignment horizontal="right" vertical="center"/>
    </xf>
    <xf numFmtId="38" fontId="6" fillId="2" borderId="10" xfId="2" applyFont="1" applyFill="1" applyBorder="1" applyAlignment="1">
      <alignment horizontal="right" vertical="center"/>
    </xf>
    <xf numFmtId="38" fontId="6" fillId="2" borderId="11" xfId="2" applyFont="1" applyFill="1" applyBorder="1" applyAlignment="1">
      <alignment horizontal="right" vertical="center"/>
    </xf>
    <xf numFmtId="0" fontId="6" fillId="2" borderId="4" xfId="0" applyNumberFormat="1" applyFont="1" applyFill="1" applyBorder="1" applyAlignment="1">
      <alignment horizontal="right" vertical="center"/>
    </xf>
    <xf numFmtId="0" fontId="6" fillId="2" borderId="2" xfId="0" applyNumberFormat="1" applyFont="1" applyFill="1" applyBorder="1" applyAlignment="1">
      <alignment horizontal="right" vertical="center"/>
    </xf>
    <xf numFmtId="0" fontId="5" fillId="2" borderId="4" xfId="0" applyNumberFormat="1" applyFont="1" applyFill="1" applyBorder="1" applyAlignment="1">
      <alignment horizontal="right" vertical="center"/>
    </xf>
    <xf numFmtId="38" fontId="6" fillId="2" borderId="6" xfId="2" applyFont="1" applyFill="1" applyBorder="1" applyAlignment="1">
      <alignment horizontal="right" vertical="center"/>
    </xf>
    <xf numFmtId="38" fontId="6" fillId="2" borderId="7" xfId="2" applyFont="1" applyFill="1" applyBorder="1" applyAlignment="1">
      <alignment horizontal="right" vertical="center"/>
    </xf>
    <xf numFmtId="38" fontId="6" fillId="2" borderId="8" xfId="2" applyFont="1" applyFill="1" applyBorder="1" applyAlignment="1">
      <alignment horizontal="right" vertical="center"/>
    </xf>
    <xf numFmtId="38" fontId="6" fillId="2" borderId="3" xfId="2" applyFont="1" applyFill="1" applyBorder="1" applyAlignment="1">
      <alignment horizontal="right" vertical="center"/>
    </xf>
    <xf numFmtId="38" fontId="6" fillId="2" borderId="4" xfId="2" applyFont="1" applyFill="1" applyBorder="1" applyAlignment="1">
      <alignment horizontal="right" vertical="center"/>
    </xf>
    <xf numFmtId="38" fontId="6" fillId="2" borderId="2" xfId="2" applyFont="1" applyFill="1" applyBorder="1" applyAlignment="1">
      <alignment horizontal="right" vertical="center"/>
    </xf>
    <xf numFmtId="38" fontId="6" fillId="2" borderId="5" xfId="2" applyFont="1" applyFill="1" applyBorder="1" applyAlignment="1">
      <alignment horizontal="right" vertical="center"/>
    </xf>
    <xf numFmtId="38" fontId="6" fillId="2" borderId="0" xfId="2" applyFont="1" applyFill="1" applyBorder="1" applyAlignment="1">
      <alignment horizontal="right" vertical="center"/>
    </xf>
    <xf numFmtId="38" fontId="6" fillId="2" borderId="51" xfId="2" applyFont="1" applyFill="1" applyBorder="1" applyAlignment="1">
      <alignment horizontal="right" vertical="center"/>
    </xf>
    <xf numFmtId="38" fontId="18" fillId="2" borderId="60" xfId="2" applyFont="1" applyFill="1" applyBorder="1" applyAlignment="1">
      <alignment horizontal="right" vertical="center"/>
    </xf>
    <xf numFmtId="38" fontId="18" fillId="2" borderId="61" xfId="2" applyFont="1" applyFill="1" applyBorder="1" applyAlignment="1">
      <alignment horizontal="right" vertical="center"/>
    </xf>
    <xf numFmtId="38" fontId="18" fillId="2" borderId="62" xfId="2" applyFont="1" applyFill="1" applyBorder="1" applyAlignment="1">
      <alignment horizontal="right" vertical="center"/>
    </xf>
    <xf numFmtId="38" fontId="18" fillId="2" borderId="56" xfId="2" applyFont="1" applyFill="1" applyBorder="1" applyAlignment="1">
      <alignment horizontal="right" vertical="center"/>
    </xf>
    <xf numFmtId="38" fontId="18" fillId="2" borderId="64" xfId="2" applyFont="1" applyFill="1" applyBorder="1" applyAlignment="1">
      <alignment horizontal="right" vertical="center"/>
    </xf>
    <xf numFmtId="38" fontId="18" fillId="2" borderId="65" xfId="2" applyFont="1" applyFill="1" applyBorder="1" applyAlignment="1">
      <alignment horizontal="right" vertical="center"/>
    </xf>
    <xf numFmtId="38" fontId="18" fillId="2" borderId="66" xfId="2" applyFont="1" applyFill="1" applyBorder="1" applyAlignment="1">
      <alignment horizontal="right" vertical="center"/>
    </xf>
    <xf numFmtId="0" fontId="7" fillId="2" borderId="12"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5" fillId="2" borderId="3" xfId="0" applyNumberFormat="1" applyFont="1" applyFill="1" applyBorder="1" applyAlignment="1">
      <alignment horizontal="right" vertical="center"/>
    </xf>
    <xf numFmtId="181" fontId="5" fillId="2" borderId="3" xfId="0" applyNumberFormat="1" applyFont="1" applyFill="1" applyBorder="1" applyAlignment="1">
      <alignment horizontal="center" vertical="center"/>
    </xf>
    <xf numFmtId="181" fontId="5" fillId="2" borderId="4" xfId="0" applyNumberFormat="1" applyFont="1" applyFill="1" applyBorder="1" applyAlignment="1">
      <alignment horizontal="center" vertical="center"/>
    </xf>
    <xf numFmtId="38" fontId="5" fillId="2" borderId="4" xfId="2" applyFont="1" applyFill="1" applyBorder="1" applyAlignment="1">
      <alignment horizontal="right" vertical="center"/>
    </xf>
    <xf numFmtId="0" fontId="0" fillId="0" borderId="2" xfId="0" applyBorder="1" applyAlignment="1">
      <alignment horizontal="right"/>
    </xf>
    <xf numFmtId="38" fontId="5" fillId="2" borderId="3" xfId="2" applyFont="1" applyFill="1" applyBorder="1" applyAlignment="1">
      <alignment horizontal="right" vertical="center"/>
    </xf>
    <xf numFmtId="0" fontId="7" fillId="2" borderId="4" xfId="0" applyNumberFormat="1" applyFont="1" applyFill="1" applyBorder="1" applyAlignment="1">
      <alignment horizontal="center" vertical="center"/>
    </xf>
    <xf numFmtId="0" fontId="7" fillId="2" borderId="2" xfId="0" applyNumberFormat="1" applyFont="1" applyFill="1" applyBorder="1" applyAlignment="1">
      <alignment horizontal="center" vertical="center"/>
    </xf>
    <xf numFmtId="38" fontId="6" fillId="2" borderId="67" xfId="2" applyFont="1" applyFill="1" applyBorder="1" applyAlignment="1">
      <alignment horizontal="right" vertical="center"/>
    </xf>
    <xf numFmtId="38" fontId="6" fillId="2" borderId="61" xfId="2" applyFont="1" applyFill="1" applyBorder="1" applyAlignment="1">
      <alignment horizontal="right" vertical="center"/>
    </xf>
    <xf numFmtId="38" fontId="6" fillId="2" borderId="68" xfId="2" applyFont="1" applyFill="1" applyBorder="1" applyAlignment="1">
      <alignment horizontal="right" vertical="center"/>
    </xf>
    <xf numFmtId="38" fontId="6" fillId="2" borderId="69" xfId="2" applyFont="1" applyFill="1" applyBorder="1" applyAlignment="1">
      <alignment horizontal="right" vertical="center"/>
    </xf>
    <xf numFmtId="38" fontId="6" fillId="2" borderId="65" xfId="2" applyFont="1" applyFill="1" applyBorder="1" applyAlignment="1">
      <alignment horizontal="right" vertical="center"/>
    </xf>
    <xf numFmtId="38" fontId="6" fillId="2" borderId="70" xfId="2" applyFont="1" applyFill="1" applyBorder="1" applyAlignment="1">
      <alignment horizontal="right" vertical="center"/>
    </xf>
    <xf numFmtId="38" fontId="6" fillId="2" borderId="75" xfId="2" applyFont="1" applyFill="1" applyBorder="1" applyAlignment="1">
      <alignment horizontal="right" vertical="center"/>
    </xf>
    <xf numFmtId="38" fontId="6" fillId="2" borderId="57" xfId="2" applyFont="1" applyFill="1" applyBorder="1" applyAlignment="1">
      <alignment horizontal="right" vertical="center"/>
    </xf>
    <xf numFmtId="38" fontId="6" fillId="2" borderId="76" xfId="2" applyFont="1" applyFill="1" applyBorder="1" applyAlignment="1">
      <alignment horizontal="right" vertical="center"/>
    </xf>
    <xf numFmtId="0" fontId="5" fillId="2" borderId="12" xfId="0" applyFont="1" applyFill="1" applyBorder="1" applyAlignment="1">
      <alignment horizontal="center" vertical="center" textRotation="255"/>
    </xf>
    <xf numFmtId="0" fontId="5" fillId="2" borderId="13" xfId="0" applyFont="1" applyFill="1" applyBorder="1" applyAlignment="1">
      <alignment horizontal="center" vertical="center" textRotation="255"/>
    </xf>
    <xf numFmtId="0" fontId="7" fillId="2" borderId="12"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38" fontId="6" fillId="2" borderId="71" xfId="2" applyFont="1" applyFill="1" applyBorder="1" applyAlignment="1">
      <alignment horizontal="right" vertical="center"/>
    </xf>
    <xf numFmtId="38" fontId="6" fillId="2" borderId="72" xfId="2" applyFont="1" applyFill="1" applyBorder="1" applyAlignment="1">
      <alignment horizontal="right" vertical="center"/>
    </xf>
    <xf numFmtId="38" fontId="6" fillId="2" borderId="73" xfId="2" applyFont="1" applyFill="1" applyBorder="1" applyAlignment="1">
      <alignment horizontal="right" vertical="center"/>
    </xf>
    <xf numFmtId="38" fontId="6" fillId="2" borderId="58" xfId="2" applyFont="1" applyFill="1" applyBorder="1" applyAlignment="1">
      <alignment horizontal="right" vertical="center"/>
    </xf>
    <xf numFmtId="38" fontId="6" fillId="2" borderId="74" xfId="2" applyFont="1" applyFill="1" applyBorder="1" applyAlignment="1">
      <alignment horizontal="right" vertical="center"/>
    </xf>
    <xf numFmtId="0" fontId="5" fillId="2" borderId="6"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9" xfId="0" applyFont="1" applyFill="1" applyBorder="1" applyAlignment="1">
      <alignment horizontal="center" vertical="center" textRotation="255"/>
    </xf>
    <xf numFmtId="0" fontId="21" fillId="2" borderId="6" xfId="0" applyFont="1" applyFill="1" applyBorder="1" applyAlignment="1">
      <alignment horizontal="center" vertical="center" textRotation="255" shrinkToFit="1"/>
    </xf>
    <xf numFmtId="0" fontId="21" fillId="2" borderId="5" xfId="0" applyFont="1" applyFill="1" applyBorder="1" applyAlignment="1">
      <alignment horizontal="center" vertical="center" textRotation="255" shrinkToFit="1"/>
    </xf>
    <xf numFmtId="0" fontId="21" fillId="2" borderId="9" xfId="0" applyFont="1" applyFill="1" applyBorder="1" applyAlignment="1">
      <alignment horizontal="center" vertical="center" textRotation="255" shrinkToFit="1"/>
    </xf>
    <xf numFmtId="0" fontId="19" fillId="2" borderId="6" xfId="0" applyFont="1" applyFill="1" applyBorder="1" applyAlignment="1">
      <alignment horizontal="center" vertical="center" textRotation="255"/>
    </xf>
    <xf numFmtId="0" fontId="19" fillId="2" borderId="5" xfId="0" applyFont="1" applyFill="1" applyBorder="1" applyAlignment="1">
      <alignment horizontal="center" vertical="center" textRotation="255"/>
    </xf>
    <xf numFmtId="0" fontId="19" fillId="2" borderId="9" xfId="0" applyFont="1" applyFill="1" applyBorder="1" applyAlignment="1">
      <alignment horizontal="center" vertical="center" textRotation="255"/>
    </xf>
    <xf numFmtId="0" fontId="21" fillId="2" borderId="12" xfId="0" applyFont="1" applyFill="1" applyBorder="1" applyAlignment="1">
      <alignment horizontal="center" vertical="center" textRotation="255" shrinkToFit="1"/>
    </xf>
    <xf numFmtId="0" fontId="21" fillId="2" borderId="13" xfId="0" applyFont="1" applyFill="1" applyBorder="1" applyAlignment="1">
      <alignment horizontal="center" vertical="center" textRotation="255" shrinkToFit="1"/>
    </xf>
    <xf numFmtId="38" fontId="6" fillId="0" borderId="3" xfId="2" applyFont="1" applyFill="1" applyBorder="1" applyAlignment="1">
      <alignment horizontal="right" vertical="center"/>
    </xf>
    <xf numFmtId="38" fontId="6" fillId="0" borderId="4" xfId="2" applyFont="1" applyFill="1" applyBorder="1" applyAlignment="1">
      <alignment horizontal="right" vertical="center"/>
    </xf>
    <xf numFmtId="38" fontId="6" fillId="0" borderId="2" xfId="2" applyFont="1" applyFill="1" applyBorder="1" applyAlignment="1">
      <alignment horizontal="right" vertical="center"/>
    </xf>
    <xf numFmtId="38" fontId="6" fillId="2" borderId="77" xfId="2" applyFont="1" applyFill="1" applyBorder="1" applyAlignment="1">
      <alignment horizontal="right" vertical="center"/>
    </xf>
    <xf numFmtId="180" fontId="18" fillId="2" borderId="63" xfId="0" applyNumberFormat="1" applyFont="1" applyFill="1" applyBorder="1" applyAlignment="1">
      <alignment horizontal="right" vertical="center"/>
    </xf>
    <xf numFmtId="180" fontId="18" fillId="2" borderId="57" xfId="0" applyNumberFormat="1" applyFont="1" applyFill="1" applyBorder="1" applyAlignment="1">
      <alignment horizontal="right" vertical="center"/>
    </xf>
    <xf numFmtId="180" fontId="18" fillId="2" borderId="56" xfId="0" applyNumberFormat="1" applyFont="1" applyFill="1" applyBorder="1" applyAlignment="1">
      <alignment horizontal="right" vertical="center"/>
    </xf>
    <xf numFmtId="180" fontId="18" fillId="2" borderId="60" xfId="0" applyNumberFormat="1" applyFont="1" applyFill="1" applyBorder="1" applyAlignment="1">
      <alignment horizontal="right" vertical="center"/>
    </xf>
    <xf numFmtId="180" fontId="18" fillId="2" borderId="61" xfId="0" applyNumberFormat="1" applyFont="1" applyFill="1" applyBorder="1" applyAlignment="1">
      <alignment horizontal="right" vertical="center"/>
    </xf>
    <xf numFmtId="180" fontId="18" fillId="2" borderId="62" xfId="0" applyNumberFormat="1" applyFont="1" applyFill="1" applyBorder="1" applyAlignment="1">
      <alignment horizontal="right" vertical="center"/>
    </xf>
    <xf numFmtId="180" fontId="18" fillId="2" borderId="64" xfId="0" applyNumberFormat="1" applyFont="1" applyFill="1" applyBorder="1" applyAlignment="1">
      <alignment horizontal="right" vertical="center"/>
    </xf>
    <xf numFmtId="180" fontId="18" fillId="2" borderId="65" xfId="0" applyNumberFormat="1" applyFont="1" applyFill="1" applyBorder="1" applyAlignment="1">
      <alignment horizontal="right" vertical="center"/>
    </xf>
    <xf numFmtId="180" fontId="18" fillId="2" borderId="66" xfId="0" applyNumberFormat="1" applyFont="1" applyFill="1" applyBorder="1" applyAlignment="1">
      <alignment horizontal="right" vertical="center"/>
    </xf>
    <xf numFmtId="0" fontId="0" fillId="0" borderId="13" xfId="0" applyBorder="1" applyAlignment="1">
      <alignment vertical="center"/>
    </xf>
    <xf numFmtId="0" fontId="0" fillId="0" borderId="14" xfId="0" applyBorder="1" applyAlignment="1">
      <alignment vertical="center"/>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59" fillId="0" borderId="3" xfId="0" applyFont="1" applyBorder="1" applyAlignment="1">
      <alignment vertical="center"/>
    </xf>
    <xf numFmtId="0" fontId="59" fillId="0" borderId="4" xfId="0" applyFont="1" applyBorder="1" applyAlignment="1">
      <alignment vertical="center"/>
    </xf>
    <xf numFmtId="0" fontId="59" fillId="0" borderId="2" xfId="0" applyFont="1" applyBorder="1" applyAlignment="1">
      <alignment vertical="center"/>
    </xf>
    <xf numFmtId="0" fontId="59" fillId="0" borderId="3" xfId="0" applyFont="1" applyBorder="1" applyAlignment="1">
      <alignment horizontal="center" vertical="center"/>
    </xf>
    <xf numFmtId="0" fontId="59" fillId="0" borderId="4" xfId="0" applyFont="1" applyBorder="1" applyAlignment="1">
      <alignment horizontal="center" vertical="center"/>
    </xf>
    <xf numFmtId="176" fontId="59" fillId="0" borderId="12" xfId="0" applyNumberFormat="1" applyFont="1" applyFill="1" applyBorder="1" applyAlignment="1">
      <alignment horizontal="center" vertical="center" wrapText="1"/>
    </xf>
    <xf numFmtId="0" fontId="5" fillId="2" borderId="12" xfId="0" applyFont="1" applyFill="1" applyBorder="1" applyAlignment="1">
      <alignment horizontal="center" vertical="distributed" textRotation="255"/>
    </xf>
    <xf numFmtId="0" fontId="5" fillId="2" borderId="13" xfId="0" applyFont="1" applyFill="1" applyBorder="1" applyAlignment="1">
      <alignment horizontal="center" vertical="distributed" textRotation="255"/>
    </xf>
    <xf numFmtId="0" fontId="5" fillId="2" borderId="14" xfId="0" applyFont="1" applyFill="1" applyBorder="1" applyAlignment="1">
      <alignment horizontal="center" vertical="distributed" textRotation="255"/>
    </xf>
    <xf numFmtId="0" fontId="59" fillId="0" borderId="10" xfId="0" applyFont="1" applyBorder="1" applyAlignment="1">
      <alignment vertical="center" wrapText="1"/>
    </xf>
    <xf numFmtId="0" fontId="59" fillId="0" borderId="10" xfId="0" applyFont="1" applyBorder="1" applyAlignment="1">
      <alignment vertical="center"/>
    </xf>
    <xf numFmtId="0" fontId="59" fillId="0" borderId="3" xfId="0" applyFont="1" applyBorder="1" applyAlignment="1">
      <alignment vertical="top" wrapText="1"/>
    </xf>
    <xf numFmtId="0" fontId="59" fillId="0" borderId="4" xfId="0" applyFont="1" applyBorder="1" applyAlignment="1">
      <alignment vertical="top" wrapText="1"/>
    </xf>
    <xf numFmtId="0" fontId="59" fillId="0" borderId="2" xfId="0" applyFont="1" applyBorder="1" applyAlignment="1">
      <alignment vertical="top" wrapText="1"/>
    </xf>
    <xf numFmtId="0" fontId="0" fillId="0" borderId="78" xfId="0" applyBorder="1" applyAlignment="1">
      <alignment vertical="center" wrapText="1"/>
    </xf>
    <xf numFmtId="0" fontId="0" fillId="0" borderId="79" xfId="0" applyBorder="1" applyAlignment="1">
      <alignment vertical="center"/>
    </xf>
    <xf numFmtId="0" fontId="0" fillId="0" borderId="36" xfId="0" applyBorder="1" applyAlignment="1">
      <alignment vertical="center"/>
    </xf>
    <xf numFmtId="0" fontId="0" fillId="0" borderId="41" xfId="0" applyBorder="1" applyAlignment="1">
      <alignment vertical="center"/>
    </xf>
    <xf numFmtId="0" fontId="51" fillId="0" borderId="60" xfId="0" applyFont="1" applyBorder="1" applyAlignment="1">
      <alignment horizontal="center" vertical="center"/>
    </xf>
    <xf numFmtId="0" fontId="51" fillId="0" borderId="62" xfId="0" applyFont="1" applyBorder="1" applyAlignment="1">
      <alignment horizontal="center" vertical="center"/>
    </xf>
    <xf numFmtId="0" fontId="51" fillId="0" borderId="64" xfId="0" applyFont="1" applyBorder="1" applyAlignment="1">
      <alignment horizontal="center" vertical="center"/>
    </xf>
    <xf numFmtId="0" fontId="51" fillId="0" borderId="66" xfId="0" applyFont="1" applyBorder="1" applyAlignment="1">
      <alignment horizontal="center" vertical="center"/>
    </xf>
    <xf numFmtId="0" fontId="53" fillId="0" borderId="0" xfId="0" applyFont="1" applyAlignment="1">
      <alignment vertical="center"/>
    </xf>
    <xf numFmtId="176" fontId="50" fillId="0" borderId="63" xfId="2" applyNumberFormat="1" applyFont="1" applyFill="1" applyBorder="1" applyAlignment="1">
      <alignment horizontal="center" vertical="center"/>
    </xf>
    <xf numFmtId="176" fontId="50" fillId="0" borderId="56" xfId="2" applyNumberFormat="1" applyFont="1" applyFill="1" applyBorder="1" applyAlignment="1">
      <alignment horizontal="center" vertical="center"/>
    </xf>
    <xf numFmtId="0" fontId="0" fillId="0" borderId="16" xfId="0" applyBorder="1" applyAlignment="1">
      <alignment vertical="center"/>
    </xf>
    <xf numFmtId="0" fontId="0" fillId="0" borderId="22" xfId="0" applyBorder="1" applyAlignment="1">
      <alignment vertical="center"/>
    </xf>
    <xf numFmtId="0" fontId="0" fillId="0" borderId="16" xfId="0" applyBorder="1" applyAlignment="1">
      <alignment vertical="center" wrapText="1"/>
    </xf>
    <xf numFmtId="0" fontId="0" fillId="0" borderId="22" xfId="0" applyBorder="1" applyAlignment="1">
      <alignment vertical="center" wrapText="1"/>
    </xf>
    <xf numFmtId="0" fontId="51" fillId="0" borderId="63" xfId="0" applyFont="1" applyBorder="1" applyAlignment="1">
      <alignment horizontal="center" vertical="center"/>
    </xf>
    <xf numFmtId="0" fontId="51" fillId="0" borderId="56" xfId="0" applyFont="1" applyBorder="1" applyAlignment="1">
      <alignment horizontal="center" vertical="center"/>
    </xf>
  </cellXfs>
  <cellStyles count="4">
    <cellStyle name="パーセント" xfId="1" builtinId="5"/>
    <cellStyle name="桁区切り" xfId="2" builtinId="6"/>
    <cellStyle name="標準" xfId="0" builtinId="0"/>
    <cellStyle name="標準_調査票（アイ・ロジスティクス）"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0</xdr:rowOff>
    </xdr:from>
    <xdr:to>
      <xdr:col>8</xdr:col>
      <xdr:colOff>590550</xdr:colOff>
      <xdr:row>6</xdr:row>
      <xdr:rowOff>123825</xdr:rowOff>
    </xdr:to>
    <xdr:sp macro="" textlink="">
      <xdr:nvSpPr>
        <xdr:cNvPr id="3379" name="Rectangle 14">
          <a:extLst>
            <a:ext uri="{FF2B5EF4-FFF2-40B4-BE49-F238E27FC236}">
              <a16:creationId xmlns:a16="http://schemas.microsoft.com/office/drawing/2014/main" id="{00000000-0008-0000-0000-0000330D0000}"/>
            </a:ext>
          </a:extLst>
        </xdr:cNvPr>
        <xdr:cNvSpPr>
          <a:spLocks noChangeArrowheads="1"/>
        </xdr:cNvSpPr>
      </xdr:nvSpPr>
      <xdr:spPr bwMode="auto">
        <a:xfrm>
          <a:off x="257175" y="390525"/>
          <a:ext cx="6219825" cy="108585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23</xdr:row>
      <xdr:rowOff>47625</xdr:rowOff>
    </xdr:from>
    <xdr:to>
      <xdr:col>4</xdr:col>
      <xdr:colOff>9525</xdr:colOff>
      <xdr:row>23</xdr:row>
      <xdr:rowOff>47625</xdr:rowOff>
    </xdr:to>
    <xdr:sp macro="" textlink="">
      <xdr:nvSpPr>
        <xdr:cNvPr id="3380" name="Line 13">
          <a:extLst>
            <a:ext uri="{FF2B5EF4-FFF2-40B4-BE49-F238E27FC236}">
              <a16:creationId xmlns:a16="http://schemas.microsoft.com/office/drawing/2014/main" id="{00000000-0008-0000-0000-0000340D0000}"/>
            </a:ext>
          </a:extLst>
        </xdr:cNvPr>
        <xdr:cNvSpPr>
          <a:spLocks noChangeShapeType="1"/>
        </xdr:cNvSpPr>
      </xdr:nvSpPr>
      <xdr:spPr bwMode="auto">
        <a:xfrm>
          <a:off x="257175" y="5038725"/>
          <a:ext cx="2895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47625</xdr:rowOff>
    </xdr:from>
    <xdr:to>
      <xdr:col>9</xdr:col>
      <xdr:colOff>0</xdr:colOff>
      <xdr:row>26</xdr:row>
      <xdr:rowOff>47625</xdr:rowOff>
    </xdr:to>
    <xdr:sp macro="" textlink="">
      <xdr:nvSpPr>
        <xdr:cNvPr id="3381" name="Line 12">
          <a:extLst>
            <a:ext uri="{FF2B5EF4-FFF2-40B4-BE49-F238E27FC236}">
              <a16:creationId xmlns:a16="http://schemas.microsoft.com/office/drawing/2014/main" id="{00000000-0008-0000-0000-0000350D0000}"/>
            </a:ext>
          </a:extLst>
        </xdr:cNvPr>
        <xdr:cNvSpPr>
          <a:spLocks noChangeShapeType="1"/>
        </xdr:cNvSpPr>
      </xdr:nvSpPr>
      <xdr:spPr bwMode="auto">
        <a:xfrm>
          <a:off x="247650" y="5724525"/>
          <a:ext cx="6324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9525</xdr:colOff>
      <xdr:row>29</xdr:row>
      <xdr:rowOff>47625</xdr:rowOff>
    </xdr:from>
    <xdr:to>
      <xdr:col>9</xdr:col>
      <xdr:colOff>0</xdr:colOff>
      <xdr:row>29</xdr:row>
      <xdr:rowOff>47625</xdr:rowOff>
    </xdr:to>
    <xdr:sp macro="" textlink="">
      <xdr:nvSpPr>
        <xdr:cNvPr id="3382" name="Line 11">
          <a:extLst>
            <a:ext uri="{FF2B5EF4-FFF2-40B4-BE49-F238E27FC236}">
              <a16:creationId xmlns:a16="http://schemas.microsoft.com/office/drawing/2014/main" id="{00000000-0008-0000-0000-0000360D0000}"/>
            </a:ext>
          </a:extLst>
        </xdr:cNvPr>
        <xdr:cNvSpPr>
          <a:spLocks noChangeShapeType="1"/>
        </xdr:cNvSpPr>
      </xdr:nvSpPr>
      <xdr:spPr bwMode="auto">
        <a:xfrm>
          <a:off x="257175" y="6410325"/>
          <a:ext cx="6315075"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0</xdr:colOff>
      <xdr:row>32</xdr:row>
      <xdr:rowOff>47625</xdr:rowOff>
    </xdr:from>
    <xdr:to>
      <xdr:col>9</xdr:col>
      <xdr:colOff>0</xdr:colOff>
      <xdr:row>32</xdr:row>
      <xdr:rowOff>47625</xdr:rowOff>
    </xdr:to>
    <xdr:sp macro="" textlink="">
      <xdr:nvSpPr>
        <xdr:cNvPr id="3383" name="Line 10">
          <a:extLst>
            <a:ext uri="{FF2B5EF4-FFF2-40B4-BE49-F238E27FC236}">
              <a16:creationId xmlns:a16="http://schemas.microsoft.com/office/drawing/2014/main" id="{00000000-0008-0000-0000-0000370D0000}"/>
            </a:ext>
          </a:extLst>
        </xdr:cNvPr>
        <xdr:cNvSpPr>
          <a:spLocks noChangeShapeType="1"/>
        </xdr:cNvSpPr>
      </xdr:nvSpPr>
      <xdr:spPr bwMode="auto">
        <a:xfrm>
          <a:off x="247650" y="7096125"/>
          <a:ext cx="6324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9525</xdr:colOff>
      <xdr:row>35</xdr:row>
      <xdr:rowOff>47625</xdr:rowOff>
    </xdr:from>
    <xdr:to>
      <xdr:col>9</xdr:col>
      <xdr:colOff>0</xdr:colOff>
      <xdr:row>35</xdr:row>
      <xdr:rowOff>47625</xdr:rowOff>
    </xdr:to>
    <xdr:sp macro="" textlink="">
      <xdr:nvSpPr>
        <xdr:cNvPr id="3384" name="Line 9">
          <a:extLst>
            <a:ext uri="{FF2B5EF4-FFF2-40B4-BE49-F238E27FC236}">
              <a16:creationId xmlns:a16="http://schemas.microsoft.com/office/drawing/2014/main" id="{00000000-0008-0000-0000-0000380D0000}"/>
            </a:ext>
          </a:extLst>
        </xdr:cNvPr>
        <xdr:cNvSpPr>
          <a:spLocks noChangeShapeType="1"/>
        </xdr:cNvSpPr>
      </xdr:nvSpPr>
      <xdr:spPr bwMode="auto">
        <a:xfrm>
          <a:off x="257175" y="7781925"/>
          <a:ext cx="6315075"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37</xdr:row>
      <xdr:rowOff>47625</xdr:rowOff>
    </xdr:from>
    <xdr:to>
      <xdr:col>9</xdr:col>
      <xdr:colOff>0</xdr:colOff>
      <xdr:row>37</xdr:row>
      <xdr:rowOff>47625</xdr:rowOff>
    </xdr:to>
    <xdr:sp macro="" textlink="">
      <xdr:nvSpPr>
        <xdr:cNvPr id="3385" name="Line 8">
          <a:extLst>
            <a:ext uri="{FF2B5EF4-FFF2-40B4-BE49-F238E27FC236}">
              <a16:creationId xmlns:a16="http://schemas.microsoft.com/office/drawing/2014/main" id="{00000000-0008-0000-0000-0000390D0000}"/>
            </a:ext>
          </a:extLst>
        </xdr:cNvPr>
        <xdr:cNvSpPr>
          <a:spLocks noChangeShapeType="1"/>
        </xdr:cNvSpPr>
      </xdr:nvSpPr>
      <xdr:spPr bwMode="auto">
        <a:xfrm>
          <a:off x="1238250" y="8239125"/>
          <a:ext cx="53340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39</xdr:row>
      <xdr:rowOff>47625</xdr:rowOff>
    </xdr:from>
    <xdr:to>
      <xdr:col>9</xdr:col>
      <xdr:colOff>0</xdr:colOff>
      <xdr:row>39</xdr:row>
      <xdr:rowOff>47625</xdr:rowOff>
    </xdr:to>
    <xdr:sp macro="" textlink="">
      <xdr:nvSpPr>
        <xdr:cNvPr id="3386" name="Line 17">
          <a:extLst>
            <a:ext uri="{FF2B5EF4-FFF2-40B4-BE49-F238E27FC236}">
              <a16:creationId xmlns:a16="http://schemas.microsoft.com/office/drawing/2014/main" id="{00000000-0008-0000-0000-00003A0D0000}"/>
            </a:ext>
          </a:extLst>
        </xdr:cNvPr>
        <xdr:cNvSpPr>
          <a:spLocks noChangeShapeType="1"/>
        </xdr:cNvSpPr>
      </xdr:nvSpPr>
      <xdr:spPr bwMode="auto">
        <a:xfrm>
          <a:off x="1238250" y="8696325"/>
          <a:ext cx="53340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41</xdr:row>
      <xdr:rowOff>47625</xdr:rowOff>
    </xdr:from>
    <xdr:to>
      <xdr:col>9</xdr:col>
      <xdr:colOff>0</xdr:colOff>
      <xdr:row>41</xdr:row>
      <xdr:rowOff>47625</xdr:rowOff>
    </xdr:to>
    <xdr:sp macro="" textlink="">
      <xdr:nvSpPr>
        <xdr:cNvPr id="3387" name="Line 18">
          <a:extLst>
            <a:ext uri="{FF2B5EF4-FFF2-40B4-BE49-F238E27FC236}">
              <a16:creationId xmlns:a16="http://schemas.microsoft.com/office/drawing/2014/main" id="{00000000-0008-0000-0000-00003B0D0000}"/>
            </a:ext>
          </a:extLst>
        </xdr:cNvPr>
        <xdr:cNvSpPr>
          <a:spLocks noChangeShapeType="1"/>
        </xdr:cNvSpPr>
      </xdr:nvSpPr>
      <xdr:spPr bwMode="auto">
        <a:xfrm>
          <a:off x="1238250" y="9153525"/>
          <a:ext cx="53340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bbsndt001\hd\&#26989;&#21209;&#29677;\&#9734;&#32076;&#21942;&#25351;&#27161;\&#32076;&#21942;&#25351;&#27161;18\&#35519;&#26619;&#31080;\&#38651;&#23376;&#12487;&#12540;&#12479;&#29256;&#35519;&#26619;&#31080;\&#20107;&#26989;&#32773;&#36865;&#20184;&#29992;\&#32076;&#21942;&#25351;&#27161;16-2\&#38306;&#26481;&#36939;&#36664;&#23616;&#65288;&#20919;&#34101;&#65289;\&#35519;&#26619;&#31080;&#65288;&#12450;&#12452;&#12539;&#12525;&#12472;&#12473;&#12486;&#12451;&#12463;&#1247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
      <sheetName val="平成16年度"/>
    </sheetNames>
    <sheetDataSet>
      <sheetData sheetId="0" refreshError="1">
        <row r="8">
          <cell r="A8" t="str">
            <v>倉庫</v>
          </cell>
        </row>
        <row r="9">
          <cell r="A9" t="str">
            <v>冷蔵</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tabSelected="1" zoomScaleNormal="100" workbookViewId="0"/>
  </sheetViews>
  <sheetFormatPr defaultRowHeight="13"/>
  <cols>
    <col min="1" max="1" width="3.26953125" customWidth="1"/>
    <col min="2" max="2" width="12.90625" customWidth="1"/>
    <col min="3" max="3" width="16.08984375" customWidth="1"/>
  </cols>
  <sheetData>
    <row r="1" spans="1:10" ht="16.5">
      <c r="G1" s="426" t="s">
        <v>596</v>
      </c>
      <c r="H1" s="427"/>
    </row>
    <row r="3" spans="1:10" ht="13.5" customHeight="1">
      <c r="B3" s="295"/>
    </row>
    <row r="4" spans="1:10" ht="13.5" customHeight="1">
      <c r="A4" s="428" t="s">
        <v>597</v>
      </c>
      <c r="B4" s="428"/>
      <c r="C4" s="428"/>
      <c r="D4" s="428"/>
      <c r="E4" s="428"/>
      <c r="F4" s="428"/>
      <c r="G4" s="428"/>
      <c r="H4" s="428"/>
      <c r="I4" s="428"/>
      <c r="J4" s="299"/>
    </row>
    <row r="5" spans="1:10" ht="18" customHeight="1">
      <c r="A5" s="428"/>
      <c r="B5" s="428"/>
      <c r="C5" s="428"/>
      <c r="D5" s="428"/>
      <c r="E5" s="428"/>
      <c r="F5" s="428"/>
      <c r="G5" s="428"/>
      <c r="H5" s="428"/>
      <c r="I5" s="428"/>
      <c r="J5" s="299"/>
    </row>
    <row r="6" spans="1:10" ht="30">
      <c r="A6" s="428" t="s">
        <v>598</v>
      </c>
      <c r="B6" s="428"/>
      <c r="C6" s="428"/>
      <c r="D6" s="428"/>
      <c r="E6" s="428"/>
      <c r="F6" s="428"/>
      <c r="G6" s="428"/>
      <c r="H6" s="428"/>
      <c r="I6" s="428"/>
      <c r="J6" s="299"/>
    </row>
    <row r="7" spans="1:10" ht="21">
      <c r="B7" s="296"/>
    </row>
    <row r="8" spans="1:10" ht="21">
      <c r="B8" s="296"/>
    </row>
    <row r="9" spans="1:10" ht="21">
      <c r="B9" s="296"/>
    </row>
    <row r="10" spans="1:10" ht="28">
      <c r="A10" s="429" t="s">
        <v>599</v>
      </c>
      <c r="B10" s="429"/>
      <c r="C10" s="429"/>
      <c r="D10" s="429"/>
      <c r="E10" s="429"/>
      <c r="F10" s="429"/>
      <c r="G10" s="429"/>
      <c r="H10" s="429"/>
      <c r="I10" s="429"/>
      <c r="J10" s="300"/>
    </row>
    <row r="11" spans="1:10">
      <c r="B11" s="295"/>
    </row>
    <row r="12" spans="1:10">
      <c r="B12" s="295"/>
    </row>
    <row r="13" spans="1:10">
      <c r="B13" s="295"/>
    </row>
    <row r="14" spans="1:10">
      <c r="B14" s="295"/>
    </row>
    <row r="15" spans="1:10" ht="16.5">
      <c r="A15" s="430" t="s">
        <v>595</v>
      </c>
      <c r="B15" s="430"/>
      <c r="C15" s="430"/>
      <c r="D15" s="430"/>
      <c r="E15" s="430"/>
      <c r="F15" s="430"/>
      <c r="G15" s="430"/>
      <c r="H15" s="430"/>
      <c r="I15" s="430"/>
      <c r="J15" s="305"/>
    </row>
    <row r="16" spans="1:10" ht="16.5">
      <c r="B16" s="297"/>
    </row>
    <row r="17" spans="2:9" ht="16.5">
      <c r="B17" s="297"/>
    </row>
    <row r="18" spans="2:9" ht="16.5">
      <c r="B18" s="297"/>
    </row>
    <row r="19" spans="2:9">
      <c r="B19" s="295"/>
    </row>
    <row r="20" spans="2:9">
      <c r="B20" s="295"/>
    </row>
    <row r="21" spans="2:9">
      <c r="B21" s="295"/>
    </row>
    <row r="22" spans="2:9">
      <c r="B22" s="295"/>
    </row>
    <row r="23" spans="2:9" ht="18" customHeight="1">
      <c r="B23" s="303" t="s">
        <v>457</v>
      </c>
      <c r="C23" s="425" t="s">
        <v>582</v>
      </c>
      <c r="D23" s="425"/>
      <c r="E23" s="303"/>
      <c r="F23" s="303"/>
      <c r="G23" s="303"/>
      <c r="H23" s="303"/>
      <c r="I23" s="303"/>
    </row>
    <row r="24" spans="2:9" ht="18" customHeight="1">
      <c r="B24" s="298"/>
      <c r="C24" s="306"/>
      <c r="D24" s="306"/>
      <c r="E24" s="306"/>
      <c r="F24" s="306"/>
      <c r="G24" s="306"/>
      <c r="H24" s="306"/>
      <c r="I24" s="306"/>
    </row>
    <row r="25" spans="2:9" ht="18" customHeight="1">
      <c r="C25" s="306"/>
      <c r="D25" s="306"/>
      <c r="E25" s="306"/>
      <c r="F25" s="306"/>
      <c r="G25" s="306"/>
      <c r="H25" s="306"/>
      <c r="I25" s="306"/>
    </row>
    <row r="26" spans="2:9" ht="18" customHeight="1">
      <c r="B26" s="303" t="s">
        <v>458</v>
      </c>
      <c r="C26" s="425" t="s">
        <v>583</v>
      </c>
      <c r="D26" s="425"/>
      <c r="E26" s="425"/>
      <c r="F26" s="425"/>
      <c r="G26" s="425"/>
      <c r="H26" s="425"/>
      <c r="I26" s="425"/>
    </row>
    <row r="27" spans="2:9" ht="18" customHeight="1">
      <c r="B27" s="298"/>
      <c r="C27" s="306"/>
      <c r="D27" s="306"/>
      <c r="E27" s="306"/>
      <c r="F27" s="306"/>
      <c r="G27" s="306"/>
      <c r="H27" s="306"/>
      <c r="I27" s="306"/>
    </row>
    <row r="28" spans="2:9" ht="18" customHeight="1">
      <c r="C28" s="306"/>
      <c r="D28" s="306"/>
      <c r="E28" s="306"/>
      <c r="F28" s="306"/>
      <c r="G28" s="306"/>
      <c r="H28" s="306"/>
      <c r="I28" s="306"/>
    </row>
    <row r="29" spans="2:9" ht="18" customHeight="1">
      <c r="B29" s="303" t="s">
        <v>459</v>
      </c>
      <c r="C29" s="425"/>
      <c r="D29" s="425"/>
      <c r="E29" s="425"/>
      <c r="F29" s="425"/>
      <c r="G29" s="425"/>
      <c r="H29" s="425"/>
      <c r="I29" s="425"/>
    </row>
    <row r="30" spans="2:9" ht="18" customHeight="1">
      <c r="B30" s="301"/>
      <c r="C30" s="306"/>
      <c r="D30" s="306"/>
      <c r="E30" s="306"/>
      <c r="F30" s="306"/>
      <c r="G30" s="306"/>
      <c r="H30" s="306"/>
      <c r="I30" s="306"/>
    </row>
    <row r="31" spans="2:9" ht="18" customHeight="1">
      <c r="B31" s="302"/>
      <c r="C31" s="306"/>
      <c r="D31" s="306"/>
      <c r="E31" s="306"/>
      <c r="F31" s="306"/>
      <c r="G31" s="306"/>
      <c r="H31" s="306"/>
      <c r="I31" s="306"/>
    </row>
    <row r="32" spans="2:9" ht="18" customHeight="1">
      <c r="B32" s="303" t="s">
        <v>460</v>
      </c>
      <c r="C32" s="425"/>
      <c r="D32" s="425"/>
      <c r="E32" s="425"/>
      <c r="F32" s="425"/>
      <c r="G32" s="425"/>
      <c r="H32" s="425"/>
      <c r="I32" s="425"/>
    </row>
    <row r="33" spans="2:9" ht="18" customHeight="1">
      <c r="B33" s="301"/>
    </row>
    <row r="34" spans="2:9" ht="18" customHeight="1">
      <c r="B34" s="302"/>
    </row>
    <row r="35" spans="2:9" ht="18" customHeight="1">
      <c r="B35" s="303" t="s">
        <v>467</v>
      </c>
      <c r="C35" s="303"/>
      <c r="D35" s="425"/>
      <c r="E35" s="425"/>
      <c r="F35" s="425"/>
      <c r="G35" s="425"/>
      <c r="H35" s="425"/>
      <c r="I35" s="425"/>
    </row>
    <row r="36" spans="2:9" ht="18" customHeight="1">
      <c r="B36" s="301"/>
      <c r="D36" s="306"/>
      <c r="E36" s="306"/>
      <c r="F36" s="306"/>
      <c r="G36" s="306"/>
      <c r="H36" s="306"/>
      <c r="I36" s="306"/>
    </row>
    <row r="37" spans="2:9" ht="18" customHeight="1">
      <c r="B37" s="304"/>
      <c r="C37" s="303" t="s">
        <v>463</v>
      </c>
      <c r="D37" s="425"/>
      <c r="E37" s="425"/>
      <c r="F37" s="425"/>
      <c r="G37" s="425"/>
      <c r="H37" s="425"/>
      <c r="I37" s="425"/>
    </row>
    <row r="38" spans="2:9" ht="18" customHeight="1">
      <c r="B38" s="298"/>
      <c r="C38" s="306"/>
      <c r="D38" s="306"/>
      <c r="E38" s="306"/>
      <c r="F38" s="306"/>
      <c r="G38" s="306"/>
      <c r="H38" s="306"/>
      <c r="I38" s="306"/>
    </row>
    <row r="39" spans="2:9" ht="18" customHeight="1">
      <c r="B39" s="298"/>
      <c r="C39" s="303" t="s">
        <v>461</v>
      </c>
      <c r="D39" s="425"/>
      <c r="E39" s="425"/>
      <c r="F39" s="425"/>
      <c r="G39" s="425"/>
      <c r="H39" s="425"/>
      <c r="I39" s="425"/>
    </row>
    <row r="40" spans="2:9" ht="18" customHeight="1">
      <c r="B40" s="298"/>
      <c r="C40" s="306"/>
      <c r="D40" s="306"/>
      <c r="E40" s="306"/>
      <c r="F40" s="306"/>
      <c r="G40" s="306"/>
      <c r="H40" s="306"/>
      <c r="I40" s="306"/>
    </row>
    <row r="41" spans="2:9" ht="18" customHeight="1">
      <c r="B41" s="298"/>
      <c r="C41" s="303" t="s">
        <v>462</v>
      </c>
      <c r="D41" s="425"/>
      <c r="E41" s="425"/>
      <c r="F41" s="425"/>
      <c r="G41" s="425"/>
      <c r="H41" s="425"/>
      <c r="I41" s="425"/>
    </row>
    <row r="42" spans="2:9" ht="18" customHeight="1">
      <c r="B42" s="298"/>
      <c r="D42" s="306"/>
      <c r="E42" s="306"/>
      <c r="F42" s="306"/>
      <c r="G42" s="306"/>
      <c r="H42" s="306"/>
      <c r="I42" s="306"/>
    </row>
    <row r="43" spans="2:9" ht="18" customHeight="1">
      <c r="D43" s="306"/>
      <c r="E43" s="306"/>
      <c r="F43" s="306"/>
      <c r="G43" s="306"/>
      <c r="H43" s="306"/>
      <c r="I43" s="306"/>
    </row>
  </sheetData>
  <mergeCells count="13">
    <mergeCell ref="C26:I26"/>
    <mergeCell ref="C23:D23"/>
    <mergeCell ref="G1:H1"/>
    <mergeCell ref="A4:I5"/>
    <mergeCell ref="A10:I10"/>
    <mergeCell ref="A15:I15"/>
    <mergeCell ref="A6:I6"/>
    <mergeCell ref="D41:I41"/>
    <mergeCell ref="D35:I35"/>
    <mergeCell ref="D37:I37"/>
    <mergeCell ref="D39:I39"/>
    <mergeCell ref="C29:I29"/>
    <mergeCell ref="C32:I32"/>
  </mergeCells>
  <phoneticPr fontId="12"/>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0"/>
  </sheetPr>
  <dimension ref="A1:J27"/>
  <sheetViews>
    <sheetView zoomScaleNormal="100" workbookViewId="0">
      <selection activeCell="A7" sqref="A7:H8"/>
    </sheetView>
  </sheetViews>
  <sheetFormatPr defaultRowHeight="13"/>
  <cols>
    <col min="8" max="8" width="16.08984375" customWidth="1"/>
  </cols>
  <sheetData>
    <row r="1" spans="1:10" ht="25" customHeight="1"/>
    <row r="2" spans="1:10" ht="25" customHeight="1">
      <c r="A2" s="541" t="s">
        <v>468</v>
      </c>
      <c r="B2" s="541"/>
      <c r="C2" s="541"/>
      <c r="D2" s="541"/>
      <c r="E2" s="541"/>
      <c r="F2" s="541"/>
      <c r="G2" s="541"/>
      <c r="H2" s="541"/>
      <c r="I2" s="541"/>
    </row>
    <row r="3" spans="1:10" ht="25" customHeight="1">
      <c r="A3" s="316"/>
      <c r="B3" s="316"/>
      <c r="C3" s="316"/>
      <c r="D3" s="316"/>
      <c r="E3" s="316"/>
      <c r="F3" s="316"/>
      <c r="G3" s="316"/>
      <c r="H3" s="316"/>
      <c r="I3" s="316"/>
    </row>
    <row r="4" spans="1:10" ht="11.25" customHeight="1" thickBot="1">
      <c r="A4" s="306"/>
      <c r="B4" s="306"/>
      <c r="C4" s="306"/>
      <c r="D4" s="306"/>
      <c r="E4" s="306"/>
      <c r="F4" s="306"/>
      <c r="G4" s="306"/>
      <c r="H4" s="315"/>
      <c r="I4" s="314"/>
    </row>
    <row r="5" spans="1:10" ht="25" customHeight="1" thickTop="1" thickBot="1">
      <c r="A5" s="544" t="s">
        <v>482</v>
      </c>
      <c r="B5" s="545"/>
      <c r="C5" s="545"/>
      <c r="D5" s="545"/>
      <c r="E5" s="545"/>
      <c r="F5" s="545"/>
      <c r="G5" s="545"/>
      <c r="H5" s="545"/>
      <c r="I5" s="542" t="str">
        <f>IF(第４表!F42=0,"×",IF(第４表!F42&lt;&gt;第４表!F18,"×","○"))</f>
        <v>×</v>
      </c>
      <c r="J5" s="543"/>
    </row>
    <row r="6" spans="1:10" ht="49.5" customHeight="1" thickTop="1" thickBot="1">
      <c r="A6" s="546" t="s">
        <v>477</v>
      </c>
      <c r="B6" s="547"/>
      <c r="C6" s="547"/>
      <c r="D6" s="547"/>
      <c r="E6" s="547"/>
      <c r="F6" s="547"/>
      <c r="G6" s="547"/>
      <c r="H6" s="547"/>
      <c r="I6" s="548" t="str">
        <f>IF(第５表!D4&lt;&gt;SUM('第6,7表'!E3:L3,'第6,7表'!E43:L43),"×","○")</f>
        <v>○</v>
      </c>
      <c r="J6" s="549" t="e">
        <f>IF(#REF!&lt;&gt;SUM(#REF!,#REF!),"×","○")</f>
        <v>#REF!</v>
      </c>
    </row>
    <row r="7" spans="1:10" ht="25" customHeight="1" thickTop="1">
      <c r="A7" s="533" t="s">
        <v>546</v>
      </c>
      <c r="B7" s="534"/>
      <c r="C7" s="534"/>
      <c r="D7" s="534"/>
      <c r="E7" s="534"/>
      <c r="F7" s="534"/>
      <c r="G7" s="534"/>
      <c r="H7" s="534"/>
      <c r="I7" s="537" t="str">
        <f>IF(第５表!D7&lt;&gt;SUM('第6,7表'!E32:L32,'第6,7表'!E70:L70),"×","○")</f>
        <v>○</v>
      </c>
      <c r="J7" s="538" t="e">
        <f>IF(#REF!&lt;&gt;SUM(#REF!,#REF!),"×","○")</f>
        <v>#REF!</v>
      </c>
    </row>
    <row r="8" spans="1:10" ht="25" customHeight="1" thickBot="1">
      <c r="A8" s="535"/>
      <c r="B8" s="536"/>
      <c r="C8" s="536"/>
      <c r="D8" s="536"/>
      <c r="E8" s="536"/>
      <c r="F8" s="536"/>
      <c r="G8" s="536"/>
      <c r="H8" s="536"/>
      <c r="I8" s="539" t="e">
        <f>IF(#REF!&lt;&gt;SUM(#REF!,#REF!),"×","○")</f>
        <v>#REF!</v>
      </c>
      <c r="J8" s="540" t="e">
        <f>IF(#REF!&lt;&gt;SUM(#REF!,#REF!),"×","○")</f>
        <v>#REF!</v>
      </c>
    </row>
    <row r="9" spans="1:10" ht="25" customHeight="1" thickTop="1">
      <c r="A9" s="306"/>
      <c r="B9" s="306"/>
      <c r="C9" s="306"/>
      <c r="D9" s="306"/>
      <c r="E9" s="306"/>
      <c r="F9" s="306"/>
      <c r="G9" s="306"/>
      <c r="H9" s="306"/>
    </row>
    <row r="10" spans="1:10" ht="25" customHeight="1">
      <c r="A10" s="306"/>
      <c r="B10" s="306"/>
      <c r="C10" s="306"/>
      <c r="D10" s="306"/>
      <c r="E10" s="306"/>
      <c r="F10" s="306"/>
      <c r="G10" s="315"/>
      <c r="H10" s="306"/>
    </row>
    <row r="11" spans="1:10" ht="25" customHeight="1">
      <c r="A11" s="306"/>
      <c r="B11" s="306"/>
      <c r="C11" s="306"/>
      <c r="D11" s="306"/>
      <c r="E11" s="306"/>
      <c r="F11" s="306"/>
      <c r="G11" s="306"/>
      <c r="H11" s="306"/>
    </row>
    <row r="12" spans="1:10" ht="25" customHeight="1">
      <c r="A12" s="306"/>
      <c r="B12" s="306"/>
      <c r="C12" s="306"/>
      <c r="D12" s="306"/>
      <c r="E12" s="306"/>
      <c r="F12" s="306"/>
      <c r="G12" s="306"/>
      <c r="H12" s="306"/>
    </row>
    <row r="13" spans="1:10" ht="25" customHeight="1">
      <c r="A13" s="306"/>
      <c r="B13" s="306"/>
      <c r="C13" s="306"/>
      <c r="D13" s="306"/>
      <c r="E13" s="306"/>
      <c r="F13" s="306"/>
      <c r="G13" s="306"/>
      <c r="H13" s="306"/>
    </row>
    <row r="14" spans="1:10" ht="25" customHeight="1">
      <c r="A14" s="306"/>
      <c r="B14" s="306"/>
      <c r="C14" s="306"/>
      <c r="D14" s="306"/>
      <c r="E14" s="306"/>
      <c r="F14" s="306"/>
      <c r="G14" s="306"/>
      <c r="H14" s="306"/>
    </row>
    <row r="15" spans="1:10" ht="25" customHeight="1">
      <c r="A15" s="306"/>
      <c r="B15" s="306"/>
      <c r="C15" s="306"/>
      <c r="D15" s="306"/>
      <c r="E15" s="306"/>
      <c r="F15" s="306"/>
      <c r="G15" s="306"/>
      <c r="H15" s="306"/>
    </row>
    <row r="16" spans="1:10" ht="25" customHeight="1">
      <c r="A16" s="306"/>
      <c r="B16" s="306"/>
      <c r="C16" s="306"/>
      <c r="D16" s="306"/>
      <c r="E16" s="306"/>
      <c r="F16" s="306"/>
      <c r="G16" s="306"/>
      <c r="H16" s="306"/>
    </row>
    <row r="17" spans="1:8" ht="25" customHeight="1">
      <c r="A17" s="306"/>
      <c r="B17" s="306"/>
      <c r="C17" s="306"/>
      <c r="D17" s="306"/>
      <c r="E17" s="306"/>
      <c r="F17" s="306"/>
      <c r="G17" s="306"/>
      <c r="H17" s="306"/>
    </row>
    <row r="18" spans="1:8" ht="25" customHeight="1">
      <c r="A18" s="306"/>
      <c r="B18" s="306"/>
      <c r="C18" s="306"/>
      <c r="D18" s="306"/>
      <c r="E18" s="306"/>
      <c r="F18" s="306"/>
      <c r="G18" s="306"/>
      <c r="H18" s="306"/>
    </row>
    <row r="19" spans="1:8" ht="25" customHeight="1">
      <c r="A19" s="306"/>
      <c r="B19" s="306"/>
      <c r="C19" s="306"/>
      <c r="D19" s="306"/>
      <c r="E19" s="306"/>
      <c r="F19" s="306"/>
      <c r="G19" s="306"/>
      <c r="H19" s="306"/>
    </row>
    <row r="20" spans="1:8" ht="25" customHeight="1">
      <c r="A20" s="306"/>
      <c r="B20" s="306"/>
      <c r="C20" s="306"/>
      <c r="D20" s="306"/>
      <c r="E20" s="306"/>
      <c r="F20" s="306"/>
      <c r="G20" s="306"/>
      <c r="H20" s="306"/>
    </row>
    <row r="21" spans="1:8" ht="25" customHeight="1">
      <c r="A21" s="306"/>
      <c r="B21" s="306"/>
      <c r="C21" s="306"/>
      <c r="D21" s="306"/>
      <c r="E21" s="306"/>
      <c r="F21" s="306"/>
      <c r="G21" s="306"/>
      <c r="H21" s="306"/>
    </row>
    <row r="22" spans="1:8" ht="25" customHeight="1">
      <c r="A22" s="306"/>
      <c r="B22" s="306"/>
      <c r="C22" s="306"/>
      <c r="D22" s="306"/>
      <c r="E22" s="306"/>
      <c r="F22" s="306"/>
      <c r="G22" s="306"/>
      <c r="H22" s="306"/>
    </row>
    <row r="23" spans="1:8" ht="25" customHeight="1">
      <c r="A23" s="306"/>
      <c r="B23" s="306"/>
      <c r="C23" s="306"/>
      <c r="D23" s="306"/>
      <c r="E23" s="306"/>
      <c r="F23" s="306"/>
      <c r="G23" s="306"/>
      <c r="H23" s="306"/>
    </row>
    <row r="24" spans="1:8" ht="25" customHeight="1">
      <c r="A24" s="306"/>
      <c r="B24" s="306"/>
      <c r="C24" s="306"/>
      <c r="D24" s="306"/>
      <c r="E24" s="306"/>
      <c r="F24" s="306"/>
      <c r="G24" s="306"/>
      <c r="H24" s="306"/>
    </row>
    <row r="25" spans="1:8" ht="25" customHeight="1"/>
    <row r="26" spans="1:8" ht="25" customHeight="1"/>
    <row r="27" spans="1:8" ht="25" customHeight="1"/>
  </sheetData>
  <mergeCells count="7">
    <mergeCell ref="A7:H8"/>
    <mergeCell ref="I7:J8"/>
    <mergeCell ref="A2:I2"/>
    <mergeCell ref="I5:J5"/>
    <mergeCell ref="A5:H5"/>
    <mergeCell ref="A6:H6"/>
    <mergeCell ref="I6:J6"/>
  </mergeCells>
  <phoneticPr fontId="12"/>
  <pageMargins left="0.78700000000000003" right="0.78700000000000003" top="0.98399999999999999" bottom="0.98399999999999999" header="0.51200000000000001" footer="0.51200000000000001"/>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dimension ref="A1:IL29"/>
  <sheetViews>
    <sheetView zoomScale="85" zoomScaleNormal="85" workbookViewId="0">
      <selection activeCell="A2" sqref="A2"/>
    </sheetView>
  </sheetViews>
  <sheetFormatPr defaultColWidth="9" defaultRowHeight="13" outlineLevelCol="1"/>
  <cols>
    <col min="1" max="1" width="26.26953125" style="283" customWidth="1"/>
    <col min="2" max="2" width="3.7265625" style="284" customWidth="1"/>
    <col min="3" max="3" width="7.36328125" style="284" customWidth="1"/>
    <col min="4" max="4" width="7.36328125" style="281" customWidth="1"/>
    <col min="5" max="5" width="6.36328125" style="285" customWidth="1"/>
    <col min="6" max="6" width="19.36328125" style="286" customWidth="1" outlineLevel="1"/>
    <col min="7" max="7" width="7.453125" style="281" customWidth="1" outlineLevel="1"/>
    <col min="8" max="8" width="7.7265625" style="281" customWidth="1" outlineLevel="1"/>
    <col min="9" max="9" width="13.90625" style="281" customWidth="1" outlineLevel="1"/>
    <col min="10" max="11" width="7.6328125" style="281" customWidth="1" outlineLevel="1"/>
    <col min="12" max="13" width="8.453125" style="281" customWidth="1" outlineLevel="1"/>
    <col min="14" max="14" width="13.90625" style="281" customWidth="1" outlineLevel="1" collapsed="1"/>
    <col min="15" max="15" width="11.36328125" style="281" customWidth="1" outlineLevel="1"/>
    <col min="16" max="21" width="13.90625" style="281" customWidth="1" outlineLevel="1"/>
    <col min="22" max="22" width="7.453125" style="281" customWidth="1" outlineLevel="1" collapsed="1"/>
    <col min="23" max="23" width="7.453125" style="281" customWidth="1" outlineLevel="1"/>
    <col min="24" max="26" width="11.36328125" style="281" customWidth="1" outlineLevel="1"/>
    <col min="27" max="27" width="11.26953125" style="281" customWidth="1" outlineLevel="1"/>
    <col min="28" max="28" width="13.90625" style="281" customWidth="1" outlineLevel="1"/>
    <col min="29" max="29" width="7.453125" style="281" customWidth="1" outlineLevel="1"/>
    <col min="30" max="30" width="13.6328125" style="281" customWidth="1" outlineLevel="1"/>
    <col min="31" max="31" width="13.6328125" style="281" customWidth="1" outlineLevel="1" collapsed="1"/>
    <col min="32" max="44" width="13.6328125" style="281" customWidth="1" outlineLevel="1"/>
    <col min="45" max="45" width="13.6328125" style="275" customWidth="1"/>
    <col min="46" max="55" width="13.6328125" style="281" customWidth="1" outlineLevel="1"/>
    <col min="56" max="56" width="7.6328125" style="281" customWidth="1" outlineLevel="1"/>
    <col min="57" max="64" width="13.7265625" style="281" customWidth="1" outlineLevel="1"/>
    <col min="65" max="65" width="13.7265625" style="275" customWidth="1" outlineLevel="1"/>
    <col min="66" max="68" width="13.7265625" style="281" customWidth="1" outlineLevel="1"/>
    <col min="69" max="69" width="13.7265625" style="275" customWidth="1"/>
    <col min="70" max="70" width="13.7265625" style="421" customWidth="1"/>
    <col min="71" max="71" width="7.453125" style="287" customWidth="1"/>
    <col min="72" max="72" width="13.90625" style="281" customWidth="1"/>
    <col min="73" max="73" width="13.90625" style="287" customWidth="1"/>
    <col min="74" max="74" width="13.90625" style="275" customWidth="1"/>
    <col min="75" max="75" width="13.90625" style="281" customWidth="1"/>
    <col min="76" max="77" width="13.90625" style="275" customWidth="1"/>
    <col min="78" max="86" width="13.90625" style="281" customWidth="1"/>
    <col min="87" max="89" width="13.90625" style="275" customWidth="1"/>
    <col min="90" max="93" width="13.90625" style="281" customWidth="1"/>
    <col min="94" max="94" width="13.90625" style="275" customWidth="1"/>
    <col min="95" max="95" width="13.90625" style="281" customWidth="1"/>
    <col min="96" max="96" width="13.6328125" style="281" customWidth="1"/>
    <col min="97" max="97" width="6.26953125" style="281" customWidth="1"/>
    <col min="98" max="98" width="13.7265625" style="275" customWidth="1"/>
    <col min="99" max="100" width="13.7265625" style="281" customWidth="1"/>
    <col min="101" max="101" width="13.7265625" style="275" customWidth="1"/>
    <col min="102" max="102" width="13.7265625" style="281" customWidth="1"/>
    <col min="103" max="117" width="13.453125" style="281" customWidth="1"/>
    <col min="118" max="118" width="13.453125" style="420" customWidth="1"/>
    <col min="119" max="132" width="13.453125" style="281" customWidth="1"/>
    <col min="133" max="133" width="13.453125" style="420" customWidth="1"/>
    <col min="134" max="135" width="13.453125" style="281" customWidth="1"/>
    <col min="136" max="136" width="13.453125" style="288" customWidth="1"/>
    <col min="137" max="137" width="13.453125" style="281" customWidth="1"/>
    <col min="138" max="138" width="13.453125" style="288" customWidth="1"/>
    <col min="139" max="167" width="13.453125" style="281" customWidth="1"/>
    <col min="168" max="168" width="13.453125" style="420" customWidth="1"/>
    <col min="169" max="170" width="13.453125" style="281" customWidth="1"/>
    <col min="171" max="171" width="13.453125" style="288" customWidth="1"/>
    <col min="172" max="181" width="13.453125" style="281" customWidth="1"/>
    <col min="182" max="182" width="13.453125" style="420" customWidth="1"/>
    <col min="183" max="192" width="13.453125" style="281" customWidth="1"/>
    <col min="193" max="193" width="13.453125" style="289" customWidth="1"/>
    <col min="194" max="194" width="13.453125" style="283" customWidth="1"/>
    <col min="195" max="196" width="10" style="281" customWidth="1"/>
    <col min="197" max="199" width="7.453125" style="281" customWidth="1"/>
    <col min="200" max="200" width="13.6328125" style="281" customWidth="1"/>
    <col min="201" max="201" width="9.26953125" style="281" bestFit="1" customWidth="1"/>
    <col min="202" max="202" width="9.26953125" style="281" customWidth="1"/>
    <col min="203" max="203" width="9.26953125" style="284" customWidth="1"/>
    <col min="204" max="204" width="9.26953125" style="281" customWidth="1"/>
    <col min="205" max="205" width="7.453125" style="284" customWidth="1"/>
    <col min="206" max="206" width="2.36328125" style="281" customWidth="1"/>
    <col min="207" max="207" width="12.6328125" style="288" customWidth="1"/>
    <col min="208" max="208" width="2.36328125" style="288" customWidth="1"/>
    <col min="209" max="211" width="10.6328125" style="288" customWidth="1"/>
    <col min="212" max="222" width="10.6328125" style="281" customWidth="1"/>
    <col min="223" max="225" width="10.6328125" style="290" customWidth="1"/>
    <col min="226" max="230" width="10.6328125" style="281" customWidth="1"/>
    <col min="231" max="231" width="14.90625" style="291" customWidth="1"/>
    <col min="232" max="232" width="10.6328125" style="281" customWidth="1"/>
    <col min="233" max="233" width="12.6328125" style="291" customWidth="1"/>
    <col min="234" max="234" width="12.7265625" style="291" customWidth="1"/>
    <col min="235" max="235" width="12.26953125" style="291" customWidth="1"/>
    <col min="236" max="237" width="12.90625" style="291" customWidth="1"/>
    <col min="238" max="238" width="11.90625" style="281" customWidth="1"/>
    <col min="239" max="239" width="10.6328125" style="281" customWidth="1"/>
    <col min="240" max="16384" width="9" style="281"/>
  </cols>
  <sheetData>
    <row r="1" spans="1:246" s="157" customFormat="1" ht="30" customHeight="1" thickBot="1">
      <c r="A1" s="140" t="s">
        <v>495</v>
      </c>
      <c r="B1" s="141"/>
      <c r="C1" s="141"/>
      <c r="D1" s="142"/>
      <c r="E1" s="143"/>
      <c r="F1" s="144" t="s">
        <v>223</v>
      </c>
      <c r="G1" s="142"/>
      <c r="H1" s="142"/>
      <c r="I1" s="145" t="s">
        <v>224</v>
      </c>
      <c r="J1" s="145"/>
      <c r="K1" s="145"/>
      <c r="L1" s="145"/>
      <c r="M1" s="145"/>
      <c r="N1" s="146" t="s">
        <v>225</v>
      </c>
      <c r="O1" s="142"/>
      <c r="P1" s="142"/>
      <c r="Q1" s="142"/>
      <c r="R1" s="142"/>
      <c r="S1" s="142"/>
      <c r="T1" s="142"/>
      <c r="U1" s="145" t="s">
        <v>226</v>
      </c>
      <c r="V1" s="146" t="s">
        <v>227</v>
      </c>
      <c r="W1" s="142"/>
      <c r="X1" s="142"/>
      <c r="Y1" s="142"/>
      <c r="Z1" s="142"/>
      <c r="AA1" s="142"/>
      <c r="AB1" s="142"/>
      <c r="AC1" s="142"/>
      <c r="AD1" s="145" t="s">
        <v>228</v>
      </c>
      <c r="AE1" s="146" t="s">
        <v>229</v>
      </c>
      <c r="AF1" s="142"/>
      <c r="AG1" s="142"/>
      <c r="AH1" s="142"/>
      <c r="AI1" s="142"/>
      <c r="AJ1" s="142"/>
      <c r="AK1" s="142"/>
      <c r="AL1" s="142"/>
      <c r="AM1" s="142"/>
      <c r="AN1" s="142"/>
      <c r="AO1" s="147" t="s">
        <v>230</v>
      </c>
      <c r="AP1" s="142"/>
      <c r="AQ1" s="142"/>
      <c r="AR1" s="142"/>
      <c r="AS1" s="147"/>
      <c r="AT1" s="142"/>
      <c r="AU1" s="142"/>
      <c r="AV1" s="142"/>
      <c r="AW1" s="142"/>
      <c r="AX1" s="142"/>
      <c r="AY1" s="147" t="s">
        <v>230</v>
      </c>
      <c r="AZ1" s="142"/>
      <c r="BA1" s="142"/>
      <c r="BB1" s="142"/>
      <c r="BC1" s="142"/>
      <c r="BD1" s="142"/>
      <c r="BE1" s="142"/>
      <c r="BF1" s="142"/>
      <c r="BG1" s="142"/>
      <c r="BH1" s="142"/>
      <c r="BI1" s="142"/>
      <c r="BJ1" s="147" t="s">
        <v>230</v>
      </c>
      <c r="BK1" s="142"/>
      <c r="BL1" s="142"/>
      <c r="BM1" s="147"/>
      <c r="BN1" s="142"/>
      <c r="BO1" s="142"/>
      <c r="BP1" s="142"/>
      <c r="BQ1" s="147"/>
      <c r="BR1" s="148"/>
      <c r="BS1" s="148" t="s">
        <v>231</v>
      </c>
      <c r="BT1" s="149" t="s">
        <v>232</v>
      </c>
      <c r="BU1" s="150"/>
      <c r="BV1" s="147"/>
      <c r="BW1" s="142"/>
      <c r="BX1" s="147"/>
      <c r="BY1" s="147"/>
      <c r="BZ1" s="142"/>
      <c r="CA1" s="142"/>
      <c r="CB1" s="142"/>
      <c r="CC1" s="147" t="s">
        <v>233</v>
      </c>
      <c r="CD1" s="142"/>
      <c r="CE1" s="142"/>
      <c r="CF1" s="142"/>
      <c r="CG1" s="142"/>
      <c r="CH1" s="142"/>
      <c r="CI1" s="147"/>
      <c r="CJ1" s="147"/>
      <c r="CK1" s="147"/>
      <c r="CL1" s="147" t="s">
        <v>233</v>
      </c>
      <c r="CM1" s="142"/>
      <c r="CN1" s="142"/>
      <c r="CO1" s="142"/>
      <c r="CP1" s="147"/>
      <c r="CQ1" s="142"/>
      <c r="CR1" s="142"/>
      <c r="CS1" s="142"/>
      <c r="CT1" s="147"/>
      <c r="CU1" s="142"/>
      <c r="CV1" s="147" t="s">
        <v>233</v>
      </c>
      <c r="CW1" s="147"/>
      <c r="CX1" s="142"/>
      <c r="CY1" s="377"/>
      <c r="CZ1" s="147" t="s">
        <v>234</v>
      </c>
      <c r="DA1" s="142"/>
      <c r="DB1" s="142"/>
      <c r="DC1" s="142"/>
      <c r="DD1" s="142"/>
      <c r="DE1" s="142"/>
      <c r="DF1" s="142"/>
      <c r="DG1" s="142"/>
      <c r="DH1" s="142"/>
      <c r="DI1" s="147" t="s">
        <v>235</v>
      </c>
      <c r="DJ1" s="142"/>
      <c r="DK1" s="142"/>
      <c r="DL1" s="142"/>
      <c r="DM1" s="142"/>
      <c r="DN1" s="419"/>
      <c r="DO1" s="142"/>
      <c r="DP1" s="142"/>
      <c r="DQ1" s="142"/>
      <c r="DR1" s="142"/>
      <c r="DS1" s="147" t="s">
        <v>235</v>
      </c>
      <c r="DT1" s="142"/>
      <c r="DU1" s="142"/>
      <c r="DV1" s="142"/>
      <c r="DW1" s="142"/>
      <c r="DX1" s="142"/>
      <c r="DY1" s="142"/>
      <c r="DZ1" s="142"/>
      <c r="EA1" s="142"/>
      <c r="EB1" s="142"/>
      <c r="EC1" s="151" t="s">
        <v>235</v>
      </c>
      <c r="ED1" s="142"/>
      <c r="EE1" s="142"/>
      <c r="EF1" s="152"/>
      <c r="EG1" s="142"/>
      <c r="EH1" s="153"/>
      <c r="EI1" s="153"/>
      <c r="EJ1" s="153" t="s">
        <v>236</v>
      </c>
      <c r="EK1" s="147" t="s">
        <v>237</v>
      </c>
      <c r="EL1" s="142"/>
      <c r="EM1" s="142"/>
      <c r="EN1" s="142"/>
      <c r="EO1" s="142"/>
      <c r="EP1" s="142"/>
      <c r="EQ1" s="142"/>
      <c r="ER1" s="142"/>
      <c r="ES1" s="142"/>
      <c r="ET1" s="147" t="s">
        <v>238</v>
      </c>
      <c r="EU1" s="142"/>
      <c r="EV1" s="142"/>
      <c r="EW1" s="142"/>
      <c r="EX1" s="142"/>
      <c r="EY1" s="142"/>
      <c r="EZ1" s="142"/>
      <c r="FA1" s="142"/>
      <c r="FB1" s="142"/>
      <c r="FC1" s="142"/>
      <c r="FD1" s="147" t="s">
        <v>238</v>
      </c>
      <c r="FE1" s="142"/>
      <c r="FF1" s="142"/>
      <c r="FG1" s="142"/>
      <c r="FH1" s="142"/>
      <c r="FI1" s="142"/>
      <c r="FJ1" s="142"/>
      <c r="FK1" s="142"/>
      <c r="FL1" s="419"/>
      <c r="FM1" s="142"/>
      <c r="FN1" s="147"/>
      <c r="FO1" s="152"/>
      <c r="FP1" s="142"/>
      <c r="FQ1" s="145"/>
      <c r="FR1" s="145"/>
      <c r="FS1" s="145" t="s">
        <v>239</v>
      </c>
      <c r="FT1" s="146" t="s">
        <v>240</v>
      </c>
      <c r="FU1" s="142"/>
      <c r="FV1" s="142"/>
      <c r="FW1" s="142"/>
      <c r="FX1" s="142"/>
      <c r="FY1" s="142"/>
      <c r="FZ1" s="154"/>
      <c r="GA1" s="142"/>
      <c r="GB1" s="155"/>
      <c r="GC1" s="155"/>
      <c r="GD1" s="155" t="s">
        <v>241</v>
      </c>
      <c r="GE1" s="147" t="s">
        <v>242</v>
      </c>
      <c r="GF1" s="142"/>
      <c r="GG1" s="142"/>
      <c r="GH1" s="142"/>
      <c r="GI1" s="142"/>
      <c r="GJ1" s="142"/>
      <c r="GK1" s="156"/>
      <c r="GL1" s="156"/>
      <c r="GM1" s="156" t="s">
        <v>243</v>
      </c>
      <c r="GU1" s="158"/>
      <c r="GW1" s="158"/>
      <c r="GY1" s="159"/>
      <c r="GZ1" s="159"/>
      <c r="HA1" s="159"/>
      <c r="HB1" s="159"/>
      <c r="HC1" s="159"/>
      <c r="HO1" s="160"/>
      <c r="HP1" s="160"/>
      <c r="HQ1" s="160"/>
      <c r="HW1" s="161"/>
      <c r="HY1" s="161"/>
      <c r="HZ1" s="161"/>
      <c r="IA1" s="161"/>
      <c r="IB1" s="161"/>
      <c r="IC1" s="161"/>
    </row>
    <row r="2" spans="1:246" s="422" customFormat="1" ht="63.75" customHeight="1">
      <c r="A2" s="162" t="s">
        <v>244</v>
      </c>
      <c r="B2" s="162" t="s">
        <v>245</v>
      </c>
      <c r="C2" s="162" t="s">
        <v>246</v>
      </c>
      <c r="D2" s="162" t="s">
        <v>247</v>
      </c>
      <c r="E2" s="163" t="s">
        <v>248</v>
      </c>
      <c r="F2" s="164" t="s">
        <v>249</v>
      </c>
      <c r="G2" s="165" t="s">
        <v>250</v>
      </c>
      <c r="H2" s="166" t="s">
        <v>11</v>
      </c>
      <c r="I2" s="167" t="s">
        <v>251</v>
      </c>
      <c r="J2" s="167" t="s">
        <v>589</v>
      </c>
      <c r="K2" s="167" t="s">
        <v>590</v>
      </c>
      <c r="L2" s="167" t="s">
        <v>591</v>
      </c>
      <c r="M2" s="167" t="s">
        <v>592</v>
      </c>
      <c r="N2" s="168" t="s">
        <v>447</v>
      </c>
      <c r="O2" s="169" t="s">
        <v>252</v>
      </c>
      <c r="P2" s="165" t="s">
        <v>29</v>
      </c>
      <c r="Q2" s="165" t="s">
        <v>32</v>
      </c>
      <c r="R2" s="165" t="s">
        <v>253</v>
      </c>
      <c r="S2" s="368" t="s">
        <v>254</v>
      </c>
      <c r="T2" s="368" t="s">
        <v>255</v>
      </c>
      <c r="U2" s="371" t="s">
        <v>256</v>
      </c>
      <c r="V2" s="168" t="s">
        <v>257</v>
      </c>
      <c r="W2" s="165" t="s">
        <v>37</v>
      </c>
      <c r="X2" s="165" t="s">
        <v>258</v>
      </c>
      <c r="Y2" s="165" t="s">
        <v>514</v>
      </c>
      <c r="Z2" s="165" t="s">
        <v>515</v>
      </c>
      <c r="AA2" s="170" t="s">
        <v>259</v>
      </c>
      <c r="AB2" s="165" t="s">
        <v>260</v>
      </c>
      <c r="AC2" s="165" t="s">
        <v>261</v>
      </c>
      <c r="AD2" s="166" t="s">
        <v>262</v>
      </c>
      <c r="AE2" s="171" t="s">
        <v>263</v>
      </c>
      <c r="AF2" s="172" t="s">
        <v>264</v>
      </c>
      <c r="AG2" s="165" t="s">
        <v>265</v>
      </c>
      <c r="AH2" s="165" t="s">
        <v>54</v>
      </c>
      <c r="AI2" s="165" t="s">
        <v>448</v>
      </c>
      <c r="AJ2" s="165" t="s">
        <v>58</v>
      </c>
      <c r="AK2" s="165" t="s">
        <v>266</v>
      </c>
      <c r="AL2" s="165" t="s">
        <v>62</v>
      </c>
      <c r="AM2" s="166" t="s">
        <v>449</v>
      </c>
      <c r="AN2" s="173" t="s">
        <v>450</v>
      </c>
      <c r="AO2" s="172" t="s">
        <v>451</v>
      </c>
      <c r="AP2" s="166" t="s">
        <v>267</v>
      </c>
      <c r="AQ2" s="173" t="s">
        <v>268</v>
      </c>
      <c r="AR2" s="174" t="s">
        <v>452</v>
      </c>
      <c r="AS2" s="175" t="s">
        <v>269</v>
      </c>
      <c r="AT2" s="172" t="s">
        <v>77</v>
      </c>
      <c r="AU2" s="165" t="s">
        <v>453</v>
      </c>
      <c r="AV2" s="166" t="s">
        <v>454</v>
      </c>
      <c r="AW2" s="173" t="s">
        <v>270</v>
      </c>
      <c r="AX2" s="172" t="s">
        <v>85</v>
      </c>
      <c r="AY2" s="165" t="s">
        <v>453</v>
      </c>
      <c r="AZ2" s="166" t="s">
        <v>455</v>
      </c>
      <c r="BA2" s="173" t="s">
        <v>271</v>
      </c>
      <c r="BB2" s="176" t="s">
        <v>272</v>
      </c>
      <c r="BC2" s="177" t="s">
        <v>273</v>
      </c>
      <c r="BD2" s="178" t="s">
        <v>274</v>
      </c>
      <c r="BE2" s="172" t="s">
        <v>95</v>
      </c>
      <c r="BF2" s="174" t="s">
        <v>275</v>
      </c>
      <c r="BG2" s="179" t="s">
        <v>276</v>
      </c>
      <c r="BH2" s="346" t="s">
        <v>96</v>
      </c>
      <c r="BI2" s="346" t="s">
        <v>277</v>
      </c>
      <c r="BJ2" s="174" t="s">
        <v>488</v>
      </c>
      <c r="BK2" s="173" t="s">
        <v>278</v>
      </c>
      <c r="BL2" s="172" t="s">
        <v>279</v>
      </c>
      <c r="BM2" s="166" t="s">
        <v>280</v>
      </c>
      <c r="BN2" s="165" t="s">
        <v>281</v>
      </c>
      <c r="BO2" s="174" t="s">
        <v>282</v>
      </c>
      <c r="BP2" s="171" t="s">
        <v>483</v>
      </c>
      <c r="BQ2" s="173" t="s">
        <v>484</v>
      </c>
      <c r="BR2" s="180" t="s">
        <v>485</v>
      </c>
      <c r="BS2" s="181" t="s">
        <v>283</v>
      </c>
      <c r="BT2" s="172" t="s">
        <v>284</v>
      </c>
      <c r="BU2" s="174" t="s">
        <v>285</v>
      </c>
      <c r="BV2" s="375" t="s">
        <v>494</v>
      </c>
      <c r="BW2" s="172" t="s">
        <v>286</v>
      </c>
      <c r="BX2" s="166" t="s">
        <v>287</v>
      </c>
      <c r="BY2" s="375" t="s">
        <v>107</v>
      </c>
      <c r="BZ2" s="376" t="s">
        <v>109</v>
      </c>
      <c r="CA2" s="172" t="s">
        <v>288</v>
      </c>
      <c r="CB2" s="165" t="s">
        <v>289</v>
      </c>
      <c r="CC2" s="165" t="s">
        <v>510</v>
      </c>
      <c r="CD2" s="183" t="s">
        <v>290</v>
      </c>
      <c r="CE2" s="184" t="s">
        <v>291</v>
      </c>
      <c r="CF2" s="166" t="s">
        <v>292</v>
      </c>
      <c r="CG2" s="173" t="s">
        <v>293</v>
      </c>
      <c r="CH2" s="174" t="s">
        <v>294</v>
      </c>
      <c r="CI2" s="185" t="s">
        <v>295</v>
      </c>
      <c r="CJ2" s="167" t="s">
        <v>296</v>
      </c>
      <c r="CK2" s="186" t="s">
        <v>297</v>
      </c>
      <c r="CL2" s="187" t="s">
        <v>298</v>
      </c>
      <c r="CM2" s="188" t="s">
        <v>299</v>
      </c>
      <c r="CN2" s="172" t="s">
        <v>300</v>
      </c>
      <c r="CO2" s="169" t="s">
        <v>301</v>
      </c>
      <c r="CP2" s="165" t="s">
        <v>302</v>
      </c>
      <c r="CQ2" s="169" t="s">
        <v>303</v>
      </c>
      <c r="CR2" s="189" t="s">
        <v>304</v>
      </c>
      <c r="CS2" s="170" t="s">
        <v>305</v>
      </c>
      <c r="CT2" s="165" t="s">
        <v>306</v>
      </c>
      <c r="CU2" s="166" t="s">
        <v>307</v>
      </c>
      <c r="CV2" s="182" t="s">
        <v>308</v>
      </c>
      <c r="CW2" s="172" t="s">
        <v>489</v>
      </c>
      <c r="CX2" s="190" t="s">
        <v>309</v>
      </c>
      <c r="CY2" s="182" t="s">
        <v>310</v>
      </c>
      <c r="CZ2" s="172" t="s">
        <v>311</v>
      </c>
      <c r="DA2" s="169" t="s">
        <v>312</v>
      </c>
      <c r="DB2" s="184" t="s">
        <v>313</v>
      </c>
      <c r="DC2" s="184" t="s">
        <v>314</v>
      </c>
      <c r="DD2" s="166" t="s">
        <v>315</v>
      </c>
      <c r="DE2" s="173" t="s">
        <v>316</v>
      </c>
      <c r="DF2" s="172" t="s">
        <v>317</v>
      </c>
      <c r="DG2" s="165" t="s">
        <v>542</v>
      </c>
      <c r="DH2" s="165" t="s">
        <v>543</v>
      </c>
      <c r="DI2" s="165" t="s">
        <v>318</v>
      </c>
      <c r="DJ2" s="165" t="s">
        <v>319</v>
      </c>
      <c r="DK2" s="165" t="s">
        <v>320</v>
      </c>
      <c r="DL2" s="165" t="s">
        <v>321</v>
      </c>
      <c r="DM2" s="165" t="s">
        <v>322</v>
      </c>
      <c r="DN2" s="165" t="s">
        <v>323</v>
      </c>
      <c r="DO2" s="165" t="s">
        <v>324</v>
      </c>
      <c r="DP2" s="179" t="s">
        <v>325</v>
      </c>
      <c r="DQ2" s="165" t="s">
        <v>326</v>
      </c>
      <c r="DR2" s="165" t="s">
        <v>327</v>
      </c>
      <c r="DS2" s="166" t="s">
        <v>328</v>
      </c>
      <c r="DT2" s="167" t="s">
        <v>329</v>
      </c>
      <c r="DU2" s="191" t="s">
        <v>330</v>
      </c>
      <c r="DV2" s="172" t="s">
        <v>331</v>
      </c>
      <c r="DW2" s="165" t="s">
        <v>332</v>
      </c>
      <c r="DX2" s="165" t="s">
        <v>333</v>
      </c>
      <c r="DY2" s="165" t="s">
        <v>334</v>
      </c>
      <c r="DZ2" s="165" t="s">
        <v>335</v>
      </c>
      <c r="EA2" s="166" t="s">
        <v>336</v>
      </c>
      <c r="EB2" s="173" t="s">
        <v>337</v>
      </c>
      <c r="EC2" s="192" t="s">
        <v>338</v>
      </c>
      <c r="ED2" s="165" t="s">
        <v>339</v>
      </c>
      <c r="EE2" s="179" t="s">
        <v>340</v>
      </c>
      <c r="EF2" s="170" t="s">
        <v>341</v>
      </c>
      <c r="EG2" s="170" t="s">
        <v>342</v>
      </c>
      <c r="EH2" s="193" t="s">
        <v>343</v>
      </c>
      <c r="EI2" s="170" t="s">
        <v>344</v>
      </c>
      <c r="EJ2" s="194" t="s">
        <v>345</v>
      </c>
      <c r="EK2" s="172" t="s">
        <v>346</v>
      </c>
      <c r="EL2" s="169" t="s">
        <v>347</v>
      </c>
      <c r="EM2" s="184" t="s">
        <v>348</v>
      </c>
      <c r="EN2" s="184" t="s">
        <v>349</v>
      </c>
      <c r="EO2" s="166" t="s">
        <v>350</v>
      </c>
      <c r="EP2" s="173" t="s">
        <v>351</v>
      </c>
      <c r="EQ2" s="172" t="s">
        <v>352</v>
      </c>
      <c r="ER2" s="165" t="s">
        <v>544</v>
      </c>
      <c r="ES2" s="165" t="s">
        <v>545</v>
      </c>
      <c r="ET2" s="165" t="s">
        <v>353</v>
      </c>
      <c r="EU2" s="165" t="s">
        <v>354</v>
      </c>
      <c r="EV2" s="165" t="s">
        <v>355</v>
      </c>
      <c r="EW2" s="165" t="s">
        <v>356</v>
      </c>
      <c r="EX2" s="165" t="s">
        <v>357</v>
      </c>
      <c r="EY2" s="165" t="s">
        <v>358</v>
      </c>
      <c r="EZ2" s="165" t="s">
        <v>359</v>
      </c>
      <c r="FA2" s="165" t="s">
        <v>360</v>
      </c>
      <c r="FB2" s="166" t="s">
        <v>361</v>
      </c>
      <c r="FC2" s="173" t="s">
        <v>362</v>
      </c>
      <c r="FD2" s="195" t="s">
        <v>363</v>
      </c>
      <c r="FE2" s="172" t="s">
        <v>364</v>
      </c>
      <c r="FF2" s="165" t="s">
        <v>365</v>
      </c>
      <c r="FG2" s="165" t="s">
        <v>366</v>
      </c>
      <c r="FH2" s="165" t="s">
        <v>367</v>
      </c>
      <c r="FI2" s="165" t="s">
        <v>368</v>
      </c>
      <c r="FJ2" s="166" t="s">
        <v>369</v>
      </c>
      <c r="FK2" s="173" t="s">
        <v>370</v>
      </c>
      <c r="FL2" s="177" t="s">
        <v>371</v>
      </c>
      <c r="FM2" s="172" t="s">
        <v>372</v>
      </c>
      <c r="FN2" s="179" t="s">
        <v>373</v>
      </c>
      <c r="FO2" s="170" t="s">
        <v>374</v>
      </c>
      <c r="FP2" s="170" t="s">
        <v>342</v>
      </c>
      <c r="FQ2" s="193" t="s">
        <v>375</v>
      </c>
      <c r="FR2" s="170" t="s">
        <v>376</v>
      </c>
      <c r="FS2" s="196" t="s">
        <v>377</v>
      </c>
      <c r="FT2" s="390" t="s">
        <v>378</v>
      </c>
      <c r="FU2" s="169" t="s">
        <v>379</v>
      </c>
      <c r="FV2" s="393" t="s">
        <v>380</v>
      </c>
      <c r="FW2" s="197" t="s">
        <v>381</v>
      </c>
      <c r="FX2" s="396" t="s">
        <v>382</v>
      </c>
      <c r="FY2" s="195" t="s">
        <v>383</v>
      </c>
      <c r="FZ2" s="198" t="s">
        <v>384</v>
      </c>
      <c r="GA2" s="199" t="s">
        <v>385</v>
      </c>
      <c r="GB2" s="172" t="s">
        <v>386</v>
      </c>
      <c r="GC2" s="170" t="s">
        <v>387</v>
      </c>
      <c r="GD2" s="200" t="s">
        <v>388</v>
      </c>
      <c r="GE2" s="174" t="s">
        <v>389</v>
      </c>
      <c r="GF2" s="165" t="s">
        <v>390</v>
      </c>
      <c r="GG2" s="165" t="s">
        <v>391</v>
      </c>
      <c r="GH2" s="165" t="s">
        <v>392</v>
      </c>
      <c r="GI2" s="165" t="s">
        <v>393</v>
      </c>
      <c r="GJ2" s="165" t="s">
        <v>394</v>
      </c>
      <c r="GK2" s="165" t="s">
        <v>395</v>
      </c>
      <c r="GL2" s="165" t="s">
        <v>396</v>
      </c>
      <c r="GM2" s="201" t="s">
        <v>456</v>
      </c>
      <c r="GN2" s="203" t="s">
        <v>397</v>
      </c>
      <c r="GO2" s="202" t="s">
        <v>398</v>
      </c>
      <c r="GP2" s="202" t="s">
        <v>399</v>
      </c>
      <c r="GQ2" s="202" t="s">
        <v>400</v>
      </c>
      <c r="GR2" s="202" t="s">
        <v>109</v>
      </c>
      <c r="GS2" s="202" t="s">
        <v>401</v>
      </c>
      <c r="GT2" s="202" t="s">
        <v>402</v>
      </c>
      <c r="GU2" s="204" t="s">
        <v>403</v>
      </c>
      <c r="GV2" s="205" t="s">
        <v>404</v>
      </c>
      <c r="GW2" s="204" t="s">
        <v>405</v>
      </c>
      <c r="GX2" s="206"/>
      <c r="GY2" s="204" t="s">
        <v>406</v>
      </c>
      <c r="GZ2" s="206"/>
      <c r="HA2" s="207" t="s">
        <v>407</v>
      </c>
      <c r="HB2" s="207" t="s">
        <v>408</v>
      </c>
      <c r="HC2" s="207" t="s">
        <v>409</v>
      </c>
      <c r="HD2" s="207" t="s">
        <v>410</v>
      </c>
      <c r="HE2" s="207" t="s">
        <v>411</v>
      </c>
      <c r="HF2" s="207" t="s">
        <v>412</v>
      </c>
      <c r="HG2" s="207" t="s">
        <v>413</v>
      </c>
      <c r="HH2" s="207" t="s">
        <v>414</v>
      </c>
      <c r="HI2" s="207" t="s">
        <v>415</v>
      </c>
      <c r="HJ2" s="207" t="s">
        <v>416</v>
      </c>
      <c r="HK2" s="207" t="s">
        <v>417</v>
      </c>
      <c r="HL2" s="207" t="s">
        <v>418</v>
      </c>
      <c r="HM2" s="207" t="s">
        <v>419</v>
      </c>
      <c r="HN2" s="207" t="s">
        <v>420</v>
      </c>
      <c r="HO2" s="207" t="s">
        <v>421</v>
      </c>
      <c r="HP2" s="207" t="s">
        <v>422</v>
      </c>
      <c r="HQ2" s="208" t="s">
        <v>423</v>
      </c>
      <c r="HR2" s="208" t="s">
        <v>424</v>
      </c>
      <c r="HS2" s="208" t="s">
        <v>425</v>
      </c>
      <c r="HT2" s="207" t="s">
        <v>426</v>
      </c>
      <c r="HU2" s="207" t="s">
        <v>427</v>
      </c>
      <c r="HV2" s="207" t="s">
        <v>428</v>
      </c>
      <c r="HW2" s="207" t="s">
        <v>429</v>
      </c>
      <c r="HX2" s="207" t="s">
        <v>430</v>
      </c>
      <c r="HY2" s="209" t="s">
        <v>431</v>
      </c>
      <c r="HZ2" s="207" t="s">
        <v>432</v>
      </c>
      <c r="IA2" s="209" t="s">
        <v>433</v>
      </c>
      <c r="IB2" s="209" t="s">
        <v>434</v>
      </c>
      <c r="IC2" s="209" t="s">
        <v>435</v>
      </c>
      <c r="ID2" s="209" t="s">
        <v>436</v>
      </c>
      <c r="IE2" s="209" t="s">
        <v>437</v>
      </c>
      <c r="IF2" s="207" t="s">
        <v>438</v>
      </c>
      <c r="IG2" s="207" t="s">
        <v>439</v>
      </c>
      <c r="IH2" s="211"/>
      <c r="II2" s="210"/>
      <c r="IJ2" s="211"/>
      <c r="IK2" s="210"/>
      <c r="IL2" s="210"/>
    </row>
    <row r="3" spans="1:246" s="423" customFormat="1" ht="18" customHeight="1">
      <c r="A3" s="212"/>
      <c r="B3" s="341"/>
      <c r="C3" s="341"/>
      <c r="D3" s="341"/>
      <c r="E3" s="214"/>
      <c r="F3" s="215"/>
      <c r="G3" s="342" t="s">
        <v>440</v>
      </c>
      <c r="H3" s="343"/>
      <c r="I3" s="216"/>
      <c r="J3" s="216"/>
      <c r="K3" s="216"/>
      <c r="L3" s="216"/>
      <c r="M3" s="216"/>
      <c r="N3" s="344"/>
      <c r="O3" s="345"/>
      <c r="P3" s="342"/>
      <c r="Q3" s="342"/>
      <c r="R3" s="342"/>
      <c r="S3" s="370"/>
      <c r="T3" s="370"/>
      <c r="U3" s="369"/>
      <c r="V3" s="344"/>
      <c r="W3" s="342"/>
      <c r="X3" s="342"/>
      <c r="Y3" s="342"/>
      <c r="Z3" s="216"/>
      <c r="AA3" s="217" t="s">
        <v>441</v>
      </c>
      <c r="AB3" s="218"/>
      <c r="AC3" s="218"/>
      <c r="AD3" s="218"/>
      <c r="AE3" s="219"/>
      <c r="AF3" s="220"/>
      <c r="AG3" s="221"/>
      <c r="AH3" s="221"/>
      <c r="AI3" s="221"/>
      <c r="AJ3" s="221"/>
      <c r="AK3" s="221"/>
      <c r="AL3" s="221"/>
      <c r="AM3" s="222"/>
      <c r="AN3" s="223"/>
      <c r="AO3" s="220"/>
      <c r="AP3" s="222"/>
      <c r="AQ3" s="223"/>
      <c r="AR3" s="224"/>
      <c r="AS3" s="225"/>
      <c r="AT3" s="220"/>
      <c r="AU3" s="221"/>
      <c r="AV3" s="222"/>
      <c r="AW3" s="223"/>
      <c r="AX3" s="220"/>
      <c r="AY3" s="221"/>
      <c r="AZ3" s="222"/>
      <c r="BA3" s="223"/>
      <c r="BB3" s="226"/>
      <c r="BC3" s="227"/>
      <c r="BD3" s="228"/>
      <c r="BE3" s="220"/>
      <c r="BF3" s="224"/>
      <c r="BG3" s="229"/>
      <c r="BH3" s="221"/>
      <c r="BI3" s="221"/>
      <c r="BJ3" s="224"/>
      <c r="BK3" s="223"/>
      <c r="BL3" s="220"/>
      <c r="BM3" s="222"/>
      <c r="BN3" s="221"/>
      <c r="BO3" s="224"/>
      <c r="BP3" s="219"/>
      <c r="BQ3" s="223"/>
      <c r="BR3" s="230"/>
      <c r="BS3" s="231"/>
      <c r="BT3" s="232"/>
      <c r="BU3" s="224"/>
      <c r="BV3" s="233"/>
      <c r="BW3" s="232"/>
      <c r="BX3" s="222"/>
      <c r="BY3" s="233"/>
      <c r="BZ3" s="234"/>
      <c r="CA3" s="220"/>
      <c r="CB3" s="221"/>
      <c r="CC3" s="221"/>
      <c r="CD3" s="222"/>
      <c r="CE3" s="235"/>
      <c r="CF3" s="222"/>
      <c r="CG3" s="223"/>
      <c r="CH3" s="224"/>
      <c r="CI3" s="236"/>
      <c r="CJ3" s="237"/>
      <c r="CK3" s="238"/>
      <c r="CL3" s="239"/>
      <c r="CM3" s="240"/>
      <c r="CN3" s="220"/>
      <c r="CO3" s="241"/>
      <c r="CP3" s="221"/>
      <c r="CQ3" s="241"/>
      <c r="CR3" s="261"/>
      <c r="CS3" s="242"/>
      <c r="CT3" s="221"/>
      <c r="CU3" s="222"/>
      <c r="CV3" s="233"/>
      <c r="CW3" s="220"/>
      <c r="CX3" s="243"/>
      <c r="CY3" s="233"/>
      <c r="CZ3" s="220"/>
      <c r="DA3" s="241"/>
      <c r="DB3" s="244"/>
      <c r="DC3" s="244"/>
      <c r="DD3" s="222"/>
      <c r="DE3" s="223"/>
      <c r="DF3" s="220"/>
      <c r="DG3" s="221"/>
      <c r="DH3" s="221"/>
      <c r="DI3" s="221"/>
      <c r="DJ3" s="221"/>
      <c r="DK3" s="221"/>
      <c r="DL3" s="221"/>
      <c r="DM3" s="221"/>
      <c r="DN3" s="221"/>
      <c r="DO3" s="221"/>
      <c r="DP3" s="229"/>
      <c r="DQ3" s="221"/>
      <c r="DR3" s="221"/>
      <c r="DS3" s="222"/>
      <c r="DT3" s="237"/>
      <c r="DU3" s="245"/>
      <c r="DV3" s="220"/>
      <c r="DW3" s="221"/>
      <c r="DX3" s="221"/>
      <c r="DY3" s="221"/>
      <c r="DZ3" s="221"/>
      <c r="EA3" s="222"/>
      <c r="EB3" s="223"/>
      <c r="EC3" s="246"/>
      <c r="ED3" s="221"/>
      <c r="EE3" s="229"/>
      <c r="EF3" s="242"/>
      <c r="EG3" s="242"/>
      <c r="EH3" s="242"/>
      <c r="EI3" s="242"/>
      <c r="EJ3" s="247"/>
      <c r="EK3" s="220"/>
      <c r="EL3" s="248"/>
      <c r="EM3" s="244"/>
      <c r="EN3" s="244"/>
      <c r="EO3" s="222"/>
      <c r="EP3" s="223"/>
      <c r="EQ3" s="220"/>
      <c r="ER3" s="221"/>
      <c r="ES3" s="221"/>
      <c r="ET3" s="221"/>
      <c r="EU3" s="221"/>
      <c r="EV3" s="221"/>
      <c r="EW3" s="221"/>
      <c r="EX3" s="221"/>
      <c r="EY3" s="221"/>
      <c r="EZ3" s="221"/>
      <c r="FA3" s="221"/>
      <c r="FB3" s="222"/>
      <c r="FC3" s="223"/>
      <c r="FD3" s="249"/>
      <c r="FE3" s="220"/>
      <c r="FF3" s="221"/>
      <c r="FG3" s="221"/>
      <c r="FH3" s="221"/>
      <c r="FI3" s="221"/>
      <c r="FJ3" s="222"/>
      <c r="FK3" s="223"/>
      <c r="FL3" s="227"/>
      <c r="FM3" s="220"/>
      <c r="FN3" s="229"/>
      <c r="FO3" s="242"/>
      <c r="FP3" s="242"/>
      <c r="FQ3" s="242"/>
      <c r="FR3" s="242"/>
      <c r="FS3" s="250"/>
      <c r="FT3" s="391"/>
      <c r="FU3" s="248"/>
      <c r="FV3" s="394"/>
      <c r="FW3" s="252"/>
      <c r="FX3" s="397"/>
      <c r="FY3" s="253"/>
      <c r="FZ3" s="254" t="s">
        <v>442</v>
      </c>
      <c r="GA3" s="255" t="s">
        <v>443</v>
      </c>
      <c r="GB3" s="256" t="s">
        <v>444</v>
      </c>
      <c r="GC3" s="257" t="s">
        <v>445</v>
      </c>
      <c r="GD3" s="258" t="s">
        <v>446</v>
      </c>
      <c r="GE3" s="259"/>
      <c r="GF3" s="251"/>
      <c r="GG3" s="251"/>
      <c r="GH3" s="251"/>
      <c r="GI3" s="251"/>
      <c r="GJ3" s="251"/>
      <c r="GK3" s="251"/>
      <c r="GL3" s="251"/>
      <c r="GM3" s="260">
        <v>91</v>
      </c>
      <c r="GN3" s="261"/>
      <c r="GO3" s="242"/>
      <c r="GP3" s="242"/>
      <c r="GQ3" s="242"/>
      <c r="GR3" s="242"/>
      <c r="GS3" s="242"/>
      <c r="GT3" s="242"/>
      <c r="GU3" s="347"/>
      <c r="GV3" s="262"/>
      <c r="GW3" s="263"/>
      <c r="GX3" s="262"/>
      <c r="GY3" s="263"/>
      <c r="GZ3" s="262"/>
      <c r="HA3" s="263"/>
      <c r="HB3" s="263"/>
      <c r="HC3" s="263"/>
      <c r="HD3" s="263"/>
      <c r="HE3" s="263"/>
      <c r="HF3" s="263"/>
      <c r="HG3" s="263"/>
      <c r="HH3" s="263"/>
      <c r="HI3" s="263"/>
      <c r="HJ3" s="263"/>
      <c r="HK3" s="263"/>
      <c r="HL3" s="263"/>
      <c r="HM3" s="263"/>
      <c r="HN3" s="263"/>
      <c r="HO3" s="263"/>
      <c r="HP3" s="263"/>
      <c r="HQ3" s="264"/>
      <c r="HR3" s="264"/>
      <c r="HS3" s="264"/>
      <c r="HT3" s="263"/>
      <c r="HU3" s="263"/>
      <c r="HV3" s="263"/>
      <c r="HW3" s="263"/>
      <c r="HX3" s="263"/>
      <c r="HY3" s="265"/>
      <c r="HZ3" s="263"/>
      <c r="IA3" s="265"/>
      <c r="IB3" s="265"/>
      <c r="IC3" s="265"/>
      <c r="ID3" s="265"/>
      <c r="IE3" s="265"/>
      <c r="IF3" s="263"/>
      <c r="IG3" s="263"/>
      <c r="IH3" s="210"/>
      <c r="II3" s="213"/>
      <c r="IJ3" s="210"/>
      <c r="IK3" s="210"/>
      <c r="IL3" s="210"/>
    </row>
    <row r="4" spans="1:246" s="424" customFormat="1" ht="23.25" customHeight="1">
      <c r="A4" s="307">
        <f>表紙!C29</f>
        <v>0</v>
      </c>
      <c r="B4" s="266"/>
      <c r="C4" s="267" t="s">
        <v>466</v>
      </c>
      <c r="D4" s="267"/>
      <c r="E4" s="104"/>
      <c r="F4" s="105" t="str">
        <f>表紙!C26</f>
        <v>　　　</v>
      </c>
      <c r="G4" s="106">
        <f>'第1,2,3表'!V4</f>
        <v>0</v>
      </c>
      <c r="H4" s="107">
        <f>'第1,2,3表'!V5</f>
        <v>0</v>
      </c>
      <c r="I4" s="108">
        <f>SUM(G4:H4)</f>
        <v>0</v>
      </c>
      <c r="J4" s="108">
        <f>'第1,2,3表'!F6</f>
        <v>0</v>
      </c>
      <c r="K4" s="108">
        <f>'第1,2,3表'!M6</f>
        <v>0</v>
      </c>
      <c r="L4" s="108">
        <f>'第1,2,3表'!S6</f>
        <v>0</v>
      </c>
      <c r="M4" s="108">
        <f>'第1,2,3表'!Y6</f>
        <v>0</v>
      </c>
      <c r="N4" s="109">
        <f>'第1,2,3表'!R13</f>
        <v>0</v>
      </c>
      <c r="O4" s="110">
        <f>'第1,2,3表'!R14</f>
        <v>0</v>
      </c>
      <c r="P4" s="111">
        <f>'第1,2,3表'!T18</f>
        <v>0</v>
      </c>
      <c r="Q4" s="111">
        <f>'第1,2,3表'!T19</f>
        <v>0</v>
      </c>
      <c r="R4" s="111">
        <f>'第1,2,3表'!T20</f>
        <v>0</v>
      </c>
      <c r="S4" s="363">
        <v>0</v>
      </c>
      <c r="T4" s="363">
        <v>0</v>
      </c>
      <c r="U4" s="365">
        <v>0</v>
      </c>
      <c r="V4" s="106">
        <f>'第1,2,3表'!H24</f>
        <v>0</v>
      </c>
      <c r="W4" s="106">
        <f>'第1,2,3表'!H25</f>
        <v>0</v>
      </c>
      <c r="X4" s="106">
        <f>'第1,2,3表'!H26</f>
        <v>0</v>
      </c>
      <c r="Y4" s="106">
        <f>'第1,2,3表'!H27</f>
        <v>0</v>
      </c>
      <c r="Z4" s="106">
        <f>'第1,2,3表'!H28</f>
        <v>0</v>
      </c>
      <c r="AA4" s="112">
        <f>SUM(V4,W4,SUM(X4:Z4)/276)</f>
        <v>0</v>
      </c>
      <c r="AB4" s="106">
        <f>'第1,2,3表'!H29</f>
        <v>0</v>
      </c>
      <c r="AC4" s="106">
        <f>'第1,2,3表'!L30</f>
        <v>0</v>
      </c>
      <c r="AD4" s="107" t="e">
        <f>'第1,2,3表'!#REF!</f>
        <v>#REF!</v>
      </c>
      <c r="AE4" s="114">
        <f>第４表!F4</f>
        <v>0</v>
      </c>
      <c r="AF4" s="114">
        <f>第４表!F5</f>
        <v>0</v>
      </c>
      <c r="AG4" s="114">
        <f>第４表!F6</f>
        <v>0</v>
      </c>
      <c r="AH4" s="106">
        <f>第４表!F7</f>
        <v>0</v>
      </c>
      <c r="AI4" s="106">
        <f>第４表!F8</f>
        <v>0</v>
      </c>
      <c r="AJ4" s="106">
        <f>第４表!F9</f>
        <v>0</v>
      </c>
      <c r="AK4" s="106">
        <f>第４表!F10</f>
        <v>0</v>
      </c>
      <c r="AL4" s="106">
        <f>第４表!F11</f>
        <v>0</v>
      </c>
      <c r="AM4" s="107">
        <f>第４表!F12</f>
        <v>0</v>
      </c>
      <c r="AN4" s="115">
        <f>SUM(AF4:AM4)</f>
        <v>0</v>
      </c>
      <c r="AO4" s="114">
        <f>第４表!F14</f>
        <v>0</v>
      </c>
      <c r="AP4" s="107">
        <f>第４表!F15</f>
        <v>0</v>
      </c>
      <c r="AQ4" s="115">
        <f>SUM(AN4:AP4)</f>
        <v>0</v>
      </c>
      <c r="AR4" s="116">
        <f>第４表!F17</f>
        <v>0</v>
      </c>
      <c r="AS4" s="117">
        <f>SUM(AQ4:AR4,AE4)</f>
        <v>0</v>
      </c>
      <c r="AT4" s="114">
        <f>第４表!F19</f>
        <v>0</v>
      </c>
      <c r="AU4" s="106">
        <f>第４表!F20</f>
        <v>0</v>
      </c>
      <c r="AV4" s="107">
        <f>第４表!F21</f>
        <v>0</v>
      </c>
      <c r="AW4" s="115">
        <f>SUM(AT4:AV4)</f>
        <v>0</v>
      </c>
      <c r="AX4" s="114">
        <f>第４表!F23</f>
        <v>0</v>
      </c>
      <c r="AY4" s="106">
        <f>第４表!F24</f>
        <v>0</v>
      </c>
      <c r="AZ4" s="107">
        <f>第４表!F25</f>
        <v>0</v>
      </c>
      <c r="BA4" s="115">
        <f>SUM(AX4:AZ4)</f>
        <v>0</v>
      </c>
      <c r="BB4" s="118">
        <f>SUM(BA4,AW4)</f>
        <v>0</v>
      </c>
      <c r="BC4" s="119">
        <f>第４表!F28</f>
        <v>0</v>
      </c>
      <c r="BD4" s="120" t="str">
        <f>IF(BC4&gt;300000,"大企業",IF(BC4&lt;=100000,"小企業","中企業"))</f>
        <v>小企業</v>
      </c>
      <c r="BE4" s="114">
        <f>第４表!F29</f>
        <v>0</v>
      </c>
      <c r="BF4" s="116">
        <f>第４表!F30</f>
        <v>0</v>
      </c>
      <c r="BG4" s="121">
        <f>SUM(BE4,BF4)</f>
        <v>0</v>
      </c>
      <c r="BH4" s="106">
        <f>第４表!F32</f>
        <v>0</v>
      </c>
      <c r="BI4" s="106">
        <f>第４表!F33</f>
        <v>0</v>
      </c>
      <c r="BJ4" s="116">
        <f>第４表!F34</f>
        <v>0</v>
      </c>
      <c r="BK4" s="115">
        <f>SUM(BH4:BJ4)</f>
        <v>0</v>
      </c>
      <c r="BL4" s="114">
        <f>第４表!F36</f>
        <v>0</v>
      </c>
      <c r="BM4" s="107">
        <f>第４表!F37</f>
        <v>0</v>
      </c>
      <c r="BN4" s="106">
        <f>第４表!F38</f>
        <v>0</v>
      </c>
      <c r="BO4" s="116">
        <f>第４表!F39</f>
        <v>0</v>
      </c>
      <c r="BP4" s="113">
        <f>第４表!F40</f>
        <v>0</v>
      </c>
      <c r="BQ4" s="115">
        <f>BC4+BG4+BK4+BL4+BM4+BN4+BO4+BP4</f>
        <v>0</v>
      </c>
      <c r="BR4" s="122">
        <f>SUM(BQ4,BB4)</f>
        <v>0</v>
      </c>
      <c r="BS4" s="123" t="str">
        <f>IF(BR4=0,"×",IF(BR4&lt;&gt;AS4,"×","○"))</f>
        <v>×</v>
      </c>
      <c r="BT4" s="124" t="str">
        <f>IF(第５表!D4="","-",第５表!D4)</f>
        <v>-</v>
      </c>
      <c r="BU4" s="124" t="str">
        <f>IF(第５表!D5="","-",第５表!D5)</f>
        <v>-</v>
      </c>
      <c r="BV4" s="359">
        <f>SUM(BT4:BU4)</f>
        <v>0</v>
      </c>
      <c r="BW4" s="124" t="str">
        <f>IF(第５表!D7="","-",第５表!D7)</f>
        <v>-</v>
      </c>
      <c r="BX4" s="124" t="str">
        <f>IF(第５表!D8="","-",第５表!E7)</f>
        <v>-</v>
      </c>
      <c r="BY4" s="359">
        <f>SUM(BW4:BX4)</f>
        <v>0</v>
      </c>
      <c r="BZ4" s="360">
        <f>BV4-BY4</f>
        <v>0</v>
      </c>
      <c r="CA4" s="124" t="str">
        <f>IF(第５表!D11="","-",第５表!D11)</f>
        <v>-</v>
      </c>
      <c r="CB4" s="124" t="str">
        <f>IF(第５表!D12="","-",第５表!D12)</f>
        <v>-</v>
      </c>
      <c r="CC4" s="124" t="str">
        <f>IF(第５表!D13="","-",第５表!D13)</f>
        <v>-</v>
      </c>
      <c r="CD4" s="124" t="str">
        <f>IF(第５表!D14="","-",第５表!D14)</f>
        <v>-</v>
      </c>
      <c r="CE4" s="124" t="str">
        <f>IF(第５表!D15="","-",第５表!D15)</f>
        <v>-</v>
      </c>
      <c r="CF4" s="124" t="str">
        <f>IF(第５表!D16="","-",第５表!D16)</f>
        <v>-</v>
      </c>
      <c r="CG4" s="115">
        <f>SUM(CA4:CB4:CC4,CD4,CF4)</f>
        <v>0</v>
      </c>
      <c r="CH4" s="124" t="str">
        <f>IF(第５表!D18="","-",第５表!D18)</f>
        <v>-</v>
      </c>
      <c r="CI4" s="124" t="str">
        <f>IF(第５表!D19="","-",第５表!D19)</f>
        <v>-</v>
      </c>
      <c r="CJ4" s="108" t="e">
        <f>CG4-CH4</f>
        <v>#VALUE!</v>
      </c>
      <c r="CK4" s="126">
        <f>BV4+CG4</f>
        <v>0</v>
      </c>
      <c r="CL4" s="127" t="e">
        <f>BY4+CH4</f>
        <v>#VALUE!</v>
      </c>
      <c r="CM4" s="361" t="e">
        <f>CK4-CL4</f>
        <v>#VALUE!</v>
      </c>
      <c r="CN4" s="114">
        <f>第５表!D22</f>
        <v>0</v>
      </c>
      <c r="CO4" s="110">
        <f>第５表!D23</f>
        <v>0</v>
      </c>
      <c r="CP4" s="106">
        <f>第５表!D24</f>
        <v>0</v>
      </c>
      <c r="CQ4" s="110">
        <f>第５表!D25</f>
        <v>0</v>
      </c>
      <c r="CR4" s="362" t="e">
        <f>CM4+(CN4-CP4)</f>
        <v>#VALUE!</v>
      </c>
      <c r="CS4" s="128" t="e">
        <f>IF(CR4&lt;0,"赤字","黒字")</f>
        <v>#VALUE!</v>
      </c>
      <c r="CT4" s="106">
        <f>第５表!D27</f>
        <v>0</v>
      </c>
      <c r="CU4" s="107">
        <f>第５表!D28</f>
        <v>0</v>
      </c>
      <c r="CV4" s="359" t="e">
        <f>SUM(CR4,CT4)-CU4</f>
        <v>#VALUE!</v>
      </c>
      <c r="CW4" s="114">
        <f>第５表!D30</f>
        <v>0</v>
      </c>
      <c r="CX4" s="107">
        <f>第５表!D31</f>
        <v>0</v>
      </c>
      <c r="CY4" s="359" t="e">
        <f>CV4-SUM(CW4:CX4)</f>
        <v>#VALUE!</v>
      </c>
      <c r="CZ4" s="114">
        <f>'第6,7表'!E3</f>
        <v>0</v>
      </c>
      <c r="DA4" s="110">
        <f>'第6,7表'!E4</f>
        <v>0</v>
      </c>
      <c r="DB4" s="364">
        <f>'第6,7表'!E5</f>
        <v>0</v>
      </c>
      <c r="DC4" s="364">
        <f>'第6,7表'!E6</f>
        <v>0</v>
      </c>
      <c r="DD4" s="107">
        <f>'第6,7表'!E7</f>
        <v>0</v>
      </c>
      <c r="DE4" s="115">
        <f>CZ4+DD4</f>
        <v>0</v>
      </c>
      <c r="DF4" s="114">
        <f>'第6,7表'!E9</f>
        <v>0</v>
      </c>
      <c r="DG4" s="106">
        <f>'第6,7表'!E10</f>
        <v>0</v>
      </c>
      <c r="DH4" s="106">
        <f>'第6,7表'!E11</f>
        <v>0</v>
      </c>
      <c r="DI4" s="106">
        <f>'第6,7表'!E12</f>
        <v>0</v>
      </c>
      <c r="DJ4" s="106">
        <f>'第6,7表'!E13</f>
        <v>0</v>
      </c>
      <c r="DK4" s="106">
        <f>'第6,7表'!E14</f>
        <v>0</v>
      </c>
      <c r="DL4" s="106">
        <f>'第6,7表'!E15</f>
        <v>0</v>
      </c>
      <c r="DM4" s="106">
        <f>'第6,7表'!E16</f>
        <v>0</v>
      </c>
      <c r="DN4" s="106">
        <f>'第6,7表'!E17</f>
        <v>0</v>
      </c>
      <c r="DO4" s="106">
        <f>'第6,7表'!E18</f>
        <v>0</v>
      </c>
      <c r="DP4" s="121">
        <f>'第6,7表'!E19</f>
        <v>0</v>
      </c>
      <c r="DQ4" s="106">
        <f>'第6,7表'!E20</f>
        <v>0</v>
      </c>
      <c r="DR4" s="106">
        <f>'第6,7表'!E21</f>
        <v>0</v>
      </c>
      <c r="DS4" s="107">
        <f>'第6,7表'!E22</f>
        <v>0</v>
      </c>
      <c r="DT4" s="108">
        <f>SUM(DF4:DO4)+SUM(DQ4:DS4)</f>
        <v>0</v>
      </c>
      <c r="DU4" s="129">
        <f>'第6,7表'!E24</f>
        <v>0</v>
      </c>
      <c r="DV4" s="114">
        <f>'第6,7表'!E25</f>
        <v>0</v>
      </c>
      <c r="DW4" s="106">
        <f>'第6,7表'!E26</f>
        <v>0</v>
      </c>
      <c r="DX4" s="106">
        <f>'第6,7表'!E27</f>
        <v>0</v>
      </c>
      <c r="DY4" s="106">
        <f>'第6,7表'!E28</f>
        <v>0</v>
      </c>
      <c r="DZ4" s="106">
        <f>'第6,7表'!E29</f>
        <v>0</v>
      </c>
      <c r="EA4" s="106">
        <f>'第6,7表'!E30</f>
        <v>0</v>
      </c>
      <c r="EB4" s="115">
        <f>SUM(DV4:EA4)</f>
        <v>0</v>
      </c>
      <c r="EC4" s="130">
        <f>SUM(DT4,EB4)</f>
        <v>0</v>
      </c>
      <c r="ED4" s="106">
        <f>'第6,7表'!E33</f>
        <v>0</v>
      </c>
      <c r="EE4" s="121">
        <f>'第6,7表'!E34</f>
        <v>0</v>
      </c>
      <c r="EF4" s="112">
        <f>SUM(EC4,ED4)</f>
        <v>0</v>
      </c>
      <c r="EG4" s="112">
        <f>CZ4-EC4</f>
        <v>0</v>
      </c>
      <c r="EH4" s="131" t="e">
        <f>CZ4/EC4</f>
        <v>#DIV/0!</v>
      </c>
      <c r="EI4" s="112">
        <f>DE4-EF4</f>
        <v>0</v>
      </c>
      <c r="EJ4" s="132" t="e">
        <f>DE4/EF4</f>
        <v>#DIV/0!</v>
      </c>
      <c r="EK4" s="114">
        <f>'第6,7表'!E43</f>
        <v>0</v>
      </c>
      <c r="EL4" s="110">
        <f>'第6,7表'!E44</f>
        <v>0</v>
      </c>
      <c r="EM4" s="125">
        <f>'第6,7表'!E45</f>
        <v>0</v>
      </c>
      <c r="EN4" s="125">
        <f>'第6,7表'!E46</f>
        <v>0</v>
      </c>
      <c r="EO4" s="107">
        <f>'第6,7表'!E47</f>
        <v>0</v>
      </c>
      <c r="EP4" s="115">
        <f>SUM(EK4,EO4)</f>
        <v>0</v>
      </c>
      <c r="EQ4" s="114">
        <f>'第6,7表'!E49</f>
        <v>0</v>
      </c>
      <c r="ER4" s="114">
        <f>'第6,7表'!E50</f>
        <v>0</v>
      </c>
      <c r="ES4" s="114">
        <f>'第6,7表'!E51</f>
        <v>0</v>
      </c>
      <c r="ET4" s="106">
        <f>'第6,7表'!E52</f>
        <v>0</v>
      </c>
      <c r="EU4" s="106">
        <f>'第6,7表'!E53</f>
        <v>0</v>
      </c>
      <c r="EV4" s="106">
        <f>'第6,7表'!E54</f>
        <v>0</v>
      </c>
      <c r="EW4" s="106">
        <f>'第6,7表'!E55</f>
        <v>0</v>
      </c>
      <c r="EX4" s="106">
        <f>'第6,7表'!E56</f>
        <v>0</v>
      </c>
      <c r="EY4" s="106">
        <f>'第6,7表'!E57</f>
        <v>0</v>
      </c>
      <c r="EZ4" s="106">
        <f>'第6,7表'!E58</f>
        <v>0</v>
      </c>
      <c r="FA4" s="106">
        <f>'第6,7表'!E59</f>
        <v>0</v>
      </c>
      <c r="FB4" s="107">
        <f>'第6,7表'!E60</f>
        <v>0</v>
      </c>
      <c r="FC4" s="115">
        <f>SUM(EQ4:FB4)</f>
        <v>0</v>
      </c>
      <c r="FD4" s="133">
        <f>'第6,7表'!E62</f>
        <v>0</v>
      </c>
      <c r="FE4" s="114">
        <f>'第6,7表'!E63</f>
        <v>0</v>
      </c>
      <c r="FF4" s="106">
        <f>'第6,7表'!E64</f>
        <v>0</v>
      </c>
      <c r="FG4" s="106">
        <f>'第6,7表'!E65</f>
        <v>0</v>
      </c>
      <c r="FH4" s="106">
        <f>'第6,7表'!E66</f>
        <v>0</v>
      </c>
      <c r="FI4" s="106">
        <f>'第6,7表'!E67</f>
        <v>0</v>
      </c>
      <c r="FJ4" s="107">
        <f>'第6,7表'!E68</f>
        <v>0</v>
      </c>
      <c r="FK4" s="115">
        <f>SUM(FE4:FJ4)</f>
        <v>0</v>
      </c>
      <c r="FL4" s="119">
        <f>SUM(FC4,FK4)</f>
        <v>0</v>
      </c>
      <c r="FM4" s="114">
        <f>'第6,7表'!E71</f>
        <v>0</v>
      </c>
      <c r="FN4" s="121">
        <f>'第6,7表'!E72</f>
        <v>0</v>
      </c>
      <c r="FO4" s="112">
        <f>SUM(FL4,FM4)</f>
        <v>0</v>
      </c>
      <c r="FP4" s="112">
        <f>EK4-FL4</f>
        <v>0</v>
      </c>
      <c r="FQ4" s="131" t="e">
        <f>EK4/FL4</f>
        <v>#DIV/0!</v>
      </c>
      <c r="FR4" s="112">
        <f>EP4-FO4</f>
        <v>0</v>
      </c>
      <c r="FS4" s="134" t="e">
        <f>EP4/FO4</f>
        <v>#DIV/0!</v>
      </c>
      <c r="FT4" s="392"/>
      <c r="FU4" s="110">
        <f>第８表!B4</f>
        <v>0</v>
      </c>
      <c r="FV4" s="395"/>
      <c r="FW4" s="135">
        <f>第８表!B5</f>
        <v>0</v>
      </c>
      <c r="FX4" s="398"/>
      <c r="FY4" s="133">
        <f>FU4-FW4</f>
        <v>0</v>
      </c>
      <c r="FZ4" s="136">
        <f>CZ4+EK4+FT4</f>
        <v>0</v>
      </c>
      <c r="GA4" s="137">
        <f>+DB4+EM4+FU4</f>
        <v>0</v>
      </c>
      <c r="GB4" s="114">
        <f>DT4+FC4+FV4</f>
        <v>0</v>
      </c>
      <c r="GC4" s="112">
        <f>+DU4+FD4+FW4</f>
        <v>0</v>
      </c>
      <c r="GD4" s="138">
        <f>GA4-GC4</f>
        <v>0</v>
      </c>
      <c r="GE4" s="116">
        <f>第９表!B4</f>
        <v>0</v>
      </c>
      <c r="GF4" s="106">
        <f>第９表!B5</f>
        <v>0</v>
      </c>
      <c r="GG4" s="106">
        <f>第９表!B6</f>
        <v>0</v>
      </c>
      <c r="GH4" s="106">
        <f>第９表!B7</f>
        <v>0</v>
      </c>
      <c r="GI4" s="106">
        <f>第９表!B8</f>
        <v>0</v>
      </c>
      <c r="GJ4" s="106">
        <f>第９表!B9</f>
        <v>0</v>
      </c>
      <c r="GK4" s="106">
        <f>第９表!B10</f>
        <v>0</v>
      </c>
      <c r="GL4" s="106">
        <f>第９表!B11</f>
        <v>0</v>
      </c>
      <c r="GM4" s="139">
        <f>SUM(GE4:GL4)</f>
        <v>0</v>
      </c>
      <c r="GN4" s="399">
        <f>'第1,2,3表'!V3/100</f>
        <v>0</v>
      </c>
      <c r="GO4" s="381" t="str">
        <f>IF(GN4&gt;0.1,"○","×")</f>
        <v>×</v>
      </c>
      <c r="GP4" s="381" t="str">
        <f>IF(GQ4="○","×",IF(GO4="○","×","○"))</f>
        <v>×</v>
      </c>
      <c r="GQ4" s="381" t="str">
        <f>IF(GN4=0,"○","×")</f>
        <v>○</v>
      </c>
      <c r="GR4" s="382">
        <f>SUM(DE4,EP4)-SUM(EF4,FO4)</f>
        <v>0</v>
      </c>
      <c r="GS4" s="383" t="str">
        <f>IF(GR4&gt;0,"黒字","赤字")</f>
        <v>赤字</v>
      </c>
      <c r="GT4" s="382" t="e">
        <f>(CZ4+EK4)/N4*1000</f>
        <v>#DIV/0!</v>
      </c>
      <c r="GU4" s="366" t="str">
        <f>IF(BW4&lt;&gt;SUM(EC4,FL4),"×","○")</f>
        <v>×</v>
      </c>
      <c r="GV4" s="367" t="str">
        <f>IF(BT4&lt;&gt;SUM(CZ4,EK4),"×","○")</f>
        <v>×</v>
      </c>
      <c r="GW4" s="366"/>
      <c r="GX4" s="384"/>
      <c r="GY4" s="385" t="e">
        <f>GM4/AN4</f>
        <v>#DIV/0!</v>
      </c>
      <c r="GZ4" s="384"/>
      <c r="HA4" s="386" t="e">
        <f>BQ4/BR4</f>
        <v>#DIV/0!</v>
      </c>
      <c r="HB4" s="386" t="e">
        <f>AE4/AW4</f>
        <v>#DIV/0!</v>
      </c>
      <c r="HC4" s="386" t="e">
        <f>BB4/BQ4</f>
        <v>#DIV/0!</v>
      </c>
      <c r="HD4" s="386" t="e">
        <f>AW4/BQ4</f>
        <v>#DIV/0!</v>
      </c>
      <c r="HE4" s="386" t="e">
        <f>AQ4/BQ4</f>
        <v>#DIV/0!</v>
      </c>
      <c r="HF4" s="386" t="e">
        <f>AQ4/(BQ4+BA4)</f>
        <v>#DIV/0!</v>
      </c>
      <c r="HG4" s="386" t="e">
        <f>CM4/CK4</f>
        <v>#VALUE!</v>
      </c>
      <c r="HH4" s="386" t="e">
        <f>CR4/CK4</f>
        <v>#VALUE!</v>
      </c>
      <c r="HI4" s="386" t="e">
        <f>CY4/CK4</f>
        <v>#VALUE!</v>
      </c>
      <c r="HJ4" s="386" t="e">
        <f>CR4/BR4</f>
        <v>#VALUE!</v>
      </c>
      <c r="HK4" s="386" t="e">
        <f>CR4/BQ4</f>
        <v>#VALUE!</v>
      </c>
      <c r="HL4" s="386" t="e">
        <f>CR4/BC4</f>
        <v>#VALUE!</v>
      </c>
      <c r="HM4" s="387" t="e">
        <f>CK4/BR4</f>
        <v>#DIV/0!</v>
      </c>
      <c r="HN4" s="387" t="e">
        <f>CK4/BQ4</f>
        <v>#DIV/0!</v>
      </c>
      <c r="HO4" s="387" t="e">
        <f>CK4/BC4</f>
        <v>#DIV/0!</v>
      </c>
      <c r="HP4" s="387" t="e">
        <f>CK4/AE4</f>
        <v>#DIV/0!</v>
      </c>
      <c r="HQ4" s="388" t="e">
        <f>CK4/AQ4</f>
        <v>#DIV/0!</v>
      </c>
      <c r="HR4" s="388" t="e">
        <f>CK4/AN4</f>
        <v>#DIV/0!</v>
      </c>
      <c r="HS4" s="388" t="e">
        <f>BT4/GM4</f>
        <v>#VALUE!</v>
      </c>
      <c r="HT4" s="386" t="e">
        <f>(EG4+FP4)/(CZ4+EK4)</f>
        <v>#DIV/0!</v>
      </c>
      <c r="HU4" s="386" t="e">
        <f>(DF4+DV4+EQ4+FE4)/(CZ4+EK4)</f>
        <v>#DIV/0!</v>
      </c>
      <c r="HV4" s="386" t="e">
        <f>(DK4+DW4+EV4+FF4)/(CZ4+EK4)</f>
        <v>#DIV/0!</v>
      </c>
      <c r="HW4" s="386" t="e">
        <f>(DR4+DZ4+FA4+FI4)/(CZ4+EK4)</f>
        <v>#DIV/0!</v>
      </c>
      <c r="HX4" s="386" t="e">
        <f>(EE4+FN4)/(CZ4+EK4)</f>
        <v>#DIV/0!</v>
      </c>
      <c r="HY4" s="389">
        <f>DF4+DG4+DK4+DO4+DR4+DV4+DW4+DY4+DZ4+EE4+EI4+EQ4+ER4+EV4+EY4+FA4+FE4+FF4+FH4+FI4+FN4+FR4</f>
        <v>0</v>
      </c>
      <c r="HZ4" s="386" t="e">
        <f>HY4/BT4</f>
        <v>#VALUE!</v>
      </c>
      <c r="IA4" s="389" t="e">
        <f>BT4/AA4</f>
        <v>#VALUE!</v>
      </c>
      <c r="IB4" s="389" t="e">
        <f>BW4/AA4</f>
        <v>#VALUE!</v>
      </c>
      <c r="IC4" s="389" t="e">
        <f>(DF4+DG4+DH4+DV4+EQ4+ER4+ES4+FE4)/AA4</f>
        <v>#DIV/0!</v>
      </c>
      <c r="ID4" s="389" t="e">
        <f>HY4/AA4</f>
        <v>#DIV/0!</v>
      </c>
      <c r="IE4" s="389" t="e">
        <f>GM4/AA4</f>
        <v>#DIV/0!</v>
      </c>
      <c r="IF4" s="386" t="e">
        <f>HY4/GM4</f>
        <v>#DIV/0!</v>
      </c>
      <c r="IG4" s="386" t="e">
        <f>(DF4+DG4+DH4+DV4+EQ4+ER4+ES4+FE4)/HY4</f>
        <v>#DIV/0!</v>
      </c>
      <c r="IH4" s="157"/>
      <c r="II4" s="157"/>
      <c r="IJ4" s="157"/>
      <c r="IK4" s="157"/>
      <c r="IL4" s="157"/>
    </row>
    <row r="5" spans="1:246" s="210" customFormat="1" ht="17.25" customHeight="1">
      <c r="A5" s="268"/>
      <c r="B5" s="269"/>
      <c r="E5" s="270"/>
      <c r="F5" s="271"/>
      <c r="AS5" s="272"/>
      <c r="BM5" s="272"/>
      <c r="BQ5" s="272"/>
      <c r="BR5" s="273"/>
      <c r="BS5" s="274"/>
      <c r="BU5" s="274"/>
      <c r="BV5" s="272"/>
      <c r="BX5" s="272"/>
      <c r="BY5" s="272"/>
      <c r="CI5" s="272"/>
      <c r="CJ5" s="272"/>
      <c r="CK5" s="272"/>
      <c r="CP5" s="275"/>
      <c r="CT5" s="272"/>
      <c r="CW5" s="272"/>
      <c r="DN5" s="276"/>
      <c r="EC5" s="276"/>
      <c r="EF5" s="277"/>
      <c r="EH5" s="277"/>
      <c r="FL5" s="276"/>
      <c r="FO5" s="277"/>
      <c r="FZ5" s="276"/>
      <c r="GK5" s="278"/>
      <c r="GL5" s="268"/>
      <c r="GU5" s="269"/>
      <c r="GW5" s="269"/>
      <c r="GY5" s="277"/>
      <c r="GZ5" s="277"/>
      <c r="HA5" s="277"/>
      <c r="HB5" s="277"/>
      <c r="HC5" s="277"/>
      <c r="HO5" s="279"/>
      <c r="HP5" s="279"/>
      <c r="HQ5" s="279"/>
      <c r="HW5" s="280"/>
      <c r="HY5" s="280"/>
      <c r="HZ5" s="280"/>
      <c r="IA5" s="280"/>
      <c r="IB5" s="280"/>
      <c r="IC5" s="280"/>
    </row>
    <row r="6" spans="1:246" s="210" customFormat="1" ht="17.25" customHeight="1">
      <c r="A6" s="268"/>
      <c r="B6" s="269"/>
      <c r="E6" s="270"/>
      <c r="F6" s="271"/>
      <c r="AS6" s="272"/>
      <c r="BM6" s="272"/>
      <c r="BQ6" s="272"/>
      <c r="BR6" s="275"/>
      <c r="BS6" s="274"/>
      <c r="BU6" s="274"/>
      <c r="BV6" s="272"/>
      <c r="BX6" s="272"/>
      <c r="BY6" s="272"/>
      <c r="CI6" s="272"/>
      <c r="CJ6" s="272"/>
      <c r="CK6" s="272"/>
      <c r="CP6" s="275"/>
      <c r="CT6" s="272"/>
      <c r="CW6" s="272"/>
      <c r="DN6" s="281"/>
      <c r="EF6" s="282"/>
      <c r="EH6" s="277"/>
      <c r="FO6" s="277"/>
      <c r="GK6" s="278"/>
      <c r="GL6" s="268"/>
      <c r="GU6" s="269"/>
      <c r="GW6" s="269"/>
      <c r="GY6" s="277"/>
      <c r="GZ6" s="277"/>
      <c r="HA6" s="277"/>
      <c r="HB6" s="277"/>
      <c r="HC6" s="277"/>
      <c r="HO6" s="279"/>
      <c r="HP6" s="279"/>
      <c r="HQ6" s="279"/>
      <c r="HW6" s="280"/>
      <c r="HY6" s="280"/>
      <c r="HZ6" s="280"/>
      <c r="IA6" s="280"/>
      <c r="IB6" s="280"/>
      <c r="IC6" s="280"/>
    </row>
    <row r="7" spans="1:246" s="210" customFormat="1" ht="17.25" customHeight="1">
      <c r="A7" s="268"/>
      <c r="B7" s="269"/>
      <c r="E7" s="270"/>
      <c r="F7" s="271"/>
      <c r="AS7" s="272"/>
      <c r="BM7" s="272"/>
      <c r="BQ7" s="272"/>
      <c r="BR7" s="275"/>
      <c r="BS7" s="274"/>
      <c r="BU7" s="274"/>
      <c r="BV7" s="272"/>
      <c r="BX7" s="272"/>
      <c r="BY7" s="272"/>
      <c r="CI7" s="272"/>
      <c r="CJ7" s="272"/>
      <c r="CK7" s="272"/>
      <c r="CP7" s="275"/>
      <c r="CT7" s="272"/>
      <c r="CW7" s="272"/>
      <c r="DN7" s="281"/>
      <c r="EH7" s="277"/>
      <c r="FO7" s="277"/>
      <c r="GK7" s="278"/>
      <c r="GL7" s="268"/>
      <c r="GU7" s="269"/>
      <c r="GW7" s="269"/>
      <c r="GY7" s="277"/>
      <c r="GZ7" s="277"/>
      <c r="HA7" s="277"/>
      <c r="HB7" s="277"/>
      <c r="HC7" s="277"/>
      <c r="HO7" s="279"/>
      <c r="HP7" s="279"/>
      <c r="HQ7" s="279"/>
      <c r="HW7" s="280"/>
      <c r="HY7" s="280"/>
      <c r="HZ7" s="280"/>
      <c r="IA7" s="280"/>
      <c r="IB7" s="280"/>
      <c r="IC7" s="280"/>
    </row>
    <row r="8" spans="1:246" s="210" customFormat="1" ht="17.25" customHeight="1">
      <c r="A8" s="268"/>
      <c r="B8" s="269"/>
      <c r="E8" s="270"/>
      <c r="F8" s="271"/>
      <c r="AS8" s="272"/>
      <c r="BM8" s="272"/>
      <c r="BQ8" s="272"/>
      <c r="BR8" s="275"/>
      <c r="BS8" s="274"/>
      <c r="BU8" s="274"/>
      <c r="BV8" s="272"/>
      <c r="BX8" s="272"/>
      <c r="BY8" s="272"/>
      <c r="CI8" s="272"/>
      <c r="CJ8" s="272"/>
      <c r="CK8" s="272"/>
      <c r="CP8" s="275"/>
      <c r="CT8" s="272"/>
      <c r="CW8" s="272"/>
      <c r="DN8" s="281"/>
      <c r="EH8" s="277"/>
      <c r="FO8" s="277"/>
      <c r="GK8" s="278"/>
      <c r="GL8" s="268"/>
      <c r="GU8" s="269"/>
      <c r="GW8" s="269"/>
      <c r="GY8" s="277"/>
      <c r="GZ8" s="277"/>
      <c r="HA8" s="277"/>
      <c r="HB8" s="277"/>
      <c r="HC8" s="277"/>
      <c r="HO8" s="279"/>
      <c r="HP8" s="279"/>
      <c r="HQ8" s="279"/>
      <c r="HW8" s="280"/>
      <c r="HY8" s="280"/>
      <c r="HZ8" s="280"/>
      <c r="IA8" s="280"/>
      <c r="IB8" s="280"/>
      <c r="IC8" s="280"/>
    </row>
    <row r="9" spans="1:246" s="210" customFormat="1" ht="17.25" customHeight="1">
      <c r="A9" s="268"/>
      <c r="B9" s="269"/>
      <c r="E9" s="270"/>
      <c r="F9" s="271"/>
      <c r="AS9" s="272"/>
      <c r="BM9" s="272"/>
      <c r="BQ9" s="272"/>
      <c r="BR9" s="275"/>
      <c r="BS9" s="274"/>
      <c r="BU9" s="274"/>
      <c r="BV9" s="272"/>
      <c r="BX9" s="272"/>
      <c r="BY9" s="272"/>
      <c r="CI9" s="272"/>
      <c r="CJ9" s="272"/>
      <c r="CK9" s="272"/>
      <c r="CP9" s="275"/>
      <c r="CT9" s="272"/>
      <c r="CW9" s="272"/>
      <c r="DN9" s="281"/>
      <c r="EH9" s="277"/>
      <c r="FO9" s="277"/>
      <c r="GK9" s="278"/>
      <c r="GL9" s="268"/>
      <c r="GU9" s="269"/>
      <c r="GW9" s="269"/>
      <c r="GY9" s="277"/>
      <c r="GZ9" s="277"/>
      <c r="HA9" s="277"/>
      <c r="HB9" s="277"/>
      <c r="HC9" s="277"/>
      <c r="HO9" s="279"/>
      <c r="HP9" s="279"/>
      <c r="HQ9" s="279"/>
      <c r="HW9" s="280"/>
      <c r="HY9" s="280"/>
      <c r="HZ9" s="280"/>
      <c r="IA9" s="280"/>
      <c r="IB9" s="280"/>
      <c r="IC9" s="280"/>
    </row>
    <row r="10" spans="1:246" s="210" customFormat="1" ht="17.25" customHeight="1">
      <c r="A10" s="268"/>
      <c r="B10" s="269"/>
      <c r="E10" s="270"/>
      <c r="F10" s="271"/>
      <c r="AS10" s="272"/>
      <c r="BM10" s="272"/>
      <c r="BQ10" s="272"/>
      <c r="BR10" s="275"/>
      <c r="BS10" s="274"/>
      <c r="BU10" s="274"/>
      <c r="BV10" s="272"/>
      <c r="BX10" s="272"/>
      <c r="BY10" s="272"/>
      <c r="CI10" s="272"/>
      <c r="CJ10" s="272"/>
      <c r="CK10" s="272"/>
      <c r="CP10" s="275"/>
      <c r="CT10" s="272"/>
      <c r="CW10" s="272"/>
      <c r="DN10" s="281"/>
      <c r="EH10" s="277"/>
      <c r="FO10" s="277"/>
      <c r="GK10" s="278"/>
      <c r="GL10" s="268"/>
      <c r="GU10" s="269"/>
      <c r="GW10" s="269"/>
      <c r="GY10" s="277"/>
      <c r="GZ10" s="277"/>
      <c r="HA10" s="277"/>
      <c r="HB10" s="277"/>
      <c r="HC10" s="277"/>
      <c r="HO10" s="279"/>
      <c r="HP10" s="279"/>
      <c r="HQ10" s="279"/>
      <c r="HW10" s="280"/>
      <c r="HY10" s="280"/>
      <c r="HZ10" s="280"/>
      <c r="IA10" s="280"/>
      <c r="IB10" s="280"/>
      <c r="IC10" s="280"/>
    </row>
    <row r="11" spans="1:246" ht="14">
      <c r="D11" s="284"/>
      <c r="BR11" s="275"/>
      <c r="DN11" s="281"/>
      <c r="EC11" s="210"/>
      <c r="EF11" s="210"/>
      <c r="FL11" s="210"/>
      <c r="FZ11" s="210"/>
    </row>
    <row r="12" spans="1:246" ht="14">
      <c r="D12" s="284"/>
      <c r="BR12" s="275"/>
      <c r="DN12" s="281"/>
      <c r="EC12" s="210"/>
      <c r="EF12" s="292"/>
      <c r="FL12" s="210"/>
      <c r="FZ12" s="210"/>
    </row>
    <row r="13" spans="1:246" ht="14">
      <c r="D13" s="284"/>
      <c r="BR13" s="275"/>
      <c r="DN13" s="281"/>
      <c r="EC13" s="210"/>
      <c r="FL13" s="210"/>
      <c r="FZ13" s="210"/>
    </row>
    <row r="14" spans="1:246" ht="14">
      <c r="D14" s="284"/>
      <c r="BR14" s="275"/>
      <c r="DN14" s="281"/>
      <c r="EC14" s="210"/>
      <c r="FL14" s="210"/>
      <c r="FZ14" s="210"/>
    </row>
    <row r="15" spans="1:246" ht="14">
      <c r="D15" s="284"/>
      <c r="BR15" s="275"/>
      <c r="DN15" s="281"/>
      <c r="EC15" s="210"/>
      <c r="FL15" s="210"/>
      <c r="FZ15" s="210"/>
    </row>
    <row r="16" spans="1:246" ht="14">
      <c r="D16" s="284"/>
      <c r="BR16" s="275"/>
      <c r="DN16" s="281"/>
      <c r="EC16" s="210"/>
      <c r="FL16" s="210"/>
      <c r="FZ16" s="210"/>
    </row>
    <row r="17" spans="4:182" ht="14">
      <c r="D17" s="284"/>
      <c r="BR17" s="275"/>
      <c r="BX17" s="293"/>
      <c r="DN17" s="281"/>
      <c r="EC17" s="210"/>
      <c r="FL17" s="210"/>
      <c r="FZ17" s="210"/>
    </row>
    <row r="18" spans="4:182" ht="14">
      <c r="D18" s="284"/>
      <c r="BR18" s="293"/>
      <c r="DN18" s="281"/>
      <c r="EC18" s="210"/>
      <c r="FL18" s="210"/>
      <c r="FZ18" s="210"/>
    </row>
    <row r="19" spans="4:182" ht="14">
      <c r="D19" s="284"/>
      <c r="BR19" s="275"/>
      <c r="DN19" s="281"/>
      <c r="EC19" s="210"/>
      <c r="FL19" s="210"/>
      <c r="FZ19" s="210"/>
    </row>
    <row r="20" spans="4:182" ht="14">
      <c r="D20" s="284"/>
      <c r="BR20" s="275"/>
      <c r="DN20" s="281"/>
      <c r="EC20" s="210"/>
      <c r="FL20" s="210"/>
      <c r="FZ20" s="210"/>
    </row>
    <row r="21" spans="4:182" ht="14">
      <c r="D21" s="284"/>
      <c r="BR21" s="275"/>
      <c r="DN21" s="281"/>
      <c r="EC21" s="210"/>
      <c r="FL21" s="210"/>
      <c r="FZ21" s="210"/>
    </row>
    <row r="22" spans="4:182" ht="14">
      <c r="D22" s="284"/>
      <c r="BR22" s="275"/>
      <c r="DN22" s="281"/>
      <c r="EC22" s="210"/>
      <c r="FL22" s="210"/>
      <c r="FZ22" s="210"/>
    </row>
    <row r="23" spans="4:182" ht="14">
      <c r="D23" s="284"/>
      <c r="BR23" s="275"/>
      <c r="DN23" s="281"/>
      <c r="EC23" s="210"/>
      <c r="FL23" s="210"/>
      <c r="FZ23" s="210"/>
    </row>
    <row r="24" spans="4:182" ht="14">
      <c r="D24" s="284"/>
      <c r="BR24" s="275"/>
      <c r="DN24" s="281"/>
      <c r="EC24" s="210"/>
      <c r="FL24" s="210"/>
      <c r="FZ24" s="210"/>
    </row>
    <row r="25" spans="4:182" ht="14">
      <c r="D25" s="284"/>
      <c r="BR25" s="275"/>
      <c r="DN25" s="281"/>
      <c r="EC25" s="210"/>
      <c r="FL25" s="210"/>
      <c r="FZ25" s="210"/>
    </row>
    <row r="26" spans="4:182" ht="14">
      <c r="BR26" s="275"/>
      <c r="DN26" s="281"/>
      <c r="EC26" s="210"/>
      <c r="FL26" s="210"/>
      <c r="FZ26" s="210"/>
    </row>
    <row r="27" spans="4:182" ht="14">
      <c r="BR27" s="275"/>
      <c r="DN27" s="281"/>
      <c r="EC27" s="210"/>
      <c r="FL27" s="210"/>
      <c r="FZ27" s="210"/>
    </row>
    <row r="28" spans="4:182" ht="14">
      <c r="BR28" s="275"/>
      <c r="DN28" s="281"/>
      <c r="EC28" s="210"/>
      <c r="FL28" s="210"/>
      <c r="FZ28" s="210"/>
    </row>
    <row r="29" spans="4:182" ht="14">
      <c r="BR29" s="275"/>
      <c r="DN29" s="281"/>
      <c r="EC29" s="210"/>
      <c r="FZ29" s="294"/>
    </row>
  </sheetData>
  <autoFilter ref="A1:GW4" xr:uid="{00000000-0009-0000-0000-00000A000000}"/>
  <phoneticPr fontId="23"/>
  <printOptions horizontalCentered="1" gridLinesSet="0"/>
  <pageMargins left="0.19685039370078741" right="0" top="0.98425196850393704" bottom="0.98425196850393704" header="0.51181102362204722" footer="0.51181102362204722"/>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0"/>
  <sheetViews>
    <sheetView workbookViewId="0">
      <selection activeCell="Y6" sqref="Y6:Z6"/>
    </sheetView>
  </sheetViews>
  <sheetFormatPr defaultColWidth="9" defaultRowHeight="13"/>
  <cols>
    <col min="1" max="28" width="3.08984375" style="1" customWidth="1"/>
    <col min="29" max="16384" width="9" style="1"/>
  </cols>
  <sheetData>
    <row r="1" spans="1:27" s="85" customFormat="1" ht="21" customHeight="1">
      <c r="A1" s="84" t="s">
        <v>0</v>
      </c>
    </row>
    <row r="2" spans="1:27" ht="6" customHeight="1"/>
    <row r="3" spans="1:27" ht="28.5" customHeight="1">
      <c r="A3" s="2" t="s">
        <v>1</v>
      </c>
      <c r="B3" s="3"/>
      <c r="C3" s="4"/>
      <c r="D3" s="3"/>
      <c r="E3" s="3"/>
      <c r="F3" s="466"/>
      <c r="G3" s="467"/>
      <c r="H3" s="467"/>
      <c r="I3" s="467"/>
      <c r="J3" s="467"/>
      <c r="K3" s="317" t="s">
        <v>469</v>
      </c>
      <c r="L3" s="432"/>
      <c r="M3" s="432"/>
      <c r="N3" s="432"/>
      <c r="O3" s="432"/>
      <c r="P3" s="318" t="s">
        <v>470</v>
      </c>
      <c r="Q3" s="5" t="s">
        <v>2</v>
      </c>
      <c r="R3" s="6"/>
      <c r="S3" s="4"/>
      <c r="T3" s="313"/>
      <c r="U3" s="312" t="s">
        <v>3</v>
      </c>
      <c r="V3" s="445"/>
      <c r="W3" s="445"/>
      <c r="X3" s="445"/>
      <c r="Y3" s="445"/>
      <c r="Z3" s="445"/>
      <c r="AA3" s="8" t="s">
        <v>4</v>
      </c>
    </row>
    <row r="4" spans="1:27" ht="28.5" customHeight="1">
      <c r="A4" s="9" t="s">
        <v>5</v>
      </c>
      <c r="B4" s="10"/>
      <c r="C4" s="11"/>
      <c r="D4" s="10"/>
      <c r="E4" s="10"/>
      <c r="F4" s="470"/>
      <c r="G4" s="468"/>
      <c r="H4" s="468"/>
      <c r="I4" s="468"/>
      <c r="J4" s="468"/>
      <c r="K4" s="468"/>
      <c r="L4" s="468"/>
      <c r="M4" s="468"/>
      <c r="N4" s="468"/>
      <c r="O4" s="468" t="s">
        <v>44</v>
      </c>
      <c r="P4" s="469"/>
      <c r="Q4" s="13" t="s">
        <v>6</v>
      </c>
      <c r="R4" s="14"/>
      <c r="S4" s="15"/>
      <c r="T4" s="5" t="s">
        <v>7</v>
      </c>
      <c r="U4" s="3"/>
      <c r="V4" s="465"/>
      <c r="W4" s="445"/>
      <c r="X4" s="445"/>
      <c r="Y4" s="445"/>
      <c r="Z4" s="445"/>
      <c r="AA4" s="8" t="s">
        <v>8</v>
      </c>
    </row>
    <row r="5" spans="1:27" ht="28.5" customHeight="1">
      <c r="A5" s="5" t="s">
        <v>9</v>
      </c>
      <c r="B5" s="12"/>
      <c r="C5" s="6"/>
      <c r="D5" s="12"/>
      <c r="E5" s="3"/>
      <c r="F5" s="319"/>
      <c r="G5" s="23" t="s">
        <v>469</v>
      </c>
      <c r="H5" s="432"/>
      <c r="I5" s="432"/>
      <c r="J5" s="23" t="s">
        <v>471</v>
      </c>
      <c r="K5" s="445"/>
      <c r="L5" s="445"/>
      <c r="M5" s="23" t="s">
        <v>472</v>
      </c>
      <c r="N5" s="445"/>
      <c r="O5" s="445"/>
      <c r="P5" s="320" t="s">
        <v>470</v>
      </c>
      <c r="Q5" s="18" t="s">
        <v>10</v>
      </c>
      <c r="R5" s="19"/>
      <c r="S5" s="20"/>
      <c r="T5" s="16" t="s">
        <v>11</v>
      </c>
      <c r="U5" s="21"/>
      <c r="V5" s="465"/>
      <c r="W5" s="445"/>
      <c r="X5" s="445"/>
      <c r="Y5" s="445"/>
      <c r="Z5" s="445"/>
      <c r="AA5" s="8" t="s">
        <v>8</v>
      </c>
    </row>
    <row r="6" spans="1:27" ht="28.5" customHeight="1">
      <c r="A6" s="431" t="s">
        <v>584</v>
      </c>
      <c r="B6" s="432"/>
      <c r="C6" s="432"/>
      <c r="D6" s="432"/>
      <c r="E6" s="433"/>
      <c r="F6" s="431"/>
      <c r="G6" s="432"/>
      <c r="H6" s="23" t="s">
        <v>585</v>
      </c>
      <c r="I6" s="434" t="s">
        <v>586</v>
      </c>
      <c r="J6" s="435"/>
      <c r="K6" s="435"/>
      <c r="L6" s="436"/>
      <c r="M6" s="431"/>
      <c r="N6" s="432"/>
      <c r="O6" s="23" t="s">
        <v>585</v>
      </c>
      <c r="P6" s="434" t="s">
        <v>587</v>
      </c>
      <c r="Q6" s="435"/>
      <c r="R6" s="436"/>
      <c r="S6" s="431"/>
      <c r="T6" s="439"/>
      <c r="U6" s="8" t="s">
        <v>469</v>
      </c>
      <c r="V6" s="434" t="s">
        <v>588</v>
      </c>
      <c r="W6" s="471"/>
      <c r="X6" s="472"/>
      <c r="Y6" s="431"/>
      <c r="Z6" s="439"/>
      <c r="AA6" s="8" t="s">
        <v>469</v>
      </c>
    </row>
    <row r="7" spans="1:27" ht="36" customHeight="1"/>
    <row r="8" spans="1:27" s="85" customFormat="1" ht="21" customHeight="1">
      <c r="A8" s="84" t="s">
        <v>12</v>
      </c>
    </row>
    <row r="9" spans="1:27" ht="6" customHeight="1"/>
    <row r="10" spans="1:27" ht="28.5" customHeight="1">
      <c r="A10" s="22"/>
      <c r="B10" s="7"/>
      <c r="C10" s="23"/>
      <c r="D10" s="23"/>
      <c r="E10" s="23"/>
      <c r="F10" s="5" t="s">
        <v>13</v>
      </c>
      <c r="G10" s="6"/>
      <c r="H10" s="6"/>
      <c r="I10" s="6"/>
      <c r="J10" s="6"/>
      <c r="K10" s="6"/>
      <c r="L10" s="5" t="s">
        <v>14</v>
      </c>
      <c r="M10" s="6"/>
      <c r="N10" s="6"/>
      <c r="O10" s="6"/>
      <c r="P10" s="6"/>
      <c r="Q10" s="6"/>
      <c r="R10" s="5" t="s">
        <v>15</v>
      </c>
      <c r="S10" s="6"/>
      <c r="T10" s="12"/>
      <c r="U10" s="12"/>
      <c r="V10" s="12"/>
      <c r="W10" s="12"/>
      <c r="X10" s="12"/>
      <c r="Y10" s="3"/>
    </row>
    <row r="11" spans="1:27" ht="28.5" customHeight="1">
      <c r="A11" s="24" t="s">
        <v>16</v>
      </c>
      <c r="B11" s="19" t="s">
        <v>17</v>
      </c>
      <c r="C11" s="17"/>
      <c r="D11" s="17"/>
      <c r="E11" s="17"/>
      <c r="F11" s="449"/>
      <c r="G11" s="450"/>
      <c r="H11" s="450"/>
      <c r="I11" s="450"/>
      <c r="J11" s="450"/>
      <c r="K11" s="348" t="s">
        <v>473</v>
      </c>
      <c r="L11" s="449"/>
      <c r="M11" s="450"/>
      <c r="N11" s="450"/>
      <c r="O11" s="450"/>
      <c r="P11" s="450"/>
      <c r="Q11" s="348" t="s">
        <v>473</v>
      </c>
      <c r="R11" s="449"/>
      <c r="S11" s="450"/>
      <c r="T11" s="450"/>
      <c r="U11" s="450"/>
      <c r="V11" s="450"/>
      <c r="W11" s="450"/>
      <c r="X11" s="450"/>
      <c r="Y11" s="349" t="s">
        <v>473</v>
      </c>
    </row>
    <row r="12" spans="1:27" ht="28.5" customHeight="1" thickBot="1">
      <c r="A12" s="25" t="s">
        <v>18</v>
      </c>
      <c r="B12" s="19" t="s">
        <v>19</v>
      </c>
      <c r="C12" s="17"/>
      <c r="D12" s="17"/>
      <c r="E12" s="17"/>
      <c r="F12" s="446"/>
      <c r="G12" s="447"/>
      <c r="H12" s="447"/>
      <c r="I12" s="447"/>
      <c r="J12" s="447"/>
      <c r="K12" s="350" t="s">
        <v>473</v>
      </c>
      <c r="L12" s="446"/>
      <c r="M12" s="447"/>
      <c r="N12" s="447"/>
      <c r="O12" s="447"/>
      <c r="P12" s="447"/>
      <c r="Q12" s="350" t="s">
        <v>473</v>
      </c>
      <c r="R12" s="446"/>
      <c r="S12" s="447"/>
      <c r="T12" s="447"/>
      <c r="U12" s="447"/>
      <c r="V12" s="447"/>
      <c r="W12" s="447"/>
      <c r="X12" s="447"/>
      <c r="Y12" s="351" t="s">
        <v>473</v>
      </c>
    </row>
    <row r="13" spans="1:27" ht="28.5" customHeight="1" thickTop="1" thickBot="1">
      <c r="A13" s="26" t="s">
        <v>20</v>
      </c>
      <c r="B13" s="11" t="s">
        <v>21</v>
      </c>
      <c r="C13" s="321"/>
      <c r="D13" s="10"/>
      <c r="E13" s="10"/>
      <c r="F13" s="437">
        <f>F11+F12</f>
        <v>0</v>
      </c>
      <c r="G13" s="438"/>
      <c r="H13" s="438"/>
      <c r="I13" s="438"/>
      <c r="J13" s="438"/>
      <c r="K13" s="352" t="s">
        <v>473</v>
      </c>
      <c r="L13" s="437">
        <f>L11+L12</f>
        <v>0</v>
      </c>
      <c r="M13" s="438"/>
      <c r="N13" s="438"/>
      <c r="O13" s="438"/>
      <c r="P13" s="438"/>
      <c r="Q13" s="353" t="s">
        <v>473</v>
      </c>
      <c r="R13" s="437">
        <f>SUM(R11:X12)</f>
        <v>0</v>
      </c>
      <c r="S13" s="438"/>
      <c r="T13" s="438"/>
      <c r="U13" s="438"/>
      <c r="V13" s="438"/>
      <c r="W13" s="438"/>
      <c r="X13" s="438"/>
      <c r="Y13" s="352" t="s">
        <v>473</v>
      </c>
      <c r="Z13" s="27"/>
    </row>
    <row r="14" spans="1:27" ht="28.5" customHeight="1" thickTop="1">
      <c r="A14" s="28"/>
      <c r="B14" s="6" t="s">
        <v>22</v>
      </c>
      <c r="C14" s="12"/>
      <c r="D14" s="12"/>
      <c r="E14" s="12"/>
      <c r="F14" s="440"/>
      <c r="G14" s="441"/>
      <c r="H14" s="441"/>
      <c r="I14" s="441"/>
      <c r="J14" s="441"/>
      <c r="K14" s="348" t="s">
        <v>473</v>
      </c>
      <c r="L14" s="440"/>
      <c r="M14" s="441"/>
      <c r="N14" s="441"/>
      <c r="O14" s="441"/>
      <c r="P14" s="441"/>
      <c r="Q14" s="354" t="s">
        <v>473</v>
      </c>
      <c r="R14" s="440"/>
      <c r="S14" s="441"/>
      <c r="T14" s="441"/>
      <c r="U14" s="441"/>
      <c r="V14" s="441"/>
      <c r="W14" s="441"/>
      <c r="X14" s="441"/>
      <c r="Y14" s="349" t="s">
        <v>473</v>
      </c>
      <c r="Z14" s="27"/>
    </row>
    <row r="15" spans="1:27" ht="6" customHeight="1"/>
    <row r="16" spans="1:27" ht="18.75" customHeight="1">
      <c r="A16" s="22"/>
      <c r="B16" s="29"/>
      <c r="C16" s="30"/>
      <c r="D16" s="31"/>
      <c r="E16" s="5" t="s">
        <v>23</v>
      </c>
      <c r="F16" s="12"/>
      <c r="G16" s="12"/>
      <c r="H16" s="12"/>
      <c r="I16" s="12"/>
      <c r="J16" s="12"/>
      <c r="K16" s="12"/>
      <c r="L16" s="12"/>
      <c r="M16" s="12"/>
      <c r="N16" s="3"/>
      <c r="O16" s="32"/>
      <c r="P16" s="30"/>
      <c r="Q16" s="30"/>
      <c r="R16" s="30"/>
      <c r="S16" s="31"/>
      <c r="T16" s="32"/>
      <c r="U16" s="30"/>
      <c r="V16" s="30"/>
      <c r="W16" s="30"/>
      <c r="X16" s="30"/>
      <c r="Y16" s="30"/>
      <c r="Z16" s="30"/>
      <c r="AA16" s="31"/>
    </row>
    <row r="17" spans="1:28" ht="18.75" customHeight="1" thickBot="1">
      <c r="A17" s="33"/>
      <c r="B17" s="34"/>
      <c r="C17" s="35"/>
      <c r="D17" s="36"/>
      <c r="E17" s="308" t="s">
        <v>24</v>
      </c>
      <c r="F17" s="12"/>
      <c r="G17" s="12"/>
      <c r="H17" s="12"/>
      <c r="I17" s="3"/>
      <c r="J17" s="5" t="s">
        <v>25</v>
      </c>
      <c r="K17" s="37"/>
      <c r="L17" s="37"/>
      <c r="M17" s="37"/>
      <c r="N17" s="38"/>
      <c r="O17" s="18" t="s">
        <v>26</v>
      </c>
      <c r="P17" s="39"/>
      <c r="Q17" s="39"/>
      <c r="R17" s="39"/>
      <c r="S17" s="40"/>
      <c r="T17" s="322" t="s">
        <v>27</v>
      </c>
      <c r="U17" s="11"/>
      <c r="V17" s="11"/>
      <c r="W17" s="11"/>
      <c r="X17" s="11"/>
      <c r="Y17" s="11"/>
      <c r="Z17" s="11"/>
      <c r="AA17" s="323"/>
    </row>
    <row r="18" spans="1:28" ht="28.5" customHeight="1" thickTop="1" thickBot="1">
      <c r="A18" s="25" t="s">
        <v>28</v>
      </c>
      <c r="B18" s="6" t="s">
        <v>29</v>
      </c>
      <c r="C18" s="41"/>
      <c r="D18" s="3"/>
      <c r="E18" s="449"/>
      <c r="F18" s="450"/>
      <c r="G18" s="450"/>
      <c r="H18" s="450"/>
      <c r="I18" s="355" t="s">
        <v>30</v>
      </c>
      <c r="J18" s="449"/>
      <c r="K18" s="450"/>
      <c r="L18" s="450"/>
      <c r="M18" s="450"/>
      <c r="N18" s="355" t="s">
        <v>30</v>
      </c>
      <c r="O18" s="449"/>
      <c r="P18" s="450"/>
      <c r="Q18" s="450"/>
      <c r="R18" s="450"/>
      <c r="S18" s="356" t="s">
        <v>30</v>
      </c>
      <c r="T18" s="455">
        <f>E18+J18+O18</f>
        <v>0</v>
      </c>
      <c r="U18" s="456"/>
      <c r="V18" s="456"/>
      <c r="W18" s="456"/>
      <c r="X18" s="456"/>
      <c r="Y18" s="456"/>
      <c r="Z18" s="456"/>
      <c r="AA18" s="457"/>
      <c r="AB18" s="42" t="s">
        <v>30</v>
      </c>
    </row>
    <row r="19" spans="1:28" ht="28.5" customHeight="1" thickTop="1" thickBot="1">
      <c r="A19" s="26" t="s">
        <v>31</v>
      </c>
      <c r="B19" s="5" t="s">
        <v>32</v>
      </c>
      <c r="C19" s="41"/>
      <c r="D19" s="3"/>
      <c r="E19" s="449"/>
      <c r="F19" s="450"/>
      <c r="G19" s="450"/>
      <c r="H19" s="450"/>
      <c r="I19" s="355" t="s">
        <v>30</v>
      </c>
      <c r="J19" s="449"/>
      <c r="K19" s="450"/>
      <c r="L19" s="450"/>
      <c r="M19" s="450"/>
      <c r="N19" s="355" t="s">
        <v>30</v>
      </c>
      <c r="O19" s="449"/>
      <c r="P19" s="450"/>
      <c r="Q19" s="450"/>
      <c r="R19" s="450"/>
      <c r="S19" s="356" t="s">
        <v>30</v>
      </c>
      <c r="T19" s="437">
        <f>E19+J19+O19</f>
        <v>0</v>
      </c>
      <c r="U19" s="438"/>
      <c r="V19" s="438"/>
      <c r="W19" s="438"/>
      <c r="X19" s="438"/>
      <c r="Y19" s="438"/>
      <c r="Z19" s="438"/>
      <c r="AA19" s="458"/>
      <c r="AB19" s="42" t="s">
        <v>30</v>
      </c>
    </row>
    <row r="20" spans="1:28" ht="28.5" customHeight="1" thickTop="1" thickBot="1">
      <c r="A20" s="28"/>
      <c r="B20" s="43" t="s">
        <v>33</v>
      </c>
      <c r="C20" s="41"/>
      <c r="D20" s="3"/>
      <c r="E20" s="449"/>
      <c r="F20" s="450"/>
      <c r="G20" s="450"/>
      <c r="H20" s="450"/>
      <c r="I20" s="355" t="s">
        <v>30</v>
      </c>
      <c r="J20" s="449"/>
      <c r="K20" s="450"/>
      <c r="L20" s="450"/>
      <c r="M20" s="450"/>
      <c r="N20" s="357" t="s">
        <v>30</v>
      </c>
      <c r="O20" s="449"/>
      <c r="P20" s="450"/>
      <c r="Q20" s="450"/>
      <c r="R20" s="450"/>
      <c r="S20" s="356" t="s">
        <v>30</v>
      </c>
      <c r="T20" s="459">
        <f>E20+J20+O20</f>
        <v>0</v>
      </c>
      <c r="U20" s="460"/>
      <c r="V20" s="460"/>
      <c r="W20" s="460"/>
      <c r="X20" s="460"/>
      <c r="Y20" s="460"/>
      <c r="Z20" s="460"/>
      <c r="AA20" s="461"/>
      <c r="AB20" s="42" t="s">
        <v>30</v>
      </c>
    </row>
    <row r="21" spans="1:28" ht="36" customHeight="1" thickTop="1"/>
    <row r="22" spans="1:28" s="85" customFormat="1" ht="21" customHeight="1">
      <c r="A22" s="84" t="s">
        <v>34</v>
      </c>
    </row>
    <row r="23" spans="1:28" ht="6" customHeight="1"/>
    <row r="24" spans="1:28" ht="28.5" customHeight="1">
      <c r="A24" s="462" t="s">
        <v>511</v>
      </c>
      <c r="B24" s="5" t="s">
        <v>36</v>
      </c>
      <c r="C24" s="12"/>
      <c r="D24" s="12"/>
      <c r="E24" s="12"/>
      <c r="F24" s="12"/>
      <c r="G24" s="12"/>
      <c r="H24" s="446"/>
      <c r="I24" s="447"/>
      <c r="J24" s="447"/>
      <c r="K24" s="447"/>
      <c r="L24" s="447"/>
      <c r="M24" s="448"/>
      <c r="N24" s="44" t="s">
        <v>8</v>
      </c>
    </row>
    <row r="25" spans="1:28" ht="28.5" customHeight="1">
      <c r="A25" s="463"/>
      <c r="B25" s="9" t="s">
        <v>37</v>
      </c>
      <c r="C25" s="10"/>
      <c r="D25" s="10"/>
      <c r="E25" s="10"/>
      <c r="F25" s="10"/>
      <c r="G25" s="10"/>
      <c r="H25" s="449"/>
      <c r="I25" s="450"/>
      <c r="J25" s="450"/>
      <c r="K25" s="450"/>
      <c r="L25" s="450"/>
      <c r="M25" s="451"/>
      <c r="N25" s="44" t="s">
        <v>8</v>
      </c>
    </row>
    <row r="26" spans="1:28" ht="28.5" customHeight="1">
      <c r="A26" s="463"/>
      <c r="B26" s="5" t="s">
        <v>38</v>
      </c>
      <c r="C26" s="12"/>
      <c r="D26" s="12"/>
      <c r="E26" s="12"/>
      <c r="F26" s="12"/>
      <c r="G26" s="12"/>
      <c r="H26" s="452"/>
      <c r="I26" s="453"/>
      <c r="J26" s="453"/>
      <c r="K26" s="453"/>
      <c r="L26" s="453"/>
      <c r="M26" s="454"/>
      <c r="N26" s="44" t="s">
        <v>39</v>
      </c>
    </row>
    <row r="27" spans="1:28" ht="28.5" customHeight="1">
      <c r="A27" s="463"/>
      <c r="B27" s="11" t="s">
        <v>512</v>
      </c>
      <c r="C27" s="10"/>
      <c r="D27" s="10"/>
      <c r="E27" s="10"/>
      <c r="F27" s="10"/>
      <c r="G27" s="10"/>
      <c r="H27" s="449"/>
      <c r="I27" s="450"/>
      <c r="J27" s="450"/>
      <c r="K27" s="450"/>
      <c r="L27" s="450"/>
      <c r="M27" s="451"/>
      <c r="N27" s="44" t="s">
        <v>39</v>
      </c>
    </row>
    <row r="28" spans="1:28" ht="28.5" customHeight="1">
      <c r="A28" s="464"/>
      <c r="B28" s="11" t="s">
        <v>513</v>
      </c>
      <c r="C28" s="10"/>
      <c r="D28" s="10"/>
      <c r="E28" s="10"/>
      <c r="F28" s="10"/>
      <c r="G28" s="10"/>
      <c r="H28" s="449"/>
      <c r="I28" s="450"/>
      <c r="J28" s="450"/>
      <c r="K28" s="450"/>
      <c r="L28" s="450"/>
      <c r="M28" s="451"/>
      <c r="N28" s="44" t="s">
        <v>39</v>
      </c>
    </row>
    <row r="29" spans="1:28" ht="28.5" customHeight="1">
      <c r="A29" s="43" t="s">
        <v>40</v>
      </c>
      <c r="B29" s="45"/>
      <c r="C29" s="12"/>
      <c r="D29" s="12"/>
      <c r="E29" s="12"/>
      <c r="F29" s="12"/>
      <c r="G29" s="12"/>
      <c r="H29" s="440"/>
      <c r="I29" s="441"/>
      <c r="J29" s="441"/>
      <c r="K29" s="441"/>
      <c r="L29" s="441"/>
      <c r="M29" s="442"/>
      <c r="N29" s="44" t="s">
        <v>41</v>
      </c>
    </row>
    <row r="30" spans="1:28" ht="28.5" customHeight="1">
      <c r="A30" s="5" t="s">
        <v>42</v>
      </c>
      <c r="B30" s="12"/>
      <c r="C30" s="12"/>
      <c r="D30" s="12"/>
      <c r="E30" s="12"/>
      <c r="F30" s="12"/>
      <c r="G30" s="12"/>
      <c r="H30" s="17"/>
      <c r="I30" s="17"/>
      <c r="J30" s="12"/>
      <c r="K30" s="3"/>
      <c r="L30" s="443"/>
      <c r="M30" s="444"/>
      <c r="N30" s="44" t="s">
        <v>43</v>
      </c>
    </row>
  </sheetData>
  <mergeCells count="50">
    <mergeCell ref="V4:Z4"/>
    <mergeCell ref="R11:X11"/>
    <mergeCell ref="F12:J12"/>
    <mergeCell ref="L11:P11"/>
    <mergeCell ref="F11:J11"/>
    <mergeCell ref="V6:X6"/>
    <mergeCell ref="S6:T6"/>
    <mergeCell ref="A24:A28"/>
    <mergeCell ref="H27:M27"/>
    <mergeCell ref="V5:Z5"/>
    <mergeCell ref="F3:J3"/>
    <mergeCell ref="L3:O3"/>
    <mergeCell ref="K5:L5"/>
    <mergeCell ref="N5:O5"/>
    <mergeCell ref="H5:I5"/>
    <mergeCell ref="O4:P4"/>
    <mergeCell ref="F4:N4"/>
    <mergeCell ref="R12:X12"/>
    <mergeCell ref="F14:J14"/>
    <mergeCell ref="L12:P12"/>
    <mergeCell ref="L13:P13"/>
    <mergeCell ref="L14:P14"/>
    <mergeCell ref="R13:X13"/>
    <mergeCell ref="R14:X14"/>
    <mergeCell ref="O20:R20"/>
    <mergeCell ref="T18:AA18"/>
    <mergeCell ref="T19:AA19"/>
    <mergeCell ref="T20:AA20"/>
    <mergeCell ref="O19:R19"/>
    <mergeCell ref="F13:J13"/>
    <mergeCell ref="Y6:Z6"/>
    <mergeCell ref="H29:M29"/>
    <mergeCell ref="L30:M30"/>
    <mergeCell ref="V3:Z3"/>
    <mergeCell ref="H24:M24"/>
    <mergeCell ref="H25:M25"/>
    <mergeCell ref="H26:M26"/>
    <mergeCell ref="H28:M28"/>
    <mergeCell ref="E18:H18"/>
    <mergeCell ref="E19:H19"/>
    <mergeCell ref="E20:H20"/>
    <mergeCell ref="J18:M18"/>
    <mergeCell ref="J19:M19"/>
    <mergeCell ref="J20:M20"/>
    <mergeCell ref="O18:R18"/>
    <mergeCell ref="A6:E6"/>
    <mergeCell ref="F6:G6"/>
    <mergeCell ref="I6:L6"/>
    <mergeCell ref="M6:N6"/>
    <mergeCell ref="P6:R6"/>
  </mergeCells>
  <phoneticPr fontId="12"/>
  <printOptions horizontalCentered="1"/>
  <pageMargins left="0.78740157480314965"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3"/>
  <sheetViews>
    <sheetView zoomScaleNormal="100" workbookViewId="0">
      <selection activeCell="F4" sqref="F4:N4"/>
    </sheetView>
  </sheetViews>
  <sheetFormatPr defaultColWidth="9" defaultRowHeight="13"/>
  <cols>
    <col min="1" max="3" width="3.08984375" style="47" customWidth="1"/>
    <col min="4" max="4" width="16.6328125" style="47" customWidth="1"/>
    <col min="5" max="5" width="33.90625" style="47" customWidth="1"/>
    <col min="6" max="14" width="3.08984375" style="47" customWidth="1"/>
    <col min="15" max="16384" width="9" style="47"/>
  </cols>
  <sheetData>
    <row r="1" spans="1:15" s="83" customFormat="1" ht="21" customHeight="1">
      <c r="A1" s="80" t="s">
        <v>220</v>
      </c>
      <c r="B1" s="81"/>
      <c r="C1" s="81"/>
      <c r="D1" s="81"/>
    </row>
    <row r="2" spans="1:15" ht="14">
      <c r="A2" s="50"/>
      <c r="B2" s="65"/>
      <c r="C2" s="65"/>
      <c r="D2" s="65"/>
      <c r="K2" s="51" t="s">
        <v>45</v>
      </c>
    </row>
    <row r="3" spans="1:15" s="49" customFormat="1" ht="20.25" customHeight="1">
      <c r="A3" s="52" t="s">
        <v>46</v>
      </c>
      <c r="B3" s="71"/>
      <c r="C3" s="71"/>
      <c r="D3" s="71"/>
      <c r="E3" s="324"/>
      <c r="F3" s="326" t="s">
        <v>47</v>
      </c>
      <c r="G3" s="327"/>
      <c r="H3" s="327"/>
      <c r="I3" s="328"/>
      <c r="J3" s="327"/>
      <c r="K3" s="327"/>
      <c r="L3" s="327"/>
      <c r="M3" s="327"/>
      <c r="N3" s="329"/>
    </row>
    <row r="4" spans="1:15" s="49" customFormat="1" ht="20.25" customHeight="1">
      <c r="A4" s="482" t="s">
        <v>197</v>
      </c>
      <c r="B4" s="52" t="s">
        <v>48</v>
      </c>
      <c r="C4" s="71"/>
      <c r="D4" s="71"/>
      <c r="E4" s="59" t="s">
        <v>49</v>
      </c>
      <c r="F4" s="449"/>
      <c r="G4" s="450"/>
      <c r="H4" s="450"/>
      <c r="I4" s="450"/>
      <c r="J4" s="450"/>
      <c r="K4" s="450"/>
      <c r="L4" s="450"/>
      <c r="M4" s="450"/>
      <c r="N4" s="451"/>
    </row>
    <row r="5" spans="1:15" s="49" customFormat="1" ht="20.25" customHeight="1">
      <c r="A5" s="483"/>
      <c r="B5" s="484" t="s">
        <v>196</v>
      </c>
      <c r="C5" s="484" t="s">
        <v>195</v>
      </c>
      <c r="D5" s="72" t="s">
        <v>50</v>
      </c>
      <c r="E5" s="59" t="s">
        <v>51</v>
      </c>
      <c r="F5" s="452"/>
      <c r="G5" s="453"/>
      <c r="H5" s="453"/>
      <c r="I5" s="453"/>
      <c r="J5" s="453"/>
      <c r="K5" s="453"/>
      <c r="L5" s="453"/>
      <c r="M5" s="453"/>
      <c r="N5" s="454"/>
    </row>
    <row r="6" spans="1:15" s="49" customFormat="1" ht="20.25" customHeight="1">
      <c r="A6" s="483"/>
      <c r="B6" s="485"/>
      <c r="C6" s="485"/>
      <c r="D6" s="72" t="s">
        <v>52</v>
      </c>
      <c r="E6" s="59" t="s">
        <v>53</v>
      </c>
      <c r="F6" s="449"/>
      <c r="G6" s="450"/>
      <c r="H6" s="450"/>
      <c r="I6" s="450"/>
      <c r="J6" s="450"/>
      <c r="K6" s="450"/>
      <c r="L6" s="450"/>
      <c r="M6" s="450"/>
      <c r="N6" s="451"/>
    </row>
    <row r="7" spans="1:15" s="49" customFormat="1" ht="20.25" customHeight="1">
      <c r="A7" s="483"/>
      <c r="B7" s="485"/>
      <c r="C7" s="485"/>
      <c r="D7" s="72" t="s">
        <v>54</v>
      </c>
      <c r="E7" s="59" t="s">
        <v>55</v>
      </c>
      <c r="F7" s="452"/>
      <c r="G7" s="453"/>
      <c r="H7" s="453"/>
      <c r="I7" s="453"/>
      <c r="J7" s="453"/>
      <c r="K7" s="453"/>
      <c r="L7" s="453"/>
      <c r="M7" s="453"/>
      <c r="N7" s="454"/>
    </row>
    <row r="8" spans="1:15" s="49" customFormat="1" ht="20.25" customHeight="1">
      <c r="A8" s="483"/>
      <c r="B8" s="485"/>
      <c r="C8" s="485"/>
      <c r="D8" s="72" t="s">
        <v>56</v>
      </c>
      <c r="E8" s="59" t="s">
        <v>57</v>
      </c>
      <c r="F8" s="449"/>
      <c r="G8" s="450"/>
      <c r="H8" s="450"/>
      <c r="I8" s="450"/>
      <c r="J8" s="450"/>
      <c r="K8" s="450"/>
      <c r="L8" s="450"/>
      <c r="M8" s="450"/>
      <c r="N8" s="451"/>
    </row>
    <row r="9" spans="1:15" s="49" customFormat="1" ht="20.25" customHeight="1">
      <c r="A9" s="483"/>
      <c r="B9" s="485"/>
      <c r="C9" s="485"/>
      <c r="D9" s="72" t="s">
        <v>58</v>
      </c>
      <c r="E9" s="59" t="s">
        <v>59</v>
      </c>
      <c r="F9" s="452"/>
      <c r="G9" s="453"/>
      <c r="H9" s="453"/>
      <c r="I9" s="453"/>
      <c r="J9" s="453"/>
      <c r="K9" s="453"/>
      <c r="L9" s="453"/>
      <c r="M9" s="453"/>
      <c r="N9" s="454"/>
    </row>
    <row r="10" spans="1:15" s="49" customFormat="1" ht="20.25" customHeight="1">
      <c r="A10" s="483"/>
      <c r="B10" s="485"/>
      <c r="C10" s="485"/>
      <c r="D10" s="72" t="s">
        <v>60</v>
      </c>
      <c r="E10" s="59" t="s">
        <v>61</v>
      </c>
      <c r="F10" s="449"/>
      <c r="G10" s="450"/>
      <c r="H10" s="450"/>
      <c r="I10" s="450"/>
      <c r="J10" s="450"/>
      <c r="K10" s="450"/>
      <c r="L10" s="450"/>
      <c r="M10" s="450"/>
      <c r="N10" s="451"/>
    </row>
    <row r="11" spans="1:15" s="49" customFormat="1" ht="20.25" customHeight="1">
      <c r="A11" s="483"/>
      <c r="B11" s="485"/>
      <c r="C11" s="485"/>
      <c r="D11" s="72" t="s">
        <v>62</v>
      </c>
      <c r="E11" s="59" t="s">
        <v>63</v>
      </c>
      <c r="F11" s="440"/>
      <c r="G11" s="441"/>
      <c r="H11" s="441"/>
      <c r="I11" s="441"/>
      <c r="J11" s="441"/>
      <c r="K11" s="441"/>
      <c r="L11" s="441"/>
      <c r="M11" s="441"/>
      <c r="N11" s="442"/>
    </row>
    <row r="12" spans="1:15" s="49" customFormat="1" ht="20.25" customHeight="1" thickBot="1">
      <c r="A12" s="483"/>
      <c r="B12" s="485"/>
      <c r="C12" s="485"/>
      <c r="D12" s="72" t="s">
        <v>64</v>
      </c>
      <c r="E12" s="59" t="s">
        <v>65</v>
      </c>
      <c r="F12" s="486"/>
      <c r="G12" s="487"/>
      <c r="H12" s="487"/>
      <c r="I12" s="487"/>
      <c r="J12" s="487"/>
      <c r="K12" s="487"/>
      <c r="L12" s="487"/>
      <c r="M12" s="487"/>
      <c r="N12" s="488"/>
      <c r="O12" s="330"/>
    </row>
    <row r="13" spans="1:15" s="49" customFormat="1" ht="20.25" customHeight="1" thickTop="1" thickBot="1">
      <c r="A13" s="483"/>
      <c r="B13" s="485"/>
      <c r="C13" s="73" t="s">
        <v>66</v>
      </c>
      <c r="D13" s="103"/>
      <c r="E13" s="309" t="s">
        <v>67</v>
      </c>
      <c r="F13" s="437">
        <f>SUM(F5:N12)</f>
        <v>0</v>
      </c>
      <c r="G13" s="438"/>
      <c r="H13" s="438"/>
      <c r="I13" s="438"/>
      <c r="J13" s="438"/>
      <c r="K13" s="438"/>
      <c r="L13" s="438"/>
      <c r="M13" s="438"/>
      <c r="N13" s="458"/>
    </row>
    <row r="14" spans="1:15" s="49" customFormat="1" ht="20.25" customHeight="1" thickTop="1">
      <c r="A14" s="483"/>
      <c r="B14" s="485"/>
      <c r="C14" s="52" t="s">
        <v>68</v>
      </c>
      <c r="D14" s="99"/>
      <c r="E14" s="331" t="s">
        <v>69</v>
      </c>
      <c r="F14" s="489"/>
      <c r="G14" s="489"/>
      <c r="H14" s="489"/>
      <c r="I14" s="489"/>
      <c r="J14" s="489"/>
      <c r="K14" s="489"/>
      <c r="L14" s="489"/>
      <c r="M14" s="489"/>
      <c r="N14" s="490"/>
    </row>
    <row r="15" spans="1:15" s="49" customFormat="1" ht="20.25" customHeight="1" thickBot="1">
      <c r="A15" s="483"/>
      <c r="B15" s="485"/>
      <c r="C15" s="98" t="s">
        <v>192</v>
      </c>
      <c r="D15" s="99"/>
      <c r="E15" s="331" t="s">
        <v>70</v>
      </c>
      <c r="F15" s="477"/>
      <c r="G15" s="477"/>
      <c r="H15" s="477"/>
      <c r="I15" s="477"/>
      <c r="J15" s="477"/>
      <c r="K15" s="477"/>
      <c r="L15" s="477"/>
      <c r="M15" s="477"/>
      <c r="N15" s="478"/>
    </row>
    <row r="16" spans="1:15" s="49" customFormat="1" ht="20.25" customHeight="1" thickTop="1" thickBot="1">
      <c r="A16" s="483"/>
      <c r="B16" s="74" t="s">
        <v>71</v>
      </c>
      <c r="C16" s="61"/>
      <c r="D16" s="61"/>
      <c r="E16" s="59" t="s">
        <v>72</v>
      </c>
      <c r="F16" s="437">
        <f>SUM(F13:N15)</f>
        <v>0</v>
      </c>
      <c r="G16" s="438"/>
      <c r="H16" s="438"/>
      <c r="I16" s="438"/>
      <c r="J16" s="438"/>
      <c r="K16" s="438"/>
      <c r="L16" s="438"/>
      <c r="M16" s="438"/>
      <c r="N16" s="458"/>
    </row>
    <row r="17" spans="1:14" s="49" customFormat="1" ht="20.25" customHeight="1" thickTop="1" thickBot="1">
      <c r="A17" s="483"/>
      <c r="B17" s="52" t="s">
        <v>73</v>
      </c>
      <c r="C17" s="71"/>
      <c r="D17" s="71"/>
      <c r="E17" s="59" t="s">
        <v>74</v>
      </c>
      <c r="F17" s="479"/>
      <c r="G17" s="480"/>
      <c r="H17" s="480"/>
      <c r="I17" s="480"/>
      <c r="J17" s="480"/>
      <c r="K17" s="480"/>
      <c r="L17" s="480"/>
      <c r="M17" s="480"/>
      <c r="N17" s="481"/>
    </row>
    <row r="18" spans="1:14" s="49" customFormat="1" ht="20.25" customHeight="1" thickTop="1" thickBot="1">
      <c r="A18" s="75" t="s">
        <v>75</v>
      </c>
      <c r="B18" s="76"/>
      <c r="C18" s="61"/>
      <c r="D18" s="61"/>
      <c r="E18" s="59" t="s">
        <v>76</v>
      </c>
      <c r="F18" s="437">
        <f>F4+F16+F17</f>
        <v>0</v>
      </c>
      <c r="G18" s="438"/>
      <c r="H18" s="438"/>
      <c r="I18" s="438"/>
      <c r="J18" s="438"/>
      <c r="K18" s="438"/>
      <c r="L18" s="438"/>
      <c r="M18" s="438"/>
      <c r="N18" s="458"/>
    </row>
    <row r="19" spans="1:14" s="49" customFormat="1" ht="20.25" customHeight="1" thickTop="1">
      <c r="A19" s="491" t="s">
        <v>200</v>
      </c>
      <c r="B19" s="484" t="s">
        <v>198</v>
      </c>
      <c r="C19" s="72" t="s">
        <v>77</v>
      </c>
      <c r="D19" s="77"/>
      <c r="E19" s="78" t="s">
        <v>78</v>
      </c>
      <c r="F19" s="473"/>
      <c r="G19" s="474"/>
      <c r="H19" s="474"/>
      <c r="I19" s="474"/>
      <c r="J19" s="474"/>
      <c r="K19" s="474"/>
      <c r="L19" s="474"/>
      <c r="M19" s="474"/>
      <c r="N19" s="475"/>
    </row>
    <row r="20" spans="1:14" s="49" customFormat="1" ht="20.25" customHeight="1">
      <c r="A20" s="492"/>
      <c r="B20" s="485"/>
      <c r="C20" s="72" t="s">
        <v>79</v>
      </c>
      <c r="D20" s="77"/>
      <c r="E20" s="78" t="s">
        <v>80</v>
      </c>
      <c r="F20" s="449"/>
      <c r="G20" s="450"/>
      <c r="H20" s="450"/>
      <c r="I20" s="450"/>
      <c r="J20" s="450"/>
      <c r="K20" s="450"/>
      <c r="L20" s="450"/>
      <c r="M20" s="450"/>
      <c r="N20" s="451"/>
    </row>
    <row r="21" spans="1:14" s="49" customFormat="1" ht="20.25" customHeight="1" thickBot="1">
      <c r="A21" s="492"/>
      <c r="B21" s="485"/>
      <c r="C21" s="72" t="s">
        <v>81</v>
      </c>
      <c r="D21" s="77"/>
      <c r="E21" s="78" t="s">
        <v>82</v>
      </c>
      <c r="F21" s="476"/>
      <c r="G21" s="477"/>
      <c r="H21" s="477"/>
      <c r="I21" s="477"/>
      <c r="J21" s="477"/>
      <c r="K21" s="477"/>
      <c r="L21" s="477"/>
      <c r="M21" s="477"/>
      <c r="N21" s="478"/>
    </row>
    <row r="22" spans="1:14" s="49" customFormat="1" ht="20.25" customHeight="1" thickTop="1" thickBot="1">
      <c r="A22" s="492"/>
      <c r="B22" s="73" t="s">
        <v>83</v>
      </c>
      <c r="C22" s="71"/>
      <c r="D22" s="71"/>
      <c r="E22" s="59" t="s">
        <v>84</v>
      </c>
      <c r="F22" s="437">
        <f>SUM(F19:N21)</f>
        <v>0</v>
      </c>
      <c r="G22" s="438"/>
      <c r="H22" s="438"/>
      <c r="I22" s="438"/>
      <c r="J22" s="438"/>
      <c r="K22" s="438"/>
      <c r="L22" s="438"/>
      <c r="M22" s="438"/>
      <c r="N22" s="458"/>
    </row>
    <row r="23" spans="1:14" s="49" customFormat="1" ht="20.25" customHeight="1" thickTop="1">
      <c r="A23" s="492"/>
      <c r="B23" s="484" t="s">
        <v>199</v>
      </c>
      <c r="C23" s="72" t="s">
        <v>85</v>
      </c>
      <c r="D23" s="77"/>
      <c r="E23" s="78" t="s">
        <v>86</v>
      </c>
      <c r="F23" s="473"/>
      <c r="G23" s="474"/>
      <c r="H23" s="474"/>
      <c r="I23" s="474"/>
      <c r="J23" s="474"/>
      <c r="K23" s="474"/>
      <c r="L23" s="474"/>
      <c r="M23" s="474"/>
      <c r="N23" s="475"/>
    </row>
    <row r="24" spans="1:14" s="49" customFormat="1" ht="20.25" customHeight="1">
      <c r="A24" s="492"/>
      <c r="B24" s="485"/>
      <c r="C24" s="72" t="s">
        <v>79</v>
      </c>
      <c r="D24" s="77"/>
      <c r="E24" s="78" t="s">
        <v>87</v>
      </c>
      <c r="F24" s="449"/>
      <c r="G24" s="450"/>
      <c r="H24" s="450"/>
      <c r="I24" s="450"/>
      <c r="J24" s="450"/>
      <c r="K24" s="450"/>
      <c r="L24" s="450"/>
      <c r="M24" s="450"/>
      <c r="N24" s="451"/>
    </row>
    <row r="25" spans="1:14" s="49" customFormat="1" ht="20.25" customHeight="1" thickBot="1">
      <c r="A25" s="492"/>
      <c r="B25" s="485"/>
      <c r="C25" s="72" t="s">
        <v>88</v>
      </c>
      <c r="D25" s="77"/>
      <c r="E25" s="78" t="s">
        <v>89</v>
      </c>
      <c r="F25" s="476"/>
      <c r="G25" s="477"/>
      <c r="H25" s="477"/>
      <c r="I25" s="477"/>
      <c r="J25" s="477"/>
      <c r="K25" s="477"/>
      <c r="L25" s="477"/>
      <c r="M25" s="477"/>
      <c r="N25" s="478"/>
    </row>
    <row r="26" spans="1:14" s="49" customFormat="1" ht="20.25" customHeight="1" thickTop="1" thickBot="1">
      <c r="A26" s="492"/>
      <c r="B26" s="79" t="s">
        <v>90</v>
      </c>
      <c r="C26" s="71"/>
      <c r="D26" s="71"/>
      <c r="E26" s="59" t="s">
        <v>91</v>
      </c>
      <c r="F26" s="437">
        <f>SUM(F23:N25)</f>
        <v>0</v>
      </c>
      <c r="G26" s="438"/>
      <c r="H26" s="438"/>
      <c r="I26" s="438"/>
      <c r="J26" s="438"/>
      <c r="K26" s="438"/>
      <c r="L26" s="438"/>
      <c r="M26" s="438"/>
      <c r="N26" s="458"/>
    </row>
    <row r="27" spans="1:14" s="49" customFormat="1" ht="20.25" customHeight="1" thickTop="1" thickBot="1">
      <c r="A27" s="493"/>
      <c r="B27" s="71" t="s">
        <v>221</v>
      </c>
      <c r="C27" s="71"/>
      <c r="D27" s="71"/>
      <c r="E27" s="59" t="s">
        <v>92</v>
      </c>
      <c r="F27" s="437">
        <f>F22+F26</f>
        <v>0</v>
      </c>
      <c r="G27" s="438"/>
      <c r="H27" s="438"/>
      <c r="I27" s="438"/>
      <c r="J27" s="438"/>
      <c r="K27" s="438"/>
      <c r="L27" s="438"/>
      <c r="M27" s="438"/>
      <c r="N27" s="458"/>
    </row>
    <row r="28" spans="1:14" s="49" customFormat="1" ht="20.25" customHeight="1" thickTop="1">
      <c r="A28" s="497" t="s">
        <v>474</v>
      </c>
      <c r="B28" s="98" t="s">
        <v>93</v>
      </c>
      <c r="C28" s="99"/>
      <c r="D28" s="99"/>
      <c r="E28" s="331" t="s">
        <v>94</v>
      </c>
      <c r="F28" s="473"/>
      <c r="G28" s="474"/>
      <c r="H28" s="474"/>
      <c r="I28" s="474"/>
      <c r="J28" s="474"/>
      <c r="K28" s="474"/>
      <c r="L28" s="474"/>
      <c r="M28" s="474"/>
      <c r="N28" s="475"/>
    </row>
    <row r="29" spans="1:14" s="49" customFormat="1" ht="20.25" customHeight="1">
      <c r="A29" s="498"/>
      <c r="B29" s="500" t="s">
        <v>180</v>
      </c>
      <c r="C29" s="99" t="s">
        <v>181</v>
      </c>
      <c r="D29" s="99"/>
      <c r="E29" s="331" t="s">
        <v>190</v>
      </c>
      <c r="F29" s="449"/>
      <c r="G29" s="450"/>
      <c r="H29" s="450"/>
      <c r="I29" s="450"/>
      <c r="J29" s="450"/>
      <c r="K29" s="450"/>
      <c r="L29" s="450"/>
      <c r="M29" s="450"/>
      <c r="N29" s="451"/>
    </row>
    <row r="30" spans="1:14" s="49" customFormat="1" ht="20.25" customHeight="1" thickBot="1">
      <c r="A30" s="498"/>
      <c r="B30" s="501"/>
      <c r="C30" s="99" t="s">
        <v>182</v>
      </c>
      <c r="D30" s="99"/>
      <c r="E30" s="331" t="s">
        <v>191</v>
      </c>
      <c r="F30" s="476"/>
      <c r="G30" s="477"/>
      <c r="H30" s="477"/>
      <c r="I30" s="477"/>
      <c r="J30" s="477"/>
      <c r="K30" s="477"/>
      <c r="L30" s="477"/>
      <c r="M30" s="477"/>
      <c r="N30" s="478"/>
    </row>
    <row r="31" spans="1:14" s="49" customFormat="1" ht="20.25" customHeight="1" thickTop="1" thickBot="1">
      <c r="A31" s="498"/>
      <c r="B31" s="496"/>
      <c r="C31" s="99" t="s">
        <v>193</v>
      </c>
      <c r="D31" s="99"/>
      <c r="E31" s="59" t="s">
        <v>465</v>
      </c>
      <c r="F31" s="437">
        <f>SUM(F29:N30)</f>
        <v>0</v>
      </c>
      <c r="G31" s="438"/>
      <c r="H31" s="438"/>
      <c r="I31" s="438"/>
      <c r="J31" s="438"/>
      <c r="K31" s="438"/>
      <c r="L31" s="438"/>
      <c r="M31" s="438"/>
      <c r="N31" s="458"/>
    </row>
    <row r="32" spans="1:14" s="49" customFormat="1" ht="20.25" customHeight="1" thickTop="1">
      <c r="A32" s="498"/>
      <c r="B32" s="494" t="s">
        <v>183</v>
      </c>
      <c r="C32" s="98" t="s">
        <v>184</v>
      </c>
      <c r="D32" s="99"/>
      <c r="E32" s="331" t="s">
        <v>213</v>
      </c>
      <c r="F32" s="473"/>
      <c r="G32" s="474"/>
      <c r="H32" s="474"/>
      <c r="I32" s="474"/>
      <c r="J32" s="474"/>
      <c r="K32" s="474"/>
      <c r="L32" s="474"/>
      <c r="M32" s="474"/>
      <c r="N32" s="475"/>
    </row>
    <row r="33" spans="1:14" s="49" customFormat="1" ht="20.25" customHeight="1">
      <c r="A33" s="498"/>
      <c r="B33" s="495"/>
      <c r="C33" s="98" t="s">
        <v>185</v>
      </c>
      <c r="D33" s="99"/>
      <c r="E33" s="331" t="s">
        <v>214</v>
      </c>
      <c r="F33" s="449"/>
      <c r="G33" s="450"/>
      <c r="H33" s="450"/>
      <c r="I33" s="450"/>
      <c r="J33" s="450"/>
      <c r="K33" s="450"/>
      <c r="L33" s="450"/>
      <c r="M33" s="450"/>
      <c r="N33" s="451"/>
    </row>
    <row r="34" spans="1:14" s="49" customFormat="1" ht="20.25" customHeight="1" thickBot="1">
      <c r="A34" s="498"/>
      <c r="B34" s="495"/>
      <c r="C34" s="98" t="s">
        <v>486</v>
      </c>
      <c r="D34" s="99"/>
      <c r="E34" s="331" t="s">
        <v>215</v>
      </c>
      <c r="F34" s="476"/>
      <c r="G34" s="477"/>
      <c r="H34" s="477"/>
      <c r="I34" s="477"/>
      <c r="J34" s="477"/>
      <c r="K34" s="477"/>
      <c r="L34" s="477"/>
      <c r="M34" s="477"/>
      <c r="N34" s="478"/>
    </row>
    <row r="35" spans="1:14" s="49" customFormat="1" ht="20.25" customHeight="1" thickTop="1" thickBot="1">
      <c r="A35" s="498"/>
      <c r="B35" s="496"/>
      <c r="C35" s="99" t="s">
        <v>194</v>
      </c>
      <c r="D35" s="99"/>
      <c r="E35" s="59" t="s">
        <v>464</v>
      </c>
      <c r="F35" s="437">
        <f>SUM(F32:N34)</f>
        <v>0</v>
      </c>
      <c r="G35" s="438"/>
      <c r="H35" s="438"/>
      <c r="I35" s="438"/>
      <c r="J35" s="438"/>
      <c r="K35" s="438"/>
      <c r="L35" s="438"/>
      <c r="M35" s="438"/>
      <c r="N35" s="458"/>
    </row>
    <row r="36" spans="1:14" s="49" customFormat="1" ht="20.25" customHeight="1" thickTop="1">
      <c r="A36" s="498"/>
      <c r="B36" s="98" t="s">
        <v>186</v>
      </c>
      <c r="C36" s="99"/>
      <c r="D36" s="99"/>
      <c r="E36" s="331" t="s">
        <v>216</v>
      </c>
      <c r="F36" s="473"/>
      <c r="G36" s="474"/>
      <c r="H36" s="474"/>
      <c r="I36" s="474"/>
      <c r="J36" s="474"/>
      <c r="K36" s="474"/>
      <c r="L36" s="474"/>
      <c r="M36" s="474"/>
      <c r="N36" s="475"/>
    </row>
    <row r="37" spans="1:14" s="49" customFormat="1" ht="20.25" customHeight="1">
      <c r="A37" s="498"/>
      <c r="B37" s="100" t="s">
        <v>187</v>
      </c>
      <c r="C37" s="101"/>
      <c r="D37" s="101"/>
      <c r="E37" s="331" t="s">
        <v>217</v>
      </c>
      <c r="F37" s="449"/>
      <c r="G37" s="450"/>
      <c r="H37" s="450"/>
      <c r="I37" s="450"/>
      <c r="J37" s="450"/>
      <c r="K37" s="450"/>
      <c r="L37" s="450"/>
      <c r="M37" s="450"/>
      <c r="N37" s="451"/>
    </row>
    <row r="38" spans="1:14" s="49" customFormat="1" ht="20.25" customHeight="1">
      <c r="A38" s="498"/>
      <c r="B38" s="100" t="s">
        <v>188</v>
      </c>
      <c r="C38" s="99"/>
      <c r="D38" s="99"/>
      <c r="E38" s="331" t="s">
        <v>218</v>
      </c>
      <c r="F38" s="449"/>
      <c r="G38" s="450"/>
      <c r="H38" s="450"/>
      <c r="I38" s="450"/>
      <c r="J38" s="450"/>
      <c r="K38" s="450"/>
      <c r="L38" s="450"/>
      <c r="M38" s="450"/>
      <c r="N38" s="451"/>
    </row>
    <row r="39" spans="1:14" s="49" customFormat="1" ht="20.25" customHeight="1">
      <c r="A39" s="498"/>
      <c r="B39" s="98" t="s">
        <v>189</v>
      </c>
      <c r="C39" s="102"/>
      <c r="D39" s="102"/>
      <c r="E39" s="331" t="s">
        <v>219</v>
      </c>
      <c r="F39" s="449"/>
      <c r="G39" s="450"/>
      <c r="H39" s="450"/>
      <c r="I39" s="450"/>
      <c r="J39" s="450"/>
      <c r="K39" s="450"/>
      <c r="L39" s="450"/>
      <c r="M39" s="450"/>
      <c r="N39" s="451"/>
    </row>
    <row r="40" spans="1:14" s="49" customFormat="1" ht="20.25" customHeight="1" thickBot="1">
      <c r="A40" s="498"/>
      <c r="B40" s="98" t="s">
        <v>478</v>
      </c>
      <c r="C40" s="102"/>
      <c r="D40" s="102"/>
      <c r="E40" s="331" t="s">
        <v>479</v>
      </c>
      <c r="F40" s="476"/>
      <c r="G40" s="477"/>
      <c r="H40" s="477"/>
      <c r="I40" s="477"/>
      <c r="J40" s="477"/>
      <c r="K40" s="477"/>
      <c r="L40" s="477"/>
      <c r="M40" s="477"/>
      <c r="N40" s="478"/>
    </row>
    <row r="41" spans="1:14" s="49" customFormat="1" ht="20.25" customHeight="1" thickTop="1" thickBot="1">
      <c r="A41" s="499"/>
      <c r="B41" s="103" t="s">
        <v>476</v>
      </c>
      <c r="C41" s="102"/>
      <c r="D41" s="102"/>
      <c r="E41" s="358" t="s">
        <v>480</v>
      </c>
      <c r="F41" s="437">
        <f>F28+F31+F35+F36+F37+F38+F39+F40</f>
        <v>0</v>
      </c>
      <c r="G41" s="438"/>
      <c r="H41" s="438"/>
      <c r="I41" s="438"/>
      <c r="J41" s="438"/>
      <c r="K41" s="438"/>
      <c r="L41" s="438"/>
      <c r="M41" s="438"/>
      <c r="N41" s="458"/>
    </row>
    <row r="42" spans="1:14" s="49" customFormat="1" ht="20.25" customHeight="1" thickTop="1" thickBot="1">
      <c r="A42" s="98" t="s">
        <v>475</v>
      </c>
      <c r="B42" s="99"/>
      <c r="C42" s="99"/>
      <c r="D42" s="99"/>
      <c r="E42" s="309" t="s">
        <v>481</v>
      </c>
      <c r="F42" s="437">
        <f>F27+F41</f>
        <v>0</v>
      </c>
      <c r="G42" s="438"/>
      <c r="H42" s="438"/>
      <c r="I42" s="438"/>
      <c r="J42" s="438"/>
      <c r="K42" s="438"/>
      <c r="L42" s="438"/>
      <c r="M42" s="438"/>
      <c r="N42" s="458"/>
    </row>
    <row r="43" spans="1:14" ht="13.5" thickTop="1"/>
  </sheetData>
  <mergeCells count="48">
    <mergeCell ref="F36:N36"/>
    <mergeCell ref="F40:N40"/>
    <mergeCell ref="B23:B25"/>
    <mergeCell ref="A19:A27"/>
    <mergeCell ref="B32:B35"/>
    <mergeCell ref="A28:A41"/>
    <mergeCell ref="B29:B31"/>
    <mergeCell ref="F31:N31"/>
    <mergeCell ref="F26:N26"/>
    <mergeCell ref="B19:B21"/>
    <mergeCell ref="F25:N25"/>
    <mergeCell ref="F19:N19"/>
    <mergeCell ref="F20:N20"/>
    <mergeCell ref="F21:N21"/>
    <mergeCell ref="F22:N22"/>
    <mergeCell ref="F23:N23"/>
    <mergeCell ref="A4:A17"/>
    <mergeCell ref="F7:N7"/>
    <mergeCell ref="F8:N8"/>
    <mergeCell ref="F9:N9"/>
    <mergeCell ref="F10:N10"/>
    <mergeCell ref="F11:N11"/>
    <mergeCell ref="F6:N6"/>
    <mergeCell ref="F4:N4"/>
    <mergeCell ref="F5:N5"/>
    <mergeCell ref="C5:C12"/>
    <mergeCell ref="B5:B15"/>
    <mergeCell ref="F12:N12"/>
    <mergeCell ref="F13:N13"/>
    <mergeCell ref="F14:N14"/>
    <mergeCell ref="F24:N24"/>
    <mergeCell ref="F15:N15"/>
    <mergeCell ref="F16:N16"/>
    <mergeCell ref="F17:N17"/>
    <mergeCell ref="F18:N18"/>
    <mergeCell ref="F27:N27"/>
    <mergeCell ref="F28:N28"/>
    <mergeCell ref="F29:N29"/>
    <mergeCell ref="F30:N30"/>
    <mergeCell ref="F35:N35"/>
    <mergeCell ref="F32:N32"/>
    <mergeCell ref="F33:N33"/>
    <mergeCell ref="F34:N34"/>
    <mergeCell ref="F42:N42"/>
    <mergeCell ref="F37:N37"/>
    <mergeCell ref="F38:N38"/>
    <mergeCell ref="F39:N39"/>
    <mergeCell ref="F41:N41"/>
  </mergeCells>
  <phoneticPr fontId="12"/>
  <printOptions horizontalCentered="1"/>
  <pageMargins left="0" right="0" top="0.59055118110236227" bottom="0.1968503937007874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3"/>
  <sheetViews>
    <sheetView topLeftCell="A25" zoomScaleNormal="100" workbookViewId="0">
      <selection activeCell="D4" sqref="D4:L4"/>
    </sheetView>
  </sheetViews>
  <sheetFormatPr defaultColWidth="9" defaultRowHeight="13"/>
  <cols>
    <col min="1" max="1" width="3.08984375" style="47" customWidth="1"/>
    <col min="2" max="2" width="17.6328125" style="47" customWidth="1"/>
    <col min="3" max="3" width="30.7265625" style="66" bestFit="1" customWidth="1"/>
    <col min="4" max="12" width="3.08984375" style="66" customWidth="1"/>
    <col min="13" max="13" width="9" style="89"/>
    <col min="14" max="16384" width="9" style="47"/>
  </cols>
  <sheetData>
    <row r="1" spans="1:13" s="83" customFormat="1" ht="21" customHeight="1">
      <c r="A1" s="80" t="s">
        <v>97</v>
      </c>
      <c r="B1" s="81"/>
      <c r="C1" s="82"/>
      <c r="D1" s="82"/>
      <c r="E1" s="82"/>
      <c r="F1" s="82"/>
      <c r="G1" s="82"/>
      <c r="H1" s="82"/>
      <c r="I1" s="82"/>
      <c r="J1" s="82"/>
      <c r="K1" s="82"/>
      <c r="L1" s="82"/>
      <c r="M1" s="88"/>
    </row>
    <row r="2" spans="1:13" ht="14">
      <c r="A2" s="67"/>
      <c r="B2" s="65"/>
      <c r="I2" s="68" t="s">
        <v>45</v>
      </c>
    </row>
    <row r="3" spans="1:13" s="49" customFormat="1" ht="22.5" customHeight="1">
      <c r="A3" s="52" t="s">
        <v>98</v>
      </c>
      <c r="B3" s="46"/>
      <c r="C3" s="325"/>
      <c r="D3" s="332" t="s">
        <v>47</v>
      </c>
      <c r="E3" s="333"/>
      <c r="F3" s="333"/>
      <c r="G3" s="333"/>
      <c r="H3" s="333"/>
      <c r="I3" s="333"/>
      <c r="J3" s="333"/>
      <c r="K3" s="333"/>
      <c r="L3" s="334"/>
      <c r="M3" s="90"/>
    </row>
    <row r="4" spans="1:13" s="49" customFormat="1" ht="22.5" customHeight="1">
      <c r="A4" s="69"/>
      <c r="B4" s="92" t="s">
        <v>99</v>
      </c>
      <c r="C4" s="59" t="s">
        <v>49</v>
      </c>
      <c r="D4" s="449"/>
      <c r="E4" s="450"/>
      <c r="F4" s="450"/>
      <c r="G4" s="450"/>
      <c r="H4" s="450"/>
      <c r="I4" s="450"/>
      <c r="J4" s="450"/>
      <c r="K4" s="450"/>
      <c r="L4" s="451"/>
      <c r="M4" s="90"/>
    </row>
    <row r="5" spans="1:13" s="49" customFormat="1" ht="22.5" customHeight="1" thickBot="1">
      <c r="A5" s="58" t="s">
        <v>35</v>
      </c>
      <c r="B5" s="92" t="s">
        <v>100</v>
      </c>
      <c r="C5" s="59" t="s">
        <v>51</v>
      </c>
      <c r="D5" s="486"/>
      <c r="E5" s="487"/>
      <c r="F5" s="487"/>
      <c r="G5" s="487"/>
      <c r="H5" s="487"/>
      <c r="I5" s="487"/>
      <c r="J5" s="487"/>
      <c r="K5" s="487"/>
      <c r="L5" s="488"/>
      <c r="M5" s="90"/>
    </row>
    <row r="6" spans="1:13" s="49" customFormat="1" ht="22.5" customHeight="1" thickTop="1" thickBot="1">
      <c r="A6" s="58"/>
      <c r="B6" s="92" t="s">
        <v>101</v>
      </c>
      <c r="C6" s="59" t="s">
        <v>102</v>
      </c>
      <c r="D6" s="437">
        <f>SUM(D4:L5)</f>
        <v>0</v>
      </c>
      <c r="E6" s="438"/>
      <c r="F6" s="438"/>
      <c r="G6" s="438"/>
      <c r="H6" s="438"/>
      <c r="I6" s="438"/>
      <c r="J6" s="438"/>
      <c r="K6" s="438"/>
      <c r="L6" s="458"/>
      <c r="M6" s="90"/>
    </row>
    <row r="7" spans="1:13" s="49" customFormat="1" ht="22.5" customHeight="1" thickTop="1">
      <c r="A7" s="58" t="s">
        <v>103</v>
      </c>
      <c r="B7" s="92" t="s">
        <v>104</v>
      </c>
      <c r="C7" s="78" t="s">
        <v>55</v>
      </c>
      <c r="D7" s="474"/>
      <c r="E7" s="474"/>
      <c r="F7" s="474"/>
      <c r="G7" s="474"/>
      <c r="H7" s="474"/>
      <c r="I7" s="474"/>
      <c r="J7" s="474"/>
      <c r="K7" s="474"/>
      <c r="L7" s="475"/>
      <c r="M7" s="90"/>
    </row>
    <row r="8" spans="1:13" s="49" customFormat="1" ht="22.5" customHeight="1" thickBot="1">
      <c r="A8" s="58"/>
      <c r="B8" s="92" t="s">
        <v>105</v>
      </c>
      <c r="C8" s="78" t="s">
        <v>57</v>
      </c>
      <c r="D8" s="487"/>
      <c r="E8" s="487"/>
      <c r="F8" s="487"/>
      <c r="G8" s="487"/>
      <c r="H8" s="487"/>
      <c r="I8" s="487"/>
      <c r="J8" s="487"/>
      <c r="K8" s="487"/>
      <c r="L8" s="488"/>
      <c r="M8" s="90"/>
    </row>
    <row r="9" spans="1:13" s="49" customFormat="1" ht="22.5" customHeight="1" thickTop="1" thickBot="1">
      <c r="A9" s="58" t="s">
        <v>106</v>
      </c>
      <c r="B9" s="92" t="s">
        <v>107</v>
      </c>
      <c r="C9" s="59" t="s">
        <v>108</v>
      </c>
      <c r="D9" s="437">
        <f>SUM(D7:L8)</f>
        <v>0</v>
      </c>
      <c r="E9" s="438"/>
      <c r="F9" s="438"/>
      <c r="G9" s="438"/>
      <c r="H9" s="438"/>
      <c r="I9" s="438"/>
      <c r="J9" s="438"/>
      <c r="K9" s="438"/>
      <c r="L9" s="458"/>
      <c r="M9" s="90"/>
    </row>
    <row r="10" spans="1:13" s="49" customFormat="1" ht="22.5" customHeight="1" thickTop="1" thickBot="1">
      <c r="A10" s="70"/>
      <c r="B10" s="92" t="s">
        <v>109</v>
      </c>
      <c r="C10" s="59" t="s">
        <v>110</v>
      </c>
      <c r="D10" s="437">
        <f>D6-D9</f>
        <v>0</v>
      </c>
      <c r="E10" s="438"/>
      <c r="F10" s="438"/>
      <c r="G10" s="438"/>
      <c r="H10" s="438"/>
      <c r="I10" s="438"/>
      <c r="J10" s="438"/>
      <c r="K10" s="438"/>
      <c r="L10" s="458"/>
      <c r="M10" s="90"/>
    </row>
    <row r="11" spans="1:13" s="49" customFormat="1" ht="22.5" customHeight="1" thickTop="1">
      <c r="A11" s="373"/>
      <c r="B11" s="92" t="s">
        <v>111</v>
      </c>
      <c r="C11" s="78" t="s">
        <v>63</v>
      </c>
      <c r="D11" s="473"/>
      <c r="E11" s="474"/>
      <c r="F11" s="474"/>
      <c r="G11" s="474"/>
      <c r="H11" s="474"/>
      <c r="I11" s="474"/>
      <c r="J11" s="474"/>
      <c r="K11" s="474"/>
      <c r="L11" s="475"/>
      <c r="M11" s="90"/>
    </row>
    <row r="12" spans="1:13" s="49" customFormat="1" ht="22.5" customHeight="1">
      <c r="A12" s="57"/>
      <c r="B12" s="378" t="s">
        <v>496</v>
      </c>
      <c r="C12" s="379" t="s">
        <v>65</v>
      </c>
      <c r="D12" s="502"/>
      <c r="E12" s="503"/>
      <c r="F12" s="503"/>
      <c r="G12" s="503"/>
      <c r="H12" s="503"/>
      <c r="I12" s="503"/>
      <c r="J12" s="503"/>
      <c r="K12" s="503"/>
      <c r="L12" s="504"/>
      <c r="M12" s="372"/>
    </row>
    <row r="13" spans="1:13" s="49" customFormat="1" ht="22.5" customHeight="1">
      <c r="A13" s="57" t="s">
        <v>490</v>
      </c>
      <c r="B13" s="380" t="s">
        <v>497</v>
      </c>
      <c r="C13" s="379" t="s">
        <v>112</v>
      </c>
      <c r="D13" s="502"/>
      <c r="E13" s="503"/>
      <c r="F13" s="503"/>
      <c r="G13" s="503"/>
      <c r="H13" s="503"/>
      <c r="I13" s="503"/>
      <c r="J13" s="503"/>
      <c r="K13" s="503"/>
      <c r="L13" s="504"/>
      <c r="M13" s="372"/>
    </row>
    <row r="14" spans="1:13" s="49" customFormat="1" ht="22.5" customHeight="1">
      <c r="A14" s="57" t="s">
        <v>491</v>
      </c>
      <c r="B14" s="92" t="s">
        <v>177</v>
      </c>
      <c r="C14" s="78" t="s">
        <v>498</v>
      </c>
      <c r="D14" s="449"/>
      <c r="E14" s="450"/>
      <c r="F14" s="450"/>
      <c r="G14" s="450"/>
      <c r="H14" s="450"/>
      <c r="I14" s="450"/>
      <c r="J14" s="450"/>
      <c r="K14" s="450"/>
      <c r="L14" s="451"/>
      <c r="M14" s="90"/>
    </row>
    <row r="15" spans="1:13" s="49" customFormat="1" ht="22.5" customHeight="1">
      <c r="A15" s="57"/>
      <c r="B15" s="95" t="s">
        <v>178</v>
      </c>
      <c r="C15" s="78" t="s">
        <v>499</v>
      </c>
      <c r="D15" s="449"/>
      <c r="E15" s="450"/>
      <c r="F15" s="450"/>
      <c r="G15" s="450"/>
      <c r="H15" s="450"/>
      <c r="I15" s="450"/>
      <c r="J15" s="450"/>
      <c r="K15" s="450"/>
      <c r="L15" s="451"/>
      <c r="M15" s="90"/>
    </row>
    <row r="16" spans="1:13" s="49" customFormat="1" ht="22.5" customHeight="1" thickBot="1">
      <c r="A16" s="57" t="s">
        <v>492</v>
      </c>
      <c r="B16" s="92" t="s">
        <v>113</v>
      </c>
      <c r="C16" s="78" t="s">
        <v>168</v>
      </c>
      <c r="D16" s="476"/>
      <c r="E16" s="477"/>
      <c r="F16" s="477"/>
      <c r="G16" s="477"/>
      <c r="H16" s="477"/>
      <c r="I16" s="477"/>
      <c r="J16" s="477"/>
      <c r="K16" s="477"/>
      <c r="L16" s="478"/>
      <c r="M16" s="90"/>
    </row>
    <row r="17" spans="1:13" s="49" customFormat="1" ht="22.5" customHeight="1" thickTop="1" thickBot="1">
      <c r="A17" s="57"/>
      <c r="B17" s="92" t="s">
        <v>114</v>
      </c>
      <c r="C17" s="59" t="s">
        <v>500</v>
      </c>
      <c r="D17" s="437">
        <f>D11+D12+D13+D14+D16</f>
        <v>0</v>
      </c>
      <c r="E17" s="438"/>
      <c r="F17" s="438"/>
      <c r="G17" s="438"/>
      <c r="H17" s="438"/>
      <c r="I17" s="438"/>
      <c r="J17" s="438"/>
      <c r="K17" s="438"/>
      <c r="L17" s="458"/>
      <c r="M17" s="90"/>
    </row>
    <row r="18" spans="1:13" s="49" customFormat="1" ht="22.5" customHeight="1" thickTop="1">
      <c r="A18" s="57" t="s">
        <v>493</v>
      </c>
      <c r="B18" s="92" t="s">
        <v>115</v>
      </c>
      <c r="C18" s="78" t="s">
        <v>166</v>
      </c>
      <c r="D18" s="505"/>
      <c r="E18" s="489"/>
      <c r="F18" s="489"/>
      <c r="G18" s="489"/>
      <c r="H18" s="489"/>
      <c r="I18" s="489"/>
      <c r="J18" s="489"/>
      <c r="K18" s="489"/>
      <c r="L18" s="490"/>
      <c r="M18" s="90"/>
    </row>
    <row r="19" spans="1:13" s="49" customFormat="1" ht="22.5" customHeight="1" thickBot="1">
      <c r="A19" s="58"/>
      <c r="B19" s="92" t="s">
        <v>167</v>
      </c>
      <c r="C19" s="78" t="s">
        <v>501</v>
      </c>
      <c r="D19" s="476"/>
      <c r="E19" s="477"/>
      <c r="F19" s="477"/>
      <c r="G19" s="477"/>
      <c r="H19" s="477"/>
      <c r="I19" s="477"/>
      <c r="J19" s="477"/>
      <c r="K19" s="477"/>
      <c r="L19" s="478"/>
      <c r="M19" s="90"/>
    </row>
    <row r="20" spans="1:13" s="49" customFormat="1" ht="22.5" customHeight="1" thickTop="1" thickBot="1">
      <c r="A20" s="374"/>
      <c r="B20" s="92" t="s">
        <v>117</v>
      </c>
      <c r="C20" s="59" t="s">
        <v>502</v>
      </c>
      <c r="D20" s="437">
        <f>D17-D18</f>
        <v>0</v>
      </c>
      <c r="E20" s="438"/>
      <c r="F20" s="438"/>
      <c r="G20" s="438"/>
      <c r="H20" s="438"/>
      <c r="I20" s="438"/>
      <c r="J20" s="438"/>
      <c r="K20" s="438"/>
      <c r="L20" s="458"/>
      <c r="M20" s="90"/>
    </row>
    <row r="21" spans="1:13" s="49" customFormat="1" ht="22.5" customHeight="1" thickTop="1" thickBot="1">
      <c r="A21" s="93" t="s">
        <v>118</v>
      </c>
      <c r="B21" s="71"/>
      <c r="C21" s="59" t="s">
        <v>503</v>
      </c>
      <c r="D21" s="437">
        <f>D10+D20</f>
        <v>0</v>
      </c>
      <c r="E21" s="438"/>
      <c r="F21" s="438"/>
      <c r="G21" s="438"/>
      <c r="H21" s="438"/>
      <c r="I21" s="438"/>
      <c r="J21" s="438"/>
      <c r="K21" s="438"/>
      <c r="L21" s="458"/>
      <c r="M21" s="90"/>
    </row>
    <row r="22" spans="1:13" s="49" customFormat="1" ht="22.5" customHeight="1" thickTop="1">
      <c r="A22" s="93" t="s">
        <v>119</v>
      </c>
      <c r="B22" s="71"/>
      <c r="C22" s="78" t="s">
        <v>169</v>
      </c>
      <c r="D22" s="473"/>
      <c r="E22" s="474"/>
      <c r="F22" s="474"/>
      <c r="G22" s="474"/>
      <c r="H22" s="474"/>
      <c r="I22" s="474"/>
      <c r="J22" s="474"/>
      <c r="K22" s="474"/>
      <c r="L22" s="475"/>
      <c r="M22" s="91"/>
    </row>
    <row r="23" spans="1:13" s="49" customFormat="1" ht="22.5" customHeight="1">
      <c r="A23" s="93" t="s">
        <v>179</v>
      </c>
      <c r="B23" s="71"/>
      <c r="C23" s="78" t="s">
        <v>504</v>
      </c>
      <c r="D23" s="449"/>
      <c r="E23" s="450"/>
      <c r="F23" s="450"/>
      <c r="G23" s="450"/>
      <c r="H23" s="450"/>
      <c r="I23" s="450"/>
      <c r="J23" s="450"/>
      <c r="K23" s="450"/>
      <c r="L23" s="451"/>
      <c r="M23" s="91"/>
    </row>
    <row r="24" spans="1:13" s="49" customFormat="1" ht="22.5" customHeight="1">
      <c r="A24" s="93" t="s">
        <v>120</v>
      </c>
      <c r="B24" s="71"/>
      <c r="C24" s="78" t="s">
        <v>163</v>
      </c>
      <c r="D24" s="449"/>
      <c r="E24" s="450"/>
      <c r="F24" s="450"/>
      <c r="G24" s="450"/>
      <c r="H24" s="450"/>
      <c r="I24" s="450"/>
      <c r="J24" s="450"/>
      <c r="K24" s="450"/>
      <c r="L24" s="451"/>
      <c r="M24" s="94"/>
    </row>
    <row r="25" spans="1:13" s="49" customFormat="1" ht="22.5" customHeight="1" thickBot="1">
      <c r="A25" s="93" t="s">
        <v>121</v>
      </c>
      <c r="B25" s="71"/>
      <c r="C25" s="78" t="s">
        <v>505</v>
      </c>
      <c r="D25" s="476"/>
      <c r="E25" s="477"/>
      <c r="F25" s="477"/>
      <c r="G25" s="477"/>
      <c r="H25" s="477"/>
      <c r="I25" s="477"/>
      <c r="J25" s="477"/>
      <c r="K25" s="477"/>
      <c r="L25" s="478"/>
      <c r="M25" s="90"/>
    </row>
    <row r="26" spans="1:13" s="49" customFormat="1" ht="22.5" customHeight="1" thickTop="1" thickBot="1">
      <c r="A26" s="93" t="s">
        <v>122</v>
      </c>
      <c r="B26" s="71"/>
      <c r="C26" s="59" t="s">
        <v>506</v>
      </c>
      <c r="D26" s="437">
        <f>D21+D22-D24</f>
        <v>0</v>
      </c>
      <c r="E26" s="438"/>
      <c r="F26" s="438"/>
      <c r="G26" s="438"/>
      <c r="H26" s="438"/>
      <c r="I26" s="438"/>
      <c r="J26" s="438"/>
      <c r="K26" s="438"/>
      <c r="L26" s="458"/>
      <c r="M26" s="90"/>
    </row>
    <row r="27" spans="1:13" s="49" customFormat="1" ht="22.5" customHeight="1" thickTop="1">
      <c r="A27" s="93" t="s">
        <v>123</v>
      </c>
      <c r="B27" s="71"/>
      <c r="C27" s="59" t="s">
        <v>164</v>
      </c>
      <c r="D27" s="505"/>
      <c r="E27" s="489"/>
      <c r="F27" s="489"/>
      <c r="G27" s="489"/>
      <c r="H27" s="489"/>
      <c r="I27" s="489"/>
      <c r="J27" s="489"/>
      <c r="K27" s="489"/>
      <c r="L27" s="490"/>
      <c r="M27" s="90"/>
    </row>
    <row r="28" spans="1:13" s="49" customFormat="1" ht="22.5" customHeight="1" thickBot="1">
      <c r="A28" s="93" t="s">
        <v>125</v>
      </c>
      <c r="B28" s="71"/>
      <c r="C28" s="78" t="s">
        <v>165</v>
      </c>
      <c r="D28" s="476"/>
      <c r="E28" s="477"/>
      <c r="F28" s="477"/>
      <c r="G28" s="477"/>
      <c r="H28" s="477"/>
      <c r="I28" s="477"/>
      <c r="J28" s="477"/>
      <c r="K28" s="477"/>
      <c r="L28" s="478"/>
      <c r="M28" s="90"/>
    </row>
    <row r="29" spans="1:13" s="49" customFormat="1" ht="22.5" customHeight="1" thickTop="1" thickBot="1">
      <c r="A29" s="93" t="s">
        <v>126</v>
      </c>
      <c r="B29" s="71"/>
      <c r="C29" s="59" t="s">
        <v>507</v>
      </c>
      <c r="D29" s="437">
        <f>D26+D27-D28</f>
        <v>0</v>
      </c>
      <c r="E29" s="438"/>
      <c r="F29" s="438"/>
      <c r="G29" s="438"/>
      <c r="H29" s="438"/>
      <c r="I29" s="438"/>
      <c r="J29" s="438"/>
      <c r="K29" s="438"/>
      <c r="L29" s="458"/>
      <c r="M29" s="90"/>
    </row>
    <row r="30" spans="1:13" s="49" customFormat="1" ht="22.5" customHeight="1" thickTop="1">
      <c r="A30" s="93" t="s">
        <v>487</v>
      </c>
      <c r="B30" s="71"/>
      <c r="C30" s="78" t="s">
        <v>508</v>
      </c>
      <c r="D30" s="473"/>
      <c r="E30" s="474"/>
      <c r="F30" s="474"/>
      <c r="G30" s="474"/>
      <c r="H30" s="474"/>
      <c r="I30" s="474"/>
      <c r="J30" s="474"/>
      <c r="K30" s="474"/>
      <c r="L30" s="475"/>
      <c r="M30" s="90"/>
    </row>
    <row r="31" spans="1:13" s="49" customFormat="1" ht="22.5" customHeight="1" thickBot="1">
      <c r="A31" s="93" t="s">
        <v>162</v>
      </c>
      <c r="B31" s="71"/>
      <c r="C31" s="78" t="s">
        <v>170</v>
      </c>
      <c r="D31" s="486"/>
      <c r="E31" s="487"/>
      <c r="F31" s="487"/>
      <c r="G31" s="487"/>
      <c r="H31" s="487"/>
      <c r="I31" s="487"/>
      <c r="J31" s="487"/>
      <c r="K31" s="487"/>
      <c r="L31" s="488"/>
      <c r="M31" s="90"/>
    </row>
    <row r="32" spans="1:13" s="49" customFormat="1" ht="22.5" customHeight="1" thickTop="1" thickBot="1">
      <c r="A32" s="93" t="s">
        <v>127</v>
      </c>
      <c r="B32" s="71"/>
      <c r="C32" s="59" t="s">
        <v>509</v>
      </c>
      <c r="D32" s="437">
        <f>D29-D30-D31</f>
        <v>0</v>
      </c>
      <c r="E32" s="438"/>
      <c r="F32" s="438"/>
      <c r="G32" s="438"/>
      <c r="H32" s="438"/>
      <c r="I32" s="438"/>
      <c r="J32" s="438"/>
      <c r="K32" s="438"/>
      <c r="L32" s="458"/>
      <c r="M32" s="90"/>
    </row>
    <row r="33" ht="13.5" thickTop="1"/>
  </sheetData>
  <mergeCells count="29">
    <mergeCell ref="D32:L32"/>
    <mergeCell ref="D28:L28"/>
    <mergeCell ref="D29:L29"/>
    <mergeCell ref="D30:L30"/>
    <mergeCell ref="D31:L31"/>
    <mergeCell ref="D14:L14"/>
    <mergeCell ref="D15:L15"/>
    <mergeCell ref="D27:L27"/>
    <mergeCell ref="D16:L16"/>
    <mergeCell ref="D17:L17"/>
    <mergeCell ref="D18:L18"/>
    <mergeCell ref="D19:L19"/>
    <mergeCell ref="D20:L20"/>
    <mergeCell ref="D21:L21"/>
    <mergeCell ref="D22:L22"/>
    <mergeCell ref="D23:L23"/>
    <mergeCell ref="D24:L24"/>
    <mergeCell ref="D25:L25"/>
    <mergeCell ref="D26:L26"/>
    <mergeCell ref="D9:L9"/>
    <mergeCell ref="D10:L10"/>
    <mergeCell ref="D11:L11"/>
    <mergeCell ref="D12:L12"/>
    <mergeCell ref="D13:L13"/>
    <mergeCell ref="D4:L4"/>
    <mergeCell ref="D5:L5"/>
    <mergeCell ref="D6:L6"/>
    <mergeCell ref="D7:L7"/>
    <mergeCell ref="D8:L8"/>
  </mergeCells>
  <phoneticPr fontId="12"/>
  <printOptions horizontalCentered="1"/>
  <pageMargins left="0.39370078740157483" right="0.39370078740157483" top="0.59055118110236227" bottom="0.19685039370078741"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84"/>
  <sheetViews>
    <sheetView zoomScaleNormal="100" zoomScaleSheetLayoutView="100" workbookViewId="0">
      <selection activeCell="E3" sqref="E3:L3"/>
    </sheetView>
  </sheetViews>
  <sheetFormatPr defaultColWidth="9" defaultRowHeight="13"/>
  <cols>
    <col min="1" max="1" width="9.6328125" style="48" customWidth="1"/>
    <col min="2" max="2" width="3.08984375" style="48" customWidth="1"/>
    <col min="3" max="3" width="17.6328125" style="48" customWidth="1"/>
    <col min="4" max="4" width="18.6328125" style="48" customWidth="1"/>
    <col min="5" max="12" width="3.08984375" style="48" customWidth="1"/>
    <col min="13" max="13" width="9.6328125" style="48" customWidth="1"/>
    <col min="14" max="16384" width="9" style="48"/>
  </cols>
  <sheetData>
    <row r="1" spans="2:12" s="53" customFormat="1" ht="14">
      <c r="B1" s="80" t="s">
        <v>128</v>
      </c>
      <c r="I1" s="51" t="s">
        <v>45</v>
      </c>
    </row>
    <row r="2" spans="2:12" s="53" customFormat="1" ht="14">
      <c r="B2" s="80"/>
      <c r="I2" s="51"/>
    </row>
    <row r="3" spans="2:12" s="53" customFormat="1" ht="23.25" customHeight="1">
      <c r="B3" s="52" t="s">
        <v>129</v>
      </c>
      <c r="C3" s="54"/>
      <c r="D3" s="59" t="s">
        <v>49</v>
      </c>
      <c r="E3" s="446"/>
      <c r="F3" s="447"/>
      <c r="G3" s="447"/>
      <c r="H3" s="447"/>
      <c r="I3" s="447"/>
      <c r="J3" s="447"/>
      <c r="K3" s="447"/>
      <c r="L3" s="448"/>
    </row>
    <row r="4" spans="2:12" s="53" customFormat="1" ht="23.25" customHeight="1">
      <c r="B4" s="52" t="s">
        <v>202</v>
      </c>
      <c r="C4" s="54"/>
      <c r="D4" s="59" t="s">
        <v>206</v>
      </c>
      <c r="E4" s="446"/>
      <c r="F4" s="447"/>
      <c r="G4" s="447"/>
      <c r="H4" s="447"/>
      <c r="I4" s="447"/>
      <c r="J4" s="447"/>
      <c r="K4" s="447"/>
      <c r="L4" s="448"/>
    </row>
    <row r="5" spans="2:12" s="53" customFormat="1" ht="23.25" customHeight="1">
      <c r="B5" s="52" t="s">
        <v>203</v>
      </c>
      <c r="C5" s="54"/>
      <c r="D5" s="59" t="s">
        <v>207</v>
      </c>
      <c r="E5" s="449"/>
      <c r="F5" s="450"/>
      <c r="G5" s="450"/>
      <c r="H5" s="450"/>
      <c r="I5" s="450"/>
      <c r="J5" s="450"/>
      <c r="K5" s="450"/>
      <c r="L5" s="451"/>
    </row>
    <row r="6" spans="2:12" s="53" customFormat="1" ht="23.25" customHeight="1">
      <c r="B6" s="52" t="s">
        <v>210</v>
      </c>
      <c r="C6" s="54"/>
      <c r="D6" s="59" t="s">
        <v>205</v>
      </c>
      <c r="E6" s="440"/>
      <c r="F6" s="441"/>
      <c r="G6" s="441"/>
      <c r="H6" s="441"/>
      <c r="I6" s="441"/>
      <c r="J6" s="441"/>
      <c r="K6" s="441"/>
      <c r="L6" s="442"/>
    </row>
    <row r="7" spans="2:12" s="53" customFormat="1" ht="23.25" customHeight="1" thickBot="1">
      <c r="B7" s="52" t="s">
        <v>119</v>
      </c>
      <c r="C7" s="54"/>
      <c r="D7" s="78" t="s">
        <v>51</v>
      </c>
      <c r="E7" s="486"/>
      <c r="F7" s="487"/>
      <c r="G7" s="487"/>
      <c r="H7" s="487"/>
      <c r="I7" s="487"/>
      <c r="J7" s="487"/>
      <c r="K7" s="487"/>
      <c r="L7" s="488"/>
    </row>
    <row r="8" spans="2:12" s="53" customFormat="1" ht="23.25" customHeight="1" thickTop="1" thickBot="1">
      <c r="B8" s="52" t="s">
        <v>132</v>
      </c>
      <c r="C8" s="54"/>
      <c r="D8" s="59" t="s">
        <v>102</v>
      </c>
      <c r="E8" s="437">
        <f>E3+E7</f>
        <v>0</v>
      </c>
      <c r="F8" s="438"/>
      <c r="G8" s="438"/>
      <c r="H8" s="438"/>
      <c r="I8" s="438"/>
      <c r="J8" s="438"/>
      <c r="K8" s="438"/>
      <c r="L8" s="458"/>
    </row>
    <row r="9" spans="2:12" s="53" customFormat="1" ht="23.25" customHeight="1" thickTop="1">
      <c r="B9" s="482" t="s">
        <v>176</v>
      </c>
      <c r="C9" s="56" t="s">
        <v>133</v>
      </c>
      <c r="D9" s="78" t="s">
        <v>55</v>
      </c>
      <c r="E9" s="473"/>
      <c r="F9" s="474"/>
      <c r="G9" s="474"/>
      <c r="H9" s="474"/>
      <c r="I9" s="474"/>
      <c r="J9" s="474"/>
      <c r="K9" s="474"/>
      <c r="L9" s="475"/>
    </row>
    <row r="10" spans="2:12" s="53" customFormat="1" ht="23.25" customHeight="1">
      <c r="B10" s="515"/>
      <c r="C10" s="56" t="s">
        <v>516</v>
      </c>
      <c r="D10" s="59" t="s">
        <v>57</v>
      </c>
      <c r="E10" s="449"/>
      <c r="F10" s="450"/>
      <c r="G10" s="450"/>
      <c r="H10" s="450"/>
      <c r="I10" s="450"/>
      <c r="J10" s="450"/>
      <c r="K10" s="450"/>
      <c r="L10" s="451"/>
    </row>
    <row r="11" spans="2:12" s="53" customFormat="1" ht="23.25" customHeight="1">
      <c r="B11" s="515"/>
      <c r="C11" s="56" t="s">
        <v>517</v>
      </c>
      <c r="D11" s="59" t="s">
        <v>59</v>
      </c>
      <c r="E11" s="449"/>
      <c r="F11" s="450"/>
      <c r="G11" s="450"/>
      <c r="H11" s="450"/>
      <c r="I11" s="450"/>
      <c r="J11" s="450"/>
      <c r="K11" s="450"/>
      <c r="L11" s="451"/>
    </row>
    <row r="12" spans="2:12" s="53" customFormat="1" ht="23.25" customHeight="1">
      <c r="B12" s="515"/>
      <c r="C12" s="56" t="s">
        <v>134</v>
      </c>
      <c r="D12" s="59" t="s">
        <v>61</v>
      </c>
      <c r="E12" s="449"/>
      <c r="F12" s="450"/>
      <c r="G12" s="450"/>
      <c r="H12" s="450"/>
      <c r="I12" s="450"/>
      <c r="J12" s="450"/>
      <c r="K12" s="450"/>
      <c r="L12" s="451"/>
    </row>
    <row r="13" spans="2:12" s="53" customFormat="1" ht="23.25" customHeight="1">
      <c r="B13" s="515"/>
      <c r="C13" s="56" t="s">
        <v>135</v>
      </c>
      <c r="D13" s="78" t="s">
        <v>63</v>
      </c>
      <c r="E13" s="449"/>
      <c r="F13" s="450"/>
      <c r="G13" s="450"/>
      <c r="H13" s="450"/>
      <c r="I13" s="450"/>
      <c r="J13" s="450"/>
      <c r="K13" s="450"/>
      <c r="L13" s="451"/>
    </row>
    <row r="14" spans="2:12" s="53" customFormat="1" ht="23.25" customHeight="1">
      <c r="B14" s="515"/>
      <c r="C14" s="56" t="s">
        <v>136</v>
      </c>
      <c r="D14" s="59" t="s">
        <v>65</v>
      </c>
      <c r="E14" s="452"/>
      <c r="F14" s="453"/>
      <c r="G14" s="453"/>
      <c r="H14" s="453"/>
      <c r="I14" s="453"/>
      <c r="J14" s="453"/>
      <c r="K14" s="453"/>
      <c r="L14" s="454"/>
    </row>
    <row r="15" spans="2:12" s="53" customFormat="1" ht="23.25" customHeight="1">
      <c r="B15" s="515"/>
      <c r="C15" s="56" t="s">
        <v>137</v>
      </c>
      <c r="D15" s="78" t="s">
        <v>112</v>
      </c>
      <c r="E15" s="449"/>
      <c r="F15" s="450"/>
      <c r="G15" s="450"/>
      <c r="H15" s="450"/>
      <c r="I15" s="450"/>
      <c r="J15" s="450"/>
      <c r="K15" s="450"/>
      <c r="L15" s="451"/>
    </row>
    <row r="16" spans="2:12" s="53" customFormat="1" ht="23.25" customHeight="1">
      <c r="B16" s="515"/>
      <c r="C16" s="56" t="s">
        <v>138</v>
      </c>
      <c r="D16" s="59" t="s">
        <v>69</v>
      </c>
      <c r="E16" s="452"/>
      <c r="F16" s="453"/>
      <c r="G16" s="453"/>
      <c r="H16" s="453"/>
      <c r="I16" s="453"/>
      <c r="J16" s="453"/>
      <c r="K16" s="453"/>
      <c r="L16" s="454"/>
    </row>
    <row r="17" spans="2:12" s="53" customFormat="1" ht="23.25" customHeight="1">
      <c r="B17" s="515"/>
      <c r="C17" s="56" t="s">
        <v>139</v>
      </c>
      <c r="D17" s="59" t="s">
        <v>70</v>
      </c>
      <c r="E17" s="449"/>
      <c r="F17" s="450"/>
      <c r="G17" s="450"/>
      <c r="H17" s="450"/>
      <c r="I17" s="450"/>
      <c r="J17" s="450"/>
      <c r="K17" s="450"/>
      <c r="L17" s="451"/>
    </row>
    <row r="18" spans="2:12" s="53" customFormat="1" ht="23.25" customHeight="1">
      <c r="B18" s="515"/>
      <c r="C18" s="56" t="s">
        <v>140</v>
      </c>
      <c r="D18" s="59" t="s">
        <v>116</v>
      </c>
      <c r="E18" s="449"/>
      <c r="F18" s="450"/>
      <c r="G18" s="450"/>
      <c r="H18" s="450"/>
      <c r="I18" s="450"/>
      <c r="J18" s="450"/>
      <c r="K18" s="450"/>
      <c r="L18" s="451"/>
    </row>
    <row r="19" spans="2:12" s="53" customFormat="1" ht="23.25" customHeight="1">
      <c r="B19" s="515"/>
      <c r="C19" s="56" t="s">
        <v>141</v>
      </c>
      <c r="D19" s="59" t="s">
        <v>518</v>
      </c>
      <c r="E19" s="449"/>
      <c r="F19" s="450"/>
      <c r="G19" s="450"/>
      <c r="H19" s="450"/>
      <c r="I19" s="450"/>
      <c r="J19" s="450"/>
      <c r="K19" s="450"/>
      <c r="L19" s="451"/>
    </row>
    <row r="20" spans="2:12" s="53" customFormat="1" ht="23.25" customHeight="1">
      <c r="B20" s="515"/>
      <c r="C20" s="56" t="s">
        <v>142</v>
      </c>
      <c r="D20" s="59" t="s">
        <v>74</v>
      </c>
      <c r="E20" s="449"/>
      <c r="F20" s="450"/>
      <c r="G20" s="450"/>
      <c r="H20" s="450"/>
      <c r="I20" s="450"/>
      <c r="J20" s="450"/>
      <c r="K20" s="450"/>
      <c r="L20" s="451"/>
    </row>
    <row r="21" spans="2:12" s="53" customFormat="1" ht="23.25" customHeight="1">
      <c r="B21" s="515"/>
      <c r="C21" s="56" t="s">
        <v>143</v>
      </c>
      <c r="D21" s="59" t="s">
        <v>145</v>
      </c>
      <c r="E21" s="449"/>
      <c r="F21" s="450"/>
      <c r="G21" s="450"/>
      <c r="H21" s="450"/>
      <c r="I21" s="450"/>
      <c r="J21" s="450"/>
      <c r="K21" s="450"/>
      <c r="L21" s="451"/>
    </row>
    <row r="22" spans="2:12" s="53" customFormat="1" ht="23.25" customHeight="1" thickBot="1">
      <c r="B22" s="515"/>
      <c r="C22" s="56" t="s">
        <v>144</v>
      </c>
      <c r="D22" s="59" t="s">
        <v>174</v>
      </c>
      <c r="E22" s="486"/>
      <c r="F22" s="487"/>
      <c r="G22" s="487"/>
      <c r="H22" s="487"/>
      <c r="I22" s="487"/>
      <c r="J22" s="487"/>
      <c r="K22" s="487"/>
      <c r="L22" s="488"/>
    </row>
    <row r="23" spans="2:12" s="53" customFormat="1" ht="23.25" customHeight="1" thickTop="1" thickBot="1">
      <c r="B23" s="515"/>
      <c r="C23" s="56" t="s">
        <v>21</v>
      </c>
      <c r="D23" s="59" t="s">
        <v>519</v>
      </c>
      <c r="E23" s="437">
        <f>SUM(E9:L22)-E19</f>
        <v>0</v>
      </c>
      <c r="F23" s="438"/>
      <c r="G23" s="438"/>
      <c r="H23" s="438"/>
      <c r="I23" s="438"/>
      <c r="J23" s="438"/>
      <c r="K23" s="438"/>
      <c r="L23" s="458"/>
    </row>
    <row r="24" spans="2:12" s="53" customFormat="1" ht="23.25" customHeight="1" thickTop="1">
      <c r="B24" s="516"/>
      <c r="C24" s="52" t="s">
        <v>204</v>
      </c>
      <c r="D24" s="59" t="s">
        <v>504</v>
      </c>
      <c r="E24" s="505"/>
      <c r="F24" s="489"/>
      <c r="G24" s="489"/>
      <c r="H24" s="489"/>
      <c r="I24" s="489"/>
      <c r="J24" s="489"/>
      <c r="K24" s="489"/>
      <c r="L24" s="490"/>
    </row>
    <row r="25" spans="2:12" s="53" customFormat="1" ht="23.25" customHeight="1">
      <c r="B25" s="482" t="s">
        <v>172</v>
      </c>
      <c r="C25" s="56" t="s">
        <v>133</v>
      </c>
      <c r="D25" s="59" t="s">
        <v>82</v>
      </c>
      <c r="E25" s="449"/>
      <c r="F25" s="450"/>
      <c r="G25" s="450"/>
      <c r="H25" s="450"/>
      <c r="I25" s="450"/>
      <c r="J25" s="450"/>
      <c r="K25" s="450"/>
      <c r="L25" s="451"/>
    </row>
    <row r="26" spans="2:12" s="53" customFormat="1" ht="23.25" customHeight="1">
      <c r="B26" s="515"/>
      <c r="C26" s="56" t="s">
        <v>136</v>
      </c>
      <c r="D26" s="59" t="s">
        <v>124</v>
      </c>
      <c r="E26" s="449"/>
      <c r="F26" s="450"/>
      <c r="G26" s="450"/>
      <c r="H26" s="450"/>
      <c r="I26" s="450"/>
      <c r="J26" s="450"/>
      <c r="K26" s="450"/>
      <c r="L26" s="451"/>
    </row>
    <row r="27" spans="2:12" s="53" customFormat="1" ht="23.25" customHeight="1">
      <c r="B27" s="515"/>
      <c r="C27" s="56" t="s">
        <v>137</v>
      </c>
      <c r="D27" s="59" t="s">
        <v>86</v>
      </c>
      <c r="E27" s="449"/>
      <c r="F27" s="450"/>
      <c r="G27" s="450"/>
      <c r="H27" s="450"/>
      <c r="I27" s="450"/>
      <c r="J27" s="450"/>
      <c r="K27" s="450"/>
      <c r="L27" s="451"/>
    </row>
    <row r="28" spans="2:12" s="53" customFormat="1" ht="23.25" customHeight="1">
      <c r="B28" s="515"/>
      <c r="C28" s="56" t="s">
        <v>140</v>
      </c>
      <c r="D28" s="59" t="s">
        <v>87</v>
      </c>
      <c r="E28" s="449"/>
      <c r="F28" s="450"/>
      <c r="G28" s="450"/>
      <c r="H28" s="450"/>
      <c r="I28" s="450"/>
      <c r="J28" s="450"/>
      <c r="K28" s="450"/>
      <c r="L28" s="451"/>
    </row>
    <row r="29" spans="2:12" s="53" customFormat="1" ht="23.25" customHeight="1">
      <c r="B29" s="515"/>
      <c r="C29" s="56" t="s">
        <v>143</v>
      </c>
      <c r="D29" s="78" t="s">
        <v>89</v>
      </c>
      <c r="E29" s="449"/>
      <c r="F29" s="450"/>
      <c r="G29" s="450"/>
      <c r="H29" s="450"/>
      <c r="I29" s="450"/>
      <c r="J29" s="450"/>
      <c r="K29" s="450"/>
      <c r="L29" s="451"/>
    </row>
    <row r="30" spans="2:12" s="53" customFormat="1" ht="23.25" customHeight="1" thickBot="1">
      <c r="B30" s="515"/>
      <c r="C30" s="56" t="s">
        <v>144</v>
      </c>
      <c r="D30" s="78" t="s">
        <v>508</v>
      </c>
      <c r="E30" s="486"/>
      <c r="F30" s="487"/>
      <c r="G30" s="487"/>
      <c r="H30" s="487"/>
      <c r="I30" s="487"/>
      <c r="J30" s="487"/>
      <c r="K30" s="487"/>
      <c r="L30" s="488"/>
    </row>
    <row r="31" spans="2:12" s="53" customFormat="1" ht="23.25" customHeight="1" thickTop="1" thickBot="1">
      <c r="B31" s="515"/>
      <c r="C31" s="56" t="s">
        <v>21</v>
      </c>
      <c r="D31" s="59" t="s">
        <v>520</v>
      </c>
      <c r="E31" s="437">
        <f>SUM(E25:L30)</f>
        <v>0</v>
      </c>
      <c r="F31" s="438"/>
      <c r="G31" s="438"/>
      <c r="H31" s="438"/>
      <c r="I31" s="438"/>
      <c r="J31" s="438"/>
      <c r="K31" s="438"/>
      <c r="L31" s="458"/>
    </row>
    <row r="32" spans="2:12" s="53" customFormat="1" ht="23.25" customHeight="1" thickTop="1" thickBot="1">
      <c r="B32" s="52" t="s">
        <v>146</v>
      </c>
      <c r="C32" s="54"/>
      <c r="D32" s="59" t="s">
        <v>521</v>
      </c>
      <c r="E32" s="437">
        <f>E23+E31</f>
        <v>0</v>
      </c>
      <c r="F32" s="438"/>
      <c r="G32" s="438"/>
      <c r="H32" s="438"/>
      <c r="I32" s="438"/>
      <c r="J32" s="438"/>
      <c r="K32" s="438"/>
      <c r="L32" s="458"/>
    </row>
    <row r="33" spans="2:13" s="53" customFormat="1" ht="23.25" customHeight="1" thickTop="1">
      <c r="B33" s="52" t="s">
        <v>120</v>
      </c>
      <c r="C33" s="54"/>
      <c r="D33" s="59" t="s">
        <v>522</v>
      </c>
      <c r="E33" s="473"/>
      <c r="F33" s="474"/>
      <c r="G33" s="474"/>
      <c r="H33" s="474"/>
      <c r="I33" s="474"/>
      <c r="J33" s="474"/>
      <c r="K33" s="474"/>
      <c r="L33" s="474"/>
      <c r="M33" s="335"/>
    </row>
    <row r="34" spans="2:13" s="53" customFormat="1" ht="23.25" customHeight="1" thickBot="1">
      <c r="B34" s="52" t="s">
        <v>121</v>
      </c>
      <c r="C34" s="54"/>
      <c r="D34" s="59" t="s">
        <v>523</v>
      </c>
      <c r="E34" s="486"/>
      <c r="F34" s="487"/>
      <c r="G34" s="487"/>
      <c r="H34" s="487"/>
      <c r="I34" s="487"/>
      <c r="J34" s="487"/>
      <c r="K34" s="487"/>
      <c r="L34" s="487"/>
      <c r="M34" s="335"/>
    </row>
    <row r="35" spans="2:13" s="53" customFormat="1" ht="23.25" customHeight="1" thickTop="1" thickBot="1">
      <c r="B35" s="52" t="s">
        <v>147</v>
      </c>
      <c r="C35" s="54"/>
      <c r="D35" s="59" t="s">
        <v>524</v>
      </c>
      <c r="E35" s="437">
        <f>E32+E33</f>
        <v>0</v>
      </c>
      <c r="F35" s="438"/>
      <c r="G35" s="438"/>
      <c r="H35" s="438"/>
      <c r="I35" s="438"/>
      <c r="J35" s="438"/>
      <c r="K35" s="438"/>
      <c r="L35" s="458"/>
    </row>
    <row r="36" spans="2:13" s="53" customFormat="1" ht="23.25" customHeight="1" thickTop="1" thickBot="1">
      <c r="B36" s="52" t="s">
        <v>148</v>
      </c>
      <c r="C36" s="54"/>
      <c r="D36" s="59" t="s">
        <v>525</v>
      </c>
      <c r="E36" s="437">
        <f>E3-E32</f>
        <v>0</v>
      </c>
      <c r="F36" s="438"/>
      <c r="G36" s="438"/>
      <c r="H36" s="438"/>
      <c r="I36" s="438"/>
      <c r="J36" s="438"/>
      <c r="K36" s="438"/>
      <c r="L36" s="458"/>
    </row>
    <row r="37" spans="2:13" s="53" customFormat="1" ht="23.25" customHeight="1" thickTop="1" thickBot="1">
      <c r="B37" s="52" t="s">
        <v>149</v>
      </c>
      <c r="C37" s="54"/>
      <c r="D37" s="59" t="s">
        <v>526</v>
      </c>
      <c r="E37" s="310"/>
      <c r="F37" s="310"/>
      <c r="G37" s="310"/>
      <c r="H37" s="512" t="e">
        <f>E3/E32*100</f>
        <v>#DIV/0!</v>
      </c>
      <c r="I37" s="513"/>
      <c r="J37" s="513"/>
      <c r="K37" s="513"/>
      <c r="L37" s="514"/>
      <c r="M37" s="53" t="s">
        <v>4</v>
      </c>
    </row>
    <row r="38" spans="2:13" s="53" customFormat="1" ht="23.25" customHeight="1" thickTop="1" thickBot="1">
      <c r="B38" s="52" t="s">
        <v>150</v>
      </c>
      <c r="C38" s="54"/>
      <c r="D38" s="59" t="s">
        <v>527</v>
      </c>
      <c r="E38" s="437">
        <f>E8-E35</f>
        <v>0</v>
      </c>
      <c r="F38" s="438"/>
      <c r="G38" s="438"/>
      <c r="H38" s="438"/>
      <c r="I38" s="438"/>
      <c r="J38" s="438"/>
      <c r="K38" s="438"/>
      <c r="L38" s="458"/>
    </row>
    <row r="39" spans="2:13" s="53" customFormat="1" ht="23.25" customHeight="1" thickTop="1" thickBot="1">
      <c r="B39" s="52" t="s">
        <v>151</v>
      </c>
      <c r="C39" s="54"/>
      <c r="D39" s="59" t="s">
        <v>528</v>
      </c>
      <c r="E39" s="311"/>
      <c r="F39" s="311"/>
      <c r="G39" s="311"/>
      <c r="H39" s="512" t="e">
        <f>E8/E35*100</f>
        <v>#DIV/0!</v>
      </c>
      <c r="I39" s="513"/>
      <c r="J39" s="513"/>
      <c r="K39" s="513"/>
      <c r="L39" s="514"/>
      <c r="M39" s="53" t="s">
        <v>4</v>
      </c>
    </row>
    <row r="40" spans="2:13" s="53" customFormat="1" ht="23.25" customHeight="1" thickTop="1"/>
    <row r="41" spans="2:13" s="53" customFormat="1" ht="14">
      <c r="B41" s="80" t="s">
        <v>152</v>
      </c>
      <c r="I41" s="51" t="s">
        <v>45</v>
      </c>
    </row>
    <row r="42" spans="2:13" s="53" customFormat="1" ht="14">
      <c r="B42" s="80"/>
      <c r="I42" s="51"/>
    </row>
    <row r="43" spans="2:13" s="53" customFormat="1" ht="23.25" customHeight="1">
      <c r="B43" s="52" t="s">
        <v>129</v>
      </c>
      <c r="C43" s="54"/>
      <c r="D43" s="59" t="s">
        <v>49</v>
      </c>
      <c r="E43" s="449"/>
      <c r="F43" s="450"/>
      <c r="G43" s="450"/>
      <c r="H43" s="450"/>
      <c r="I43" s="450"/>
      <c r="J43" s="450"/>
      <c r="K43" s="450"/>
      <c r="L43" s="451"/>
    </row>
    <row r="44" spans="2:13" s="53" customFormat="1" ht="23.25" customHeight="1">
      <c r="B44" s="52" t="s">
        <v>130</v>
      </c>
      <c r="C44" s="54"/>
      <c r="D44" s="59" t="s">
        <v>131</v>
      </c>
      <c r="E44" s="449"/>
      <c r="F44" s="450"/>
      <c r="G44" s="450"/>
      <c r="H44" s="450"/>
      <c r="I44" s="450"/>
      <c r="J44" s="450"/>
      <c r="K44" s="450"/>
      <c r="L44" s="451"/>
    </row>
    <row r="45" spans="2:13" s="53" customFormat="1" ht="23.25" customHeight="1">
      <c r="B45" s="52" t="s">
        <v>208</v>
      </c>
      <c r="C45" s="71"/>
      <c r="D45" s="78" t="s">
        <v>207</v>
      </c>
      <c r="E45" s="452"/>
      <c r="F45" s="453"/>
      <c r="G45" s="453"/>
      <c r="H45" s="453"/>
      <c r="I45" s="453"/>
      <c r="J45" s="453"/>
      <c r="K45" s="453"/>
      <c r="L45" s="454"/>
    </row>
    <row r="46" spans="2:13" s="53" customFormat="1" ht="23.25" customHeight="1">
      <c r="B46" s="52" t="s">
        <v>209</v>
      </c>
      <c r="C46" s="71"/>
      <c r="D46" s="59" t="s">
        <v>205</v>
      </c>
      <c r="E46" s="449"/>
      <c r="F46" s="450"/>
      <c r="G46" s="450"/>
      <c r="H46" s="450"/>
      <c r="I46" s="450"/>
      <c r="J46" s="450"/>
      <c r="K46" s="450"/>
      <c r="L46" s="451"/>
    </row>
    <row r="47" spans="2:13" s="53" customFormat="1" ht="23.25" customHeight="1" thickBot="1">
      <c r="B47" s="52" t="s">
        <v>119</v>
      </c>
      <c r="C47" s="54"/>
      <c r="D47" s="59" t="s">
        <v>51</v>
      </c>
      <c r="E47" s="486"/>
      <c r="F47" s="487"/>
      <c r="G47" s="487"/>
      <c r="H47" s="487"/>
      <c r="I47" s="487"/>
      <c r="J47" s="487"/>
      <c r="K47" s="487"/>
      <c r="L47" s="488"/>
    </row>
    <row r="48" spans="2:13" s="53" customFormat="1" ht="23.25" customHeight="1" thickTop="1" thickBot="1">
      <c r="B48" s="52" t="s">
        <v>132</v>
      </c>
      <c r="C48" s="54"/>
      <c r="D48" s="59" t="s">
        <v>102</v>
      </c>
      <c r="E48" s="437">
        <f>E43+E47</f>
        <v>0</v>
      </c>
      <c r="F48" s="438"/>
      <c r="G48" s="438"/>
      <c r="H48" s="438"/>
      <c r="I48" s="438"/>
      <c r="J48" s="438"/>
      <c r="K48" s="438"/>
      <c r="L48" s="458"/>
    </row>
    <row r="49" spans="2:13" s="53" customFormat="1" ht="23.25" customHeight="1" thickTop="1">
      <c r="B49" s="482" t="s">
        <v>171</v>
      </c>
      <c r="C49" s="56" t="s">
        <v>133</v>
      </c>
      <c r="D49" s="59" t="s">
        <v>55</v>
      </c>
      <c r="E49" s="505"/>
      <c r="F49" s="489"/>
      <c r="G49" s="489"/>
      <c r="H49" s="489"/>
      <c r="I49" s="489"/>
      <c r="J49" s="489"/>
      <c r="K49" s="489"/>
      <c r="L49" s="489"/>
      <c r="M49" s="335"/>
    </row>
    <row r="50" spans="2:13" s="53" customFormat="1" ht="23.25" customHeight="1">
      <c r="B50" s="517"/>
      <c r="C50" s="56" t="s">
        <v>516</v>
      </c>
      <c r="D50" s="59" t="s">
        <v>57</v>
      </c>
      <c r="E50" s="449"/>
      <c r="F50" s="450"/>
      <c r="G50" s="450"/>
      <c r="H50" s="450"/>
      <c r="I50" s="450"/>
      <c r="J50" s="450"/>
      <c r="K50" s="450"/>
      <c r="L50" s="451"/>
    </row>
    <row r="51" spans="2:13" s="53" customFormat="1" ht="23.25" customHeight="1">
      <c r="B51" s="517"/>
      <c r="C51" s="56" t="s">
        <v>517</v>
      </c>
      <c r="D51" s="59" t="s">
        <v>59</v>
      </c>
      <c r="E51" s="449"/>
      <c r="F51" s="450"/>
      <c r="G51" s="450"/>
      <c r="H51" s="450"/>
      <c r="I51" s="450"/>
      <c r="J51" s="450"/>
      <c r="K51" s="450"/>
      <c r="L51" s="451"/>
    </row>
    <row r="52" spans="2:13" s="53" customFormat="1" ht="23.25" customHeight="1">
      <c r="B52" s="517"/>
      <c r="C52" s="56" t="s">
        <v>134</v>
      </c>
      <c r="D52" s="59" t="s">
        <v>61</v>
      </c>
      <c r="E52" s="449"/>
      <c r="F52" s="450"/>
      <c r="G52" s="450"/>
      <c r="H52" s="450"/>
      <c r="I52" s="450"/>
      <c r="J52" s="450"/>
      <c r="K52" s="450"/>
      <c r="L52" s="451"/>
    </row>
    <row r="53" spans="2:13" s="53" customFormat="1" ht="23.25" customHeight="1">
      <c r="B53" s="517"/>
      <c r="C53" s="56" t="s">
        <v>135</v>
      </c>
      <c r="D53" s="59" t="s">
        <v>63</v>
      </c>
      <c r="E53" s="449"/>
      <c r="F53" s="450"/>
      <c r="G53" s="450"/>
      <c r="H53" s="450"/>
      <c r="I53" s="450"/>
      <c r="J53" s="450"/>
      <c r="K53" s="450"/>
      <c r="L53" s="451"/>
    </row>
    <row r="54" spans="2:13" s="53" customFormat="1" ht="23.25" customHeight="1">
      <c r="B54" s="517"/>
      <c r="C54" s="56" t="s">
        <v>136</v>
      </c>
      <c r="D54" s="59" t="s">
        <v>65</v>
      </c>
      <c r="E54" s="449"/>
      <c r="F54" s="450"/>
      <c r="G54" s="450"/>
      <c r="H54" s="450"/>
      <c r="I54" s="450"/>
      <c r="J54" s="450"/>
      <c r="K54" s="450"/>
      <c r="L54" s="451"/>
    </row>
    <row r="55" spans="2:13" s="53" customFormat="1" ht="23.25" customHeight="1">
      <c r="B55" s="517"/>
      <c r="C55" s="56" t="s">
        <v>137</v>
      </c>
      <c r="D55" s="78" t="s">
        <v>112</v>
      </c>
      <c r="E55" s="449"/>
      <c r="F55" s="450"/>
      <c r="G55" s="450"/>
      <c r="H55" s="450"/>
      <c r="I55" s="450"/>
      <c r="J55" s="450"/>
      <c r="K55" s="450"/>
      <c r="L55" s="451"/>
    </row>
    <row r="56" spans="2:13" s="53" customFormat="1" ht="23.25" customHeight="1">
      <c r="B56" s="517"/>
      <c r="C56" s="56" t="s">
        <v>138</v>
      </c>
      <c r="D56" s="59" t="s">
        <v>69</v>
      </c>
      <c r="E56" s="449"/>
      <c r="F56" s="450"/>
      <c r="G56" s="450"/>
      <c r="H56" s="450"/>
      <c r="I56" s="450"/>
      <c r="J56" s="450"/>
      <c r="K56" s="450"/>
      <c r="L56" s="451"/>
    </row>
    <row r="57" spans="2:13" s="53" customFormat="1" ht="23.25" customHeight="1">
      <c r="B57" s="517"/>
      <c r="C57" s="56" t="s">
        <v>140</v>
      </c>
      <c r="D57" s="59" t="s">
        <v>70</v>
      </c>
      <c r="E57" s="449"/>
      <c r="F57" s="450"/>
      <c r="G57" s="450"/>
      <c r="H57" s="450"/>
      <c r="I57" s="450"/>
      <c r="J57" s="450"/>
      <c r="K57" s="450"/>
      <c r="L57" s="451"/>
    </row>
    <row r="58" spans="2:13" s="53" customFormat="1" ht="23.25" customHeight="1">
      <c r="B58" s="517"/>
      <c r="C58" s="56" t="s">
        <v>142</v>
      </c>
      <c r="D58" s="59" t="s">
        <v>116</v>
      </c>
      <c r="E58" s="449"/>
      <c r="F58" s="450"/>
      <c r="G58" s="450"/>
      <c r="H58" s="450"/>
      <c r="I58" s="450"/>
      <c r="J58" s="450"/>
      <c r="K58" s="450"/>
      <c r="L58" s="451"/>
    </row>
    <row r="59" spans="2:13" s="53" customFormat="1" ht="23.25" customHeight="1">
      <c r="B59" s="517"/>
      <c r="C59" s="56" t="s">
        <v>143</v>
      </c>
      <c r="D59" s="59" t="s">
        <v>166</v>
      </c>
      <c r="E59" s="449"/>
      <c r="F59" s="450"/>
      <c r="G59" s="450"/>
      <c r="H59" s="450"/>
      <c r="I59" s="450"/>
      <c r="J59" s="450"/>
      <c r="K59" s="450"/>
      <c r="L59" s="451"/>
    </row>
    <row r="60" spans="2:13" s="53" customFormat="1" ht="23.25" customHeight="1" thickBot="1">
      <c r="B60" s="517"/>
      <c r="C60" s="56" t="s">
        <v>144</v>
      </c>
      <c r="D60" s="59" t="s">
        <v>529</v>
      </c>
      <c r="E60" s="486"/>
      <c r="F60" s="487"/>
      <c r="G60" s="487"/>
      <c r="H60" s="487"/>
      <c r="I60" s="487"/>
      <c r="J60" s="487"/>
      <c r="K60" s="487"/>
      <c r="L60" s="487"/>
      <c r="M60" s="335"/>
    </row>
    <row r="61" spans="2:13" s="53" customFormat="1" ht="23.25" customHeight="1" thickTop="1" thickBot="1">
      <c r="B61" s="517"/>
      <c r="C61" s="56" t="s">
        <v>21</v>
      </c>
      <c r="D61" s="59" t="s">
        <v>530</v>
      </c>
      <c r="E61" s="437">
        <f>SUM(E49:L60)</f>
        <v>0</v>
      </c>
      <c r="F61" s="438"/>
      <c r="G61" s="438"/>
      <c r="H61" s="438"/>
      <c r="I61" s="438"/>
      <c r="J61" s="438"/>
      <c r="K61" s="438"/>
      <c r="L61" s="458"/>
    </row>
    <row r="62" spans="2:13" s="53" customFormat="1" ht="23.25" customHeight="1" thickTop="1">
      <c r="B62" s="518"/>
      <c r="C62" s="56" t="s">
        <v>173</v>
      </c>
      <c r="D62" s="59" t="s">
        <v>531</v>
      </c>
      <c r="E62" s="505"/>
      <c r="F62" s="489"/>
      <c r="G62" s="489"/>
      <c r="H62" s="489"/>
      <c r="I62" s="489"/>
      <c r="J62" s="489"/>
      <c r="K62" s="489"/>
      <c r="L62" s="490"/>
    </row>
    <row r="63" spans="2:13" s="53" customFormat="1" ht="23.25" customHeight="1">
      <c r="B63" s="482" t="s">
        <v>172</v>
      </c>
      <c r="C63" s="56" t="s">
        <v>133</v>
      </c>
      <c r="D63" s="59" t="s">
        <v>169</v>
      </c>
      <c r="E63" s="449"/>
      <c r="F63" s="450"/>
      <c r="G63" s="450"/>
      <c r="H63" s="450"/>
      <c r="I63" s="450"/>
      <c r="J63" s="450"/>
      <c r="K63" s="450"/>
      <c r="L63" s="451"/>
    </row>
    <row r="64" spans="2:13" s="53" customFormat="1" ht="23.25" customHeight="1">
      <c r="B64" s="515"/>
      <c r="C64" s="56" t="s">
        <v>136</v>
      </c>
      <c r="D64" s="59" t="s">
        <v>163</v>
      </c>
      <c r="E64" s="449"/>
      <c r="F64" s="450"/>
      <c r="G64" s="450"/>
      <c r="H64" s="450"/>
      <c r="I64" s="450"/>
      <c r="J64" s="450"/>
      <c r="K64" s="450"/>
      <c r="L64" s="451"/>
    </row>
    <row r="65" spans="2:13" s="53" customFormat="1" ht="23.25" customHeight="1">
      <c r="B65" s="515"/>
      <c r="C65" s="56" t="s">
        <v>137</v>
      </c>
      <c r="D65" s="59" t="s">
        <v>175</v>
      </c>
      <c r="E65" s="449"/>
      <c r="F65" s="450"/>
      <c r="G65" s="450"/>
      <c r="H65" s="450"/>
      <c r="I65" s="450"/>
      <c r="J65" s="450"/>
      <c r="K65" s="450"/>
      <c r="L65" s="451"/>
    </row>
    <row r="66" spans="2:13" s="53" customFormat="1" ht="23.25" customHeight="1">
      <c r="B66" s="515"/>
      <c r="C66" s="56" t="s">
        <v>140</v>
      </c>
      <c r="D66" s="59" t="s">
        <v>164</v>
      </c>
      <c r="E66" s="449"/>
      <c r="F66" s="450"/>
      <c r="G66" s="450"/>
      <c r="H66" s="450"/>
      <c r="I66" s="450"/>
      <c r="J66" s="450"/>
      <c r="K66" s="450"/>
      <c r="L66" s="451"/>
    </row>
    <row r="67" spans="2:13" s="53" customFormat="1" ht="23.25" customHeight="1">
      <c r="B67" s="515"/>
      <c r="C67" s="56" t="s">
        <v>143</v>
      </c>
      <c r="D67" s="59" t="s">
        <v>165</v>
      </c>
      <c r="E67" s="449"/>
      <c r="F67" s="450"/>
      <c r="G67" s="450"/>
      <c r="H67" s="450"/>
      <c r="I67" s="450"/>
      <c r="J67" s="450"/>
      <c r="K67" s="450"/>
      <c r="L67" s="451"/>
    </row>
    <row r="68" spans="2:13" s="53" customFormat="1" ht="23.25" customHeight="1" thickBot="1">
      <c r="B68" s="515"/>
      <c r="C68" s="56" t="s">
        <v>144</v>
      </c>
      <c r="D68" s="59" t="s">
        <v>532</v>
      </c>
      <c r="E68" s="486"/>
      <c r="F68" s="487"/>
      <c r="G68" s="487"/>
      <c r="H68" s="487"/>
      <c r="I68" s="487"/>
      <c r="J68" s="487"/>
      <c r="K68" s="487"/>
      <c r="L68" s="488"/>
    </row>
    <row r="69" spans="2:13" s="53" customFormat="1" ht="23.25" customHeight="1" thickTop="1" thickBot="1">
      <c r="B69" s="516"/>
      <c r="C69" s="56" t="s">
        <v>21</v>
      </c>
      <c r="D69" s="59" t="s">
        <v>533</v>
      </c>
      <c r="E69" s="437">
        <f>SUM(E63:L68)</f>
        <v>0</v>
      </c>
      <c r="F69" s="438"/>
      <c r="G69" s="438"/>
      <c r="H69" s="438"/>
      <c r="I69" s="438"/>
      <c r="J69" s="438"/>
      <c r="K69" s="438"/>
      <c r="L69" s="458"/>
    </row>
    <row r="70" spans="2:13" s="53" customFormat="1" ht="23.25" customHeight="1" thickTop="1" thickBot="1">
      <c r="B70" s="52" t="s">
        <v>146</v>
      </c>
      <c r="C70" s="54"/>
      <c r="D70" s="59" t="s">
        <v>534</v>
      </c>
      <c r="E70" s="437">
        <f>E61+E69</f>
        <v>0</v>
      </c>
      <c r="F70" s="438"/>
      <c r="G70" s="438"/>
      <c r="H70" s="438"/>
      <c r="I70" s="438"/>
      <c r="J70" s="438"/>
      <c r="K70" s="438"/>
      <c r="L70" s="458"/>
    </row>
    <row r="71" spans="2:13" s="53" customFormat="1" ht="23.25" customHeight="1" thickTop="1">
      <c r="B71" s="52" t="s">
        <v>120</v>
      </c>
      <c r="C71" s="54"/>
      <c r="D71" s="78" t="s">
        <v>535</v>
      </c>
      <c r="E71" s="505"/>
      <c r="F71" s="489"/>
      <c r="G71" s="489"/>
      <c r="H71" s="489"/>
      <c r="I71" s="489"/>
      <c r="J71" s="489"/>
      <c r="K71" s="489"/>
      <c r="L71" s="490"/>
    </row>
    <row r="72" spans="2:13" s="53" customFormat="1" ht="23.25" customHeight="1" thickBot="1">
      <c r="B72" s="52" t="s">
        <v>201</v>
      </c>
      <c r="C72" s="54"/>
      <c r="D72" s="78" t="s">
        <v>536</v>
      </c>
      <c r="E72" s="453"/>
      <c r="F72" s="453"/>
      <c r="G72" s="453"/>
      <c r="H72" s="453"/>
      <c r="I72" s="453"/>
      <c r="J72" s="453"/>
      <c r="K72" s="453"/>
      <c r="L72" s="453"/>
      <c r="M72" s="335"/>
    </row>
    <row r="73" spans="2:13" s="53" customFormat="1" ht="23.25" customHeight="1" thickTop="1" thickBot="1">
      <c r="B73" s="52" t="s">
        <v>147</v>
      </c>
      <c r="C73" s="54"/>
      <c r="D73" s="59" t="s">
        <v>537</v>
      </c>
      <c r="E73" s="437">
        <f>E70+E71</f>
        <v>0</v>
      </c>
      <c r="F73" s="438"/>
      <c r="G73" s="438"/>
      <c r="H73" s="438"/>
      <c r="I73" s="438"/>
      <c r="J73" s="438"/>
      <c r="K73" s="438"/>
      <c r="L73" s="458"/>
    </row>
    <row r="74" spans="2:13" s="53" customFormat="1" ht="23.25" customHeight="1" thickTop="1" thickBot="1">
      <c r="B74" s="52" t="s">
        <v>148</v>
      </c>
      <c r="C74" s="54"/>
      <c r="D74" s="59" t="s">
        <v>538</v>
      </c>
      <c r="E74" s="459">
        <f>E43-E70</f>
        <v>0</v>
      </c>
      <c r="F74" s="460"/>
      <c r="G74" s="460"/>
      <c r="H74" s="460"/>
      <c r="I74" s="460"/>
      <c r="J74" s="460"/>
      <c r="K74" s="460"/>
      <c r="L74" s="461"/>
    </row>
    <row r="75" spans="2:13" s="53" customFormat="1" ht="23.25" customHeight="1" thickTop="1" thickBot="1">
      <c r="B75" s="52" t="s">
        <v>149</v>
      </c>
      <c r="C75" s="54"/>
      <c r="D75" s="59" t="s">
        <v>539</v>
      </c>
      <c r="E75" s="310"/>
      <c r="F75" s="310"/>
      <c r="G75" s="310"/>
      <c r="H75" s="509" t="e">
        <f>E43/E70*100</f>
        <v>#DIV/0!</v>
      </c>
      <c r="I75" s="510"/>
      <c r="J75" s="510"/>
      <c r="K75" s="510"/>
      <c r="L75" s="511"/>
      <c r="M75" s="53" t="s">
        <v>4</v>
      </c>
    </row>
    <row r="76" spans="2:13" s="53" customFormat="1" ht="23.25" customHeight="1" thickTop="1" thickBot="1">
      <c r="B76" s="52" t="s">
        <v>150</v>
      </c>
      <c r="C76" s="54"/>
      <c r="D76" s="59" t="s">
        <v>540</v>
      </c>
      <c r="E76" s="437">
        <f>E48-E73</f>
        <v>0</v>
      </c>
      <c r="F76" s="438"/>
      <c r="G76" s="438"/>
      <c r="H76" s="438"/>
      <c r="I76" s="438"/>
      <c r="J76" s="438"/>
      <c r="K76" s="438"/>
      <c r="L76" s="458"/>
    </row>
    <row r="77" spans="2:13" s="53" customFormat="1" ht="23.25" customHeight="1" thickTop="1" thickBot="1">
      <c r="B77" s="52" t="s">
        <v>151</v>
      </c>
      <c r="C77" s="54"/>
      <c r="D77" s="59" t="s">
        <v>541</v>
      </c>
      <c r="E77" s="60"/>
      <c r="F77" s="60"/>
      <c r="G77" s="60"/>
      <c r="H77" s="506" t="e">
        <f>E48/E73*100</f>
        <v>#DIV/0!</v>
      </c>
      <c r="I77" s="507"/>
      <c r="J77" s="507"/>
      <c r="K77" s="507"/>
      <c r="L77" s="508"/>
      <c r="M77" s="53" t="s">
        <v>4</v>
      </c>
    </row>
    <row r="78" spans="2:13" s="53" customFormat="1" ht="23.25" customHeight="1" thickTop="1"/>
    <row r="79" spans="2:13" s="53" customFormat="1" ht="23.25" customHeight="1"/>
    <row r="80" spans="2:13" s="53" customFormat="1" ht="23.25" customHeight="1">
      <c r="B80" s="61"/>
      <c r="C80" s="62"/>
      <c r="D80" s="63"/>
      <c r="E80" s="55"/>
      <c r="F80" s="55"/>
      <c r="G80" s="55"/>
      <c r="H80" s="55"/>
      <c r="I80" s="55"/>
      <c r="J80" s="55"/>
      <c r="K80" s="64"/>
      <c r="L80" s="55"/>
    </row>
    <row r="81" s="53" customFormat="1"/>
    <row r="82" s="53" customFormat="1"/>
    <row r="83" s="53" customFormat="1"/>
    <row r="84" s="53" customFormat="1"/>
  </sheetData>
  <mergeCells count="76">
    <mergeCell ref="E11:L11"/>
    <mergeCell ref="E51:L51"/>
    <mergeCell ref="B9:B24"/>
    <mergeCell ref="B25:B31"/>
    <mergeCell ref="B49:B62"/>
    <mergeCell ref="E12:L12"/>
    <mergeCell ref="E13:L13"/>
    <mergeCell ref="E14:L14"/>
    <mergeCell ref="E15:L15"/>
    <mergeCell ref="E16:L16"/>
    <mergeCell ref="E21:L21"/>
    <mergeCell ref="E22:L22"/>
    <mergeCell ref="E23:L23"/>
    <mergeCell ref="E24:L24"/>
    <mergeCell ref="E17:L17"/>
    <mergeCell ref="E18:L18"/>
    <mergeCell ref="B63:B69"/>
    <mergeCell ref="E52:L52"/>
    <mergeCell ref="E53:L53"/>
    <mergeCell ref="E54:L54"/>
    <mergeCell ref="E55:L55"/>
    <mergeCell ref="E57:L57"/>
    <mergeCell ref="E58:L58"/>
    <mergeCell ref="E59:L59"/>
    <mergeCell ref="E60:L60"/>
    <mergeCell ref="E61:L61"/>
    <mergeCell ref="E66:L66"/>
    <mergeCell ref="E67:L67"/>
    <mergeCell ref="E68:L68"/>
    <mergeCell ref="E69:L69"/>
    <mergeCell ref="E62:L62"/>
    <mergeCell ref="E63:L63"/>
    <mergeCell ref="E7:L7"/>
    <mergeCell ref="E8:L8"/>
    <mergeCell ref="E9:L9"/>
    <mergeCell ref="E10:L10"/>
    <mergeCell ref="E3:L3"/>
    <mergeCell ref="E4:L4"/>
    <mergeCell ref="E5:L5"/>
    <mergeCell ref="E6:L6"/>
    <mergeCell ref="E19:L19"/>
    <mergeCell ref="E20:L20"/>
    <mergeCell ref="E29:L29"/>
    <mergeCell ref="E30:L30"/>
    <mergeCell ref="E31:L31"/>
    <mergeCell ref="E32:L32"/>
    <mergeCell ref="E25:L25"/>
    <mergeCell ref="E26:L26"/>
    <mergeCell ref="E27:L27"/>
    <mergeCell ref="E28:L28"/>
    <mergeCell ref="E38:L38"/>
    <mergeCell ref="H37:L37"/>
    <mergeCell ref="H39:L39"/>
    <mergeCell ref="E43:L43"/>
    <mergeCell ref="E33:L33"/>
    <mergeCell ref="E34:L34"/>
    <mergeCell ref="E35:L35"/>
    <mergeCell ref="E36:L36"/>
    <mergeCell ref="E48:L48"/>
    <mergeCell ref="E49:L49"/>
    <mergeCell ref="E50:L50"/>
    <mergeCell ref="E56:L56"/>
    <mergeCell ref="E44:L44"/>
    <mergeCell ref="E45:L45"/>
    <mergeCell ref="E46:L46"/>
    <mergeCell ref="E47:L47"/>
    <mergeCell ref="E64:L64"/>
    <mergeCell ref="E65:L65"/>
    <mergeCell ref="E70:L70"/>
    <mergeCell ref="E71:L71"/>
    <mergeCell ref="H77:L77"/>
    <mergeCell ref="E72:L72"/>
    <mergeCell ref="E73:L73"/>
    <mergeCell ref="E74:L74"/>
    <mergeCell ref="E76:L76"/>
    <mergeCell ref="H75:L75"/>
  </mergeCells>
  <phoneticPr fontId="12"/>
  <printOptions horizontalCentered="1"/>
  <pageMargins left="0.78740157480314965" right="0.78740157480314965" top="0.19685039370078741" bottom="0.19685039370078741" header="0.51181102362204722" footer="0.51181102362204722"/>
  <pageSetup paperSize="9" orientation="portrait" r:id="rId1"/>
  <headerFooter alignWithMargins="0"/>
  <ignoredErrors>
    <ignoredError sqref="H37 H39 H75 H77"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
  <sheetViews>
    <sheetView zoomScaleNormal="100" zoomScaleSheetLayoutView="100" workbookViewId="0">
      <selection activeCell="B6" sqref="B6:J6"/>
    </sheetView>
  </sheetViews>
  <sheetFormatPr defaultColWidth="9" defaultRowHeight="13"/>
  <cols>
    <col min="1" max="1" width="24.6328125" style="48" customWidth="1"/>
    <col min="2" max="10" width="3.08984375" style="48" customWidth="1"/>
    <col min="11" max="16384" width="9" style="48"/>
  </cols>
  <sheetData>
    <row r="1" spans="1:10" s="86" customFormat="1" ht="21" customHeight="1">
      <c r="A1" s="80" t="s">
        <v>212</v>
      </c>
      <c r="B1" s="87"/>
      <c r="C1" s="87"/>
      <c r="D1" s="87"/>
      <c r="E1" s="87"/>
      <c r="F1" s="87"/>
      <c r="G1" s="87"/>
      <c r="H1" s="87"/>
      <c r="I1" s="87"/>
      <c r="J1" s="87"/>
    </row>
    <row r="2" spans="1:10" ht="15" customHeight="1">
      <c r="F2" s="47"/>
      <c r="G2" s="51" t="s">
        <v>45</v>
      </c>
    </row>
    <row r="3" spans="1:10" ht="28.5" customHeight="1">
      <c r="A3" s="56" t="s">
        <v>153</v>
      </c>
      <c r="B3" s="326" t="s">
        <v>154</v>
      </c>
      <c r="C3" s="336"/>
      <c r="D3" s="336"/>
      <c r="E3" s="336"/>
      <c r="F3" s="336"/>
      <c r="G3" s="336"/>
      <c r="H3" s="336"/>
      <c r="I3" s="336"/>
      <c r="J3" s="337"/>
    </row>
    <row r="4" spans="1:10" ht="28.5" customHeight="1">
      <c r="A4" s="56" t="s">
        <v>547</v>
      </c>
      <c r="B4" s="449"/>
      <c r="C4" s="450"/>
      <c r="D4" s="450"/>
      <c r="E4" s="450"/>
      <c r="F4" s="450"/>
      <c r="G4" s="450"/>
      <c r="H4" s="450"/>
      <c r="I4" s="450"/>
      <c r="J4" s="451"/>
    </row>
    <row r="5" spans="1:10" ht="28.5" customHeight="1" thickBot="1">
      <c r="A5" s="56" t="s">
        <v>548</v>
      </c>
      <c r="B5" s="486"/>
      <c r="C5" s="487"/>
      <c r="D5" s="487"/>
      <c r="E5" s="487"/>
      <c r="F5" s="487"/>
      <c r="G5" s="487"/>
      <c r="H5" s="487"/>
      <c r="I5" s="487"/>
      <c r="J5" s="488"/>
    </row>
    <row r="6" spans="1:10" ht="28.5" customHeight="1" thickTop="1" thickBot="1">
      <c r="A6" s="56" t="s">
        <v>222</v>
      </c>
      <c r="B6" s="437">
        <f>B4-B5</f>
        <v>0</v>
      </c>
      <c r="C6" s="438"/>
      <c r="D6" s="438"/>
      <c r="E6" s="438"/>
      <c r="F6" s="438"/>
      <c r="G6" s="438"/>
      <c r="H6" s="438"/>
      <c r="I6" s="438"/>
      <c r="J6" s="458"/>
    </row>
    <row r="7" spans="1:10" ht="28.5" customHeight="1" thickTop="1">
      <c r="A7" s="97"/>
      <c r="B7" s="55"/>
      <c r="C7" s="96"/>
      <c r="D7" s="96"/>
      <c r="E7" s="96"/>
      <c r="F7" s="96"/>
      <c r="G7" s="96"/>
      <c r="H7" s="96"/>
      <c r="I7" s="96"/>
      <c r="J7" s="96"/>
    </row>
    <row r="8" spans="1:10" ht="28.5" customHeight="1">
      <c r="A8" s="97"/>
      <c r="B8" s="55"/>
      <c r="C8" s="96"/>
      <c r="D8" s="96"/>
      <c r="E8" s="96"/>
      <c r="F8" s="96"/>
      <c r="G8" s="96"/>
      <c r="H8" s="96"/>
      <c r="I8" s="96"/>
      <c r="J8" s="96"/>
    </row>
    <row r="9" spans="1:10" ht="28.5" customHeight="1">
      <c r="A9" s="97"/>
      <c r="B9" s="55"/>
      <c r="C9" s="96"/>
      <c r="D9" s="96"/>
      <c r="E9" s="96"/>
      <c r="F9" s="96"/>
      <c r="G9" s="96"/>
      <c r="H9" s="96"/>
      <c r="I9" s="96"/>
      <c r="J9" s="96"/>
    </row>
    <row r="10" spans="1:10" ht="28.5" customHeight="1"/>
  </sheetData>
  <mergeCells count="3">
    <mergeCell ref="B6:J6"/>
    <mergeCell ref="B4:J4"/>
    <mergeCell ref="B5:J5"/>
  </mergeCells>
  <phoneticPr fontId="1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3"/>
  <sheetViews>
    <sheetView zoomScaleNormal="100" zoomScaleSheetLayoutView="100" workbookViewId="0">
      <selection activeCell="B4" sqref="B4:J4"/>
    </sheetView>
  </sheetViews>
  <sheetFormatPr defaultColWidth="9" defaultRowHeight="13"/>
  <cols>
    <col min="1" max="1" width="24.6328125" style="48" customWidth="1"/>
    <col min="2" max="10" width="3.08984375" style="48" customWidth="1"/>
    <col min="11" max="16384" width="9" style="48"/>
  </cols>
  <sheetData>
    <row r="1" spans="1:11" s="86" customFormat="1" ht="21" customHeight="1">
      <c r="A1" s="80" t="s">
        <v>211</v>
      </c>
      <c r="B1" s="87"/>
      <c r="C1" s="87"/>
      <c r="D1" s="87"/>
      <c r="E1" s="87"/>
      <c r="F1" s="87"/>
      <c r="G1" s="87"/>
      <c r="H1" s="87"/>
      <c r="I1" s="87"/>
      <c r="J1" s="87"/>
    </row>
    <row r="2" spans="1:11" ht="15" customHeight="1">
      <c r="F2" s="47"/>
      <c r="G2" s="51" t="s">
        <v>45</v>
      </c>
    </row>
    <row r="3" spans="1:11" ht="28.5" customHeight="1">
      <c r="A3" s="56" t="s">
        <v>153</v>
      </c>
      <c r="B3" s="326" t="s">
        <v>154</v>
      </c>
      <c r="C3" s="336"/>
      <c r="D3" s="336"/>
      <c r="E3" s="338"/>
      <c r="F3" s="337"/>
      <c r="G3" s="339"/>
      <c r="H3" s="336"/>
      <c r="I3" s="336"/>
      <c r="J3" s="337"/>
    </row>
    <row r="4" spans="1:11" ht="28.5" customHeight="1">
      <c r="A4" s="56" t="s">
        <v>155</v>
      </c>
      <c r="B4" s="449"/>
      <c r="C4" s="450"/>
      <c r="D4" s="450"/>
      <c r="E4" s="450"/>
      <c r="F4" s="450"/>
      <c r="G4" s="450"/>
      <c r="H4" s="450"/>
      <c r="I4" s="450"/>
      <c r="J4" s="451"/>
    </row>
    <row r="5" spans="1:11" ht="28.5" customHeight="1">
      <c r="A5" s="56" t="s">
        <v>156</v>
      </c>
      <c r="B5" s="452"/>
      <c r="C5" s="453"/>
      <c r="D5" s="453"/>
      <c r="E5" s="453"/>
      <c r="F5" s="453"/>
      <c r="G5" s="453"/>
      <c r="H5" s="453"/>
      <c r="I5" s="453"/>
      <c r="J5" s="454"/>
    </row>
    <row r="6" spans="1:11" ht="28.5" customHeight="1">
      <c r="A6" s="56" t="s">
        <v>157</v>
      </c>
      <c r="B6" s="449"/>
      <c r="C6" s="450"/>
      <c r="D6" s="450"/>
      <c r="E6" s="450"/>
      <c r="F6" s="450"/>
      <c r="G6" s="450"/>
      <c r="H6" s="450"/>
      <c r="I6" s="450"/>
      <c r="J6" s="451"/>
    </row>
    <row r="7" spans="1:11" ht="28.5" customHeight="1">
      <c r="A7" s="56" t="s">
        <v>158</v>
      </c>
      <c r="B7" s="452"/>
      <c r="C7" s="453"/>
      <c r="D7" s="453"/>
      <c r="E7" s="453"/>
      <c r="F7" s="453"/>
      <c r="G7" s="453"/>
      <c r="H7" s="453"/>
      <c r="I7" s="453"/>
      <c r="J7" s="454"/>
    </row>
    <row r="8" spans="1:11" ht="28.5" customHeight="1">
      <c r="A8" s="56" t="s">
        <v>159</v>
      </c>
      <c r="B8" s="449"/>
      <c r="C8" s="450"/>
      <c r="D8" s="450"/>
      <c r="E8" s="450"/>
      <c r="F8" s="450"/>
      <c r="G8" s="450"/>
      <c r="H8" s="450"/>
      <c r="I8" s="450"/>
      <c r="J8" s="451"/>
    </row>
    <row r="9" spans="1:11" ht="28.5" customHeight="1">
      <c r="A9" s="56" t="s">
        <v>160</v>
      </c>
      <c r="B9" s="440"/>
      <c r="C9" s="441"/>
      <c r="D9" s="441"/>
      <c r="E9" s="441"/>
      <c r="F9" s="441"/>
      <c r="G9" s="441"/>
      <c r="H9" s="441"/>
      <c r="I9" s="441"/>
      <c r="J9" s="442"/>
    </row>
    <row r="10" spans="1:11" ht="28.5" customHeight="1">
      <c r="A10" s="56" t="s">
        <v>161</v>
      </c>
      <c r="B10" s="449"/>
      <c r="C10" s="450"/>
      <c r="D10" s="450"/>
      <c r="E10" s="450"/>
      <c r="F10" s="450"/>
      <c r="G10" s="450"/>
      <c r="H10" s="450"/>
      <c r="I10" s="450"/>
      <c r="J10" s="451"/>
    </row>
    <row r="11" spans="1:11" ht="28.5" customHeight="1" thickBot="1">
      <c r="A11" s="56" t="s">
        <v>64</v>
      </c>
      <c r="B11" s="486"/>
      <c r="C11" s="487"/>
      <c r="D11" s="487"/>
      <c r="E11" s="487"/>
      <c r="F11" s="487"/>
      <c r="G11" s="487"/>
      <c r="H11" s="487"/>
      <c r="I11" s="487"/>
      <c r="J11" s="488"/>
      <c r="K11" s="340"/>
    </row>
    <row r="12" spans="1:11" ht="28.5" customHeight="1" thickTop="1" thickBot="1">
      <c r="A12" s="56" t="s">
        <v>21</v>
      </c>
      <c r="B12" s="437">
        <f>SUM(B4:J11)</f>
        <v>0</v>
      </c>
      <c r="C12" s="438"/>
      <c r="D12" s="438"/>
      <c r="E12" s="438"/>
      <c r="F12" s="438"/>
      <c r="G12" s="438"/>
      <c r="H12" s="438"/>
      <c r="I12" s="438"/>
      <c r="J12" s="458"/>
    </row>
    <row r="13" spans="1:11" ht="13.5" thickTop="1"/>
  </sheetData>
  <mergeCells count="9">
    <mergeCell ref="B4:J4"/>
    <mergeCell ref="B5:J5"/>
    <mergeCell ref="B6:J6"/>
    <mergeCell ref="B7:J7"/>
    <mergeCell ref="B12:J12"/>
    <mergeCell ref="B8:J8"/>
    <mergeCell ref="B9:J9"/>
    <mergeCell ref="B10:J10"/>
    <mergeCell ref="B11:J11"/>
  </mergeCells>
  <phoneticPr fontId="1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8"/>
  <sheetViews>
    <sheetView workbookViewId="0">
      <selection activeCell="E4" sqref="E4:L4"/>
    </sheetView>
  </sheetViews>
  <sheetFormatPr defaultColWidth="4.7265625" defaultRowHeight="43.5" customHeight="1"/>
  <cols>
    <col min="1" max="1" width="4.7265625" style="403" customWidth="1"/>
    <col min="2" max="2" width="17.08984375" style="403" customWidth="1"/>
    <col min="3" max="3" width="6.7265625" style="403" bestFit="1" customWidth="1"/>
    <col min="4" max="4" width="31.6328125" style="403" bestFit="1" customWidth="1"/>
    <col min="5" max="12" width="3.08984375" style="403" customWidth="1"/>
    <col min="13" max="255" width="9" style="403" customWidth="1"/>
    <col min="256" max="16384" width="4.7265625" style="403"/>
  </cols>
  <sheetData>
    <row r="1" spans="1:256" ht="43.5" customHeight="1">
      <c r="A1" s="400" t="s">
        <v>549</v>
      </c>
      <c r="B1" s="401"/>
      <c r="C1" s="402"/>
      <c r="D1" s="401"/>
      <c r="E1" s="401"/>
      <c r="F1" s="401"/>
    </row>
    <row r="2" spans="1:256" ht="43.5" customHeight="1">
      <c r="L2" s="404" t="s">
        <v>550</v>
      </c>
    </row>
    <row r="3" spans="1:256" ht="43.5" customHeight="1">
      <c r="A3" s="522" t="s">
        <v>551</v>
      </c>
      <c r="B3" s="523"/>
      <c r="C3" s="523"/>
      <c r="D3" s="406" t="s">
        <v>552</v>
      </c>
      <c r="E3" s="524" t="s">
        <v>553</v>
      </c>
      <c r="F3" s="524"/>
      <c r="G3" s="524"/>
      <c r="H3" s="524"/>
      <c r="I3" s="524"/>
      <c r="J3" s="524"/>
      <c r="K3" s="524"/>
      <c r="L3" s="524"/>
    </row>
    <row r="4" spans="1:256" ht="43.5" customHeight="1">
      <c r="A4" s="525" t="s">
        <v>554</v>
      </c>
      <c r="B4" s="405" t="s">
        <v>555</v>
      </c>
      <c r="C4" s="407" t="s">
        <v>556</v>
      </c>
      <c r="D4" s="417" t="s">
        <v>557</v>
      </c>
      <c r="E4" s="519"/>
      <c r="F4" s="520"/>
      <c r="G4" s="520"/>
      <c r="H4" s="520"/>
      <c r="I4" s="520"/>
      <c r="J4" s="520"/>
      <c r="K4" s="520"/>
      <c r="L4" s="521"/>
    </row>
    <row r="5" spans="1:256" ht="43.5" customHeight="1">
      <c r="A5" s="526"/>
      <c r="B5" s="405" t="s">
        <v>558</v>
      </c>
      <c r="C5" s="407" t="s">
        <v>559</v>
      </c>
      <c r="D5" s="418" t="s">
        <v>560</v>
      </c>
      <c r="E5" s="519"/>
      <c r="F5" s="520"/>
      <c r="G5" s="520"/>
      <c r="H5" s="520"/>
      <c r="I5" s="520"/>
      <c r="J5" s="520"/>
      <c r="K5" s="520"/>
      <c r="L5" s="521"/>
    </row>
    <row r="6" spans="1:256" ht="43.5" customHeight="1">
      <c r="A6" s="526"/>
      <c r="B6" s="405" t="s">
        <v>561</v>
      </c>
      <c r="C6" s="407" t="s">
        <v>562</v>
      </c>
      <c r="D6" s="418" t="s">
        <v>563</v>
      </c>
      <c r="E6" s="519"/>
      <c r="F6" s="520"/>
      <c r="G6" s="520"/>
      <c r="H6" s="520"/>
      <c r="I6" s="520"/>
      <c r="J6" s="520"/>
      <c r="K6" s="520"/>
      <c r="L6" s="521"/>
    </row>
    <row r="7" spans="1:256" ht="43.5" customHeight="1">
      <c r="A7" s="526"/>
      <c r="B7" s="408" t="s">
        <v>564</v>
      </c>
      <c r="C7" s="407" t="s">
        <v>565</v>
      </c>
      <c r="D7" s="418"/>
      <c r="E7" s="519"/>
      <c r="F7" s="520"/>
      <c r="G7" s="520"/>
      <c r="H7" s="520"/>
      <c r="I7" s="520"/>
      <c r="J7" s="520"/>
      <c r="K7" s="520"/>
      <c r="L7" s="521"/>
    </row>
    <row r="8" spans="1:256" ht="43.5" customHeight="1">
      <c r="A8" s="527"/>
      <c r="B8" s="405" t="s">
        <v>566</v>
      </c>
      <c r="C8" s="407" t="s">
        <v>567</v>
      </c>
      <c r="D8" s="418" t="s">
        <v>568</v>
      </c>
      <c r="E8" s="519">
        <f>SUM(E4:L7)</f>
        <v>0</v>
      </c>
      <c r="F8" s="520"/>
      <c r="G8" s="520"/>
      <c r="H8" s="520"/>
      <c r="I8" s="520"/>
      <c r="J8" s="520"/>
      <c r="K8" s="520"/>
      <c r="L8" s="521"/>
    </row>
    <row r="9" spans="1:256" ht="43.5" customHeight="1">
      <c r="A9" s="403" t="s">
        <v>569</v>
      </c>
      <c r="B9" s="409"/>
      <c r="C9" s="410"/>
      <c r="D9" s="411"/>
      <c r="E9" s="411"/>
      <c r="F9" s="411"/>
      <c r="G9" s="411"/>
      <c r="H9" s="411"/>
      <c r="I9" s="411"/>
      <c r="J9" s="411"/>
      <c r="K9" s="411"/>
      <c r="L9" s="411"/>
      <c r="M9" s="411"/>
      <c r="N9" s="411"/>
      <c r="O9" s="411"/>
      <c r="P9" s="411"/>
      <c r="Q9" s="411"/>
      <c r="R9" s="411"/>
      <c r="S9" s="411"/>
      <c r="T9" s="411"/>
      <c r="U9" s="411"/>
      <c r="V9" s="411"/>
      <c r="W9" s="411"/>
      <c r="X9" s="411"/>
      <c r="Y9" s="411"/>
      <c r="Z9" s="411"/>
      <c r="AA9" s="411"/>
      <c r="AB9" s="411"/>
      <c r="AC9" s="411"/>
      <c r="AD9" s="411"/>
      <c r="AE9" s="411"/>
      <c r="AF9" s="411"/>
      <c r="AG9" s="411"/>
      <c r="AH9" s="411"/>
      <c r="AI9" s="411"/>
      <c r="AJ9" s="411"/>
      <c r="AK9" s="411"/>
      <c r="AL9" s="411"/>
      <c r="AM9" s="411"/>
      <c r="AN9" s="411"/>
      <c r="AO9" s="411"/>
      <c r="AP9" s="411"/>
      <c r="AQ9" s="411"/>
      <c r="AR9" s="411"/>
      <c r="AS9" s="411"/>
      <c r="AT9" s="411"/>
      <c r="AU9" s="411"/>
      <c r="AV9" s="411"/>
      <c r="AW9" s="411"/>
      <c r="AX9" s="411"/>
      <c r="AY9" s="411"/>
      <c r="AZ9" s="411"/>
      <c r="BA9" s="411"/>
      <c r="BB9" s="411"/>
      <c r="BC9" s="411"/>
      <c r="BD9" s="411"/>
      <c r="BE9" s="411"/>
      <c r="BF9" s="411"/>
      <c r="BG9" s="411"/>
      <c r="BH9" s="411"/>
      <c r="BI9" s="411"/>
      <c r="BJ9" s="411"/>
      <c r="BK9" s="411"/>
      <c r="BL9" s="411"/>
      <c r="BM9" s="411"/>
      <c r="BN9" s="411"/>
      <c r="BO9" s="411"/>
      <c r="BP9" s="411"/>
      <c r="BQ9" s="411"/>
      <c r="BR9" s="411"/>
      <c r="BS9" s="411"/>
      <c r="BT9" s="411"/>
      <c r="BU9" s="411"/>
      <c r="BV9" s="411"/>
      <c r="BW9" s="411"/>
      <c r="BX9" s="411"/>
      <c r="BY9" s="411"/>
      <c r="BZ9" s="411"/>
      <c r="CA9" s="411"/>
      <c r="CB9" s="411"/>
      <c r="CC9" s="411"/>
      <c r="CD9" s="411"/>
      <c r="CE9" s="411"/>
      <c r="CF9" s="411"/>
      <c r="CG9" s="411"/>
      <c r="CH9" s="411"/>
      <c r="CI9" s="411"/>
      <c r="CJ9" s="411"/>
      <c r="CK9" s="411"/>
      <c r="CL9" s="411"/>
      <c r="CM9" s="411"/>
      <c r="CN9" s="411"/>
      <c r="CO9" s="411"/>
      <c r="CP9" s="411"/>
      <c r="CQ9" s="411"/>
      <c r="CR9" s="411"/>
      <c r="CS9" s="411"/>
      <c r="CT9" s="411"/>
      <c r="CU9" s="411"/>
      <c r="CV9" s="411"/>
      <c r="CW9" s="411"/>
      <c r="CX9" s="411"/>
      <c r="CY9" s="411"/>
      <c r="CZ9" s="411"/>
      <c r="DA9" s="411"/>
      <c r="DB9" s="411"/>
      <c r="DC9" s="411"/>
      <c r="DD9" s="411"/>
      <c r="DE9" s="411"/>
      <c r="DF9" s="411"/>
      <c r="DG9" s="411"/>
      <c r="DH9" s="411"/>
      <c r="DI9" s="411"/>
      <c r="DJ9" s="411"/>
      <c r="DK9" s="411"/>
      <c r="DL9" s="411"/>
      <c r="DM9" s="411"/>
      <c r="DN9" s="411"/>
      <c r="DO9" s="411"/>
      <c r="DP9" s="411"/>
      <c r="DQ9" s="411"/>
      <c r="DR9" s="411"/>
      <c r="DS9" s="411"/>
      <c r="DT9" s="411"/>
      <c r="DU9" s="411"/>
      <c r="DV9" s="411"/>
      <c r="DW9" s="411"/>
      <c r="DX9" s="411"/>
      <c r="DY9" s="411"/>
      <c r="DZ9" s="411"/>
      <c r="EA9" s="411"/>
      <c r="EB9" s="411"/>
      <c r="EC9" s="411"/>
      <c r="ED9" s="411"/>
      <c r="EE9" s="411"/>
      <c r="EF9" s="411"/>
      <c r="EG9" s="411"/>
      <c r="EH9" s="411"/>
      <c r="EI9" s="411"/>
      <c r="EJ9" s="411"/>
      <c r="EK9" s="411"/>
      <c r="EL9" s="411"/>
      <c r="EM9" s="411"/>
      <c r="EN9" s="411"/>
      <c r="EO9" s="411"/>
      <c r="EP9" s="411"/>
      <c r="EQ9" s="411"/>
      <c r="ER9" s="411"/>
      <c r="ES9" s="411"/>
      <c r="ET9" s="411"/>
      <c r="EU9" s="411"/>
      <c r="EV9" s="411"/>
      <c r="EW9" s="411"/>
      <c r="EX9" s="411"/>
      <c r="EY9" s="411"/>
      <c r="EZ9" s="411"/>
      <c r="FA9" s="411"/>
      <c r="FB9" s="411"/>
      <c r="FC9" s="411"/>
      <c r="FD9" s="411"/>
      <c r="FE9" s="411"/>
      <c r="FF9" s="411"/>
      <c r="FG9" s="411"/>
      <c r="FH9" s="411"/>
      <c r="FI9" s="411"/>
      <c r="FJ9" s="411"/>
      <c r="FK9" s="411"/>
      <c r="FL9" s="411"/>
      <c r="FM9" s="411"/>
      <c r="FN9" s="411"/>
      <c r="FO9" s="411"/>
      <c r="FP9" s="411"/>
      <c r="FQ9" s="411"/>
      <c r="FR9" s="411"/>
      <c r="FS9" s="411"/>
      <c r="FT9" s="411"/>
      <c r="FU9" s="411"/>
      <c r="FV9" s="411"/>
      <c r="FW9" s="411"/>
      <c r="FX9" s="411"/>
      <c r="FY9" s="411"/>
      <c r="FZ9" s="411"/>
      <c r="GA9" s="411"/>
      <c r="GB9" s="411"/>
      <c r="GC9" s="411"/>
      <c r="GD9" s="411"/>
      <c r="GE9" s="411"/>
      <c r="GF9" s="411"/>
      <c r="GG9" s="411"/>
      <c r="GH9" s="411"/>
      <c r="GI9" s="411"/>
      <c r="GJ9" s="411"/>
      <c r="GK9" s="411"/>
      <c r="GL9" s="411"/>
      <c r="GM9" s="411"/>
      <c r="GN9" s="411"/>
      <c r="GO9" s="411"/>
      <c r="GP9" s="411"/>
      <c r="GQ9" s="411"/>
      <c r="GR9" s="411"/>
      <c r="GS9" s="411"/>
      <c r="GT9" s="411"/>
      <c r="GU9" s="411"/>
      <c r="GV9" s="411"/>
      <c r="GW9" s="411"/>
      <c r="GX9" s="411"/>
      <c r="GY9" s="411"/>
      <c r="GZ9" s="411"/>
      <c r="HA9" s="411"/>
      <c r="HB9" s="411"/>
      <c r="HC9" s="411"/>
      <c r="HD9" s="411"/>
      <c r="HE9" s="411"/>
      <c r="HF9" s="411"/>
      <c r="HG9" s="411"/>
      <c r="HH9" s="411"/>
      <c r="HI9" s="411"/>
      <c r="HJ9" s="411"/>
      <c r="HK9" s="411"/>
      <c r="HL9" s="411"/>
      <c r="HM9" s="411"/>
      <c r="HN9" s="411"/>
      <c r="HO9" s="411"/>
      <c r="HP9" s="411"/>
      <c r="HQ9" s="411"/>
      <c r="HR9" s="411"/>
      <c r="HS9" s="411"/>
      <c r="HT9" s="411"/>
      <c r="HU9" s="411"/>
      <c r="HV9" s="411"/>
      <c r="HW9" s="411"/>
      <c r="HX9" s="411"/>
      <c r="HY9" s="411"/>
      <c r="HZ9" s="411"/>
      <c r="IA9" s="411"/>
      <c r="IB9" s="411"/>
      <c r="IC9" s="411"/>
      <c r="ID9" s="411"/>
      <c r="IE9" s="411"/>
      <c r="IF9" s="411"/>
      <c r="IG9" s="411"/>
      <c r="IH9" s="411"/>
      <c r="II9" s="411"/>
      <c r="IJ9" s="411"/>
      <c r="IK9" s="411"/>
      <c r="IL9" s="411"/>
      <c r="IM9" s="411"/>
      <c r="IN9" s="411"/>
      <c r="IO9" s="411"/>
      <c r="IP9" s="411"/>
      <c r="IQ9" s="411"/>
      <c r="IR9" s="411"/>
      <c r="IS9" s="411"/>
      <c r="IT9" s="411"/>
      <c r="IU9" s="411"/>
      <c r="IV9" s="411"/>
    </row>
    <row r="10" spans="1:256" ht="43.5" customHeight="1">
      <c r="A10" s="412"/>
      <c r="B10" s="413"/>
      <c r="C10" s="414"/>
      <c r="D10" s="411"/>
      <c r="E10" s="411"/>
      <c r="F10" s="411"/>
      <c r="G10" s="411"/>
      <c r="H10" s="411"/>
      <c r="I10" s="411"/>
      <c r="J10" s="411"/>
      <c r="K10" s="411"/>
      <c r="L10" s="404" t="s">
        <v>550</v>
      </c>
      <c r="M10" s="411"/>
      <c r="N10" s="411"/>
      <c r="O10" s="411"/>
      <c r="P10" s="411"/>
      <c r="Q10" s="411"/>
      <c r="R10" s="411"/>
      <c r="S10" s="411"/>
      <c r="T10" s="411"/>
      <c r="U10" s="411"/>
      <c r="V10" s="411"/>
      <c r="W10" s="411"/>
      <c r="X10" s="411"/>
      <c r="Y10" s="411"/>
      <c r="Z10" s="411"/>
      <c r="AA10" s="411"/>
      <c r="AB10" s="411"/>
      <c r="AC10" s="411"/>
      <c r="AD10" s="411"/>
      <c r="AE10" s="411"/>
      <c r="AF10" s="411"/>
      <c r="AG10" s="411"/>
      <c r="AH10" s="411"/>
      <c r="AI10" s="411"/>
      <c r="AJ10" s="411"/>
      <c r="AK10" s="411"/>
      <c r="AL10" s="411"/>
      <c r="AM10" s="411"/>
      <c r="AN10" s="411"/>
      <c r="AO10" s="411"/>
      <c r="AP10" s="411"/>
      <c r="AQ10" s="411"/>
      <c r="AR10" s="411"/>
      <c r="AS10" s="411"/>
      <c r="AT10" s="411"/>
      <c r="AU10" s="411"/>
      <c r="AV10" s="411"/>
      <c r="AW10" s="411"/>
      <c r="AX10" s="411"/>
      <c r="AY10" s="411"/>
      <c r="AZ10" s="411"/>
      <c r="BA10" s="411"/>
      <c r="BB10" s="411"/>
      <c r="BC10" s="411"/>
      <c r="BD10" s="411"/>
      <c r="BE10" s="411"/>
      <c r="BF10" s="411"/>
      <c r="BG10" s="411"/>
      <c r="BH10" s="411"/>
      <c r="BI10" s="411"/>
      <c r="BJ10" s="411"/>
      <c r="BK10" s="411"/>
      <c r="BL10" s="411"/>
      <c r="BM10" s="411"/>
      <c r="BN10" s="411"/>
      <c r="BO10" s="411"/>
      <c r="BP10" s="411"/>
      <c r="BQ10" s="411"/>
      <c r="BR10" s="411"/>
      <c r="BS10" s="411"/>
      <c r="BT10" s="411"/>
      <c r="BU10" s="411"/>
      <c r="BV10" s="411"/>
      <c r="BW10" s="411"/>
      <c r="BX10" s="411"/>
      <c r="BY10" s="411"/>
      <c r="BZ10" s="411"/>
      <c r="CA10" s="411"/>
      <c r="CB10" s="411"/>
      <c r="CC10" s="411"/>
      <c r="CD10" s="411"/>
      <c r="CE10" s="411"/>
      <c r="CF10" s="411"/>
      <c r="CG10" s="411"/>
      <c r="CH10" s="411"/>
      <c r="CI10" s="411"/>
      <c r="CJ10" s="411"/>
      <c r="CK10" s="411"/>
      <c r="CL10" s="411"/>
      <c r="CM10" s="411"/>
      <c r="CN10" s="411"/>
      <c r="CO10" s="411"/>
      <c r="CP10" s="411"/>
      <c r="CQ10" s="411"/>
      <c r="CR10" s="411"/>
      <c r="CS10" s="411"/>
      <c r="CT10" s="411"/>
      <c r="CU10" s="411"/>
      <c r="CV10" s="411"/>
      <c r="CW10" s="411"/>
      <c r="CX10" s="411"/>
      <c r="CY10" s="411"/>
      <c r="CZ10" s="411"/>
      <c r="DA10" s="411"/>
      <c r="DB10" s="411"/>
      <c r="DC10" s="411"/>
      <c r="DD10" s="411"/>
      <c r="DE10" s="411"/>
      <c r="DF10" s="411"/>
      <c r="DG10" s="411"/>
      <c r="DH10" s="411"/>
      <c r="DI10" s="411"/>
      <c r="DJ10" s="411"/>
      <c r="DK10" s="411"/>
      <c r="DL10" s="411"/>
      <c r="DM10" s="411"/>
      <c r="DN10" s="411"/>
      <c r="DO10" s="411"/>
      <c r="DP10" s="411"/>
      <c r="DQ10" s="411"/>
      <c r="DR10" s="411"/>
      <c r="DS10" s="411"/>
      <c r="DT10" s="411"/>
      <c r="DU10" s="411"/>
      <c r="DV10" s="411"/>
      <c r="DW10" s="411"/>
      <c r="DX10" s="411"/>
      <c r="DY10" s="411"/>
      <c r="DZ10" s="411"/>
      <c r="EA10" s="411"/>
      <c r="EB10" s="411"/>
      <c r="EC10" s="411"/>
      <c r="ED10" s="411"/>
      <c r="EE10" s="411"/>
      <c r="EF10" s="411"/>
      <c r="EG10" s="411"/>
      <c r="EH10" s="411"/>
      <c r="EI10" s="411"/>
      <c r="EJ10" s="411"/>
      <c r="EK10" s="411"/>
      <c r="EL10" s="411"/>
      <c r="EM10" s="411"/>
      <c r="EN10" s="411"/>
      <c r="EO10" s="411"/>
      <c r="EP10" s="411"/>
      <c r="EQ10" s="411"/>
      <c r="ER10" s="411"/>
      <c r="ES10" s="411"/>
      <c r="ET10" s="411"/>
      <c r="EU10" s="411"/>
      <c r="EV10" s="411"/>
      <c r="EW10" s="411"/>
      <c r="EX10" s="411"/>
      <c r="EY10" s="411"/>
      <c r="EZ10" s="411"/>
      <c r="FA10" s="411"/>
      <c r="FB10" s="411"/>
      <c r="FC10" s="411"/>
      <c r="FD10" s="411"/>
      <c r="FE10" s="411"/>
      <c r="FF10" s="411"/>
      <c r="FG10" s="411"/>
      <c r="FH10" s="411"/>
      <c r="FI10" s="411"/>
      <c r="FJ10" s="411"/>
      <c r="FK10" s="411"/>
      <c r="FL10" s="411"/>
      <c r="FM10" s="411"/>
      <c r="FN10" s="411"/>
      <c r="FO10" s="411"/>
      <c r="FP10" s="411"/>
      <c r="FQ10" s="411"/>
      <c r="FR10" s="411"/>
      <c r="FS10" s="411"/>
      <c r="FT10" s="411"/>
      <c r="FU10" s="411"/>
      <c r="FV10" s="411"/>
      <c r="FW10" s="411"/>
      <c r="FX10" s="411"/>
      <c r="FY10" s="411"/>
      <c r="FZ10" s="411"/>
      <c r="GA10" s="411"/>
      <c r="GB10" s="411"/>
      <c r="GC10" s="411"/>
      <c r="GD10" s="411"/>
      <c r="GE10" s="411"/>
      <c r="GF10" s="411"/>
      <c r="GG10" s="411"/>
      <c r="GH10" s="411"/>
      <c r="GI10" s="411"/>
      <c r="GJ10" s="411"/>
      <c r="GK10" s="411"/>
      <c r="GL10" s="411"/>
      <c r="GM10" s="411"/>
      <c r="GN10" s="411"/>
      <c r="GO10" s="411"/>
      <c r="GP10" s="411"/>
      <c r="GQ10" s="411"/>
      <c r="GR10" s="411"/>
      <c r="GS10" s="411"/>
      <c r="GT10" s="411"/>
      <c r="GU10" s="411"/>
      <c r="GV10" s="411"/>
      <c r="GW10" s="411"/>
      <c r="GX10" s="411"/>
      <c r="GY10" s="411"/>
      <c r="GZ10" s="411"/>
      <c r="HA10" s="411"/>
      <c r="HB10" s="411"/>
      <c r="HC10" s="411"/>
      <c r="HD10" s="411"/>
      <c r="HE10" s="411"/>
      <c r="HF10" s="411"/>
      <c r="HG10" s="411"/>
      <c r="HH10" s="411"/>
      <c r="HI10" s="411"/>
      <c r="HJ10" s="411"/>
      <c r="HK10" s="411"/>
      <c r="HL10" s="411"/>
      <c r="HM10" s="411"/>
      <c r="HN10" s="411"/>
      <c r="HO10" s="411"/>
      <c r="HP10" s="411"/>
      <c r="HQ10" s="411"/>
      <c r="HR10" s="411"/>
      <c r="HS10" s="411"/>
      <c r="HT10" s="411"/>
      <c r="HU10" s="411"/>
      <c r="HV10" s="411"/>
      <c r="HW10" s="411"/>
      <c r="HX10" s="411"/>
      <c r="HY10" s="411"/>
      <c r="HZ10" s="411"/>
      <c r="IA10" s="411"/>
      <c r="IB10" s="411"/>
      <c r="IC10" s="411"/>
      <c r="ID10" s="411"/>
      <c r="IE10" s="411"/>
      <c r="IF10" s="411"/>
      <c r="IG10" s="411"/>
      <c r="IH10" s="411"/>
      <c r="II10" s="411"/>
      <c r="IJ10" s="411"/>
      <c r="IK10" s="411"/>
      <c r="IL10" s="411"/>
      <c r="IM10" s="411"/>
      <c r="IN10" s="411"/>
      <c r="IO10" s="411"/>
      <c r="IP10" s="411"/>
      <c r="IQ10" s="411"/>
      <c r="IR10" s="411"/>
      <c r="IS10" s="411"/>
      <c r="IT10" s="411"/>
      <c r="IU10" s="411"/>
      <c r="IV10" s="411"/>
    </row>
    <row r="11" spans="1:256" ht="43.5" customHeight="1">
      <c r="A11" s="522" t="s">
        <v>551</v>
      </c>
      <c r="B11" s="523"/>
      <c r="C11" s="523"/>
      <c r="D11" s="406" t="s">
        <v>552</v>
      </c>
      <c r="E11" s="524" t="s">
        <v>553</v>
      </c>
      <c r="F11" s="524"/>
      <c r="G11" s="524"/>
      <c r="H11" s="524"/>
      <c r="I11" s="524"/>
      <c r="J11" s="524"/>
      <c r="K11" s="524"/>
      <c r="L11" s="524"/>
    </row>
    <row r="12" spans="1:256" ht="43.5" customHeight="1">
      <c r="A12" s="415"/>
      <c r="B12" s="405" t="s">
        <v>555</v>
      </c>
      <c r="C12" s="407" t="s">
        <v>570</v>
      </c>
      <c r="D12" s="418" t="s">
        <v>571</v>
      </c>
      <c r="E12" s="519"/>
      <c r="F12" s="520"/>
      <c r="G12" s="520"/>
      <c r="H12" s="520"/>
      <c r="I12" s="520"/>
      <c r="J12" s="520"/>
      <c r="K12" s="520"/>
      <c r="L12" s="521"/>
    </row>
    <row r="13" spans="1:256" ht="43.5" customHeight="1">
      <c r="A13" s="526" t="s">
        <v>572</v>
      </c>
      <c r="B13" s="405" t="s">
        <v>558</v>
      </c>
      <c r="C13" s="407" t="s">
        <v>573</v>
      </c>
      <c r="D13" s="418" t="s">
        <v>574</v>
      </c>
      <c r="E13" s="519"/>
      <c r="F13" s="520"/>
      <c r="G13" s="520"/>
      <c r="H13" s="520"/>
      <c r="I13" s="520"/>
      <c r="J13" s="520"/>
      <c r="K13" s="520"/>
      <c r="L13" s="521"/>
    </row>
    <row r="14" spans="1:256" ht="43.5" customHeight="1">
      <c r="A14" s="526"/>
      <c r="B14" s="405" t="s">
        <v>561</v>
      </c>
      <c r="C14" s="407" t="s">
        <v>575</v>
      </c>
      <c r="D14" s="418" t="s">
        <v>576</v>
      </c>
      <c r="E14" s="519"/>
      <c r="F14" s="520"/>
      <c r="G14" s="520"/>
      <c r="H14" s="520"/>
      <c r="I14" s="520"/>
      <c r="J14" s="520"/>
      <c r="K14" s="520"/>
      <c r="L14" s="521"/>
    </row>
    <row r="15" spans="1:256" ht="43.5" customHeight="1">
      <c r="A15" s="526"/>
      <c r="B15" s="405" t="s">
        <v>577</v>
      </c>
      <c r="C15" s="407" t="s">
        <v>578</v>
      </c>
      <c r="D15" s="418"/>
      <c r="E15" s="519"/>
      <c r="F15" s="520"/>
      <c r="G15" s="520"/>
      <c r="H15" s="520"/>
      <c r="I15" s="520"/>
      <c r="J15" s="520"/>
      <c r="K15" s="520"/>
      <c r="L15" s="521"/>
    </row>
    <row r="16" spans="1:256" ht="43.5" customHeight="1">
      <c r="A16" s="526"/>
      <c r="B16" s="408" t="s">
        <v>564</v>
      </c>
      <c r="C16" s="407" t="s">
        <v>579</v>
      </c>
      <c r="D16" s="418"/>
      <c r="E16" s="519"/>
      <c r="F16" s="520"/>
      <c r="G16" s="520"/>
      <c r="H16" s="520"/>
      <c r="I16" s="520"/>
      <c r="J16" s="520"/>
      <c r="K16" s="520"/>
      <c r="L16" s="521"/>
    </row>
    <row r="17" spans="1:12" ht="43.5" customHeight="1">
      <c r="A17" s="416"/>
      <c r="B17" s="405" t="s">
        <v>566</v>
      </c>
      <c r="C17" s="407" t="s">
        <v>498</v>
      </c>
      <c r="D17" s="418" t="s">
        <v>580</v>
      </c>
      <c r="E17" s="519">
        <f>SUM(E12:L16)</f>
        <v>0</v>
      </c>
      <c r="F17" s="520"/>
      <c r="G17" s="520"/>
      <c r="H17" s="520"/>
      <c r="I17" s="520"/>
      <c r="J17" s="520"/>
      <c r="K17" s="520"/>
      <c r="L17" s="521"/>
    </row>
    <row r="18" spans="1:12" ht="43.5" customHeight="1">
      <c r="A18" s="403" t="s">
        <v>581</v>
      </c>
    </row>
  </sheetData>
  <mergeCells count="17">
    <mergeCell ref="A13:A16"/>
    <mergeCell ref="E4:L4"/>
    <mergeCell ref="E5:L5"/>
    <mergeCell ref="E6:L6"/>
    <mergeCell ref="E7:L7"/>
    <mergeCell ref="A3:C3"/>
    <mergeCell ref="E3:L3"/>
    <mergeCell ref="A4:A8"/>
    <mergeCell ref="A11:C11"/>
    <mergeCell ref="E11:L11"/>
    <mergeCell ref="E17:L17"/>
    <mergeCell ref="E8:L8"/>
    <mergeCell ref="E12:L12"/>
    <mergeCell ref="E13:L13"/>
    <mergeCell ref="E14:L14"/>
    <mergeCell ref="E15:L15"/>
    <mergeCell ref="E16:L16"/>
  </mergeCells>
  <phoneticPr fontId="1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3"/>
  <sheetViews>
    <sheetView workbookViewId="0">
      <selection activeCell="G4" sqref="G4"/>
    </sheetView>
  </sheetViews>
  <sheetFormatPr defaultColWidth="4.7265625" defaultRowHeight="43.5" customHeight="1"/>
  <cols>
    <col min="1" max="12" width="8" style="403" customWidth="1"/>
    <col min="13" max="255" width="9" style="403" customWidth="1"/>
    <col min="256" max="16384" width="4.7265625" style="403"/>
  </cols>
  <sheetData>
    <row r="1" spans="1:12" ht="43.5" customHeight="1">
      <c r="A1" s="400" t="s">
        <v>600</v>
      </c>
      <c r="B1" s="401"/>
      <c r="C1" s="402"/>
      <c r="D1" s="401"/>
      <c r="E1" s="401"/>
      <c r="F1" s="401"/>
    </row>
    <row r="2" spans="1:12" ht="43.5" customHeight="1">
      <c r="A2" s="528" t="s">
        <v>593</v>
      </c>
      <c r="B2" s="529"/>
      <c r="C2" s="529"/>
      <c r="D2" s="529"/>
      <c r="E2" s="529"/>
      <c r="F2" s="529"/>
      <c r="G2" s="529"/>
      <c r="H2" s="529"/>
      <c r="I2" s="529"/>
      <c r="J2" s="529"/>
      <c r="K2" s="529"/>
      <c r="L2" s="529"/>
    </row>
    <row r="3" spans="1:12" ht="130.5" customHeight="1">
      <c r="A3" s="530" t="s">
        <v>594</v>
      </c>
      <c r="B3" s="531"/>
      <c r="C3" s="531"/>
      <c r="D3" s="531"/>
      <c r="E3" s="531"/>
      <c r="F3" s="531"/>
      <c r="G3" s="531"/>
      <c r="H3" s="531"/>
      <c r="I3" s="531"/>
      <c r="J3" s="531"/>
      <c r="K3" s="531"/>
      <c r="L3" s="532"/>
    </row>
  </sheetData>
  <mergeCells count="2">
    <mergeCell ref="A2:L2"/>
    <mergeCell ref="A3:L3"/>
  </mergeCells>
  <phoneticPr fontId="12"/>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第1,2,3表</vt:lpstr>
      <vt:lpstr>第４表</vt:lpstr>
      <vt:lpstr>第５表</vt:lpstr>
      <vt:lpstr>第6,7表</vt:lpstr>
      <vt:lpstr>第８表</vt:lpstr>
      <vt:lpstr>第９表</vt:lpstr>
      <vt:lpstr>第１０表</vt:lpstr>
      <vt:lpstr>第１1表</vt:lpstr>
      <vt:lpstr>チェックリスト</vt:lpstr>
      <vt:lpstr>データ資料</vt:lpstr>
      <vt:lpstr>データ資料!DB</vt:lpstr>
      <vt:lpstr>チェックリスト!Print_Area</vt:lpstr>
      <vt:lpstr>データ資料!Print_Area</vt:lpstr>
      <vt:lpstr>第４表!Print_Area</vt:lpstr>
      <vt:lpstr>第５表!Print_Area</vt:lpstr>
      <vt:lpstr>'第6,7表'!Print_Area</vt:lpstr>
      <vt:lpstr>第８表!Print_Area</vt:lpstr>
      <vt:lpstr>第９表!Print_Area</vt:lpstr>
      <vt:lpstr>表紙!Print_Area</vt:lpstr>
      <vt:lpstr>データ資料!Print_Titles</vt:lpstr>
      <vt:lpstr>データ資料!事業者</vt:lpstr>
    </vt:vector>
  </TitlesOfParts>
  <Company>運輸省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本省</dc:creator>
  <cp:lastModifiedBy>登田 啓太郎</cp:lastModifiedBy>
  <cp:lastPrinted>2023-07-20T01:59:25Z</cp:lastPrinted>
  <dcterms:created xsi:type="dcterms:W3CDTF">2000-03-09T02:50:24Z</dcterms:created>
  <dcterms:modified xsi:type="dcterms:W3CDTF">2024-08-29T04:49:14Z</dcterms:modified>
</cp:coreProperties>
</file>