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6\5月\"/>
    </mc:Choice>
  </mc:AlternateContent>
  <xr:revisionPtr revIDLastSave="0" documentId="13_ncr:1_{FC881C8D-1489-4F02-9B6D-23055CB47CF7}" xr6:coauthVersionLast="47" xr6:coauthVersionMax="47" xr10:uidLastSave="{00000000-0000-0000-0000-000000000000}"/>
  <bookViews>
    <workbookView xWindow="-120" yWindow="-120" windowWidth="29040" windowHeight="15720" xr2:uid="{D2BCB336-0A0C-444C-B606-90D7894BD9BB}"/>
  </bookViews>
  <sheets>
    <sheet name="（新）2-１（普通・小型）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'（新）2-１（普通・小型）'!$A$8:$AA$25</definedName>
    <definedName name="Module1.社内配布用印刷" localSheetId="0">[1]!Module1.社内配布用印刷</definedName>
    <definedName name="Module1.社内配布用印刷">[1]!Module1.社内配布用印刷</definedName>
    <definedName name="Module1.提出用印刷" localSheetId="0">[1]!Module1.提出用印刷</definedName>
    <definedName name="Module1.提出用印刷">[1]!Module1.提出用印刷</definedName>
    <definedName name="_xlnm.Print_Area" localSheetId="0">'（新）2-１（普通・小型）'!$A$2:$V$26</definedName>
    <definedName name="_xlnm.Print_Titles" localSheetId="0">'（新）2-１（普通・小型）'!$3:$8</definedName>
    <definedName name="_xlnm.Print_Titles">[2]乗用・ＲＶ車!$1:$7</definedName>
    <definedName name="っｄ">[3]!社内配布用印刷</definedName>
    <definedName name="削">[3]!社内配布用印刷</definedName>
    <definedName name="削除">[1]!Module1.社内配布用印刷</definedName>
    <definedName name="削除した">[1]!Module1.提出用印刷</definedName>
    <definedName name="削除したもの">[1]!新型構変選択</definedName>
    <definedName name="削除中">[1]!製作者選択</definedName>
    <definedName name="社内配布用印刷" localSheetId="0">[3]!社内配布用印刷</definedName>
    <definedName name="社内配布用印刷">[3]!社内配布用印刷</definedName>
    <definedName name="新型構変選択" localSheetId="0">[1]!新型構変選択</definedName>
    <definedName name="新型構変選択">[1]!新型構変選択</definedName>
    <definedName name="製作者選択" localSheetId="0">[1]!製作者選択</definedName>
    <definedName name="製作者選択">[1]!製作者選択</definedName>
    <definedName name="提出用印刷" localSheetId="0">[3]!提出用印刷</definedName>
    <definedName name="提出用印刷">[3]!提出用印刷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9" i="1" l="1"/>
  <c r="U9" i="1"/>
  <c r="X9" i="1"/>
  <c r="V9" i="1" s="1"/>
  <c r="M10" i="1"/>
  <c r="U10" i="1"/>
  <c r="X10" i="1"/>
  <c r="V10" i="1" s="1"/>
  <c r="M11" i="1"/>
  <c r="U11" i="1"/>
  <c r="X11" i="1"/>
  <c r="V11" i="1" s="1"/>
  <c r="M12" i="1"/>
  <c r="U12" i="1"/>
  <c r="X12" i="1"/>
  <c r="V12" i="1" s="1"/>
  <c r="M13" i="1"/>
  <c r="U13" i="1"/>
  <c r="X13" i="1"/>
  <c r="V13" i="1" s="1"/>
  <c r="M14" i="1"/>
  <c r="U14" i="1"/>
  <c r="X14" i="1"/>
  <c r="V14" i="1" s="1"/>
  <c r="M15" i="1"/>
  <c r="U15" i="1"/>
  <c r="X15" i="1"/>
  <c r="V15" i="1" s="1"/>
  <c r="M16" i="1"/>
  <c r="U16" i="1"/>
  <c r="X16" i="1"/>
  <c r="V16" i="1" s="1"/>
  <c r="M17" i="1"/>
  <c r="U17" i="1"/>
  <c r="X17" i="1"/>
  <c r="V17" i="1" s="1"/>
  <c r="M18" i="1"/>
  <c r="U18" i="1"/>
  <c r="X18" i="1"/>
  <c r="V18" i="1" s="1"/>
  <c r="M19" i="1"/>
  <c r="U19" i="1"/>
  <c r="X19" i="1"/>
  <c r="V19" i="1" s="1"/>
  <c r="M20" i="1"/>
  <c r="U20" i="1"/>
  <c r="X20" i="1"/>
  <c r="V20" i="1" s="1"/>
  <c r="M21" i="1"/>
  <c r="U21" i="1"/>
  <c r="X21" i="1"/>
  <c r="V21" i="1" s="1"/>
  <c r="M22" i="1"/>
  <c r="U22" i="1"/>
  <c r="X22" i="1"/>
  <c r="V22" i="1" s="1"/>
  <c r="M23" i="1"/>
  <c r="U23" i="1"/>
  <c r="X23" i="1"/>
  <c r="V23" i="1" s="1"/>
  <c r="M24" i="1"/>
  <c r="U24" i="1"/>
  <c r="X24" i="1"/>
  <c r="V24" i="1" s="1"/>
  <c r="M25" i="1"/>
  <c r="U25" i="1"/>
  <c r="X25" i="1"/>
  <c r="V25" i="1" s="1"/>
  <c r="X26" i="1"/>
  <c r="X27" i="1"/>
</calcChain>
</file>

<file path=xl/sharedStrings.xml><?xml version="1.0" encoding="utf-8"?>
<sst xmlns="http://schemas.openxmlformats.org/spreadsheetml/2006/main" count="241" uniqueCount="121">
  <si>
    <r>
      <rPr>
        <sz val="8"/>
        <rFont val="ＭＳ Ｐゴシック"/>
        <family val="3"/>
        <charset val="128"/>
      </rPr>
      <t>　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5"/>
  </si>
  <si>
    <r>
      <rPr>
        <sz val="8"/>
        <rFont val="ＭＳ Ｐゴシック"/>
        <family val="3"/>
        <charset val="128"/>
      </rPr>
      <t>　①燃費の異なる要因と関係のない事項は記入しない。</t>
    </r>
    <phoneticPr fontId="5"/>
  </si>
  <si>
    <r>
      <rPr>
        <sz val="8"/>
        <rFont val="ＭＳ Ｐゴシック"/>
        <family val="3"/>
        <charset val="128"/>
      </rPr>
      <t>５．「その他」について、以下に留意し記載する。</t>
    </r>
    <phoneticPr fontId="5"/>
  </si>
  <si>
    <r>
      <rPr>
        <sz val="8"/>
        <rFont val="ＭＳ Ｐゴシック"/>
        <family val="3"/>
        <charset val="128"/>
      </rPr>
      <t>４．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5"/>
  </si>
  <si>
    <r>
      <rPr>
        <sz val="8"/>
        <rFont val="ＭＳ Ｐゴシック"/>
        <family val="3"/>
        <charset val="128"/>
      </rPr>
      <t>３．「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5"/>
  </si>
  <si>
    <r>
      <rPr>
        <sz val="8"/>
        <rFont val="ＭＳ Ｐゴシック"/>
        <family val="3"/>
        <charset val="128"/>
      </rPr>
      <t>２．一つの通称名に複数の型式がある場合は、通称名は大枠に一つ記入。</t>
    </r>
    <phoneticPr fontId="5"/>
  </si>
  <si>
    <r>
      <rPr>
        <sz val="8"/>
        <rFont val="ＭＳ Ｐゴシック"/>
        <family val="3"/>
        <charset val="128"/>
      </rPr>
      <t>１．</t>
    </r>
    <r>
      <rPr>
        <sz val="8"/>
        <rFont val="Arial"/>
        <family val="2"/>
      </rPr>
      <t>WLTC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5"/>
  </si>
  <si>
    <r>
      <rPr>
        <sz val="8"/>
        <rFont val="ＭＳ Ｐゴシック"/>
        <family val="3"/>
        <charset val="128"/>
      </rPr>
      <t>＜記入要領＞</t>
    </r>
    <rPh sb="1" eb="3">
      <t>キニュウ</t>
    </rPh>
    <rPh sb="3" eb="5">
      <t>ヨウリョウ</t>
    </rPh>
    <phoneticPr fontId="5"/>
  </si>
  <si>
    <t/>
  </si>
  <si>
    <r>
      <rPr>
        <sz val="8"/>
        <rFont val="ＭＳ Ｐゴシック"/>
        <family val="3"/>
        <charset val="128"/>
      </rPr>
      <t>広幅</t>
    </r>
    <r>
      <rPr>
        <sz val="8"/>
        <rFont val="Arial"/>
        <family val="2"/>
      </rPr>
      <t>2</t>
    </r>
    <r>
      <rPr>
        <sz val="8"/>
        <rFont val="ＭＳ Ｐゴシック"/>
        <family val="3"/>
        <charset val="128"/>
      </rPr>
      <t>人乗</t>
    </r>
  </si>
  <si>
    <t>A</t>
  </si>
  <si>
    <t>3W</t>
  </si>
  <si>
    <t>V,B</t>
  </si>
  <si>
    <t>構造B1</t>
  </si>
  <si>
    <t>3150～3160</t>
  </si>
  <si>
    <t>2040～2050</t>
  </si>
  <si>
    <t>7AT(E･LTC)</t>
  </si>
  <si>
    <t>2.488</t>
  </si>
  <si>
    <t>QR25</t>
  </si>
  <si>
    <t>3BF-CS8E26</t>
  </si>
  <si>
    <r>
      <rPr>
        <sz val="8"/>
        <rFont val="ＭＳ Ｐゴシック"/>
        <family val="3"/>
        <charset val="128"/>
      </rPr>
      <t>広幅</t>
    </r>
    <r>
      <rPr>
        <sz val="8"/>
        <rFont val="Arial"/>
        <family val="2"/>
      </rPr>
      <t>3/6</t>
    </r>
    <r>
      <rPr>
        <sz val="8"/>
        <rFont val="ＭＳ Ｐゴシック"/>
        <family val="3"/>
        <charset val="128"/>
      </rPr>
      <t>人乗</t>
    </r>
  </si>
  <si>
    <t>3175～3220</t>
  </si>
  <si>
    <t>2010～2040</t>
  </si>
  <si>
    <r>
      <rPr>
        <sz val="8"/>
        <rFont val="ＭＳ Ｐゴシック"/>
        <family val="3"/>
        <charset val="128"/>
      </rPr>
      <t>標準幅</t>
    </r>
  </si>
  <si>
    <t>3045～3165</t>
  </si>
  <si>
    <t>1880～2000</t>
  </si>
  <si>
    <t>3BF-CS8E26</t>
    <phoneticPr fontId="5"/>
  </si>
  <si>
    <r>
      <rPr>
        <sz val="8"/>
        <rFont val="ＭＳ Ｐゴシック"/>
        <family val="3"/>
        <charset val="128"/>
      </rPr>
      <t>広幅</t>
    </r>
    <rPh sb="0" eb="2">
      <t>ヒロハバ</t>
    </rPh>
    <phoneticPr fontId="9"/>
  </si>
  <si>
    <t>R</t>
  </si>
  <si>
    <t>3065～3110</t>
  </si>
  <si>
    <t>1900～1930</t>
  </si>
  <si>
    <t>3BF-CS4E26</t>
  </si>
  <si>
    <t>3100～3235</t>
  </si>
  <si>
    <t>1150～1250</t>
  </si>
  <si>
    <t>1780～1870</t>
  </si>
  <si>
    <t>標準幅</t>
    <rPh sb="0" eb="2">
      <t>ヒョウジュン</t>
    </rPh>
    <rPh sb="2" eb="3">
      <t>ハバ</t>
    </rPh>
    <phoneticPr fontId="9"/>
  </si>
  <si>
    <t>3010～3245</t>
  </si>
  <si>
    <t>1000～1200</t>
  </si>
  <si>
    <t>1880～1950</t>
  </si>
  <si>
    <t>3000～3145</t>
  </si>
  <si>
    <t>1200～1250</t>
  </si>
  <si>
    <t>1680～1760</t>
  </si>
  <si>
    <t>1.998</t>
  </si>
  <si>
    <t>QR20</t>
  </si>
  <si>
    <t>3BF-VR2E26</t>
  </si>
  <si>
    <t>2900～3175</t>
  </si>
  <si>
    <t>1770～1850</t>
  </si>
  <si>
    <t>キャラバン</t>
    <phoneticPr fontId="5"/>
  </si>
  <si>
    <t>V,FI,EP,B</t>
  </si>
  <si>
    <t>構造A</t>
  </si>
  <si>
    <r>
      <t>2105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2190</t>
    </r>
  </si>
  <si>
    <t>4AT(E･LTC)</t>
  </si>
  <si>
    <t>1.597</t>
  </si>
  <si>
    <t>HR16</t>
  </si>
  <si>
    <t>3BF-VNM20</t>
  </si>
  <si>
    <r>
      <t>2055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2160</t>
    </r>
  </si>
  <si>
    <t>1350～1400</t>
  </si>
  <si>
    <t>V,EP</t>
  </si>
  <si>
    <r>
      <t>1955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2040</t>
    </r>
    <phoneticPr fontId="5"/>
  </si>
  <si>
    <r>
      <t>1350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1430</t>
    </r>
    <phoneticPr fontId="5"/>
  </si>
  <si>
    <r>
      <rPr>
        <u/>
        <sz val="8"/>
        <rFont val="ＭＳ Ｐゴシック"/>
        <family val="3"/>
        <charset val="128"/>
      </rPr>
      <t>☆☆☆☆</t>
    </r>
  </si>
  <si>
    <t>F</t>
  </si>
  <si>
    <t>V,EP,I,FI,B,C</t>
    <phoneticPr fontId="5"/>
  </si>
  <si>
    <r>
      <t>2015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2070</t>
    </r>
    <phoneticPr fontId="5"/>
  </si>
  <si>
    <r>
      <t>1260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1310</t>
    </r>
    <phoneticPr fontId="5"/>
  </si>
  <si>
    <t>CVT</t>
  </si>
  <si>
    <t>5BF-VM20</t>
  </si>
  <si>
    <r>
      <t>2045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2080</t>
    </r>
    <phoneticPr fontId="5"/>
  </si>
  <si>
    <t>ＮＶ２００　バネット</t>
  </si>
  <si>
    <t>1740～1765</t>
  </si>
  <si>
    <t>1230～1240</t>
  </si>
  <si>
    <t>3BF-VZNY12</t>
  </si>
  <si>
    <r>
      <t>1740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1765</t>
    </r>
    <phoneticPr fontId="5"/>
  </si>
  <si>
    <r>
      <t>1230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1240</t>
    </r>
    <phoneticPr fontId="5"/>
  </si>
  <si>
    <t>☆☆☆☆</t>
  </si>
  <si>
    <t>I,V,FI,EP,B,C</t>
  </si>
  <si>
    <t>1700～1725</t>
  </si>
  <si>
    <t>1140～1150</t>
  </si>
  <si>
    <t>CVT(E･LTC)</t>
  </si>
  <si>
    <t>1.498</t>
  </si>
  <si>
    <t>HR15</t>
  </si>
  <si>
    <t>5BF-VY12</t>
  </si>
  <si>
    <t>5BF-VY12</t>
    <phoneticPr fontId="5"/>
  </si>
  <si>
    <t>ＡＤ</t>
  </si>
  <si>
    <t>ニッサン</t>
  </si>
  <si>
    <r>
      <rPr>
        <sz val="8"/>
        <rFont val="ＭＳ Ｐゴシック"/>
        <family val="3"/>
        <charset val="128"/>
      </rPr>
      <t>レベル</t>
    </r>
  </si>
  <si>
    <r>
      <rPr>
        <sz val="8"/>
        <rFont val="ＭＳ Ｐゴシック"/>
        <family val="3"/>
        <charset val="128"/>
      </rPr>
      <t>形式</t>
    </r>
    <phoneticPr fontId="5"/>
  </si>
  <si>
    <r>
      <rPr>
        <sz val="8"/>
        <rFont val="ＭＳ Ｐゴシック"/>
        <family val="3"/>
        <charset val="128"/>
      </rPr>
      <t>対策</t>
    </r>
  </si>
  <si>
    <r>
      <rPr>
        <sz val="8"/>
        <rFont val="ＭＳ Ｐゴシック"/>
        <family val="3"/>
        <charset val="128"/>
      </rPr>
      <t>対策</t>
    </r>
    <rPh sb="0" eb="2">
      <t>タイサク</t>
    </rPh>
    <phoneticPr fontId="5"/>
  </si>
  <si>
    <r>
      <rPr>
        <sz val="8"/>
        <rFont val="ＭＳ Ｐゴシック"/>
        <family val="3"/>
        <charset val="128"/>
      </rPr>
      <t>ガス認定</t>
    </r>
  </si>
  <si>
    <r>
      <rPr>
        <sz val="8"/>
        <rFont val="ＭＳ Ｐゴシック"/>
        <family val="3"/>
        <charset val="128"/>
      </rPr>
      <t>その他</t>
    </r>
  </si>
  <si>
    <r>
      <rPr>
        <sz val="8"/>
        <rFont val="ＭＳ Ｐゴシック"/>
        <family val="3"/>
        <charset val="128"/>
      </rPr>
      <t>駆動</t>
    </r>
    <phoneticPr fontId="5"/>
  </si>
  <si>
    <r>
      <rPr>
        <sz val="8"/>
        <rFont val="ＭＳ Ｐゴシック"/>
        <family val="3"/>
        <charset val="128"/>
      </rPr>
      <t>出ガス</t>
    </r>
  </si>
  <si>
    <r>
      <rPr>
        <sz val="8"/>
        <rFont val="ＭＳ Ｐゴシック"/>
        <family val="3"/>
        <charset val="128"/>
      </rPr>
      <t>改善</t>
    </r>
    <rPh sb="0" eb="2">
      <t>カイゼン</t>
    </rPh>
    <phoneticPr fontId="5"/>
  </si>
  <si>
    <r>
      <rPr>
        <sz val="8"/>
        <rFont val="ＭＳ Ｐゴシック"/>
        <family val="3"/>
        <charset val="128"/>
      </rPr>
      <t>低排出</t>
    </r>
  </si>
  <si>
    <r>
      <rPr>
        <sz val="8"/>
        <rFont val="ＭＳ Ｐゴシック"/>
        <family val="3"/>
        <charset val="128"/>
      </rPr>
      <t>主要排</t>
    </r>
  </si>
  <si>
    <r>
      <rPr>
        <sz val="8"/>
        <rFont val="ＭＳ Ｐゴシック"/>
        <family val="3"/>
        <charset val="128"/>
      </rPr>
      <t>燃費</t>
    </r>
  </si>
  <si>
    <r>
      <rPr>
        <sz val="8"/>
        <rFont val="ＭＳ Ｐゴシック"/>
        <family val="3"/>
        <charset val="128"/>
      </rPr>
      <t xml:space="preserve">総排
気量
</t>
    </r>
    <r>
      <rPr>
        <sz val="8"/>
        <rFont val="Arial"/>
        <family val="2"/>
      </rPr>
      <t>(L)</t>
    </r>
    <rPh sb="3" eb="4">
      <t>キ</t>
    </rPh>
    <rPh sb="4" eb="5">
      <t>リョウ</t>
    </rPh>
    <phoneticPr fontId="5"/>
  </si>
  <si>
    <r>
      <rPr>
        <sz val="8"/>
        <rFont val="ＭＳ Ｐゴシック"/>
        <family val="3"/>
        <charset val="128"/>
      </rPr>
      <t>型式</t>
    </r>
  </si>
  <si>
    <r>
      <rPr>
        <sz val="8"/>
        <rFont val="ＭＳ Ｐゴシック"/>
        <family val="3"/>
        <charset val="128"/>
      </rPr>
      <t>（参考）</t>
    </r>
    <rPh sb="1" eb="3">
      <t>サンコウ</t>
    </rPh>
    <phoneticPr fontId="5"/>
  </si>
  <si>
    <r>
      <rPr>
        <sz val="8"/>
        <rFont val="ＭＳ Ｐゴシック"/>
        <family val="3"/>
        <charset val="128"/>
      </rPr>
      <t>その他燃費値の異なる要因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5"/>
  </si>
  <si>
    <r>
      <rPr>
        <sz val="8"/>
        <rFont val="ＭＳ Ｐゴシック"/>
        <family val="3"/>
        <charset val="128"/>
      </rPr>
      <t>主要</t>
    </r>
    <rPh sb="0" eb="2">
      <t>シュヨウ</t>
    </rPh>
    <phoneticPr fontId="5"/>
  </si>
  <si>
    <r>
      <rPr>
        <sz val="8"/>
        <rFont val="ＭＳ Ｐゴシック"/>
        <family val="3"/>
        <charset val="128"/>
      </rPr>
      <t>令和４年度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レイワ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5"/>
  </si>
  <si>
    <r>
      <rPr>
        <sz val="8"/>
        <rFont val="ＭＳ Ｐゴシック"/>
        <family val="3"/>
        <charset val="128"/>
      </rPr>
      <t>平成27年度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5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</si>
  <si>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5"/>
  </si>
  <si>
    <r>
      <rPr>
        <sz val="8"/>
        <rFont val="ＭＳ Ｐゴシック"/>
        <family val="3"/>
        <charset val="128"/>
      </rPr>
      <t xml:space="preserve">燃費値
</t>
    </r>
    <r>
      <rPr>
        <sz val="8"/>
        <rFont val="Arial"/>
        <family val="2"/>
      </rPr>
      <t>(km/L)</t>
    </r>
    <rPh sb="0" eb="2">
      <t>ネンピ</t>
    </rPh>
    <rPh sb="2" eb="3">
      <t>チ</t>
    </rPh>
    <phoneticPr fontId="5"/>
  </si>
  <si>
    <t>令和4年度
燃費基準
達成・向上
達成レベル</t>
    <rPh sb="0" eb="2">
      <t>レイワ</t>
    </rPh>
    <rPh sb="3" eb="5">
      <t>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5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</si>
  <si>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5"/>
  </si>
  <si>
    <r>
      <t>WLTC</t>
    </r>
    <r>
      <rPr>
        <sz val="8"/>
        <rFont val="ＭＳ Ｐゴシック"/>
        <family val="3"/>
        <charset val="128"/>
      </rPr>
      <t>モード</t>
    </r>
    <phoneticPr fontId="5"/>
  </si>
  <si>
    <r>
      <rPr>
        <sz val="8"/>
        <rFont val="ＭＳ Ｐゴシック"/>
        <family val="3"/>
        <charset val="128"/>
      </rPr>
      <t>自動車の
構造</t>
    </r>
    <rPh sb="0" eb="3">
      <t>ジドウシャ</t>
    </rPh>
    <rPh sb="5" eb="7">
      <t>コウゾウ</t>
    </rPh>
    <phoneticPr fontId="5"/>
  </si>
  <si>
    <r>
      <rPr>
        <sz val="8"/>
        <rFont val="ＭＳ Ｐゴシック"/>
        <family val="3"/>
        <charset val="128"/>
      </rPr>
      <t xml:space="preserve">車両総重量
</t>
    </r>
    <r>
      <rPr>
        <sz val="8"/>
        <rFont val="Arial"/>
        <family val="2"/>
      </rPr>
      <t>(kg)</t>
    </r>
    <phoneticPr fontId="5"/>
  </si>
  <si>
    <r>
      <rPr>
        <sz val="8"/>
        <rFont val="ＭＳ Ｐゴシック"/>
        <family val="3"/>
        <charset val="128"/>
      </rPr>
      <t xml:space="preserve">最大積載量
</t>
    </r>
    <r>
      <rPr>
        <sz val="8"/>
        <rFont val="Arial"/>
        <family val="2"/>
      </rPr>
      <t>(kg)</t>
    </r>
    <rPh sb="0" eb="2">
      <t>サイダイ</t>
    </rPh>
    <rPh sb="2" eb="5">
      <t>セキサイリョウ</t>
    </rPh>
    <phoneticPr fontId="5"/>
  </si>
  <si>
    <r>
      <rPr>
        <sz val="8"/>
        <rFont val="ＭＳ Ｐゴシック"/>
        <family val="3"/>
        <charset val="128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5"/>
  </si>
  <si>
    <r>
      <rPr>
        <sz val="8"/>
        <rFont val="ＭＳ Ｐゴシック"/>
        <family val="3"/>
        <charset val="128"/>
      </rPr>
      <t>変速装置の
型式及び
変速段数</t>
    </r>
    <rPh sb="0" eb="2">
      <t>ヘンソク</t>
    </rPh>
    <rPh sb="2" eb="4">
      <t>ソウチ</t>
    </rPh>
    <rPh sb="6" eb="8">
      <t>カタシキ</t>
    </rPh>
    <rPh sb="8" eb="9">
      <t>オヨ</t>
    </rPh>
    <rPh sb="11" eb="13">
      <t>ヘンソク</t>
    </rPh>
    <rPh sb="13" eb="15">
      <t>ダンスウ</t>
    </rPh>
    <phoneticPr fontId="5"/>
  </si>
  <si>
    <r>
      <rPr>
        <sz val="8"/>
        <rFont val="ＭＳ Ｐゴシック"/>
        <family val="3"/>
        <charset val="128"/>
      </rPr>
      <t>原動機</t>
    </r>
  </si>
  <si>
    <r>
      <rPr>
        <sz val="8"/>
        <rFont val="ＭＳ Ｐゴシック"/>
        <family val="3"/>
        <charset val="128"/>
      </rPr>
      <t>通称名</t>
    </r>
  </si>
  <si>
    <r>
      <rPr>
        <sz val="8"/>
        <rFont val="ＭＳ Ｐゴシック"/>
        <family val="3"/>
        <charset val="128"/>
      </rPr>
      <t>車名</t>
    </r>
    <rPh sb="0" eb="2">
      <t>シャメイ</t>
    </rPh>
    <phoneticPr fontId="5"/>
  </si>
  <si>
    <r>
      <rPr>
        <sz val="8"/>
        <rFont val="ＭＳ Ｐゴシック"/>
        <family val="3"/>
        <charset val="128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Yu Gothic"/>
        <family val="3"/>
        <charset val="128"/>
      </rPr>
      <t>令和</t>
    </r>
    <r>
      <rPr>
        <sz val="8"/>
        <rFont val="Arial"/>
        <family val="2"/>
      </rPr>
      <t>4</t>
    </r>
    <r>
      <rPr>
        <sz val="8"/>
        <rFont val="Yu Gothic"/>
        <family val="3"/>
        <charset val="128"/>
      </rPr>
      <t>年度</t>
    </r>
    <r>
      <rPr>
        <sz val="8"/>
        <rFont val="ＭＳ Ｐゴシック"/>
        <family val="3"/>
        <charset val="128"/>
      </rPr>
      <t>）</t>
    </r>
    <rPh sb="12" eb="14">
      <t>レイワ</t>
    </rPh>
    <rPh sb="15" eb="17">
      <t>ネンド</t>
    </rPh>
    <phoneticPr fontId="5"/>
  </si>
  <si>
    <r>
      <rPr>
        <b/>
        <sz val="12"/>
        <rFont val="ＭＳ Ｐゴシック"/>
        <family val="3"/>
        <charset val="128"/>
      </rPr>
      <t>ガソリン貨物車（普通・小型）</t>
    </r>
    <rPh sb="4" eb="7">
      <t>カモツシャ</t>
    </rPh>
    <rPh sb="8" eb="10">
      <t>フツウ</t>
    </rPh>
    <rPh sb="11" eb="13">
      <t>コガタ</t>
    </rPh>
    <phoneticPr fontId="5"/>
  </si>
  <si>
    <r>
      <rPr>
        <sz val="8"/>
        <rFont val="ＭＳ Ｐゴシック"/>
        <family val="3"/>
        <charset val="128"/>
      </rPr>
      <t>日産自動車株式会社</t>
    </r>
    <phoneticPr fontId="5"/>
  </si>
  <si>
    <r>
      <rPr>
        <sz val="8"/>
        <rFont val="ＭＳ Ｐゴシック"/>
        <family val="3"/>
        <charset val="128"/>
      </rPr>
      <t>当該自動車の製造又は輸入の事業を行う者の氏名又は名称　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</si>
</sst>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);[Red]\(0.0\)"/>
    <numFmt numFmtId="177" formatCode="0_);[Red]\(0\)"/>
    <numFmt numFmtId="178" formatCode="0.0"/>
    <numFmt numFmtId="179" formatCode="0.000"/>
  </numFmts>
  <fonts count="18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Arial"/>
      <family val="2"/>
    </font>
    <font>
      <sz val="6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u/>
      <sz val="8"/>
      <name val="Arial"/>
      <family val="2"/>
    </font>
    <font>
      <b/>
      <sz val="10"/>
      <name val="Arial"/>
      <family val="2"/>
    </font>
    <font>
      <sz val="11"/>
      <color indexed="10"/>
      <name val="ＭＳ Ｐゴシック"/>
      <family val="3"/>
      <charset val="128"/>
    </font>
    <font>
      <sz val="8"/>
      <name val="ＭＳ ゴシック"/>
      <family val="3"/>
      <charset val="128"/>
    </font>
    <font>
      <u/>
      <sz val="8"/>
      <name val="ＭＳ Ｐゴシック"/>
      <family val="3"/>
      <charset val="128"/>
    </font>
    <font>
      <sz val="8"/>
      <name val="Yu Gothic"/>
      <family val="3"/>
      <charset val="128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12"/>
      <name val="Arial"/>
      <family val="2"/>
    </font>
    <font>
      <b/>
      <u/>
      <sz val="12"/>
      <name val="Arial"/>
      <family val="2"/>
    </font>
    <font>
      <b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6" fillId="0" borderId="0">
      <alignment vertical="center"/>
    </xf>
    <xf numFmtId="0" fontId="1" fillId="0" borderId="0"/>
  </cellStyleXfs>
  <cellXfs count="101">
    <xf numFmtId="0" fontId="0" fillId="0" borderId="0" xfId="0">
      <alignment vertical="center"/>
    </xf>
    <xf numFmtId="0" fontId="2" fillId="0" borderId="0" xfId="1" applyFont="1"/>
    <xf numFmtId="0" fontId="2" fillId="0" borderId="0" xfId="1" applyFont="1" applyAlignment="1">
      <alignment horizontal="center" vertical="center"/>
    </xf>
    <xf numFmtId="0" fontId="2" fillId="0" borderId="0" xfId="2" applyFont="1">
      <alignment vertical="center"/>
    </xf>
    <xf numFmtId="0" fontId="2" fillId="0" borderId="1" xfId="1" applyFont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7" fillId="0" borderId="3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176" fontId="2" fillId="0" borderId="4" xfId="2" applyNumberFormat="1" applyFont="1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center" wrapText="1"/>
    </xf>
    <xf numFmtId="177" fontId="8" fillId="0" borderId="6" xfId="3" applyNumberFormat="1" applyFont="1" applyBorder="1" applyAlignment="1">
      <alignment horizontal="center" vertical="center" wrapText="1"/>
    </xf>
    <xf numFmtId="176" fontId="8" fillId="0" borderId="7" xfId="2" applyNumberFormat="1" applyFont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 wrapText="1"/>
    </xf>
    <xf numFmtId="0" fontId="2" fillId="0" borderId="1" xfId="2" applyFont="1" applyBorder="1" applyAlignment="1">
      <alignment vertical="center" wrapText="1"/>
    </xf>
    <xf numFmtId="0" fontId="2" fillId="0" borderId="8" xfId="2" applyFont="1" applyBorder="1" applyAlignment="1">
      <alignment vertical="center" wrapText="1"/>
    </xf>
    <xf numFmtId="0" fontId="2" fillId="0" borderId="9" xfId="2" applyFont="1" applyBorder="1" applyAlignment="1">
      <alignment vertical="center" wrapText="1"/>
    </xf>
    <xf numFmtId="0" fontId="2" fillId="0" borderId="9" xfId="1" applyFont="1" applyBorder="1" applyAlignment="1" applyProtection="1">
      <alignment vertical="center"/>
      <protection locked="0"/>
    </xf>
    <xf numFmtId="177" fontId="8" fillId="0" borderId="10" xfId="3" applyNumberFormat="1" applyFont="1" applyBorder="1" applyAlignment="1">
      <alignment horizontal="center" vertical="center" wrapText="1"/>
    </xf>
    <xf numFmtId="176" fontId="8" fillId="0" borderId="5" xfId="2" applyNumberFormat="1" applyFont="1" applyBorder="1" applyAlignment="1">
      <alignment horizontal="center" vertical="center" wrapText="1"/>
    </xf>
    <xf numFmtId="0" fontId="2" fillId="0" borderId="11" xfId="2" applyFont="1" applyBorder="1" applyAlignment="1">
      <alignment vertical="center" wrapText="1"/>
    </xf>
    <xf numFmtId="0" fontId="2" fillId="0" borderId="12" xfId="2" applyFont="1" applyBorder="1" applyAlignment="1">
      <alignment vertical="center" wrapText="1"/>
    </xf>
    <xf numFmtId="0" fontId="2" fillId="0" borderId="12" xfId="1" applyFont="1" applyBorder="1" applyAlignment="1" applyProtection="1">
      <alignment vertical="center"/>
      <protection locked="0"/>
    </xf>
    <xf numFmtId="0" fontId="2" fillId="0" borderId="1" xfId="2" quotePrefix="1" applyFont="1" applyBorder="1" applyAlignment="1">
      <alignment horizontal="left" vertical="center" wrapText="1"/>
    </xf>
    <xf numFmtId="0" fontId="2" fillId="0" borderId="2" xfId="3" applyFont="1" applyBorder="1" applyAlignment="1">
      <alignment horizontal="center" vertical="center"/>
    </xf>
    <xf numFmtId="0" fontId="10" fillId="0" borderId="11" xfId="2" applyFont="1" applyBorder="1" applyAlignment="1">
      <alignment vertical="center" wrapText="1"/>
    </xf>
    <xf numFmtId="0" fontId="7" fillId="0" borderId="3" xfId="1" applyFont="1" applyBorder="1" applyAlignment="1" applyProtection="1">
      <alignment horizontal="center" vertical="center"/>
      <protection locked="0"/>
    </xf>
    <xf numFmtId="0" fontId="2" fillId="0" borderId="4" xfId="2" applyFont="1" applyBorder="1" applyAlignment="1">
      <alignment vertical="center" wrapText="1"/>
    </xf>
    <xf numFmtId="0" fontId="2" fillId="0" borderId="8" xfId="1" applyFont="1" applyBorder="1" applyAlignment="1" applyProtection="1">
      <alignment vertical="center"/>
      <protection locked="0"/>
    </xf>
    <xf numFmtId="0" fontId="2" fillId="0" borderId="11" xfId="1" applyFont="1" applyBorder="1" applyAlignment="1" applyProtection="1">
      <alignment vertical="center"/>
      <protection locked="0"/>
    </xf>
    <xf numFmtId="0" fontId="2" fillId="0" borderId="1" xfId="2" quotePrefix="1" applyFont="1" applyBorder="1" applyAlignment="1">
      <alignment horizontal="center" vertical="center" wrapText="1"/>
    </xf>
    <xf numFmtId="0" fontId="2" fillId="0" borderId="1" xfId="1" applyFont="1" applyBorder="1" applyAlignment="1" applyProtection="1">
      <alignment horizontal="center" vertical="center"/>
      <protection locked="0"/>
    </xf>
    <xf numFmtId="0" fontId="2" fillId="0" borderId="1" xfId="1" applyFont="1" applyBorder="1" applyAlignment="1" applyProtection="1">
      <alignment horizontal="center" vertical="center" wrapText="1"/>
      <protection locked="0"/>
    </xf>
    <xf numFmtId="178" fontId="8" fillId="0" borderId="5" xfId="1" quotePrefix="1" applyNumberFormat="1" applyFont="1" applyBorder="1" applyAlignment="1" applyProtection="1">
      <alignment horizontal="center" vertical="center" wrapText="1"/>
      <protection locked="0"/>
    </xf>
    <xf numFmtId="0" fontId="2" fillId="0" borderId="1" xfId="1" quotePrefix="1" applyFont="1" applyBorder="1" applyAlignment="1" applyProtection="1">
      <alignment horizontal="center" vertical="center"/>
      <protection locked="0"/>
    </xf>
    <xf numFmtId="179" fontId="2" fillId="0" borderId="1" xfId="1" applyNumberFormat="1" applyFont="1" applyBorder="1" applyAlignment="1" applyProtection="1">
      <alignment horizontal="center" vertical="center"/>
      <protection locked="0"/>
    </xf>
    <xf numFmtId="0" fontId="2" fillId="0" borderId="4" xfId="1" applyFont="1" applyBorder="1" applyAlignment="1" applyProtection="1">
      <alignment horizontal="left" vertical="center"/>
      <protection locked="0"/>
    </xf>
    <xf numFmtId="0" fontId="2" fillId="0" borderId="1" xfId="3" applyFont="1" applyBorder="1" applyAlignment="1">
      <alignment horizontal="center" vertical="center"/>
    </xf>
    <xf numFmtId="0" fontId="2" fillId="0" borderId="11" xfId="1" applyFont="1" applyBorder="1" applyAlignment="1" applyProtection="1">
      <alignment horizontal="left" vertical="center"/>
      <protection locked="0"/>
    </xf>
    <xf numFmtId="0" fontId="2" fillId="0" borderId="13" xfId="1" applyFont="1" applyBorder="1" applyAlignment="1" applyProtection="1">
      <alignment vertical="center"/>
      <protection locked="0"/>
    </xf>
    <xf numFmtId="0" fontId="2" fillId="0" borderId="14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10" fillId="0" borderId="8" xfId="2" applyFont="1" applyBorder="1" applyAlignment="1">
      <alignment vertical="center" wrapText="1"/>
    </xf>
    <xf numFmtId="0" fontId="2" fillId="0" borderId="0" xfId="2" applyFont="1" applyProtection="1">
      <alignment vertical="center"/>
      <protection locked="0"/>
    </xf>
    <xf numFmtId="0" fontId="2" fillId="0" borderId="4" xfId="2" quotePrefix="1" applyFont="1" applyBorder="1" applyAlignment="1">
      <alignment horizontal="left" vertical="center" wrapText="1"/>
    </xf>
    <xf numFmtId="0" fontId="12" fillId="0" borderId="15" xfId="2" applyFont="1" applyBorder="1" applyAlignment="1">
      <alignment vertical="center" wrapText="1"/>
    </xf>
    <xf numFmtId="0" fontId="2" fillId="0" borderId="16" xfId="1" applyFont="1" applyBorder="1" applyAlignment="1" applyProtection="1">
      <alignment vertical="center"/>
      <protection locked="0"/>
    </xf>
    <xf numFmtId="0" fontId="2" fillId="3" borderId="1" xfId="3" applyFont="1" applyFill="1" applyBorder="1" applyAlignment="1">
      <alignment horizontal="center" vertical="center" wrapText="1"/>
    </xf>
    <xf numFmtId="0" fontId="2" fillId="3" borderId="17" xfId="3" applyFont="1" applyFill="1" applyBorder="1" applyAlignment="1">
      <alignment horizontal="center" vertical="center" wrapText="1"/>
    </xf>
    <xf numFmtId="0" fontId="2" fillId="0" borderId="18" xfId="1" applyFont="1" applyBorder="1" applyAlignment="1">
      <alignment horizontal="center"/>
    </xf>
    <xf numFmtId="0" fontId="2" fillId="0" borderId="8" xfId="1" applyFont="1" applyBorder="1"/>
    <xf numFmtId="0" fontId="2" fillId="0" borderId="8" xfId="1" applyFont="1" applyBorder="1" applyAlignment="1">
      <alignment horizontal="center"/>
    </xf>
    <xf numFmtId="0" fontId="2" fillId="0" borderId="8" xfId="1" applyFont="1" applyBorder="1" applyAlignment="1">
      <alignment horizontal="center" vertical="center"/>
    </xf>
    <xf numFmtId="0" fontId="2" fillId="2" borderId="1" xfId="3" applyFont="1" applyFill="1" applyBorder="1" applyAlignment="1">
      <alignment horizontal="center" vertical="center"/>
    </xf>
    <xf numFmtId="0" fontId="2" fillId="2" borderId="19" xfId="3" applyFont="1" applyFill="1" applyBorder="1" applyAlignment="1">
      <alignment horizontal="center" vertical="center"/>
    </xf>
    <xf numFmtId="0" fontId="2" fillId="3" borderId="20" xfId="1" applyFont="1" applyFill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3" borderId="23" xfId="3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2" fillId="0" borderId="11" xfId="1" applyFont="1" applyBorder="1" applyAlignment="1">
      <alignment horizontal="center"/>
    </xf>
    <xf numFmtId="0" fontId="2" fillId="0" borderId="11" xfId="1" applyFont="1" applyBorder="1" applyAlignment="1">
      <alignment horizontal="center" vertical="center"/>
    </xf>
    <xf numFmtId="0" fontId="2" fillId="2" borderId="24" xfId="3" applyFont="1" applyFill="1" applyBorder="1" applyAlignment="1">
      <alignment horizontal="center" vertical="center"/>
    </xf>
    <xf numFmtId="0" fontId="2" fillId="3" borderId="25" xfId="1" applyFont="1" applyFill="1" applyBorder="1" applyAlignment="1">
      <alignment horizontal="center" vertical="center" wrapText="1"/>
    </xf>
    <xf numFmtId="0" fontId="2" fillId="0" borderId="26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28" xfId="1" applyFont="1" applyBorder="1" applyAlignment="1">
      <alignment horizontal="center"/>
    </xf>
    <xf numFmtId="0" fontId="2" fillId="0" borderId="8" xfId="1" applyFont="1" applyBorder="1" applyAlignment="1">
      <alignment horizontal="center" shrinkToFit="1"/>
    </xf>
    <xf numFmtId="0" fontId="2" fillId="0" borderId="18" xfId="1" applyFont="1" applyBorder="1" applyAlignment="1">
      <alignment horizontal="center" shrinkToFit="1"/>
    </xf>
    <xf numFmtId="0" fontId="2" fillId="0" borderId="9" xfId="1" applyFont="1" applyBorder="1" applyAlignment="1">
      <alignment horizontal="center" shrinkToFit="1"/>
    </xf>
    <xf numFmtId="0" fontId="2" fillId="2" borderId="1" xfId="3" applyFont="1" applyFill="1" applyBorder="1" applyAlignment="1">
      <alignment horizontal="center" vertical="center" wrapText="1"/>
    </xf>
    <xf numFmtId="0" fontId="2" fillId="2" borderId="29" xfId="3" applyFont="1" applyFill="1" applyBorder="1" applyAlignment="1">
      <alignment horizontal="center" vertical="center" wrapText="1"/>
    </xf>
    <xf numFmtId="0" fontId="2" fillId="3" borderId="30" xfId="1" applyFont="1" applyFill="1" applyBorder="1" applyAlignment="1">
      <alignment horizontal="center" vertical="center" wrapText="1"/>
    </xf>
    <xf numFmtId="0" fontId="2" fillId="0" borderId="31" xfId="1" applyFont="1" applyBorder="1" applyAlignment="1">
      <alignment horizontal="center" vertical="center" wrapText="1"/>
    </xf>
    <xf numFmtId="0" fontId="4" fillId="3" borderId="1" xfId="3" applyFont="1" applyFill="1" applyBorder="1" applyAlignment="1">
      <alignment horizontal="center" vertical="center" wrapText="1"/>
    </xf>
    <xf numFmtId="0" fontId="4" fillId="3" borderId="32" xfId="3" applyFont="1" applyFill="1" applyBorder="1" applyAlignment="1">
      <alignment horizontal="center" vertical="center" wrapText="1"/>
    </xf>
    <xf numFmtId="0" fontId="2" fillId="0" borderId="33" xfId="1" applyFont="1" applyBorder="1" applyAlignment="1">
      <alignment horizontal="center"/>
    </xf>
    <xf numFmtId="0" fontId="2" fillId="0" borderId="15" xfId="1" applyFont="1" applyBorder="1" applyAlignment="1">
      <alignment horizontal="center" shrinkToFit="1"/>
    </xf>
    <xf numFmtId="0" fontId="2" fillId="0" borderId="34" xfId="1" applyFont="1" applyBorder="1" applyAlignment="1">
      <alignment horizontal="center" shrinkToFit="1"/>
    </xf>
    <xf numFmtId="0" fontId="2" fillId="0" borderId="13" xfId="1" applyFont="1" applyBorder="1" applyAlignment="1">
      <alignment horizontal="center" shrinkToFit="1"/>
    </xf>
    <xf numFmtId="0" fontId="2" fillId="0" borderId="16" xfId="1" applyFont="1" applyBorder="1" applyAlignment="1">
      <alignment horizontal="center"/>
    </xf>
    <xf numFmtId="0" fontId="2" fillId="4" borderId="34" xfId="1" applyFont="1" applyFill="1" applyBorder="1" applyAlignment="1">
      <alignment horizontal="center"/>
    </xf>
    <xf numFmtId="0" fontId="2" fillId="4" borderId="13" xfId="1" applyFont="1" applyFill="1" applyBorder="1" applyAlignment="1">
      <alignment horizontal="center"/>
    </xf>
    <xf numFmtId="0" fontId="2" fillId="0" borderId="13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/>
    </xf>
    <xf numFmtId="0" fontId="2" fillId="0" borderId="0" xfId="1" quotePrefix="1" applyFont="1" applyAlignment="1">
      <alignment horizontal="right"/>
    </xf>
    <xf numFmtId="0" fontId="2" fillId="0" borderId="0" xfId="1" applyFont="1" applyAlignment="1">
      <alignment horizontal="right"/>
    </xf>
    <xf numFmtId="0" fontId="2" fillId="0" borderId="18" xfId="1" applyFont="1" applyBorder="1"/>
    <xf numFmtId="0" fontId="13" fillId="0" borderId="18" xfId="1" applyFont="1" applyBorder="1"/>
    <xf numFmtId="0" fontId="13" fillId="0" borderId="0" xfId="1" quotePrefix="1" applyFont="1" applyAlignment="1">
      <alignment horizontal="left"/>
    </xf>
    <xf numFmtId="0" fontId="2" fillId="0" borderId="18" xfId="1" applyFont="1" applyBorder="1" applyProtection="1">
      <protection locked="0"/>
    </xf>
    <xf numFmtId="0" fontId="15" fillId="0" borderId="0" xfId="1" applyFont="1"/>
    <xf numFmtId="0" fontId="15" fillId="0" borderId="0" xfId="1" applyFont="1" applyAlignment="1">
      <alignment horizontal="right"/>
    </xf>
    <xf numFmtId="0" fontId="16" fillId="0" borderId="0" xfId="1" applyFont="1"/>
    <xf numFmtId="0" fontId="17" fillId="0" borderId="0" xfId="1" applyFont="1"/>
  </cellXfs>
  <cellStyles count="4">
    <cellStyle name="標準" xfId="0" builtinId="0"/>
    <cellStyle name="標準 2" xfId="1" xr:uid="{106E1561-77F0-4D90-8430-A51D451353DB}"/>
    <cellStyle name="標準 2 2" xfId="2" xr:uid="{E1273C69-A8FC-4C75-B9D5-E838007CC635}"/>
    <cellStyle name="標準 2 3" xfId="3" xr:uid="{5F2FD7E4-E488-483B-B41B-D33A59EA6108}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CPS Gr分担表"/>
      <sheetName val="DATA"/>
      <sheetName val="C3_N DC改造投資"/>
      <sheetName val="Sheet1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 refreshError="1"/>
      <sheetData sheetId="2"/>
      <sheetData sheetId="3" refreshError="1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Sheet1"/>
      <sheetName val="ＴＦ関連Ｐｒｊ日程表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54D46-95DD-4523-897E-1805AA23DF8E}">
  <sheetPr>
    <tabColor theme="9"/>
    <pageSetUpPr fitToPage="1"/>
  </sheetPr>
  <dimension ref="A1:AA34"/>
  <sheetViews>
    <sheetView showGridLines="0" tabSelected="1" view="pageBreakPreview" zoomScale="140" zoomScaleNormal="150" zoomScaleSheetLayoutView="140" workbookViewId="0">
      <selection activeCell="C18" sqref="A2:V25"/>
    </sheetView>
  </sheetViews>
  <sheetFormatPr defaultColWidth="8.25" defaultRowHeight="11.25"/>
  <cols>
    <col min="1" max="1" width="14.625" style="1" customWidth="1"/>
    <col min="2" max="2" width="3.625" style="1" bestFit="1" customWidth="1"/>
    <col min="3" max="3" width="23.25" style="1" customWidth="1"/>
    <col min="4" max="4" width="12.75" style="1" bestFit="1" customWidth="1"/>
    <col min="5" max="5" width="12" style="1" bestFit="1" customWidth="1"/>
    <col min="6" max="6" width="5.375" style="1" bestFit="1" customWidth="1"/>
    <col min="7" max="7" width="11.125" style="1" bestFit="1" customWidth="1"/>
    <col min="8" max="8" width="9.625" style="1" bestFit="1" customWidth="1"/>
    <col min="9" max="10" width="9.625" style="1" customWidth="1"/>
    <col min="11" max="11" width="9.625" style="1" bestFit="1" customWidth="1"/>
    <col min="12" max="12" width="5.375" style="1" bestFit="1" customWidth="1"/>
    <col min="13" max="13" width="8.75" style="1" customWidth="1"/>
    <col min="14" max="15" width="7.75" style="1" customWidth="1"/>
    <col min="16" max="16" width="13.125" style="1" bestFit="1" customWidth="1"/>
    <col min="17" max="17" width="9.125" style="1" bestFit="1" customWidth="1"/>
    <col min="18" max="18" width="5.5" style="1" customWidth="1"/>
    <col min="19" max="19" width="23.125" style="1" bestFit="1" customWidth="1"/>
    <col min="20" max="20" width="10.125" style="1" bestFit="1" customWidth="1"/>
    <col min="21" max="22" width="7.625" style="1" bestFit="1" customWidth="1"/>
    <col min="23" max="16384" width="8.25" style="1"/>
  </cols>
  <sheetData>
    <row r="1" spans="1:25" ht="21.75" customHeight="1">
      <c r="A1" s="100"/>
      <c r="B1" s="99"/>
      <c r="P1" s="98"/>
    </row>
    <row r="2" spans="1:25" ht="15">
      <c r="E2" s="97"/>
      <c r="K2" s="93" t="s">
        <v>120</v>
      </c>
      <c r="L2" s="93"/>
      <c r="M2" s="93"/>
      <c r="N2" s="93"/>
      <c r="O2" s="93"/>
      <c r="P2" s="93"/>
      <c r="Q2" s="96" t="s">
        <v>119</v>
      </c>
      <c r="R2" s="96"/>
      <c r="S2" s="96"/>
      <c r="T2" s="96"/>
      <c r="U2" s="96"/>
      <c r="V2" s="96"/>
    </row>
    <row r="3" spans="1:25" ht="23.25" customHeight="1">
      <c r="A3" s="95" t="s">
        <v>118</v>
      </c>
      <c r="B3" s="94"/>
      <c r="C3" s="93"/>
      <c r="I3" s="93"/>
      <c r="O3" s="92"/>
      <c r="P3" s="92"/>
      <c r="U3" s="91"/>
      <c r="V3" s="91" t="s">
        <v>117</v>
      </c>
    </row>
    <row r="4" spans="1:25" ht="14.1" customHeight="1" thickBot="1">
      <c r="A4" s="70" t="s">
        <v>116</v>
      </c>
      <c r="B4" s="90" t="s">
        <v>115</v>
      </c>
      <c r="C4" s="71"/>
      <c r="D4" s="71"/>
      <c r="E4" s="90" t="s">
        <v>114</v>
      </c>
      <c r="F4" s="71"/>
      <c r="G4" s="69" t="s">
        <v>113</v>
      </c>
      <c r="H4" s="69" t="s">
        <v>112</v>
      </c>
      <c r="I4" s="69" t="s">
        <v>111</v>
      </c>
      <c r="J4" s="69" t="s">
        <v>110</v>
      </c>
      <c r="K4" s="89" t="s">
        <v>109</v>
      </c>
      <c r="L4" s="88" t="s">
        <v>108</v>
      </c>
      <c r="M4" s="87"/>
      <c r="N4" s="87"/>
      <c r="O4" s="87"/>
      <c r="P4" s="86"/>
      <c r="Q4" s="85"/>
      <c r="R4" s="84"/>
      <c r="S4" s="83"/>
      <c r="T4" s="82"/>
      <c r="U4" s="81" t="s">
        <v>107</v>
      </c>
      <c r="V4" s="80" t="s">
        <v>106</v>
      </c>
    </row>
    <row r="5" spans="1:25" ht="13.5" customHeight="1">
      <c r="A5" s="67"/>
      <c r="B5" s="66"/>
      <c r="C5" s="68"/>
      <c r="D5" s="58"/>
      <c r="E5" s="56"/>
      <c r="F5" s="58"/>
      <c r="G5" s="67"/>
      <c r="H5" s="67"/>
      <c r="I5" s="67"/>
      <c r="J5" s="67"/>
      <c r="K5" s="66"/>
      <c r="L5" s="79" t="s">
        <v>105</v>
      </c>
      <c r="M5" s="78" t="s">
        <v>104</v>
      </c>
      <c r="N5" s="77" t="s">
        <v>103</v>
      </c>
      <c r="O5" s="76" t="s">
        <v>102</v>
      </c>
      <c r="P5" s="62" t="s">
        <v>101</v>
      </c>
      <c r="Q5" s="75" t="s">
        <v>100</v>
      </c>
      <c r="R5" s="74"/>
      <c r="S5" s="73"/>
      <c r="T5" s="72" t="s">
        <v>99</v>
      </c>
      <c r="U5" s="59"/>
      <c r="V5" s="46"/>
    </row>
    <row r="6" spans="1:25" ht="13.5" customHeight="1">
      <c r="A6" s="67"/>
      <c r="B6" s="66"/>
      <c r="C6" s="68"/>
      <c r="D6" s="71" t="s">
        <v>98</v>
      </c>
      <c r="E6" s="70" t="s">
        <v>98</v>
      </c>
      <c r="F6" s="69" t="s">
        <v>97</v>
      </c>
      <c r="G6" s="67"/>
      <c r="H6" s="67"/>
      <c r="I6" s="67"/>
      <c r="J6" s="67"/>
      <c r="K6" s="66"/>
      <c r="L6" s="65"/>
      <c r="M6" s="64"/>
      <c r="N6" s="63"/>
      <c r="O6" s="52"/>
      <c r="P6" s="62" t="s">
        <v>96</v>
      </c>
      <c r="Q6" s="61" t="s">
        <v>95</v>
      </c>
      <c r="R6" s="61"/>
      <c r="S6" s="61"/>
      <c r="T6" s="60" t="s">
        <v>94</v>
      </c>
      <c r="U6" s="59"/>
      <c r="V6" s="46"/>
    </row>
    <row r="7" spans="1:25" ht="13.5" customHeight="1">
      <c r="A7" s="67"/>
      <c r="B7" s="66"/>
      <c r="C7" s="68"/>
      <c r="D7" s="68"/>
      <c r="E7" s="67"/>
      <c r="F7" s="67"/>
      <c r="G7" s="67"/>
      <c r="H7" s="67"/>
      <c r="I7" s="67"/>
      <c r="J7" s="67"/>
      <c r="K7" s="66"/>
      <c r="L7" s="65"/>
      <c r="M7" s="64"/>
      <c r="N7" s="63"/>
      <c r="O7" s="52"/>
      <c r="P7" s="62" t="s">
        <v>93</v>
      </c>
      <c r="Q7" s="61" t="s">
        <v>92</v>
      </c>
      <c r="R7" s="61" t="s">
        <v>91</v>
      </c>
      <c r="S7" s="61" t="s">
        <v>90</v>
      </c>
      <c r="T7" s="60" t="s">
        <v>89</v>
      </c>
      <c r="U7" s="59"/>
      <c r="V7" s="46"/>
    </row>
    <row r="8" spans="1:25" ht="13.5" customHeight="1">
      <c r="A8" s="57"/>
      <c r="B8" s="56"/>
      <c r="C8" s="58"/>
      <c r="D8" s="58"/>
      <c r="E8" s="57"/>
      <c r="F8" s="57"/>
      <c r="G8" s="57"/>
      <c r="H8" s="57"/>
      <c r="I8" s="57"/>
      <c r="J8" s="57"/>
      <c r="K8" s="56"/>
      <c r="L8" s="55"/>
      <c r="M8" s="54"/>
      <c r="N8" s="53"/>
      <c r="O8" s="52"/>
      <c r="P8" s="51" t="s">
        <v>88</v>
      </c>
      <c r="Q8" s="50" t="s">
        <v>87</v>
      </c>
      <c r="R8" s="50" t="s">
        <v>86</v>
      </c>
      <c r="S8" s="49"/>
      <c r="T8" s="48" t="s">
        <v>85</v>
      </c>
      <c r="U8" s="47"/>
      <c r="V8" s="46"/>
    </row>
    <row r="9" spans="1:25" ht="24" customHeight="1">
      <c r="A9" s="45" t="s">
        <v>84</v>
      </c>
      <c r="B9" s="38"/>
      <c r="C9" s="44" t="s">
        <v>83</v>
      </c>
      <c r="D9" s="43" t="s">
        <v>82</v>
      </c>
      <c r="E9" s="7" t="s">
        <v>80</v>
      </c>
      <c r="F9" s="7" t="s">
        <v>79</v>
      </c>
      <c r="G9" s="7" t="s">
        <v>78</v>
      </c>
      <c r="H9" s="7" t="s">
        <v>77</v>
      </c>
      <c r="I9" s="7">
        <v>450</v>
      </c>
      <c r="J9" s="7" t="s">
        <v>76</v>
      </c>
      <c r="K9" s="12" t="s">
        <v>49</v>
      </c>
      <c r="L9" s="18">
        <v>16.100000000000001</v>
      </c>
      <c r="M9" s="17">
        <f>IF(L9&gt;0,1/L9*34.6*67.1,"")</f>
        <v>144.20248447204966</v>
      </c>
      <c r="N9" s="8">
        <v>13.3</v>
      </c>
      <c r="O9" s="8">
        <v>18.5</v>
      </c>
      <c r="P9" s="7" t="s">
        <v>75</v>
      </c>
      <c r="Q9" s="7" t="s">
        <v>11</v>
      </c>
      <c r="R9" s="7" t="s">
        <v>61</v>
      </c>
      <c r="S9" s="7"/>
      <c r="T9" s="6" t="s">
        <v>74</v>
      </c>
      <c r="U9" s="23">
        <f>IFERROR(IF(L9&lt;N9,"",(ROUNDDOWN(L9/N9*100,0))),"")</f>
        <v>121</v>
      </c>
      <c r="V9" s="4" t="str">
        <f>IF(X9&lt;90,"",X9)</f>
        <v/>
      </c>
      <c r="X9" s="2">
        <f>IFERROR(ROUNDDOWN(L9/O9*100,0),"")</f>
        <v>87</v>
      </c>
    </row>
    <row r="10" spans="1:25" s="3" customFormat="1" ht="24" customHeight="1">
      <c r="A10" s="42"/>
      <c r="B10" s="21"/>
      <c r="C10" s="24"/>
      <c r="D10" s="13" t="s">
        <v>81</v>
      </c>
      <c r="E10" s="7" t="s">
        <v>80</v>
      </c>
      <c r="F10" s="7" t="s">
        <v>79</v>
      </c>
      <c r="G10" s="7" t="s">
        <v>78</v>
      </c>
      <c r="H10" s="7" t="s">
        <v>77</v>
      </c>
      <c r="I10" s="7">
        <v>450</v>
      </c>
      <c r="J10" s="7" t="s">
        <v>76</v>
      </c>
      <c r="K10" s="12" t="s">
        <v>49</v>
      </c>
      <c r="L10" s="18">
        <v>16</v>
      </c>
      <c r="M10" s="17">
        <f>IF(L10&gt;0,1/L10*34.6*67.1,"")</f>
        <v>145.10374999999999</v>
      </c>
      <c r="N10" s="8">
        <v>13.3</v>
      </c>
      <c r="O10" s="8">
        <v>18.5</v>
      </c>
      <c r="P10" s="7" t="s">
        <v>75</v>
      </c>
      <c r="Q10" s="7" t="s">
        <v>11</v>
      </c>
      <c r="R10" s="7" t="s">
        <v>61</v>
      </c>
      <c r="S10" s="7"/>
      <c r="T10" s="6" t="s">
        <v>74</v>
      </c>
      <c r="U10" s="23">
        <f>IFERROR(IF(L10&lt;N10,"",(ROUNDDOWN(L10/N10*100,0))),"")</f>
        <v>120</v>
      </c>
      <c r="V10" s="4" t="str">
        <f>IF(X10&lt;90,"",X10)</f>
        <v/>
      </c>
      <c r="W10" s="40"/>
      <c r="X10" s="2">
        <f>IFERROR(ROUNDDOWN(L10/O10*100,0),"")</f>
        <v>86</v>
      </c>
      <c r="Y10" s="39"/>
    </row>
    <row r="11" spans="1:25" ht="24" customHeight="1">
      <c r="A11" s="21"/>
      <c r="B11" s="21"/>
      <c r="C11" s="24"/>
      <c r="D11" s="26" t="s">
        <v>71</v>
      </c>
      <c r="E11" s="7" t="s">
        <v>53</v>
      </c>
      <c r="F11" s="7" t="s">
        <v>52</v>
      </c>
      <c r="G11" s="7" t="s">
        <v>51</v>
      </c>
      <c r="H11" s="7" t="s">
        <v>73</v>
      </c>
      <c r="I11" s="7">
        <v>400</v>
      </c>
      <c r="J11" s="29" t="s">
        <v>72</v>
      </c>
      <c r="K11" s="12" t="s">
        <v>49</v>
      </c>
      <c r="L11" s="18">
        <v>12.5</v>
      </c>
      <c r="M11" s="17">
        <f>IF(L11&gt;0,1/L11*34.6*67.1,"")</f>
        <v>185.7328</v>
      </c>
      <c r="N11" s="8">
        <v>13.3</v>
      </c>
      <c r="O11" s="8">
        <v>16.899999999999999</v>
      </c>
      <c r="P11" s="7" t="s">
        <v>48</v>
      </c>
      <c r="Q11" s="7" t="s">
        <v>11</v>
      </c>
      <c r="R11" s="7" t="s">
        <v>10</v>
      </c>
      <c r="S11" s="7"/>
      <c r="T11" s="6"/>
      <c r="U11" s="23" t="str">
        <f>IFERROR(IF(L11&lt;N11,"",(ROUNDDOWN(L11/N11*100,0))),"")</f>
        <v/>
      </c>
      <c r="V11" s="4" t="str">
        <f>IF(X11&lt;90,"",X11)</f>
        <v/>
      </c>
      <c r="X11" s="2">
        <f>IFERROR(ROUNDDOWN(L11/O11*100,0),"")</f>
        <v>73</v>
      </c>
    </row>
    <row r="12" spans="1:25" s="3" customFormat="1" ht="24" customHeight="1">
      <c r="A12" s="42"/>
      <c r="B12" s="21"/>
      <c r="C12" s="41"/>
      <c r="D12" s="13" t="s">
        <v>71</v>
      </c>
      <c r="E12" s="7" t="s">
        <v>53</v>
      </c>
      <c r="F12" s="7" t="s">
        <v>52</v>
      </c>
      <c r="G12" s="7" t="s">
        <v>51</v>
      </c>
      <c r="H12" s="7" t="s">
        <v>70</v>
      </c>
      <c r="I12" s="7">
        <v>400</v>
      </c>
      <c r="J12" s="7" t="s">
        <v>69</v>
      </c>
      <c r="K12" s="12" t="s">
        <v>49</v>
      </c>
      <c r="L12" s="18">
        <v>12.4</v>
      </c>
      <c r="M12" s="17">
        <f>IF(L12&gt;0,1/L12*34.6*67.1,"")</f>
        <v>187.23064516129031</v>
      </c>
      <c r="N12" s="8">
        <v>13.3</v>
      </c>
      <c r="O12" s="8">
        <v>16.899999999999999</v>
      </c>
      <c r="P12" s="7" t="s">
        <v>48</v>
      </c>
      <c r="Q12" s="7" t="s">
        <v>11</v>
      </c>
      <c r="R12" s="7" t="s">
        <v>10</v>
      </c>
      <c r="S12" s="7"/>
      <c r="T12" s="6" t="s">
        <v>8</v>
      </c>
      <c r="U12" s="23" t="str">
        <f>IFERROR(IF(L12&lt;N12,"",(ROUNDDOWN(L12/N12*100,0))),"")</f>
        <v/>
      </c>
      <c r="V12" s="4" t="str">
        <f>IF(X12&lt;90,"",X12)</f>
        <v/>
      </c>
      <c r="W12" s="40"/>
      <c r="X12" s="2">
        <f>IFERROR(ROUNDDOWN(L12/O12*100,0),"")</f>
        <v>73</v>
      </c>
      <c r="Y12" s="39"/>
    </row>
    <row r="13" spans="1:25" ht="24" customHeight="1">
      <c r="A13" s="21"/>
      <c r="B13" s="38"/>
      <c r="C13" s="37" t="s">
        <v>68</v>
      </c>
      <c r="D13" s="35" t="s">
        <v>66</v>
      </c>
      <c r="E13" s="30" t="s">
        <v>53</v>
      </c>
      <c r="F13" s="34" t="s">
        <v>52</v>
      </c>
      <c r="G13" s="31" t="s">
        <v>65</v>
      </c>
      <c r="H13" s="30">
        <v>1320</v>
      </c>
      <c r="I13" s="30">
        <v>650</v>
      </c>
      <c r="J13" s="33" t="s">
        <v>67</v>
      </c>
      <c r="K13" s="30" t="s">
        <v>13</v>
      </c>
      <c r="L13" s="32">
        <v>13.4</v>
      </c>
      <c r="M13" s="17">
        <f>IF(L13&gt;0,1/L13*34.6*67.1,"")</f>
        <v>173.25820895522384</v>
      </c>
      <c r="N13" s="8">
        <v>9.8000000000000007</v>
      </c>
      <c r="O13" s="8">
        <v>13.5</v>
      </c>
      <c r="P13" s="30" t="s">
        <v>62</v>
      </c>
      <c r="Q13" s="31" t="s">
        <v>11</v>
      </c>
      <c r="R13" s="30" t="s">
        <v>61</v>
      </c>
      <c r="S13" s="30"/>
      <c r="T13" s="25" t="s">
        <v>60</v>
      </c>
      <c r="U13" s="23">
        <f>IFERROR(IF(L13&lt;N13,"",(ROUNDDOWN(L13/N13*100,0))),"")</f>
        <v>136</v>
      </c>
      <c r="V13" s="36">
        <f>IF(X13&lt;90,"",X13)</f>
        <v>99</v>
      </c>
      <c r="X13" s="2">
        <f>IFERROR(ROUNDDOWN(L13/O13*100,0),"")</f>
        <v>99</v>
      </c>
    </row>
    <row r="14" spans="1:25" ht="24" customHeight="1">
      <c r="A14" s="21"/>
      <c r="B14" s="21"/>
      <c r="C14" s="24"/>
      <c r="D14" s="35" t="s">
        <v>66</v>
      </c>
      <c r="E14" s="30" t="s">
        <v>53</v>
      </c>
      <c r="F14" s="34" t="s">
        <v>52</v>
      </c>
      <c r="G14" s="31" t="s">
        <v>65</v>
      </c>
      <c r="H14" s="33" t="s">
        <v>64</v>
      </c>
      <c r="I14" s="30">
        <v>650</v>
      </c>
      <c r="J14" s="7" t="s">
        <v>63</v>
      </c>
      <c r="K14" s="30" t="s">
        <v>13</v>
      </c>
      <c r="L14" s="32">
        <v>13.4</v>
      </c>
      <c r="M14" s="17">
        <f>IF(L14&gt;0,1/L14*34.6*67.1,"")</f>
        <v>173.25820895522384</v>
      </c>
      <c r="N14" s="8">
        <v>10.9</v>
      </c>
      <c r="O14" s="8">
        <v>14.7</v>
      </c>
      <c r="P14" s="30" t="s">
        <v>62</v>
      </c>
      <c r="Q14" s="31" t="s">
        <v>11</v>
      </c>
      <c r="R14" s="30" t="s">
        <v>61</v>
      </c>
      <c r="S14" s="30"/>
      <c r="T14" s="25" t="s">
        <v>60</v>
      </c>
      <c r="U14" s="23">
        <f>IFERROR(IF(L14&lt;N14,"",(ROUNDDOWN(L14/N14*100,0))),"")</f>
        <v>122</v>
      </c>
      <c r="V14" s="4">
        <f>IF(X14&lt;90,"",X14)</f>
        <v>91</v>
      </c>
      <c r="X14" s="2">
        <f>IFERROR(ROUNDDOWN(L14/O14*100,0),"")</f>
        <v>91</v>
      </c>
    </row>
    <row r="15" spans="1:25" ht="24" customHeight="1">
      <c r="A15" s="21"/>
      <c r="B15" s="21"/>
      <c r="C15" s="28"/>
      <c r="D15" s="26" t="s">
        <v>54</v>
      </c>
      <c r="E15" s="7" t="s">
        <v>53</v>
      </c>
      <c r="F15" s="7" t="s">
        <v>52</v>
      </c>
      <c r="G15" s="7" t="s">
        <v>51</v>
      </c>
      <c r="H15" s="29" t="s">
        <v>59</v>
      </c>
      <c r="I15" s="7">
        <v>500</v>
      </c>
      <c r="J15" s="7" t="s">
        <v>58</v>
      </c>
      <c r="K15" s="12" t="s">
        <v>49</v>
      </c>
      <c r="L15" s="18">
        <v>11.3</v>
      </c>
      <c r="M15" s="17">
        <f>IF(L15&gt;0,1/L15*34.6*67.1,"")</f>
        <v>205.45663716814155</v>
      </c>
      <c r="N15" s="8">
        <v>12.7</v>
      </c>
      <c r="O15" s="8">
        <v>16.899999999999999</v>
      </c>
      <c r="P15" s="7" t="s">
        <v>57</v>
      </c>
      <c r="Q15" s="7" t="s">
        <v>11</v>
      </c>
      <c r="R15" s="7" t="s">
        <v>10</v>
      </c>
      <c r="S15" s="7"/>
      <c r="T15" s="25"/>
      <c r="U15" s="5" t="str">
        <f>IFERROR(IF(L15&lt;N15,"",(ROUNDDOWN(L15/N15*100,0))),"")</f>
        <v/>
      </c>
      <c r="V15" s="4" t="str">
        <f>IF(X15&lt;90,"",X15)</f>
        <v/>
      </c>
      <c r="X15" s="2">
        <f>IFERROR(ROUNDDOWN(L15/O15*100,0),"")</f>
        <v>66</v>
      </c>
    </row>
    <row r="16" spans="1:25" ht="24" customHeight="1">
      <c r="A16" s="21"/>
      <c r="B16" s="21"/>
      <c r="C16" s="28"/>
      <c r="D16" s="26" t="s">
        <v>54</v>
      </c>
      <c r="E16" s="7" t="s">
        <v>53</v>
      </c>
      <c r="F16" s="7" t="s">
        <v>52</v>
      </c>
      <c r="G16" s="7" t="s">
        <v>51</v>
      </c>
      <c r="H16" s="7" t="s">
        <v>56</v>
      </c>
      <c r="I16" s="7">
        <v>650</v>
      </c>
      <c r="J16" s="7" t="s">
        <v>55</v>
      </c>
      <c r="K16" s="12" t="s">
        <v>13</v>
      </c>
      <c r="L16" s="18">
        <v>10.9</v>
      </c>
      <c r="M16" s="17">
        <f>IF(L16&gt;0,1/L16*34.6*67.1,"")</f>
        <v>212.99633027522933</v>
      </c>
      <c r="N16" s="8">
        <v>9.8000000000000007</v>
      </c>
      <c r="O16" s="8">
        <v>13.5</v>
      </c>
      <c r="P16" s="7" t="s">
        <v>48</v>
      </c>
      <c r="Q16" s="7" t="s">
        <v>11</v>
      </c>
      <c r="R16" s="7" t="s">
        <v>10</v>
      </c>
      <c r="S16" s="7"/>
      <c r="T16" s="25" t="s">
        <v>8</v>
      </c>
      <c r="U16" s="5">
        <f>IFERROR(IF(L16&lt;N16,"",(ROUNDDOWN(L16/N16*100,0))),"")</f>
        <v>111</v>
      </c>
      <c r="V16" s="4" t="str">
        <f>IF(X16&lt;90,"",X16)</f>
        <v/>
      </c>
      <c r="X16" s="2">
        <f>IFERROR(ROUNDDOWN(L16/O16*100,0),"")</f>
        <v>80</v>
      </c>
    </row>
    <row r="17" spans="1:27" ht="24" customHeight="1">
      <c r="A17" s="21"/>
      <c r="B17" s="16"/>
      <c r="C17" s="27"/>
      <c r="D17" s="26" t="s">
        <v>54</v>
      </c>
      <c r="E17" s="7" t="s">
        <v>53</v>
      </c>
      <c r="F17" s="7" t="s">
        <v>52</v>
      </c>
      <c r="G17" s="7" t="s">
        <v>51</v>
      </c>
      <c r="H17" s="7">
        <v>1430</v>
      </c>
      <c r="I17" s="7">
        <v>650</v>
      </c>
      <c r="J17" s="7" t="s">
        <v>50</v>
      </c>
      <c r="K17" s="12" t="s">
        <v>49</v>
      </c>
      <c r="L17" s="18">
        <v>10.9</v>
      </c>
      <c r="M17" s="17">
        <f>IF(L17&gt;0,1/L17*34.6*67.1,"")</f>
        <v>212.99633027522933</v>
      </c>
      <c r="N17" s="8">
        <v>12.7</v>
      </c>
      <c r="O17" s="8">
        <v>16.899999999999999</v>
      </c>
      <c r="P17" s="7" t="s">
        <v>48</v>
      </c>
      <c r="Q17" s="7" t="s">
        <v>11</v>
      </c>
      <c r="R17" s="7" t="s">
        <v>10</v>
      </c>
      <c r="S17" s="7"/>
      <c r="T17" s="25" t="s">
        <v>8</v>
      </c>
      <c r="U17" s="5" t="str">
        <f>IFERROR(IF(L17&lt;N17,"",(ROUNDDOWN(L17/N17*100,0))),"")</f>
        <v/>
      </c>
      <c r="V17" s="4" t="str">
        <f>IF(X17&lt;90,"",X17)</f>
        <v/>
      </c>
      <c r="X17" s="2">
        <f>IFERROR(ROUNDDOWN(L17/O17*100,0),"")</f>
        <v>64</v>
      </c>
    </row>
    <row r="18" spans="1:27" s="3" customFormat="1" ht="24" customHeight="1">
      <c r="A18" s="21"/>
      <c r="B18" s="20"/>
      <c r="C18" s="24" t="s">
        <v>47</v>
      </c>
      <c r="D18" s="13" t="s">
        <v>44</v>
      </c>
      <c r="E18" s="7" t="s">
        <v>43</v>
      </c>
      <c r="F18" s="7" t="s">
        <v>42</v>
      </c>
      <c r="G18" s="7" t="s">
        <v>16</v>
      </c>
      <c r="H18" s="7" t="s">
        <v>46</v>
      </c>
      <c r="I18" s="7" t="s">
        <v>37</v>
      </c>
      <c r="J18" s="7" t="s">
        <v>45</v>
      </c>
      <c r="K18" s="12" t="s">
        <v>13</v>
      </c>
      <c r="L18" s="18">
        <v>8.5</v>
      </c>
      <c r="M18" s="17">
        <f>IF(L18&gt;0,1/L18*34.6*67.1,"")</f>
        <v>273.13647058823523</v>
      </c>
      <c r="N18" s="9">
        <v>8.8000000000000007</v>
      </c>
      <c r="O18" s="8">
        <v>10.6</v>
      </c>
      <c r="P18" s="7" t="s">
        <v>12</v>
      </c>
      <c r="Q18" s="7" t="s">
        <v>11</v>
      </c>
      <c r="R18" s="7" t="s">
        <v>28</v>
      </c>
      <c r="S18" s="7"/>
      <c r="T18" s="6" t="s">
        <v>8</v>
      </c>
      <c r="U18" s="5" t="str">
        <f>IFERROR(IF(L18&lt;N18,"",(ROUNDDOWN(L18/N18*100,0))),"")</f>
        <v/>
      </c>
      <c r="V18" s="4" t="str">
        <f>IF(X18&lt;90,"",X18)</f>
        <v/>
      </c>
      <c r="W18" s="1"/>
      <c r="X18" s="2">
        <f>IFERROR(ROUNDDOWN(L18/O18*100,0),"")</f>
        <v>80</v>
      </c>
    </row>
    <row r="19" spans="1:27" s="3" customFormat="1" ht="24" customHeight="1">
      <c r="A19" s="21"/>
      <c r="B19" s="20"/>
      <c r="C19" s="19"/>
      <c r="D19" s="13" t="s">
        <v>44</v>
      </c>
      <c r="E19" s="7" t="s">
        <v>43</v>
      </c>
      <c r="F19" s="7" t="s">
        <v>42</v>
      </c>
      <c r="G19" s="7" t="s">
        <v>16</v>
      </c>
      <c r="H19" s="7" t="s">
        <v>41</v>
      </c>
      <c r="I19" s="7" t="s">
        <v>40</v>
      </c>
      <c r="J19" s="7" t="s">
        <v>39</v>
      </c>
      <c r="K19" s="12" t="s">
        <v>13</v>
      </c>
      <c r="L19" s="18">
        <v>8.5</v>
      </c>
      <c r="M19" s="17">
        <f>IF(L19&gt;0,1/L19*34.6*67.1,"")</f>
        <v>273.13647058823523</v>
      </c>
      <c r="N19" s="9">
        <v>9.1</v>
      </c>
      <c r="O19" s="8">
        <v>11.1</v>
      </c>
      <c r="P19" s="7" t="s">
        <v>12</v>
      </c>
      <c r="Q19" s="7" t="s">
        <v>11</v>
      </c>
      <c r="R19" s="7" t="s">
        <v>28</v>
      </c>
      <c r="S19" s="7"/>
      <c r="T19" s="6" t="s">
        <v>8</v>
      </c>
      <c r="U19" s="5" t="str">
        <f>IFERROR(IF(L19&lt;N19,"",(ROUNDDOWN(L19/N19*100,0))),"")</f>
        <v/>
      </c>
      <c r="V19" s="4" t="str">
        <f>IF(X19&lt;90,"",X19)</f>
        <v/>
      </c>
      <c r="W19" s="1"/>
      <c r="X19" s="2">
        <f>IFERROR(ROUNDDOWN(L19/O19*100,0),"")</f>
        <v>76</v>
      </c>
    </row>
    <row r="20" spans="1:27" s="3" customFormat="1" ht="24" customHeight="1">
      <c r="A20" s="21"/>
      <c r="B20" s="20"/>
      <c r="D20" s="13" t="s">
        <v>31</v>
      </c>
      <c r="E20" s="7" t="s">
        <v>18</v>
      </c>
      <c r="F20" s="7" t="s">
        <v>17</v>
      </c>
      <c r="G20" s="7" t="s">
        <v>16</v>
      </c>
      <c r="H20" s="7" t="s">
        <v>38</v>
      </c>
      <c r="I20" s="7" t="s">
        <v>37</v>
      </c>
      <c r="J20" s="7" t="s">
        <v>36</v>
      </c>
      <c r="K20" s="12" t="s">
        <v>13</v>
      </c>
      <c r="L20" s="18">
        <v>8.4</v>
      </c>
      <c r="M20" s="17">
        <f>IF(L20&gt;0,1/L20*34.6*67.1,"")</f>
        <v>276.38809523809516</v>
      </c>
      <c r="N20" s="9">
        <v>8.5</v>
      </c>
      <c r="O20" s="8">
        <v>10.199999999999999</v>
      </c>
      <c r="P20" s="7" t="s">
        <v>12</v>
      </c>
      <c r="Q20" s="7" t="s">
        <v>11</v>
      </c>
      <c r="R20" s="7" t="s">
        <v>28</v>
      </c>
      <c r="S20" s="7" t="s">
        <v>35</v>
      </c>
      <c r="T20" s="6" t="s">
        <v>8</v>
      </c>
      <c r="U20" s="5" t="str">
        <f>IFERROR(IF(L20&lt;N20,"",(ROUNDDOWN(L20/N20*100,0))),"")</f>
        <v/>
      </c>
      <c r="V20" s="4" t="str">
        <f>IF(X20&lt;90,"",X20)</f>
        <v/>
      </c>
      <c r="W20" s="1"/>
      <c r="X20" s="2">
        <f>IFERROR(ROUNDDOWN(L20/O20*100,0),"")</f>
        <v>82</v>
      </c>
      <c r="Y20" s="1"/>
      <c r="Z20" s="1"/>
      <c r="AA20" s="1"/>
    </row>
    <row r="21" spans="1:27" s="3" customFormat="1" ht="24" customHeight="1">
      <c r="A21" s="21"/>
      <c r="B21" s="20"/>
      <c r="D21" s="13" t="s">
        <v>31</v>
      </c>
      <c r="E21" s="7" t="s">
        <v>18</v>
      </c>
      <c r="F21" s="7" t="s">
        <v>17</v>
      </c>
      <c r="G21" s="7" t="s">
        <v>16</v>
      </c>
      <c r="H21" s="7" t="s">
        <v>34</v>
      </c>
      <c r="I21" s="7" t="s">
        <v>33</v>
      </c>
      <c r="J21" s="7" t="s">
        <v>32</v>
      </c>
      <c r="K21" s="12" t="s">
        <v>13</v>
      </c>
      <c r="L21" s="18">
        <v>8.4</v>
      </c>
      <c r="M21" s="17">
        <f>IF(L21&gt;0,1/L21*34.6*67.1,"")</f>
        <v>276.38809523809516</v>
      </c>
      <c r="N21" s="9">
        <v>8.8000000000000007</v>
      </c>
      <c r="O21" s="8">
        <v>10.6</v>
      </c>
      <c r="P21" s="7" t="s">
        <v>12</v>
      </c>
      <c r="Q21" s="7" t="s">
        <v>11</v>
      </c>
      <c r="R21" s="7" t="s">
        <v>28</v>
      </c>
      <c r="S21" s="7"/>
      <c r="T21" s="6" t="s">
        <v>8</v>
      </c>
      <c r="U21" s="23" t="str">
        <f>IFERROR(IF(L21&lt;N21,"",(ROUNDDOWN(L21/N21*100,0))),"")</f>
        <v/>
      </c>
      <c r="V21" s="4" t="str">
        <f>IF(X21&lt;90,"",X21)</f>
        <v/>
      </c>
      <c r="W21" s="1"/>
      <c r="X21" s="2">
        <f>IFERROR(ROUNDDOWN(L21/O21*100,0),"")</f>
        <v>79</v>
      </c>
      <c r="Y21" s="1"/>
      <c r="Z21" s="1"/>
      <c r="AA21" s="1"/>
    </row>
    <row r="22" spans="1:27" s="3" customFormat="1" ht="24" customHeight="1">
      <c r="A22" s="21"/>
      <c r="B22" s="20"/>
      <c r="D22" s="13" t="s">
        <v>31</v>
      </c>
      <c r="E22" s="7" t="s">
        <v>18</v>
      </c>
      <c r="F22" s="7" t="s">
        <v>17</v>
      </c>
      <c r="G22" s="7" t="s">
        <v>16</v>
      </c>
      <c r="H22" s="7" t="s">
        <v>30</v>
      </c>
      <c r="I22" s="7">
        <v>1000</v>
      </c>
      <c r="J22" s="7" t="s">
        <v>29</v>
      </c>
      <c r="K22" s="12" t="s">
        <v>13</v>
      </c>
      <c r="L22" s="18">
        <v>8.1999999999999993</v>
      </c>
      <c r="M22" s="17">
        <f>IF(L22&gt;0,1/L22*34.6*67.1,"")</f>
        <v>283.12926829268292</v>
      </c>
      <c r="N22" s="9">
        <v>8.5</v>
      </c>
      <c r="O22" s="8">
        <v>10.199999999999999</v>
      </c>
      <c r="P22" s="7" t="s">
        <v>12</v>
      </c>
      <c r="Q22" s="7" t="s">
        <v>11</v>
      </c>
      <c r="R22" s="7" t="s">
        <v>28</v>
      </c>
      <c r="S22" s="7" t="s">
        <v>27</v>
      </c>
      <c r="T22" s="6" t="s">
        <v>8</v>
      </c>
      <c r="U22" s="5" t="str">
        <f>IFERROR(IF(L22&lt;N22,"",(ROUNDDOWN(L22/N22*100,0))),"")</f>
        <v/>
      </c>
      <c r="V22" s="4" t="str">
        <f>IF(X22&lt;90,"",X22)</f>
        <v/>
      </c>
      <c r="W22" s="1"/>
      <c r="X22" s="2">
        <f>IFERROR(ROUNDDOWN(L22/O22*100,0),"")</f>
        <v>80</v>
      </c>
      <c r="Y22" s="1"/>
      <c r="Z22" s="1"/>
      <c r="AA22" s="1"/>
    </row>
    <row r="23" spans="1:27" s="3" customFormat="1" ht="24" customHeight="1">
      <c r="A23" s="21"/>
      <c r="B23" s="20"/>
      <c r="C23" s="19"/>
      <c r="D23" s="22" t="s">
        <v>26</v>
      </c>
      <c r="E23" s="7" t="s">
        <v>18</v>
      </c>
      <c r="F23" s="7" t="s">
        <v>17</v>
      </c>
      <c r="G23" s="7" t="s">
        <v>16</v>
      </c>
      <c r="H23" s="7" t="s">
        <v>25</v>
      </c>
      <c r="I23" s="7">
        <v>1000</v>
      </c>
      <c r="J23" s="7" t="s">
        <v>24</v>
      </c>
      <c r="K23" s="12" t="s">
        <v>13</v>
      </c>
      <c r="L23" s="18">
        <v>7.9</v>
      </c>
      <c r="M23" s="17">
        <f>IF(L23&gt;0,1/L23*34.6*67.1,"")</f>
        <v>293.8810126582278</v>
      </c>
      <c r="N23" s="9">
        <v>8.5</v>
      </c>
      <c r="O23" s="8">
        <v>10.199999999999999</v>
      </c>
      <c r="P23" s="7" t="s">
        <v>12</v>
      </c>
      <c r="Q23" s="7" t="s">
        <v>11</v>
      </c>
      <c r="R23" s="7" t="s">
        <v>10</v>
      </c>
      <c r="S23" s="7" t="s">
        <v>23</v>
      </c>
      <c r="T23" s="6" t="s">
        <v>8</v>
      </c>
      <c r="U23" s="5" t="str">
        <f>IFERROR(IF(L23&lt;N23,"",(ROUNDDOWN(L23/N23*100,0))),"")</f>
        <v/>
      </c>
      <c r="V23" s="4" t="str">
        <f>IF(X23&lt;90,"",X23)</f>
        <v/>
      </c>
      <c r="W23" s="1"/>
      <c r="X23" s="2">
        <f>IFERROR(ROUNDDOWN(L23/O23*100,0),"")</f>
        <v>77</v>
      </c>
    </row>
    <row r="24" spans="1:27" s="3" customFormat="1" ht="24" customHeight="1">
      <c r="A24" s="21"/>
      <c r="B24" s="20"/>
      <c r="C24" s="19"/>
      <c r="D24" s="13" t="s">
        <v>19</v>
      </c>
      <c r="E24" s="7" t="s">
        <v>18</v>
      </c>
      <c r="F24" s="7" t="s">
        <v>17</v>
      </c>
      <c r="G24" s="7" t="s">
        <v>16</v>
      </c>
      <c r="H24" s="7" t="s">
        <v>22</v>
      </c>
      <c r="I24" s="7">
        <v>1000</v>
      </c>
      <c r="J24" s="7" t="s">
        <v>21</v>
      </c>
      <c r="K24" s="12" t="s">
        <v>13</v>
      </c>
      <c r="L24" s="18">
        <v>7.8</v>
      </c>
      <c r="M24" s="17">
        <f>IF(L24&gt;0,1/L24*34.6*67.1,"")</f>
        <v>297.648717948718</v>
      </c>
      <c r="N24" s="9">
        <v>8.5</v>
      </c>
      <c r="O24" s="8">
        <v>10.199999999999999</v>
      </c>
      <c r="P24" s="7" t="s">
        <v>12</v>
      </c>
      <c r="Q24" s="7" t="s">
        <v>11</v>
      </c>
      <c r="R24" s="7" t="s">
        <v>10</v>
      </c>
      <c r="S24" s="7" t="s">
        <v>20</v>
      </c>
      <c r="T24" s="6" t="s">
        <v>8</v>
      </c>
      <c r="U24" s="5" t="str">
        <f>IFERROR(IF(L24&lt;N24,"",(ROUNDDOWN(L24/N24*100,0))),"")</f>
        <v/>
      </c>
      <c r="V24" s="4" t="str">
        <f>IF(X24&lt;90,"",X24)</f>
        <v/>
      </c>
      <c r="W24" s="1"/>
      <c r="X24" s="2">
        <f>IFERROR(ROUNDDOWN(L24/O24*100,0),"")</f>
        <v>76</v>
      </c>
    </row>
    <row r="25" spans="1:27" s="3" customFormat="1" ht="24" customHeight="1" thickBot="1">
      <c r="A25" s="16"/>
      <c r="B25" s="15"/>
      <c r="C25" s="14"/>
      <c r="D25" s="13" t="s">
        <v>19</v>
      </c>
      <c r="E25" s="7" t="s">
        <v>18</v>
      </c>
      <c r="F25" s="7" t="s">
        <v>17</v>
      </c>
      <c r="G25" s="7" t="s">
        <v>16</v>
      </c>
      <c r="H25" s="7" t="s">
        <v>15</v>
      </c>
      <c r="I25" s="7">
        <v>1000</v>
      </c>
      <c r="J25" s="7" t="s">
        <v>14</v>
      </c>
      <c r="K25" s="12" t="s">
        <v>13</v>
      </c>
      <c r="L25" s="11">
        <v>7.3</v>
      </c>
      <c r="M25" s="10">
        <f>IF(L25&gt;0,1/L25*34.6*67.1,"")</f>
        <v>318.03561643835616</v>
      </c>
      <c r="N25" s="9">
        <v>8.5</v>
      </c>
      <c r="O25" s="8">
        <v>10.199999999999999</v>
      </c>
      <c r="P25" s="7" t="s">
        <v>12</v>
      </c>
      <c r="Q25" s="7" t="s">
        <v>11</v>
      </c>
      <c r="R25" s="7" t="s">
        <v>10</v>
      </c>
      <c r="S25" s="7" t="s">
        <v>9</v>
      </c>
      <c r="T25" s="6" t="s">
        <v>8</v>
      </c>
      <c r="U25" s="5" t="str">
        <f>IFERROR(IF(L25&lt;N25,"",(ROUNDDOWN(L25/N25*100,0))),"")</f>
        <v/>
      </c>
      <c r="V25" s="4" t="str">
        <f>IF(X25&lt;90,"",X25)</f>
        <v/>
      </c>
      <c r="W25" s="1"/>
      <c r="X25" s="2">
        <f>IFERROR(ROUNDDOWN(L25/O25*100,0),"")</f>
        <v>71</v>
      </c>
    </row>
    <row r="26" spans="1:27">
      <c r="X26" s="2" t="str">
        <f>IFERROR(ROUNDDOWN(L26/O26*100,0),"")</f>
        <v/>
      </c>
    </row>
    <row r="27" spans="1:27">
      <c r="B27" s="1" t="s">
        <v>7</v>
      </c>
      <c r="X27" s="2" t="str">
        <f>IFERROR(ROUNDDOWN(L27/O27*100,0),"")</f>
        <v/>
      </c>
    </row>
    <row r="28" spans="1:27">
      <c r="B28" s="1" t="s">
        <v>6</v>
      </c>
    </row>
    <row r="29" spans="1:27">
      <c r="B29" s="1" t="s">
        <v>5</v>
      </c>
    </row>
    <row r="30" spans="1:27">
      <c r="B30" s="1" t="s">
        <v>4</v>
      </c>
    </row>
    <row r="31" spans="1:27">
      <c r="B31" s="1" t="s">
        <v>3</v>
      </c>
    </row>
    <row r="32" spans="1:27">
      <c r="B32" s="1" t="s">
        <v>2</v>
      </c>
    </row>
    <row r="33" spans="2:2">
      <c r="B33" s="1" t="s">
        <v>1</v>
      </c>
    </row>
    <row r="34" spans="2:2">
      <c r="B34" s="1" t="s">
        <v>0</v>
      </c>
    </row>
  </sheetData>
  <autoFilter ref="A8:AA25" xr:uid="{00000000-0009-0000-0000-000001000000}">
    <filterColumn colId="1" showButton="0"/>
  </autoFilter>
  <mergeCells count="22">
    <mergeCell ref="D6:D8"/>
    <mergeCell ref="E6:E8"/>
    <mergeCell ref="F6:F8"/>
    <mergeCell ref="L4:O4"/>
    <mergeCell ref="Q4:S4"/>
    <mergeCell ref="U4:U8"/>
    <mergeCell ref="V4:V8"/>
    <mergeCell ref="L5:L8"/>
    <mergeCell ref="M5:M8"/>
    <mergeCell ref="N5:N8"/>
    <mergeCell ref="O5:O8"/>
    <mergeCell ref="Q5:S5"/>
    <mergeCell ref="Q2:V2"/>
    <mergeCell ref="A4:A8"/>
    <mergeCell ref="B4:C8"/>
    <mergeCell ref="D4:D5"/>
    <mergeCell ref="E4:F5"/>
    <mergeCell ref="G4:G8"/>
    <mergeCell ref="H4:H8"/>
    <mergeCell ref="I4:I8"/>
    <mergeCell ref="J4:J8"/>
    <mergeCell ref="K4:K8"/>
  </mergeCells>
  <phoneticPr fontId="3"/>
  <conditionalFormatting sqref="V13">
    <cfRule type="cellIs" dxfId="0" priority="1" operator="equal">
      <formula>1</formula>
    </cfRule>
  </conditionalFormatting>
  <printOptions horizontalCentered="1"/>
  <pageMargins left="0.39370078740157483" right="0.39370078740157483" top="0.39370078740157483" bottom="0.39370078740157483" header="0.19685039370078741" footer="0.39370078740157483"/>
  <pageSetup paperSize="9" scale="56" orientation="landscape" r:id="rId1"/>
  <headerFooter alignWithMargins="0">
    <oddHeader>&amp;R様式2-1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（新）2-１（普通・小型）</vt:lpstr>
      <vt:lpstr>'（新）2-１（普通・小型）'!Print_Area</vt:lpstr>
      <vt:lpstr>'（新）2-１（普通・小型）'!Print_Titles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西元 崇人</dc:creator>
  <cp:lastModifiedBy>　</cp:lastModifiedBy>
  <dcterms:created xsi:type="dcterms:W3CDTF">2024-05-01T02:11:23Z</dcterms:created>
  <dcterms:modified xsi:type="dcterms:W3CDTF">2024-05-01T02:16:26Z</dcterms:modified>
</cp:coreProperties>
</file>