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116" i="3" l="1"/>
  <c r="AM116" i="3"/>
  <c r="AI116"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<sst xmlns="http://schemas.openxmlformats.org/spreadsheetml/2006/main" count="2276" uniqueCount="699">
  <si>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</si>
  <si>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</si>
  <si>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</si>
  <si>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</si>
  <si>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</si>
  <si>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</si>
  <si>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</si>
  <si>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</si>
  <si>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</si>
  <si>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</si>
  <si>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</si>
  <si>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</si>
  <si>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</si>
  <si>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</si>
  <si>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</si>
  <si>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</si>
  <si>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</si>
  <si>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</si>
  <si>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</si>
  <si>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</si>
  <si>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</si>
  <si>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</si>
  <si>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</si>
  <si>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</si>
  <si>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</si>
  <si>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</si>
  <si>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</si>
  <si>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</si>
  <si>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</si>
  <si>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</si>
  <si>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</si>
  <si>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</si>
  <si>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</si>
  <si>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</si>
  <si>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</si>
  <si>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</si>
  <si>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</si>
  <si>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</si>
  <si>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</si>
  <si>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</si>
  <si>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</si>
  <si>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</si>
  <si>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</si>
  <si>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</si>
  <si>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</si>
  <si>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</si>
  <si>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</si>
  <si>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</si>
  <si>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</si>
  <si>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</si>
  <si>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</si>
  <si>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</si>
  <si>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</si>
  <si>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</si>
  <si>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</si>
  <si>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</si>
  <si>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</si>
  <si>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</si>
  <si>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</si>
  <si>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</si>
  <si>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</si>
  <si>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</si>
  <si>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</si>
  <si>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</si>
  <si>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</si>
  <si>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</si>
  <si>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</si>
  <si>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</si>
  <si>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</si>
  <si>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</si>
  <si>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</si>
  <si>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</si>
  <si>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</si>
  <si>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</si>
  <si>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</si>
  <si>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</si>
  <si>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</si>
  <si>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</si>
  <si>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</si>
  <si>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</si>
  <si>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</si>
  <si>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</si>
  <si>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</si>
  <si>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</si>
  <si>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</si>
  <si>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</si>
  <si>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</si>
  <si>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</si>
  <si>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</si>
  <si>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</si>
  <si>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</si>
  <si>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</si>
  <si>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</si>
  <si>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</si>
  <si>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</si>
  <si>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</si>
  <si>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</si>
  <si>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</si>
  <si>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</si>
  <si>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</si>
  <si>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</si>
  <si>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</si>
  <si>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</si>
  <si>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</si>
  <si>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</si>
  <si>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</si>
  <si>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</si>
  <si>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</si>
  <si>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</si>
  <si>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</si>
  <si>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</si>
  <si>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</si>
  <si>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</si>
  <si>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</si>
  <si>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</si>
  <si>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</si>
  <si>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</si>
  <si>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</si>
  <si>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</si>
  <si>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</si>
  <si>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</si>
  <si>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</si>
  <si>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</si>
  <si>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</si>
  <si>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</si>
  <si>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</si>
  <si>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</si>
  <si>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</si>
  <si>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</si>
  <si>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</si>
  <si>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</si>
  <si>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</si>
  <si>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</si>
  <si>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</si>
  <si>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</si>
  <si>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</si>
  <si>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</si>
  <si>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</si>
  <si>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</si>
  <si>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</si>
  <si>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</si>
  <si>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</si>
  <si>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</si>
  <si>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</si>
  <si>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</si>
  <si>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</si>
  <si>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</si>
  <si>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</si>
  <si>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</si>
  <si>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</si>
  <si>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</si>
  <si>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</si>
  <si>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</si>
  <si>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</si>
  <si>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</si>
  <si>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</si>
  <si>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</si>
  <si>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</si>
  <si>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</si>
  <si>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</si>
  <si>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</si>
  <si>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</si>
  <si>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</si>
  <si>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</si>
  <si>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</si>
  <si>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</si>
  <si>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</si>
  <si>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</si>
  <si>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</si>
  <si>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</si>
  <si>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</si>
  <si>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</si>
  <si>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</si>
  <si>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</si>
  <si>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</si>
  <si>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</si>
  <si>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</si>
  <si>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</si>
  <si>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</si>
  <si>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</si>
  <si>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</si>
  <si>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</si>
  <si>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</si>
  <si>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</si>
  <si>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</si>
  <si>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</si>
  <si>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</si>
  <si>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</si>
  <si>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</si>
  <si>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</si>
  <si>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</si>
  <si>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</si>
  <si>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</si>
  <si>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</si>
  <si>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</si>
  <si>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</si>
  <si>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</si>
  <si>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</si>
  <si>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</si>
  <si>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</si>
  <si>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</si>
  <si>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</si>
  <si>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</si>
  <si>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</si>
  <si>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</si>
  <si>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</si>
  <si>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</si>
  <si>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</si>
  <si>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</si>
  <si>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</si>
  <si>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</si>
  <si>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</si>
  <si>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</si>
  <si>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</si>
  <si>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</si>
  <si>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</si>
  <si>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</si>
  <si>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</si>
  <si>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</si>
  <si>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</si>
  <si>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</si>
  <si>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</si>
  <si>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</si>
  <si>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</si>
  <si>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</si>
  <si>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</si>
  <si>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</si>
  <si>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</si>
  <si>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</si>
  <si>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</si>
  <si>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</si>
  <si>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</si>
  <si>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</si>
  <si>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</si>
  <si>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</si>
  <si>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</si>
  <si>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</si>
  <si>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</si>
  <si>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</si>
  <si>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</si>
  <si>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</si>
  <si>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</si>
  <si>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</si>
  <si>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</si>
  <si>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</si>
  <si>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</si>
  <si>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</si>
  <si>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</si>
  <si>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</si>
  <si>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</si>
  <si>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</si>
  <si>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</si>
  <si>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</si>
  <si>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</si>
  <si>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</si>
  <si>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</si>
  <si>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</si>
  <si>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</si>
  <si>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</si>
  <si>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</si>
  <si>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</si>
  <si>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</si>
  <si>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</si>
  <si>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</si>
  <si>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</si>
  <si>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</si>
  <si>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</si>
  <si>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</si>
  <si>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</si>
  <si>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</si>
  <si>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</si>
  <si>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</si>
  <si>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</si>
  <si>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</si>
  <si>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</si>
  <si>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</si>
  <si>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</si>
  <si>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</si>
  <si>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</si>
  <si>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</si>
  <si>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</si>
  <si>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</si>
  <si>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</si>
  <si>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</si>
  <si>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</si>
  <si>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</si>
  <si>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</si>
  <si>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</si>
  <si>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</si>
  <si>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</si>
  <si>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</si>
  <si>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</si>
  <si>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</si>
  <si>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</si>
  <si>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</si>
  <si>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</si>
  <si>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</si>
  <si>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</si>
  <si>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</si>
  <si>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</si>
  <si>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</si>
  <si>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</si>
  <si>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</si>
  <si>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</si>
  <si>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</si>
  <si>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</si>
  <si>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</si>
  <si>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</si>
  <si>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</si>
  <si>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</si>
  <si>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</si>
  <si>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</si>
  <si>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</si>
  <si>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</si>
  <si>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</si>
  <si>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</si>
  <si>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</si>
  <si>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</si>
  <si>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</si>
  <si>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</si>
  <si>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</si>
  <si>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</si>
  <si>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</si>
  <si>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</si>
  <si>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</si>
  <si>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</si>
  <si>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</si>
  <si>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</si>
  <si>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</si>
  <si>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</si>
  <si>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</si>
  <si>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</si>
  <si>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</si>
  <si>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</si>
  <si>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</si>
  <si>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</si>
  <si>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</si>
  <si>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</si>
  <si>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</si>
  <si>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</si>
  <si>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</si>
  <si>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</si>
  <si>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</si>
  <si>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</si>
  <si>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</si>
  <si>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</si>
  <si>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</si>
  <si>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</si>
  <si>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</si>
  <si>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</si>
  <si>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</si>
  <si>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</si>
  <si>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</si>
  <si>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</si>
  <si>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</si>
  <si>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</si>
  <si>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</si>
  <si>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</si>
  <si>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</si>
  <si>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</si>
  <si>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</si>
  <si>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</si>
  <si>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</si>
  <si>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</si>
  <si>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</si>
  <si>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</si>
  <si>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</si>
  <si>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</si>
  <si>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</si>
  <si>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</si>
  <si>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</si>
  <si>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</si>
  <si>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</si>
  <si>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</si>
  <si>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</si>
  <si>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</si>
  <si>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</si>
  <si>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</si>
  <si>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</si>
  <si>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</si>
  <si>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</si>
  <si>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</si>
  <si>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</si>
  <si>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</si>
  <si>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</si>
  <si>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</si>
  <si>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</si>
  <si>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</si>
  <si>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</si>
  <si>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</si>
  <si>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</si>
  <si>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</si>
  <si>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</si>
  <si>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</si>
  <si>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</si>
  <si>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</si>
  <si>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</si>
  <si>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</si>
  <si>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</si>
  <si>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</si>
  <si>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</si>
  <si>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</si>
  <si>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</si>
  <si>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</si>
  <si>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</si>
  <si>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</si>
  <si>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</si>
  <si>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</si>
  <si>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</si>
  <si>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</si>
  <si>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</si>
  <si>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</si>
  <si>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</si>
  <si>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</si>
  <si>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</si>
  <si>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</si>
  <si>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</si>
  <si>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</si>
  <si>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</si>
  <si>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</si>
  <si>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</si>
  <si>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</si>
  <si>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</si>
  <si>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</si>
  <si>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</si>
  <si>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</si>
  <si>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</si>
  <si>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</si>
  <si>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</si>
  <si>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</si>
  <si>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</si>
  <si>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</si>
  <si>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</si>
  <si>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</si>
  <si>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</si>
  <si>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</si>
  <si>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</si>
  <si>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</si>
  <si>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</si>
  <si>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</si>
  <si>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</si>
  <si>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</si>
  <si>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</si>
  <si>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</si>
  <si>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</si>
  <si>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</si>
  <si>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</si>
  <si>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</si>
  <si>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</si>
  <si>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</si>
  <si>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</si>
  <si>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</si>
  <si>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</si>
  <si>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</si>
  <si>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</si>
  <si>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</si>
  <si>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</si>
  <si>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</si>
  <si>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</si>
  <si>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</si>
  <si>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</si>
  <si>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</si>
  <si>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</si>
  <si>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</si>
  <si>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</si>
  <si>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</si>
  <si>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</si>
  <si>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</si>
  <si>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</si>
  <si>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</si>
  <si>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</si>
  <si>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</si>
  <si>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</si>
  <si>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</si>
  <si>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</si>
  <si>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</si>
  <si>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</si>
  <si>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</si>
  <si>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</si>
  <si>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</si>
  <si>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</si>
  <si>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</si>
  <si>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</si>
  <si>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</si>
  <si>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</si>
  <si>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</si>
  <si>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</si>
  <si>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</si>
  <si>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</si>
  <si>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</si>
  <si>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</si>
  <si>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</si>
  <si>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</si>
  <si>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</si>
  <si>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</si>
  <si>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</si>
  <si>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</si>
  <si>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</si>
  <si>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</si>
  <si>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</si>
  <si>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</si>
  <si>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</si>
  <si>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</si>
  <si>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</si>
  <si>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</si>
  <si>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</si>
  <si>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</si>
  <si>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</si>
  <si>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</si>
  <si>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</si>
  <si>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</si>
  <si>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</si>
  <si>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</si>
  <si>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</si>
  <si>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</si>
  <si>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</si>
  <si>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</si>
  <si>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</si>
  <si>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</si>
  <si>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</si>
  <si>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</si>
  <si>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</si>
  <si>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</si>
  <si>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</si>
  <si>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</si>
  <si>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</si>
  <si>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</si>
  <si>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</si>
  <si>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</si>
  <si>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</si>
  <si>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</si>
  <si>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</si>
  <si>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</si>
  <si>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</si>
  <si>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</si>
  <si>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</si>
  <si>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</si>
  <si>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</si>
  <si>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</si>
  <si>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</si>
  <si>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</si>
  <si>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</si>
  <si>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</si>
  <si>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</si>
  <si>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</si>
  <si>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</si>
  <si>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</si>
  <si>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</si>
  <si>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</si>
  <si>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</si>
  <si>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</si>
  <si>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</si>
  <si>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</si>
  <si>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</si>
  <si>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</si>
  <si>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</si>
  <si>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</si>
  <si>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</si>
  <si>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</si>
  <si>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</si>
  <si>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</si>
  <si>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</si>
  <si>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</si>
  <si>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</si>
  <si>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</si>
  <si>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</si>
  <si>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</si>
  <si>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</si>
  <si>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</si>
  <si>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</si>
  <si>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</si>
  <si>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</si>
  <si>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</si>
  <si>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</si>
  <si>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</si>
  <si>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</si>
  <si>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</si>
  <si>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</si>
  <si>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</si>
  <si>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</si>
  <si>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</si>
  <si>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</si>
  <si>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</si>
  <si>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</si>
  <si>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</si>
  <si>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</si>
  <si>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</si>
  <si>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</si>
  <si>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</si>
  <si>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</si>
  <si>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</si>
  <si>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</si>
  <si>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</si>
  <si>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</si>
  <si>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</si>
  <si>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</si>
  <si>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</si>
  <si>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</si>
  <si>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</si>
  <si>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</si>
  <si>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</si>
  <si>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</si>
  <si>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</si>
  <si>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</si>
  <si>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</si>
  <si>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</si>
  <si>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</si>
  <si>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</si>
  <si>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</si>
  <si>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</si>
  <si>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</si>
  <si>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</si>
  <si>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</si>
  <si>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</si>
  <si>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</si>
  <si>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</si>
  <si>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</si>
  <si>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</si>
  <si>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</si>
  <si>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</si>
  <si>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</si>
  <si>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</si>
  <si>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</si>
  <si>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</si>
  <si>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</si>
  <si>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</si>
  <si>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</si>
  <si>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</si>
  <si>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</si>
  <si>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</si>
  <si>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</si>
  <si>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</si>
  <si>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</si>
  <si>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数値予報業務</t>
    <phoneticPr fontId="5"/>
  </si>
  <si>
    <t>気象庁情報基盤部</t>
    <rPh sb="0" eb="3">
      <t>キショウチョウ</t>
    </rPh>
    <rPh sb="3" eb="5">
      <t>ジョウホウ</t>
    </rPh>
    <rPh sb="5" eb="7">
      <t>キバン</t>
    </rPh>
    <rPh sb="7" eb="8">
      <t>ブ</t>
    </rPh>
    <phoneticPr fontId="5"/>
  </si>
  <si>
    <t>情報政策課</t>
    <rPh sb="0" eb="2">
      <t>ジョウホウ</t>
    </rPh>
    <rPh sb="2" eb="5">
      <t>セイサクカ</t>
    </rPh>
    <phoneticPr fontId="5"/>
  </si>
  <si>
    <t>課長　太原　芳彦</t>
    <phoneticPr fontId="5"/>
  </si>
  <si>
    <t>国交</t>
  </si>
  <si>
    <t>○</t>
  </si>
  <si>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</si>
  <si>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</si>
  <si>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気象に関する警報・予報の作成のための基盤情報として必要不可欠な大気の将来の状態を予測した数値予報資料を作成する。</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</si>
  <si>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</si>
  <si>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t>
    <phoneticPr fontId="5"/>
  </si>
  <si>
    <t>A.（株）ＪＥＣＣ</t>
    <phoneticPr fontId="5"/>
  </si>
  <si>
    <t>借料及び損料</t>
    <phoneticPr fontId="5"/>
  </si>
  <si>
    <t>スーパーコンピュータシステム借用（レンタル）</t>
    <phoneticPr fontId="5"/>
  </si>
  <si>
    <t>（株）ＪＥＣＣ</t>
    <phoneticPr fontId="5"/>
  </si>
  <si>
    <t>国庫債務負担行為等</t>
  </si>
  <si>
    <t>－</t>
    <phoneticPr fontId="5"/>
  </si>
  <si>
    <t>485</t>
    <phoneticPr fontId="5"/>
  </si>
  <si>
    <t>462</t>
    <phoneticPr fontId="5"/>
  </si>
  <si>
    <t>494</t>
    <phoneticPr fontId="5"/>
  </si>
  <si>
    <t>82</t>
    <phoneticPr fontId="5"/>
  </si>
  <si>
    <t>80</t>
    <phoneticPr fontId="5"/>
  </si>
  <si>
    <t>79</t>
    <phoneticPr fontId="5"/>
  </si>
  <si>
    <t>87</t>
    <phoneticPr fontId="5"/>
  </si>
  <si>
    <t>0079</t>
    <phoneticPr fontId="5"/>
  </si>
  <si>
    <t>0081</t>
    <phoneticPr fontId="5"/>
  </si>
  <si>
    <t>-</t>
  </si>
  <si>
    <t>72時間先の台風中心位置の予報誤差（過去５年の平均）</t>
  </si>
  <si>
    <t>４　水害等災害による被害の軽減</t>
  </si>
  <si>
    <t>１０　自然災害による被害を軽減するため、気象情報等の提供及び観測・通信体制を充実する</t>
  </si>
  <si>
    <t>台風予報の精度（台風中心位置の予報誤差）</t>
  </si>
  <si>
    <t>km</t>
  </si>
  <si>
    <t>数値予報モデルの解像度（局地モデル）
※解像度が細かくなることで、より精度の高い数値予報資料を作成することができる。</t>
    <rPh sb="0" eb="2">
      <t>スウチ</t>
    </rPh>
    <rPh sb="2" eb="4">
      <t>ヨホウ</t>
    </rPh>
    <rPh sb="8" eb="11">
      <t>カイゾウド</t>
    </rPh>
    <rPh sb="12" eb="14">
      <t>キョクチ</t>
    </rPh>
    <rPh sb="20" eb="23">
      <t>カイゾウド</t>
    </rPh>
    <rPh sb="24" eb="25">
      <t>コマ</t>
    </rPh>
    <rPh sb="35" eb="37">
      <t>セイド</t>
    </rPh>
    <rPh sb="38" eb="39">
      <t>タカ</t>
    </rPh>
    <rPh sb="40" eb="42">
      <t>スウチ</t>
    </rPh>
    <rPh sb="42" eb="44">
      <t>ヨホウ</t>
    </rPh>
    <rPh sb="44" eb="46">
      <t>シリョウ</t>
    </rPh>
    <rPh sb="47" eb="49">
      <t>サクセイ</t>
    </rPh>
    <phoneticPr fontId="5"/>
  </si>
  <si>
    <t>数値予報モデルの解像度（メソモデル）
※解像度が細かくなることで、より精度の高い数値予報資料を作成することができる。</t>
    <rPh sb="0" eb="2">
      <t>スウチ</t>
    </rPh>
    <rPh sb="2" eb="4">
      <t>ヨホウ</t>
    </rPh>
    <rPh sb="8" eb="11">
      <t>カイゾウド</t>
    </rPh>
    <phoneticPr fontId="5"/>
  </si>
  <si>
    <t>数値予報モデルの解像度（全球モデル）
※解像度が細かくなることで、より精度の高い数値予報資料を作成することができる。</t>
    <rPh sb="0" eb="2">
      <t>スウチ</t>
    </rPh>
    <rPh sb="2" eb="4">
      <t>ヨホウ</t>
    </rPh>
    <rPh sb="8" eb="11">
      <t>カイゾウド</t>
    </rPh>
    <rPh sb="12" eb="13">
      <t>ゼン</t>
    </rPh>
    <rPh sb="13" eb="14">
      <t>キュウ</t>
    </rPh>
    <phoneticPr fontId="5"/>
  </si>
  <si>
    <t>数値予報モデルの実行回数
（局地モデル+メソモデル＋全球モデル）
※実行回数が増えることで、より直近の観測データを利用した大気の将来の予測計算が可能となり、回数が少ない時と比べ、より最新の数値予報資料を作成することができる。</t>
    <rPh sb="0" eb="2">
      <t>スウチ</t>
    </rPh>
    <rPh sb="2" eb="4">
      <t>ヨホウ</t>
    </rPh>
    <rPh sb="8" eb="10">
      <t>ジッコウ</t>
    </rPh>
    <rPh sb="10" eb="12">
      <t>カイスウ</t>
    </rPh>
    <rPh sb="14" eb="16">
      <t>キョクチ</t>
    </rPh>
    <rPh sb="26" eb="27">
      <t>ゼン</t>
    </rPh>
    <rPh sb="27" eb="28">
      <t>キュウ</t>
    </rPh>
    <rPh sb="34" eb="36">
      <t>ジッコウ</t>
    </rPh>
    <rPh sb="36" eb="38">
      <t>カイスウ</t>
    </rPh>
    <rPh sb="39" eb="40">
      <t>フ</t>
    </rPh>
    <rPh sb="48" eb="50">
      <t>チョッキン</t>
    </rPh>
    <rPh sb="51" eb="53">
      <t>カンソク</t>
    </rPh>
    <rPh sb="57" eb="59">
      <t>リヨウ</t>
    </rPh>
    <rPh sb="61" eb="63">
      <t>タイキ</t>
    </rPh>
    <rPh sb="64" eb="66">
      <t>ショウライ</t>
    </rPh>
    <rPh sb="67" eb="69">
      <t>ヨソク</t>
    </rPh>
    <rPh sb="69" eb="71">
      <t>ケイサン</t>
    </rPh>
    <rPh sb="72" eb="74">
      <t>カノウ</t>
    </rPh>
    <rPh sb="78" eb="80">
      <t>カイスウ</t>
    </rPh>
    <rPh sb="81" eb="82">
      <t>スク</t>
    </rPh>
    <rPh sb="84" eb="85">
      <t>トキ</t>
    </rPh>
    <rPh sb="86" eb="87">
      <t>クラ</t>
    </rPh>
    <rPh sb="91" eb="93">
      <t>サイシン</t>
    </rPh>
    <rPh sb="94" eb="96">
      <t>スウチ</t>
    </rPh>
    <rPh sb="96" eb="98">
      <t>ヨホウ</t>
    </rPh>
    <rPh sb="98" eb="100">
      <t>シリョウ</t>
    </rPh>
    <rPh sb="101" eb="103">
      <t>サクセイ</t>
    </rPh>
    <phoneticPr fontId="5"/>
  </si>
  <si>
    <t>執行額（百万円）／数値予報実行回数　　　　　　　　　　　　　　　　　　　　　　　　　　　　　</t>
    <rPh sb="4" eb="6">
      <t>ヒャクマン</t>
    </rPh>
    <rPh sb="6" eb="7">
      <t>エン</t>
    </rPh>
    <phoneticPr fontId="5"/>
  </si>
  <si>
    <t>回/日</t>
    <rPh sb="0" eb="1">
      <t>カイ</t>
    </rPh>
    <rPh sb="2" eb="3">
      <t>ニチ</t>
    </rPh>
    <phoneticPr fontId="5"/>
  </si>
  <si>
    <t>千円/回</t>
    <rPh sb="0" eb="1">
      <t>セン</t>
    </rPh>
    <rPh sb="1" eb="2">
      <t>エン</t>
    </rPh>
    <rPh sb="3" eb="4">
      <t>カイ</t>
    </rPh>
    <phoneticPr fontId="5"/>
  </si>
  <si>
    <t>　　/</t>
  </si>
  <si>
    <t>-</t>
    <phoneticPr fontId="5"/>
  </si>
  <si>
    <t>3668/(36×365)</t>
    <phoneticPr fontId="5"/>
  </si>
  <si>
    <t>552/(36×365)</t>
    <phoneticPr fontId="5"/>
  </si>
  <si>
    <t>無</t>
  </si>
  <si>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</si>
  <si>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</si>
  <si>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</si>
  <si>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・一般競争入札で国庫債務負担行為に基づき契約したものなどで問題はない。</t>
  </si>
  <si>
    <t>・調達内容を吟味し、調達において競争性を確保するなど、コストを意識した予算執行を行っており、妥当である。</t>
  </si>
  <si>
    <t>・気象庁が直接実施する事業については、自ら契約を締結し、工程管理から完成検査まで、職員により適切に実施している。</t>
  </si>
  <si>
    <t>・調達内容を吟味し、調達において競争性を確保するなど、コストを意識した効率的な予算執行を行っている。</t>
  </si>
  <si>
    <t>・成果実績の達成度は着実に上昇している。</t>
  </si>
  <si>
    <t>・本事業による気象予報精度の向上や防災気象情報の改善は、災害の防止、軽減に効果的で効率的な手段である。</t>
  </si>
  <si>
    <t>・災害の防止、軽減に有効で効果的な活動実績であり、見込みに見合ったものとなっている。</t>
  </si>
  <si>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</si>
  <si>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予報や警報等の防災気象情報の作成の基礎資料となる数値予報資料の作成は、気象庁のみが実施している。</t>
    <rPh sb="7" eb="9">
      <t>ボウサイ</t>
    </rPh>
    <rPh sb="9" eb="11">
      <t>キショウ</t>
    </rPh>
    <rPh sb="11" eb="13">
      <t>ジョウホウ</t>
    </rPh>
    <rPh sb="14" eb="16">
      <t>サクセイ</t>
    </rPh>
    <rPh sb="35" eb="38">
      <t>キショウチョウ</t>
    </rPh>
    <rPh sb="41" eb="43">
      <t>ジッシ</t>
    </rPh>
    <phoneticPr fontId="5"/>
  </si>
  <si>
    <t>数値予報モデル計算により作成される数値予報資料は警報・予報関連業務の基盤となる情報であり、防災気象情報を作成するためにも、本事業を継続する必要がある。</t>
  </si>
  <si>
    <t>引き続き、予算の執行に当たっては、調達の競争性の確保など、効率的・効果的な予算執行に努める。</t>
  </si>
  <si>
    <t>数値予報の結果を用いて、精度の高い台風予報を発表する。</t>
    <rPh sb="0" eb="2">
      <t>スウチ</t>
    </rPh>
    <rPh sb="2" eb="4">
      <t>ヨホウ</t>
    </rPh>
    <rPh sb="5" eb="7">
      <t>ケッカ</t>
    </rPh>
    <rPh sb="8" eb="9">
      <t>モチ</t>
    </rPh>
    <rPh sb="12" eb="14">
      <t>セイド</t>
    </rPh>
    <rPh sb="15" eb="16">
      <t>タカ</t>
    </rPh>
    <rPh sb="17" eb="19">
      <t>タイフウ</t>
    </rPh>
    <rPh sb="19" eb="21">
      <t>ヨホウ</t>
    </rPh>
    <rPh sb="22" eb="24">
      <t>ハッピョウ</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</si>
  <si>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</si>
  <si>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72時間先の台風中心位置の予報誤差（過去５年の平均）を令和７年までに180kmとする。</t>
    <rPh sb="27" eb="29">
      <t>レイワ</t>
    </rPh>
    <phoneticPr fontId="6"/>
  </si>
  <si>
    <t>km</t>
    <phoneticPr fontId="5"/>
  </si>
  <si>
    <t xml:space="preserve">気象庁業務評価レポート（（令和3度版）資料1　業績指標（1）台風予報の精度））
https://www.jma.go.jp/jma/kishou/hyouka/hyouka-report/r03report/r03shiryo1.pdf </t>
    <phoneticPr fontId="5"/>
  </si>
  <si>
    <t>終了予定</t>
  </si>
  <si>
    <t>当事業は、令和2年度末に国土交通省での事業を終了し、令和3年度から内閣官房において事業名「数値解析予報システムの整備及び運用（情報通信技術調達等適正・効率化推進費）」として事業を引き継いだもの。
引き続き、調達の競争性を確保しつつ、調達方法の改善を図り、コストの縮減に努めるべき。</t>
    <rPh sb="41" eb="43">
      <t>ジギョウ</t>
    </rPh>
    <rPh sb="43" eb="44">
      <t>メイ</t>
    </rPh>
    <phoneticPr fontId="5"/>
  </si>
  <si>
    <t>デジタル庁（R3.9～）において、引き続き、適切な執行に努める。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</si>
</sst>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35</xdr:col>
      <xdr:colOff>112491</xdr:colOff>
      <xdr:row>755</xdr:row>
      <xdr:rowOff>238712</xdr:rowOff>
    </xdr:to>
    <xdr:grpSp>
      <xdr:nvGrpSpPr>
        <xdr:cNvPr id="20" name="グループ化 19">
          <a:extLst>
            <a:ext uri="{FF2B5EF4-FFF2-40B4-BE49-F238E27FC236}">
              <a16:creationId xmlns:a16="http://schemas.microsoft.com/office/drawing/2014/main" id="{00000000-0008-0000-0000-00000B000000}"/>
            </a:ext>
          </a:extLst>
        </xdr:cNvPr>
        <xdr:cNvGrpSpPr/>
      </xdr:nvGrpSpPr>
      <xdr:grpSpPr>
        <a:xfrm>
          <a:off x="2017059" y="42817676"/>
          <a:ext cx="5155138" cy="2323007"/>
          <a:chOff x="2057400" y="657225"/>
          <a:chExt cx="5172647" cy="2381837"/>
        </a:xfrm>
      </xdr:grpSpPr>
      <xdr:sp macro="" textlink="">
        <xdr:nvSpPr>
          <xdr:cNvPr id="21" name="テキスト ボックス 20">
            <a:extLst>
              <a:ext uri="{FF2B5EF4-FFF2-40B4-BE49-F238E27FC236}">
                <a16:creationId xmlns:a16="http://schemas.microsoft.com/office/drawing/2014/main" id="{00000000-0008-0000-0000-00000C000000}"/>
              </a:ext>
            </a:extLst>
          </xdr:cNvPr>
          <xdr:cNvSpPr txBox="1"/>
        </xdr:nvSpPr>
        <xdr:spPr>
          <a:xfrm>
            <a:off x="2057400" y="1028700"/>
            <a:ext cx="1177665" cy="84182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22" name="大かっこ 21">
            <a:extLst>
              <a:ext uri="{FF2B5EF4-FFF2-40B4-BE49-F238E27FC236}">
                <a16:creationId xmlns:a16="http://schemas.microsoft.com/office/drawing/2014/main" id="{00000000-0008-0000-0000-00000D000000}"/>
              </a:ext>
            </a:extLst>
          </xdr:cNvPr>
          <xdr:cNvSpPr/>
        </xdr:nvSpPr>
        <xdr:spPr>
          <a:xfrm>
            <a:off x="2057400" y="1885950"/>
            <a:ext cx="1419525" cy="62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テキスト ボックス 22">
            <a:extLst>
              <a:ext uri="{FF2B5EF4-FFF2-40B4-BE49-F238E27FC236}">
                <a16:creationId xmlns:a16="http://schemas.microsoft.com/office/drawing/2014/main" id="{00000000-0008-0000-0000-00000E000000}"/>
              </a:ext>
            </a:extLst>
          </xdr:cNvPr>
          <xdr:cNvSpPr txBox="1"/>
        </xdr:nvSpPr>
        <xdr:spPr>
          <a:xfrm>
            <a:off x="2057400" y="1885950"/>
            <a:ext cx="1196769" cy="89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xnSp macro="">
        <xdr:nvCxnSpPr>
          <xdr:cNvPr id="24" name="直線矢印コネクタ 23">
            <a:extLst>
              <a:ext uri="{FF2B5EF4-FFF2-40B4-BE49-F238E27FC236}">
                <a16:creationId xmlns:a16="http://schemas.microsoft.com/office/drawing/2014/main" id="{00000000-0008-0000-0000-00000F000000}"/>
              </a:ext>
            </a:extLst>
          </xdr:cNvPr>
          <xdr:cNvCxnSpPr>
            <a:stCxn id="21" idx="3"/>
            <a:endCxn id="26" idx="1"/>
          </xdr:cNvCxnSpPr>
        </xdr:nvCxnSpPr>
        <xdr:spPr>
          <a:xfrm flipV="1">
            <a:off x="3235065" y="1446122"/>
            <a:ext cx="1346460" cy="34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00000000-0008-0000-0000-000010000000}"/>
              </a:ext>
            </a:extLst>
          </xdr:cNvPr>
          <xdr:cNvSpPr txBox="1"/>
        </xdr:nvSpPr>
        <xdr:spPr>
          <a:xfrm>
            <a:off x="4591050" y="657225"/>
            <a:ext cx="237174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国庫債務負担行為等</a:t>
            </a:r>
            <a:r>
              <a:rPr kumimoji="1" lang="en-US" altLang="ja-JP" sz="1100">
                <a:solidFill>
                  <a:schemeClr val="dk1"/>
                </a:solidFill>
                <a:latin typeface="+mn-lt"/>
                <a:ea typeface="+mn-ea"/>
                <a:cs typeface="+mn-cs"/>
              </a:rPr>
              <a:t>】</a:t>
            </a:r>
          </a:p>
          <a:p>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000-000011000000}"/>
              </a:ext>
            </a:extLst>
          </xdr:cNvPr>
          <xdr:cNvSpPr txBox="1"/>
        </xdr:nvSpPr>
        <xdr:spPr>
          <a:xfrm>
            <a:off x="4581525" y="1000125"/>
            <a:ext cx="2648522" cy="89199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552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27" name="大かっこ 26">
            <a:extLst>
              <a:ext uri="{FF2B5EF4-FFF2-40B4-BE49-F238E27FC236}">
                <a16:creationId xmlns:a16="http://schemas.microsoft.com/office/drawing/2014/main" id="{00000000-0008-0000-0000-000012000000}"/>
              </a:ext>
            </a:extLst>
          </xdr:cNvPr>
          <xdr:cNvSpPr/>
        </xdr:nvSpPr>
        <xdr:spPr>
          <a:xfrm>
            <a:off x="4610100" y="2066925"/>
            <a:ext cx="2598668" cy="644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テキスト ボックス 27">
            <a:extLst>
              <a:ext uri="{FF2B5EF4-FFF2-40B4-BE49-F238E27FC236}">
                <a16:creationId xmlns:a16="http://schemas.microsoft.com/office/drawing/2014/main" id="{00000000-0008-0000-0000-000013000000}"/>
              </a:ext>
            </a:extLst>
          </xdr:cNvPr>
          <xdr:cNvSpPr txBox="1"/>
        </xdr:nvSpPr>
        <xdr:spPr>
          <a:xfrm>
            <a:off x="4714875" y="2076450"/>
            <a:ext cx="2361739" cy="962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3">
        <v>2021</v>
      </c>
      <c r="AE2" s="923"/>
      <c r="AF2" s="923"/>
      <c r="AG2" s="923"/>
      <c r="AH2" s="923"/>
      <c r="AI2" s="83" t="s">
        <v>326</v>
      </c>
      <c r="AJ2" s="923" t="s">
        <v>637</v>
      </c>
      <c r="AK2" s="923"/>
      <c r="AL2" s="923"/>
      <c r="AM2" s="923"/>
      <c r="AN2" s="83" t="s">
        <v>326</v>
      </c>
      <c r="AO2" s="923">
        <v>20</v>
      </c>
      <c r="AP2" s="923"/>
      <c r="AQ2" s="923"/>
      <c r="AR2" s="84" t="s">
        <v>631</v>
      </c>
      <c r="AS2" s="929">
        <v>83</v>
      </c>
      <c r="AT2" s="929"/>
      <c r="AU2" s="929"/>
      <c r="AV2" s="83" t="str">
        <f>IF(AW2="","","-")</f>
        <v/>
      </c>
      <c r="AW2" s="889"/>
      <c r="AX2" s="889"/>
    </row>
    <row r="3" spans="1:50" ht="21" customHeight="1" thickBot="1" x14ac:dyDescent="0.2">
      <c r="A3" s="845" t="s">
        <v>624</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632</v>
      </c>
      <c r="AK3" s="847"/>
      <c r="AL3" s="847"/>
      <c r="AM3" s="847"/>
      <c r="AN3" s="847"/>
      <c r="AO3" s="847"/>
      <c r="AP3" s="847"/>
      <c r="AQ3" s="847"/>
      <c r="AR3" s="847"/>
      <c r="AS3" s="847"/>
      <c r="AT3" s="847"/>
      <c r="AU3" s="847"/>
      <c r="AV3" s="847"/>
      <c r="AW3" s="847"/>
      <c r="AX3" s="24" t="s">
        <v>64</v>
      </c>
    </row>
    <row r="4" spans="1:50" ht="24.75" customHeight="1" x14ac:dyDescent="0.15">
      <c r="A4" s="691" t="s">
        <v>25</v>
      </c>
      <c r="B4" s="692"/>
      <c r="C4" s="692"/>
      <c r="D4" s="692"/>
      <c r="E4" s="692"/>
      <c r="F4" s="692"/>
      <c r="G4" s="669" t="s">
        <v>633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17" t="s">
        <v>370</v>
      </c>
      <c r="H5" s="818"/>
      <c r="I5" s="818"/>
      <c r="J5" s="818"/>
      <c r="K5" s="818"/>
      <c r="L5" s="818"/>
      <c r="M5" s="819" t="s">
        <v>65</v>
      </c>
      <c r="N5" s="820"/>
      <c r="O5" s="820"/>
      <c r="P5" s="820"/>
      <c r="Q5" s="820"/>
      <c r="R5" s="821"/>
      <c r="S5" s="822" t="s">
        <v>431</v>
      </c>
      <c r="T5" s="818"/>
      <c r="U5" s="818"/>
      <c r="V5" s="818"/>
      <c r="W5" s="818"/>
      <c r="X5" s="823"/>
      <c r="Y5" s="685" t="s">
        <v>3</v>
      </c>
      <c r="Z5" s="528"/>
      <c r="AA5" s="528"/>
      <c r="AB5" s="528"/>
      <c r="AC5" s="528"/>
      <c r="AD5" s="529"/>
      <c r="AE5" s="686" t="s">
        <v>635</v>
      </c>
      <c r="AF5" s="686"/>
      <c r="AG5" s="686"/>
      <c r="AH5" s="686"/>
      <c r="AI5" s="686"/>
      <c r="AJ5" s="686"/>
      <c r="AK5" s="686"/>
      <c r="AL5" s="686"/>
      <c r="AM5" s="686"/>
      <c r="AN5" s="686"/>
      <c r="AO5" s="686"/>
      <c r="AP5" s="687"/>
      <c r="AQ5" s="688" t="s">
        <v>636</v>
      </c>
      <c r="AR5" s="689"/>
      <c r="AS5" s="689"/>
      <c r="AT5" s="689"/>
      <c r="AU5" s="689"/>
      <c r="AV5" s="689"/>
      <c r="AW5" s="689"/>
      <c r="AX5" s="690"/>
    </row>
    <row r="6" spans="1:50" ht="39" customHeight="1" x14ac:dyDescent="0.15">
      <c r="A6" s="693" t="s">
        <v>4</v>
      </c>
      <c r="B6" s="694"/>
      <c r="C6" s="694"/>
      <c r="D6" s="694"/>
      <c r="E6" s="694"/>
      <c r="F6" s="694"/>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68.25" customHeight="1" x14ac:dyDescent="0.15">
      <c r="A7" s="480" t="s">
        <v>22</v>
      </c>
      <c r="B7" s="481"/>
      <c r="C7" s="481"/>
      <c r="D7" s="481"/>
      <c r="E7" s="481"/>
      <c r="F7" s="482"/>
      <c r="G7" s="483" t="s">
        <v>639</v>
      </c>
      <c r="H7" s="484"/>
      <c r="I7" s="484"/>
      <c r="J7" s="484"/>
      <c r="K7" s="484"/>
      <c r="L7" s="484"/>
      <c r="M7" s="484"/>
      <c r="N7" s="484"/>
      <c r="O7" s="484"/>
      <c r="P7" s="484"/>
      <c r="Q7" s="484"/>
      <c r="R7" s="484"/>
      <c r="S7" s="484"/>
      <c r="T7" s="484"/>
      <c r="U7" s="484"/>
      <c r="V7" s="484"/>
      <c r="W7" s="484"/>
      <c r="X7" s="485"/>
      <c r="Y7" s="901" t="s">
        <v>309</v>
      </c>
      <c r="Z7" s="425"/>
      <c r="AA7" s="425"/>
      <c r="AB7" s="425"/>
      <c r="AC7" s="425"/>
      <c r="AD7" s="902"/>
      <c r="AE7" s="890" t="s">
        <v>640</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480" t="s">
        <v>208</v>
      </c>
      <c r="B8" s="481"/>
      <c r="C8" s="481"/>
      <c r="D8" s="481"/>
      <c r="E8" s="481"/>
      <c r="F8" s="482"/>
      <c r="G8" s="924" t="str">
        <f>入力規則等!A27</f>
        <v>ＩＴ戦略</v>
      </c>
      <c r="H8" s="707"/>
      <c r="I8" s="707"/>
      <c r="J8" s="707"/>
      <c r="K8" s="707"/>
      <c r="L8" s="707"/>
      <c r="M8" s="707"/>
      <c r="N8" s="707"/>
      <c r="O8" s="707"/>
      <c r="P8" s="707"/>
      <c r="Q8" s="707"/>
      <c r="R8" s="707"/>
      <c r="S8" s="707"/>
      <c r="T8" s="707"/>
      <c r="U8" s="707"/>
      <c r="V8" s="707"/>
      <c r="W8" s="707"/>
      <c r="X8" s="925"/>
      <c r="Y8" s="824" t="s">
        <v>209</v>
      </c>
      <c r="Z8" s="825"/>
      <c r="AA8" s="825"/>
      <c r="AB8" s="825"/>
      <c r="AC8" s="825"/>
      <c r="AD8" s="826"/>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27" t="s">
        <v>23</v>
      </c>
      <c r="B9" s="828"/>
      <c r="C9" s="828"/>
      <c r="D9" s="828"/>
      <c r="E9" s="828"/>
      <c r="F9" s="828"/>
      <c r="G9" s="829" t="s">
        <v>641</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7" t="s">
        <v>29</v>
      </c>
      <c r="B10" s="648"/>
      <c r="C10" s="648"/>
      <c r="D10" s="648"/>
      <c r="E10" s="648"/>
      <c r="F10" s="648"/>
      <c r="G10" s="738" t="s">
        <v>642</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2" t="s">
        <v>24</v>
      </c>
      <c r="B12" s="943"/>
      <c r="C12" s="943"/>
      <c r="D12" s="943"/>
      <c r="E12" s="943"/>
      <c r="F12" s="944"/>
      <c r="G12" s="744"/>
      <c r="H12" s="745"/>
      <c r="I12" s="745"/>
      <c r="J12" s="745"/>
      <c r="K12" s="745"/>
      <c r="L12" s="745"/>
      <c r="M12" s="745"/>
      <c r="N12" s="745"/>
      <c r="O12" s="745"/>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9"/>
    </row>
    <row r="13" spans="1:50" ht="21" customHeight="1" x14ac:dyDescent="0.15">
      <c r="A13" s="601"/>
      <c r="B13" s="602"/>
      <c r="C13" s="602"/>
      <c r="D13" s="602"/>
      <c r="E13" s="602"/>
      <c r="F13" s="603"/>
      <c r="G13" s="710" t="s">
        <v>6</v>
      </c>
      <c r="H13" s="711"/>
      <c r="I13" s="748" t="s">
        <v>7</v>
      </c>
      <c r="J13" s="749"/>
      <c r="K13" s="749"/>
      <c r="L13" s="749"/>
      <c r="M13" s="749"/>
      <c r="N13" s="749"/>
      <c r="O13" s="750"/>
      <c r="P13" s="644">
        <v>2624</v>
      </c>
      <c r="Q13" s="645"/>
      <c r="R13" s="645"/>
      <c r="S13" s="645"/>
      <c r="T13" s="645"/>
      <c r="U13" s="645"/>
      <c r="V13" s="646"/>
      <c r="W13" s="644">
        <v>552</v>
      </c>
      <c r="X13" s="645"/>
      <c r="Y13" s="645"/>
      <c r="Z13" s="645"/>
      <c r="AA13" s="645"/>
      <c r="AB13" s="645"/>
      <c r="AC13" s="646"/>
      <c r="AD13" s="644">
        <v>552</v>
      </c>
      <c r="AE13" s="645"/>
      <c r="AF13" s="645"/>
      <c r="AG13" s="645"/>
      <c r="AH13" s="645"/>
      <c r="AI13" s="645"/>
      <c r="AJ13" s="646"/>
      <c r="AK13" s="644">
        <v>0</v>
      </c>
      <c r="AL13" s="645"/>
      <c r="AM13" s="645"/>
      <c r="AN13" s="645"/>
      <c r="AO13" s="645"/>
      <c r="AP13" s="645"/>
      <c r="AQ13" s="646"/>
      <c r="AR13" s="898"/>
      <c r="AS13" s="899"/>
      <c r="AT13" s="899"/>
      <c r="AU13" s="899"/>
      <c r="AV13" s="899"/>
      <c r="AW13" s="899"/>
      <c r="AX13" s="900"/>
    </row>
    <row r="14" spans="1:50" ht="21" customHeight="1" x14ac:dyDescent="0.15">
      <c r="A14" s="601"/>
      <c r="B14" s="602"/>
      <c r="C14" s="602"/>
      <c r="D14" s="602"/>
      <c r="E14" s="602"/>
      <c r="F14" s="603"/>
      <c r="G14" s="712"/>
      <c r="H14" s="713"/>
      <c r="I14" s="698" t="s">
        <v>8</v>
      </c>
      <c r="J14" s="746"/>
      <c r="K14" s="746"/>
      <c r="L14" s="746"/>
      <c r="M14" s="746"/>
      <c r="N14" s="746"/>
      <c r="O14" s="747"/>
      <c r="P14" s="644" t="s">
        <v>643</v>
      </c>
      <c r="Q14" s="645"/>
      <c r="R14" s="645"/>
      <c r="S14" s="645"/>
      <c r="T14" s="645"/>
      <c r="U14" s="645"/>
      <c r="V14" s="646"/>
      <c r="W14" s="644" t="s">
        <v>643</v>
      </c>
      <c r="X14" s="645"/>
      <c r="Y14" s="645"/>
      <c r="Z14" s="645"/>
      <c r="AA14" s="645"/>
      <c r="AB14" s="645"/>
      <c r="AC14" s="646"/>
      <c r="AD14" s="644" t="s">
        <v>643</v>
      </c>
      <c r="AE14" s="645"/>
      <c r="AF14" s="645"/>
      <c r="AG14" s="645"/>
      <c r="AH14" s="645"/>
      <c r="AI14" s="645"/>
      <c r="AJ14" s="646"/>
      <c r="AK14" s="644" t="s">
        <v>659</v>
      </c>
      <c r="AL14" s="645"/>
      <c r="AM14" s="645"/>
      <c r="AN14" s="645"/>
      <c r="AO14" s="645"/>
      <c r="AP14" s="645"/>
      <c r="AQ14" s="646"/>
      <c r="AR14" s="772"/>
      <c r="AS14" s="772"/>
      <c r="AT14" s="772"/>
      <c r="AU14" s="772"/>
      <c r="AV14" s="772"/>
      <c r="AW14" s="772"/>
      <c r="AX14" s="773"/>
    </row>
    <row r="15" spans="1:50" ht="21" customHeight="1" x14ac:dyDescent="0.15">
      <c r="A15" s="601"/>
      <c r="B15" s="602"/>
      <c r="C15" s="602"/>
      <c r="D15" s="602"/>
      <c r="E15" s="602"/>
      <c r="F15" s="603"/>
      <c r="G15" s="712"/>
      <c r="H15" s="713"/>
      <c r="I15" s="698" t="s">
        <v>50</v>
      </c>
      <c r="J15" s="699"/>
      <c r="K15" s="699"/>
      <c r="L15" s="699"/>
      <c r="M15" s="699"/>
      <c r="N15" s="699"/>
      <c r="O15" s="700"/>
      <c r="P15" s="644">
        <v>1052</v>
      </c>
      <c r="Q15" s="645"/>
      <c r="R15" s="645"/>
      <c r="S15" s="645"/>
      <c r="T15" s="645"/>
      <c r="U15" s="645"/>
      <c r="V15" s="646"/>
      <c r="W15" s="644" t="s">
        <v>643</v>
      </c>
      <c r="X15" s="645"/>
      <c r="Y15" s="645"/>
      <c r="Z15" s="645"/>
      <c r="AA15" s="645"/>
      <c r="AB15" s="645"/>
      <c r="AC15" s="646"/>
      <c r="AD15" s="644" t="s">
        <v>643</v>
      </c>
      <c r="AE15" s="645"/>
      <c r="AF15" s="645"/>
      <c r="AG15" s="645"/>
      <c r="AH15" s="645"/>
      <c r="AI15" s="645"/>
      <c r="AJ15" s="646"/>
      <c r="AK15" s="644" t="s">
        <v>659</v>
      </c>
      <c r="AL15" s="645"/>
      <c r="AM15" s="645"/>
      <c r="AN15" s="645"/>
      <c r="AO15" s="645"/>
      <c r="AP15" s="645"/>
      <c r="AQ15" s="646"/>
      <c r="AR15" s="644"/>
      <c r="AS15" s="645"/>
      <c r="AT15" s="645"/>
      <c r="AU15" s="645"/>
      <c r="AV15" s="645"/>
      <c r="AW15" s="645"/>
      <c r="AX15" s="787"/>
    </row>
    <row r="16" spans="1:50" ht="21" customHeight="1" x14ac:dyDescent="0.15">
      <c r="A16" s="601"/>
      <c r="B16" s="602"/>
      <c r="C16" s="602"/>
      <c r="D16" s="602"/>
      <c r="E16" s="602"/>
      <c r="F16" s="603"/>
      <c r="G16" s="712"/>
      <c r="H16" s="713"/>
      <c r="I16" s="698" t="s">
        <v>51</v>
      </c>
      <c r="J16" s="699"/>
      <c r="K16" s="699"/>
      <c r="L16" s="699"/>
      <c r="M16" s="699"/>
      <c r="N16" s="699"/>
      <c r="O16" s="700"/>
      <c r="P16" s="644" t="s">
        <v>643</v>
      </c>
      <c r="Q16" s="645"/>
      <c r="R16" s="645"/>
      <c r="S16" s="645"/>
      <c r="T16" s="645"/>
      <c r="U16" s="645"/>
      <c r="V16" s="646"/>
      <c r="W16" s="644" t="s">
        <v>643</v>
      </c>
      <c r="X16" s="645"/>
      <c r="Y16" s="645"/>
      <c r="Z16" s="645"/>
      <c r="AA16" s="645"/>
      <c r="AB16" s="645"/>
      <c r="AC16" s="646"/>
      <c r="AD16" s="644" t="s">
        <v>643</v>
      </c>
      <c r="AE16" s="645"/>
      <c r="AF16" s="645"/>
      <c r="AG16" s="645"/>
      <c r="AH16" s="645"/>
      <c r="AI16" s="645"/>
      <c r="AJ16" s="646"/>
      <c r="AK16" s="644" t="s">
        <v>659</v>
      </c>
      <c r="AL16" s="645"/>
      <c r="AM16" s="645"/>
      <c r="AN16" s="645"/>
      <c r="AO16" s="645"/>
      <c r="AP16" s="645"/>
      <c r="AQ16" s="646"/>
      <c r="AR16" s="741"/>
      <c r="AS16" s="742"/>
      <c r="AT16" s="742"/>
      <c r="AU16" s="742"/>
      <c r="AV16" s="742"/>
      <c r="AW16" s="742"/>
      <c r="AX16" s="743"/>
    </row>
    <row r="17" spans="1:50" ht="24.75" customHeight="1" x14ac:dyDescent="0.15">
      <c r="A17" s="601"/>
      <c r="B17" s="602"/>
      <c r="C17" s="602"/>
      <c r="D17" s="602"/>
      <c r="E17" s="602"/>
      <c r="F17" s="603"/>
      <c r="G17" s="712"/>
      <c r="H17" s="713"/>
      <c r="I17" s="698" t="s">
        <v>49</v>
      </c>
      <c r="J17" s="746"/>
      <c r="K17" s="746"/>
      <c r="L17" s="746"/>
      <c r="M17" s="746"/>
      <c r="N17" s="746"/>
      <c r="O17" s="747"/>
      <c r="P17" s="644" t="s">
        <v>643</v>
      </c>
      <c r="Q17" s="645"/>
      <c r="R17" s="645"/>
      <c r="S17" s="645"/>
      <c r="T17" s="645"/>
      <c r="U17" s="645"/>
      <c r="V17" s="646"/>
      <c r="W17" s="644" t="s">
        <v>643</v>
      </c>
      <c r="X17" s="645"/>
      <c r="Y17" s="645"/>
      <c r="Z17" s="645"/>
      <c r="AA17" s="645"/>
      <c r="AB17" s="645"/>
      <c r="AC17" s="646"/>
      <c r="AD17" s="644" t="s">
        <v>643</v>
      </c>
      <c r="AE17" s="645"/>
      <c r="AF17" s="645"/>
      <c r="AG17" s="645"/>
      <c r="AH17" s="645"/>
      <c r="AI17" s="645"/>
      <c r="AJ17" s="646"/>
      <c r="AK17" s="644" t="s">
        <v>659</v>
      </c>
      <c r="AL17" s="645"/>
      <c r="AM17" s="645"/>
      <c r="AN17" s="645"/>
      <c r="AO17" s="645"/>
      <c r="AP17" s="645"/>
      <c r="AQ17" s="646"/>
      <c r="AR17" s="896"/>
      <c r="AS17" s="896"/>
      <c r="AT17" s="896"/>
      <c r="AU17" s="896"/>
      <c r="AV17" s="896"/>
      <c r="AW17" s="896"/>
      <c r="AX17" s="897"/>
    </row>
    <row r="18" spans="1:50" ht="24.75" customHeight="1" x14ac:dyDescent="0.15">
      <c r="A18" s="601"/>
      <c r="B18" s="602"/>
      <c r="C18" s="602"/>
      <c r="D18" s="602"/>
      <c r="E18" s="602"/>
      <c r="F18" s="603"/>
      <c r="G18" s="714"/>
      <c r="H18" s="715"/>
      <c r="I18" s="703" t="s">
        <v>20</v>
      </c>
      <c r="J18" s="704"/>
      <c r="K18" s="704"/>
      <c r="L18" s="704"/>
      <c r="M18" s="704"/>
      <c r="N18" s="704"/>
      <c r="O18" s="705"/>
      <c r="P18" s="856">
        <f>SUM(P13:V17)</f>
        <v>3676</v>
      </c>
      <c r="Q18" s="857"/>
      <c r="R18" s="857"/>
      <c r="S18" s="857"/>
      <c r="T18" s="857"/>
      <c r="U18" s="857"/>
      <c r="V18" s="858"/>
      <c r="W18" s="856">
        <f>SUM(W13:AC17)</f>
        <v>552</v>
      </c>
      <c r="X18" s="857"/>
      <c r="Y18" s="857"/>
      <c r="Z18" s="857"/>
      <c r="AA18" s="857"/>
      <c r="AB18" s="857"/>
      <c r="AC18" s="858"/>
      <c r="AD18" s="856">
        <f>SUM(AD13:AJ17)</f>
        <v>552</v>
      </c>
      <c r="AE18" s="857"/>
      <c r="AF18" s="857"/>
      <c r="AG18" s="857"/>
      <c r="AH18" s="857"/>
      <c r="AI18" s="857"/>
      <c r="AJ18" s="858"/>
      <c r="AK18" s="856">
        <f>SUM(AK13:AQ17)</f>
        <v>0</v>
      </c>
      <c r="AL18" s="857"/>
      <c r="AM18" s="857"/>
      <c r="AN18" s="857"/>
      <c r="AO18" s="857"/>
      <c r="AP18" s="857"/>
      <c r="AQ18" s="858"/>
      <c r="AR18" s="856">
        <f>SUM(AR13:AX17)</f>
        <v>0</v>
      </c>
      <c r="AS18" s="857"/>
      <c r="AT18" s="857"/>
      <c r="AU18" s="857"/>
      <c r="AV18" s="857"/>
      <c r="AW18" s="857"/>
      <c r="AX18" s="859"/>
    </row>
    <row r="19" spans="1:50" ht="24.75" customHeight="1" x14ac:dyDescent="0.15">
      <c r="A19" s="601"/>
      <c r="B19" s="602"/>
      <c r="C19" s="602"/>
      <c r="D19" s="602"/>
      <c r="E19" s="602"/>
      <c r="F19" s="603"/>
      <c r="G19" s="854" t="s">
        <v>9</v>
      </c>
      <c r="H19" s="855"/>
      <c r="I19" s="855"/>
      <c r="J19" s="855"/>
      <c r="K19" s="855"/>
      <c r="L19" s="855"/>
      <c r="M19" s="855"/>
      <c r="N19" s="855"/>
      <c r="O19" s="855"/>
      <c r="P19" s="644">
        <v>3668</v>
      </c>
      <c r="Q19" s="645"/>
      <c r="R19" s="645"/>
      <c r="S19" s="645"/>
      <c r="T19" s="645"/>
      <c r="U19" s="645"/>
      <c r="V19" s="646"/>
      <c r="W19" s="644">
        <v>552</v>
      </c>
      <c r="X19" s="645"/>
      <c r="Y19" s="645"/>
      <c r="Z19" s="645"/>
      <c r="AA19" s="645"/>
      <c r="AB19" s="645"/>
      <c r="AC19" s="646"/>
      <c r="AD19" s="644">
        <v>552</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54" t="s">
        <v>10</v>
      </c>
      <c r="H20" s="855"/>
      <c r="I20" s="855"/>
      <c r="J20" s="855"/>
      <c r="K20" s="855"/>
      <c r="L20" s="855"/>
      <c r="M20" s="855"/>
      <c r="N20" s="855"/>
      <c r="O20" s="855"/>
      <c r="P20" s="301">
        <f>IF(P18=0, "-", SUM(P19)/P18)</f>
        <v>0.9978237214363439</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7"/>
      <c r="B21" s="828"/>
      <c r="C21" s="828"/>
      <c r="D21" s="828"/>
      <c r="E21" s="828"/>
      <c r="F21" s="945"/>
      <c r="G21" s="299" t="s">
        <v>274</v>
      </c>
      <c r="H21" s="300"/>
      <c r="I21" s="300"/>
      <c r="J21" s="300"/>
      <c r="K21" s="300"/>
      <c r="L21" s="300"/>
      <c r="M21" s="300"/>
      <c r="N21" s="300"/>
      <c r="O21" s="300"/>
      <c r="P21" s="301">
        <f>IF(P19=0, "-", SUM(P19)/SUM(P13,P14))</f>
        <v>1.3978658536585367</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1" t="s">
        <v>629</v>
      </c>
      <c r="B22" s="952"/>
      <c r="C22" s="952"/>
      <c r="D22" s="952"/>
      <c r="E22" s="952"/>
      <c r="F22" s="953"/>
      <c r="G22" s="947" t="s">
        <v>254</v>
      </c>
      <c r="H22" s="207"/>
      <c r="I22" s="207"/>
      <c r="J22" s="207"/>
      <c r="K22" s="207"/>
      <c r="L22" s="207"/>
      <c r="M22" s="207"/>
      <c r="N22" s="207"/>
      <c r="O22" s="208"/>
      <c r="P22" s="912" t="s">
        <v>627</v>
      </c>
      <c r="Q22" s="207"/>
      <c r="R22" s="207"/>
      <c r="S22" s="207"/>
      <c r="T22" s="207"/>
      <c r="U22" s="207"/>
      <c r="V22" s="208"/>
      <c r="W22" s="912" t="s">
        <v>628</v>
      </c>
      <c r="X22" s="207"/>
      <c r="Y22" s="207"/>
      <c r="Z22" s="207"/>
      <c r="AA22" s="207"/>
      <c r="AB22" s="207"/>
      <c r="AC22" s="208"/>
      <c r="AD22" s="912" t="s">
        <v>253</v>
      </c>
      <c r="AE22" s="207"/>
      <c r="AF22" s="207"/>
      <c r="AG22" s="207"/>
      <c r="AH22" s="207"/>
      <c r="AI22" s="207"/>
      <c r="AJ22" s="207"/>
      <c r="AK22" s="207"/>
      <c r="AL22" s="207"/>
      <c r="AM22" s="207"/>
      <c r="AN22" s="207"/>
      <c r="AO22" s="207"/>
      <c r="AP22" s="207"/>
      <c r="AQ22" s="207"/>
      <c r="AR22" s="207"/>
      <c r="AS22" s="207"/>
      <c r="AT22" s="207"/>
      <c r="AU22" s="207"/>
      <c r="AV22" s="207"/>
      <c r="AW22" s="207"/>
      <c r="AX22" s="960"/>
    </row>
    <row r="23" spans="1:50" ht="25.5" customHeight="1" x14ac:dyDescent="0.15">
      <c r="A23" s="954"/>
      <c r="B23" s="955"/>
      <c r="C23" s="955"/>
      <c r="D23" s="955"/>
      <c r="E23" s="955"/>
      <c r="F23" s="956"/>
      <c r="G23" s="948"/>
      <c r="H23" s="949"/>
      <c r="I23" s="949"/>
      <c r="J23" s="949"/>
      <c r="K23" s="949"/>
      <c r="L23" s="949"/>
      <c r="M23" s="949"/>
      <c r="N23" s="949"/>
      <c r="O23" s="950"/>
      <c r="P23" s="898"/>
      <c r="Q23" s="899"/>
      <c r="R23" s="899"/>
      <c r="S23" s="899"/>
      <c r="T23" s="899"/>
      <c r="U23" s="899"/>
      <c r="V23" s="913"/>
      <c r="W23" s="898"/>
      <c r="X23" s="899"/>
      <c r="Y23" s="899"/>
      <c r="Z23" s="899"/>
      <c r="AA23" s="899"/>
      <c r="AB23" s="899"/>
      <c r="AC23" s="913"/>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14"/>
      <c r="H24" s="915"/>
      <c r="I24" s="915"/>
      <c r="J24" s="915"/>
      <c r="K24" s="915"/>
      <c r="L24" s="915"/>
      <c r="M24" s="915"/>
      <c r="N24" s="915"/>
      <c r="O24" s="916"/>
      <c r="P24" s="644"/>
      <c r="Q24" s="645"/>
      <c r="R24" s="645"/>
      <c r="S24" s="645"/>
      <c r="T24" s="645"/>
      <c r="U24" s="645"/>
      <c r="V24" s="646"/>
      <c r="W24" s="644"/>
      <c r="X24" s="645"/>
      <c r="Y24" s="645"/>
      <c r="Z24" s="645"/>
      <c r="AA24" s="645"/>
      <c r="AB24" s="645"/>
      <c r="AC24" s="64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14"/>
      <c r="H25" s="915"/>
      <c r="I25" s="915"/>
      <c r="J25" s="915"/>
      <c r="K25" s="915"/>
      <c r="L25" s="915"/>
      <c r="M25" s="915"/>
      <c r="N25" s="915"/>
      <c r="O25" s="916"/>
      <c r="P25" s="644"/>
      <c r="Q25" s="645"/>
      <c r="R25" s="645"/>
      <c r="S25" s="645"/>
      <c r="T25" s="645"/>
      <c r="U25" s="645"/>
      <c r="V25" s="646"/>
      <c r="W25" s="644"/>
      <c r="X25" s="645"/>
      <c r="Y25" s="645"/>
      <c r="Z25" s="645"/>
      <c r="AA25" s="645"/>
      <c r="AB25" s="645"/>
      <c r="AC25" s="64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14"/>
      <c r="H26" s="915"/>
      <c r="I26" s="915"/>
      <c r="J26" s="915"/>
      <c r="K26" s="915"/>
      <c r="L26" s="915"/>
      <c r="M26" s="915"/>
      <c r="N26" s="915"/>
      <c r="O26" s="916"/>
      <c r="P26" s="644"/>
      <c r="Q26" s="645"/>
      <c r="R26" s="645"/>
      <c r="S26" s="645"/>
      <c r="T26" s="645"/>
      <c r="U26" s="645"/>
      <c r="V26" s="646"/>
      <c r="W26" s="644"/>
      <c r="X26" s="645"/>
      <c r="Y26" s="645"/>
      <c r="Z26" s="645"/>
      <c r="AA26" s="645"/>
      <c r="AB26" s="645"/>
      <c r="AC26" s="64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14"/>
      <c r="H27" s="915"/>
      <c r="I27" s="915"/>
      <c r="J27" s="915"/>
      <c r="K27" s="915"/>
      <c r="L27" s="915"/>
      <c r="M27" s="915"/>
      <c r="N27" s="915"/>
      <c r="O27" s="916"/>
      <c r="P27" s="644"/>
      <c r="Q27" s="645"/>
      <c r="R27" s="645"/>
      <c r="S27" s="645"/>
      <c r="T27" s="645"/>
      <c r="U27" s="645"/>
      <c r="V27" s="646"/>
      <c r="W27" s="644"/>
      <c r="X27" s="645"/>
      <c r="Y27" s="645"/>
      <c r="Z27" s="645"/>
      <c r="AA27" s="645"/>
      <c r="AB27" s="645"/>
      <c r="AC27" s="64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17" t="s">
        <v>258</v>
      </c>
      <c r="H28" s="918"/>
      <c r="I28" s="918"/>
      <c r="J28" s="918"/>
      <c r="K28" s="918"/>
      <c r="L28" s="918"/>
      <c r="M28" s="918"/>
      <c r="N28" s="918"/>
      <c r="O28" s="919"/>
      <c r="P28" s="856">
        <f>P29-SUM(P23:P27)</f>
        <v>0</v>
      </c>
      <c r="Q28" s="857"/>
      <c r="R28" s="857"/>
      <c r="S28" s="857"/>
      <c r="T28" s="857"/>
      <c r="U28" s="857"/>
      <c r="V28" s="858"/>
      <c r="W28" s="856">
        <f>W29-SUM(W23:W27)</f>
        <v>0</v>
      </c>
      <c r="X28" s="857"/>
      <c r="Y28" s="857"/>
      <c r="Z28" s="857"/>
      <c r="AA28" s="857"/>
      <c r="AB28" s="857"/>
      <c r="AC28" s="85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20" t="s">
        <v>255</v>
      </c>
      <c r="H29" s="921"/>
      <c r="I29" s="921"/>
      <c r="J29" s="921"/>
      <c r="K29" s="921"/>
      <c r="L29" s="921"/>
      <c r="M29" s="921"/>
      <c r="N29" s="921"/>
      <c r="O29" s="922"/>
      <c r="P29" s="644">
        <f>AK13</f>
        <v>0</v>
      </c>
      <c r="Q29" s="645"/>
      <c r="R29" s="645"/>
      <c r="S29" s="645"/>
      <c r="T29" s="645"/>
      <c r="U29" s="645"/>
      <c r="V29" s="646"/>
      <c r="W29" s="930">
        <f>AR13</f>
        <v>0</v>
      </c>
      <c r="X29" s="931"/>
      <c r="Y29" s="931"/>
      <c r="Z29" s="931"/>
      <c r="AA29" s="931"/>
      <c r="AB29" s="931"/>
      <c r="AC29" s="93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39" t="s">
        <v>270</v>
      </c>
      <c r="B30" s="840"/>
      <c r="C30" s="840"/>
      <c r="D30" s="840"/>
      <c r="E30" s="840"/>
      <c r="F30" s="841"/>
      <c r="G30" s="757" t="s">
        <v>145</v>
      </c>
      <c r="H30" s="758"/>
      <c r="I30" s="758"/>
      <c r="J30" s="758"/>
      <c r="K30" s="758"/>
      <c r="L30" s="758"/>
      <c r="M30" s="758"/>
      <c r="N30" s="758"/>
      <c r="O30" s="759"/>
      <c r="P30" s="835" t="s">
        <v>58</v>
      </c>
      <c r="Q30" s="758"/>
      <c r="R30" s="758"/>
      <c r="S30" s="758"/>
      <c r="T30" s="758"/>
      <c r="U30" s="758"/>
      <c r="V30" s="758"/>
      <c r="W30" s="758"/>
      <c r="X30" s="759"/>
      <c r="Y30" s="832"/>
      <c r="Z30" s="833"/>
      <c r="AA30" s="834"/>
      <c r="AB30" s="836" t="s">
        <v>11</v>
      </c>
      <c r="AC30" s="837"/>
      <c r="AD30" s="838"/>
      <c r="AE30" s="836" t="s">
        <v>310</v>
      </c>
      <c r="AF30" s="837"/>
      <c r="AG30" s="837"/>
      <c r="AH30" s="838"/>
      <c r="AI30" s="893" t="s">
        <v>332</v>
      </c>
      <c r="AJ30" s="893"/>
      <c r="AK30" s="893"/>
      <c r="AL30" s="836"/>
      <c r="AM30" s="893" t="s">
        <v>429</v>
      </c>
      <c r="AN30" s="893"/>
      <c r="AO30" s="893"/>
      <c r="AP30" s="836"/>
      <c r="AQ30" s="751" t="s">
        <v>184</v>
      </c>
      <c r="AR30" s="752"/>
      <c r="AS30" s="752"/>
      <c r="AT30" s="753"/>
      <c r="AU30" s="758" t="s">
        <v>133</v>
      </c>
      <c r="AV30" s="758"/>
      <c r="AW30" s="758"/>
      <c r="AX30" s="895"/>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4"/>
      <c r="AJ31" s="894"/>
      <c r="AK31" s="894"/>
      <c r="AL31" s="393"/>
      <c r="AM31" s="894"/>
      <c r="AN31" s="894"/>
      <c r="AO31" s="894"/>
      <c r="AP31" s="393"/>
      <c r="AQ31" s="235"/>
      <c r="AR31" s="186"/>
      <c r="AS31" s="121" t="s">
        <v>185</v>
      </c>
      <c r="AT31" s="122"/>
      <c r="AU31" s="185">
        <v>7</v>
      </c>
      <c r="AV31" s="185"/>
      <c r="AW31" s="378" t="s">
        <v>175</v>
      </c>
      <c r="AX31" s="379"/>
    </row>
    <row r="32" spans="1:50" ht="23.25" customHeight="1" x14ac:dyDescent="0.15">
      <c r="A32" s="383"/>
      <c r="B32" s="381"/>
      <c r="C32" s="381"/>
      <c r="D32" s="381"/>
      <c r="E32" s="381"/>
      <c r="F32" s="382"/>
      <c r="G32" s="549" t="s">
        <v>693</v>
      </c>
      <c r="H32" s="550"/>
      <c r="I32" s="550"/>
      <c r="J32" s="550"/>
      <c r="K32" s="550"/>
      <c r="L32" s="550"/>
      <c r="M32" s="550"/>
      <c r="N32" s="550"/>
      <c r="O32" s="551"/>
      <c r="P32" s="93" t="s">
        <v>660</v>
      </c>
      <c r="Q32" s="93"/>
      <c r="R32" s="93"/>
      <c r="S32" s="93"/>
      <c r="T32" s="93"/>
      <c r="U32" s="93"/>
      <c r="V32" s="93"/>
      <c r="W32" s="93"/>
      <c r="X32" s="94"/>
      <c r="Y32" s="456" t="s">
        <v>12</v>
      </c>
      <c r="Z32" s="516"/>
      <c r="AA32" s="517"/>
      <c r="AB32" s="446" t="s">
        <v>694</v>
      </c>
      <c r="AC32" s="446"/>
      <c r="AD32" s="446"/>
      <c r="AE32" s="203">
        <v>219</v>
      </c>
      <c r="AF32" s="204"/>
      <c r="AG32" s="204"/>
      <c r="AH32" s="204"/>
      <c r="AI32" s="203">
        <v>207</v>
      </c>
      <c r="AJ32" s="204"/>
      <c r="AK32" s="204"/>
      <c r="AL32" s="204"/>
      <c r="AM32" s="203">
        <v>207</v>
      </c>
      <c r="AN32" s="204"/>
      <c r="AO32" s="204"/>
      <c r="AP32" s="204"/>
      <c r="AQ32" s="322" t="s">
        <v>659</v>
      </c>
      <c r="AR32" s="193"/>
      <c r="AS32" s="193"/>
      <c r="AT32" s="323"/>
      <c r="AU32" s="204" t="s">
        <v>659</v>
      </c>
      <c r="AV32" s="204"/>
      <c r="AW32" s="204"/>
      <c r="AX32" s="206"/>
    </row>
    <row r="33" spans="1:51" ht="23.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694</v>
      </c>
      <c r="AC33" s="508"/>
      <c r="AD33" s="508"/>
      <c r="AE33" s="203" t="s">
        <v>659</v>
      </c>
      <c r="AF33" s="204"/>
      <c r="AG33" s="204"/>
      <c r="AH33" s="204"/>
      <c r="AI33" s="203" t="s">
        <v>659</v>
      </c>
      <c r="AJ33" s="204"/>
      <c r="AK33" s="204"/>
      <c r="AL33" s="204"/>
      <c r="AM33" s="203">
        <v>200</v>
      </c>
      <c r="AN33" s="204"/>
      <c r="AO33" s="204"/>
      <c r="AP33" s="204"/>
      <c r="AQ33" s="322" t="s">
        <v>659</v>
      </c>
      <c r="AR33" s="193"/>
      <c r="AS33" s="193"/>
      <c r="AT33" s="323"/>
      <c r="AU33" s="204">
        <v>180</v>
      </c>
      <c r="AV33" s="204"/>
      <c r="AW33" s="204"/>
      <c r="AX33" s="206"/>
    </row>
    <row r="34" spans="1:51" ht="23.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v>91</v>
      </c>
      <c r="AF34" s="204"/>
      <c r="AG34" s="204"/>
      <c r="AH34" s="204"/>
      <c r="AI34" s="203">
        <v>97</v>
      </c>
      <c r="AJ34" s="204"/>
      <c r="AK34" s="204"/>
      <c r="AL34" s="204"/>
      <c r="AM34" s="203">
        <v>97</v>
      </c>
      <c r="AN34" s="204"/>
      <c r="AO34" s="204"/>
      <c r="AP34" s="204"/>
      <c r="AQ34" s="322" t="s">
        <v>659</v>
      </c>
      <c r="AR34" s="193"/>
      <c r="AS34" s="193"/>
      <c r="AT34" s="323"/>
      <c r="AU34" s="204" t="s">
        <v>659</v>
      </c>
      <c r="AV34" s="204"/>
      <c r="AW34" s="204"/>
      <c r="AX34" s="206"/>
    </row>
    <row r="35" spans="1:51" ht="23.25" customHeight="1" x14ac:dyDescent="0.15">
      <c r="A35" s="213" t="s">
        <v>300</v>
      </c>
      <c r="B35" s="214"/>
      <c r="C35" s="214"/>
      <c r="D35" s="214"/>
      <c r="E35" s="214"/>
      <c r="F35" s="215"/>
      <c r="G35" s="219" t="s">
        <v>695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12"/>
      <c r="AF36" s="312"/>
      <c r="AG36" s="312"/>
      <c r="AH36" s="312"/>
      <c r="AI36" s="312"/>
      <c r="AJ36" s="312"/>
      <c r="AK36" s="312"/>
      <c r="AL36" s="312"/>
      <c r="AM36" s="312"/>
      <c r="AN36" s="312"/>
      <c r="AO36" s="312"/>
      <c r="AP36" s="312"/>
      <c r="AQ36" s="223"/>
      <c r="AR36" s="223"/>
      <c r="AS36" s="223"/>
      <c r="AT36" s="223"/>
      <c r="AU36" s="223"/>
      <c r="AV36" s="223"/>
      <c r="AW36" s="223"/>
      <c r="AX36" s="225"/>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310</v>
      </c>
      <c r="AF37" s="232"/>
      <c r="AG37" s="232"/>
      <c r="AH37" s="232"/>
      <c r="AI37" s="232" t="s">
        <v>332</v>
      </c>
      <c r="AJ37" s="232"/>
      <c r="AK37" s="232"/>
      <c r="AL37" s="232"/>
      <c r="AM37" s="232" t="s">
        <v>429</v>
      </c>
      <c r="AN37" s="232"/>
      <c r="AO37" s="232"/>
      <c r="AP37" s="232"/>
      <c r="AQ37" s="139" t="s">
        <v>184</v>
      </c>
      <c r="AR37" s="140"/>
      <c r="AS37" s="140"/>
      <c r="AT37" s="141"/>
      <c r="AU37" s="397" t="s">
        <v>133</v>
      </c>
      <c r="AV37" s="397"/>
      <c r="AW37" s="397"/>
      <c r="AX37" s="888"/>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310</v>
      </c>
      <c r="AF44" s="232"/>
      <c r="AG44" s="232"/>
      <c r="AH44" s="232"/>
      <c r="AI44" s="232" t="s">
        <v>332</v>
      </c>
      <c r="AJ44" s="232"/>
      <c r="AK44" s="232"/>
      <c r="AL44" s="232"/>
      <c r="AM44" s="232" t="s">
        <v>429</v>
      </c>
      <c r="AN44" s="232"/>
      <c r="AO44" s="232"/>
      <c r="AP44" s="232"/>
      <c r="AQ44" s="139" t="s">
        <v>184</v>
      </c>
      <c r="AR44" s="140"/>
      <c r="AS44" s="140"/>
      <c r="AT44" s="141"/>
      <c r="AU44" s="397" t="s">
        <v>133</v>
      </c>
      <c r="AV44" s="397"/>
      <c r="AW44" s="397"/>
      <c r="AX44" s="888"/>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310</v>
      </c>
      <c r="AF51" s="232"/>
      <c r="AG51" s="232"/>
      <c r="AH51" s="232"/>
      <c r="AI51" s="232" t="s">
        <v>332</v>
      </c>
      <c r="AJ51" s="232"/>
      <c r="AK51" s="232"/>
      <c r="AL51" s="232"/>
      <c r="AM51" s="232" t="s">
        <v>429</v>
      </c>
      <c r="AN51" s="232"/>
      <c r="AO51" s="232"/>
      <c r="AP51" s="232"/>
      <c r="AQ51" s="139" t="s">
        <v>184</v>
      </c>
      <c r="AR51" s="140"/>
      <c r="AS51" s="140"/>
      <c r="AT51" s="141"/>
      <c r="AU51" s="903" t="s">
        <v>133</v>
      </c>
      <c r="AV51" s="903"/>
      <c r="AW51" s="903"/>
      <c r="AX51" s="904"/>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310</v>
      </c>
      <c r="AF58" s="232"/>
      <c r="AG58" s="232"/>
      <c r="AH58" s="232"/>
      <c r="AI58" s="232" t="s">
        <v>332</v>
      </c>
      <c r="AJ58" s="232"/>
      <c r="AK58" s="232"/>
      <c r="AL58" s="232"/>
      <c r="AM58" s="232" t="s">
        <v>429</v>
      </c>
      <c r="AN58" s="232"/>
      <c r="AO58" s="232"/>
      <c r="AP58" s="232"/>
      <c r="AQ58" s="139" t="s">
        <v>184</v>
      </c>
      <c r="AR58" s="140"/>
      <c r="AS58" s="140"/>
      <c r="AT58" s="141"/>
      <c r="AU58" s="903" t="s">
        <v>133</v>
      </c>
      <c r="AV58" s="903"/>
      <c r="AW58" s="903"/>
      <c r="AX58" s="904"/>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4"/>
      <c r="B76" s="495"/>
      <c r="C76" s="495"/>
      <c r="D76" s="495"/>
      <c r="E76" s="495"/>
      <c r="F76" s="496"/>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4"/>
      <c r="B77" s="495"/>
      <c r="C77" s="495"/>
      <c r="D77" s="495"/>
      <c r="E77" s="495"/>
      <c r="F77" s="496"/>
      <c r="G77" s="598"/>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68"/>
      <c r="AF77" s="869"/>
      <c r="AG77" s="869"/>
      <c r="AH77" s="869"/>
      <c r="AI77" s="868"/>
      <c r="AJ77" s="869"/>
      <c r="AK77" s="869"/>
      <c r="AL77" s="869"/>
      <c r="AM77" s="868"/>
      <c r="AN77" s="869"/>
      <c r="AO77" s="869"/>
      <c r="AP77" s="869"/>
      <c r="AQ77" s="322"/>
      <c r="AR77" s="193"/>
      <c r="AS77" s="193"/>
      <c r="AT77" s="323"/>
      <c r="AU77" s="204"/>
      <c r="AV77" s="204"/>
      <c r="AW77" s="204"/>
      <c r="AX77" s="206"/>
      <c r="AY77">
        <f t="shared" si="9"/>
        <v>0</v>
      </c>
    </row>
    <row r="78" spans="1:51" ht="69.75" hidden="1" customHeight="1" x14ac:dyDescent="0.15">
      <c r="A78" s="315" t="s">
        <v>303</v>
      </c>
      <c r="B78" s="316"/>
      <c r="C78" s="316"/>
      <c r="D78" s="316"/>
      <c r="E78" s="313" t="s">
        <v>249</v>
      </c>
      <c r="F78" s="314"/>
      <c r="G78" s="45" t="s">
        <v>187</v>
      </c>
      <c r="H78" s="572"/>
      <c r="I78" s="573"/>
      <c r="J78" s="573"/>
      <c r="K78" s="573"/>
      <c r="L78" s="573"/>
      <c r="M78" s="573"/>
      <c r="N78" s="573"/>
      <c r="O78" s="574"/>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customHeight="1" thickBo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46"/>
      <c r="AY79">
        <f>COUNTIF($AR$79,"☑")</f>
        <v>0</v>
      </c>
    </row>
    <row r="80" spans="1:51" ht="18.75" hidden="1" customHeight="1" x14ac:dyDescent="0.15">
      <c r="A80" s="842"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3"/>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3"/>
      <c r="B82" s="512"/>
      <c r="C82" s="410"/>
      <c r="D82" s="410"/>
      <c r="E82" s="410"/>
      <c r="F82" s="411"/>
      <c r="G82" s="663"/>
      <c r="H82" s="663"/>
      <c r="I82" s="663"/>
      <c r="J82" s="663"/>
      <c r="K82" s="663"/>
      <c r="L82" s="663"/>
      <c r="M82" s="663"/>
      <c r="N82" s="663"/>
      <c r="O82" s="663"/>
      <c r="P82" s="663"/>
      <c r="Q82" s="663"/>
      <c r="R82" s="663"/>
      <c r="S82" s="663"/>
      <c r="T82" s="663"/>
      <c r="U82" s="663"/>
      <c r="V82" s="663"/>
      <c r="W82" s="663"/>
      <c r="X82" s="663"/>
      <c r="Y82" s="663"/>
      <c r="Z82" s="663"/>
      <c r="AA82" s="664"/>
      <c r="AB82" s="862"/>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3"/>
      <c r="AY82">
        <f t="shared" ref="AY82:AY89" si="10">$AY$80</f>
        <v>0</v>
      </c>
    </row>
    <row r="83" spans="1:60" ht="22.5" hidden="1" customHeight="1" x14ac:dyDescent="0.15">
      <c r="A83" s="843"/>
      <c r="B83" s="512"/>
      <c r="C83" s="410"/>
      <c r="D83" s="410"/>
      <c r="E83" s="410"/>
      <c r="F83" s="411"/>
      <c r="G83" s="665"/>
      <c r="H83" s="665"/>
      <c r="I83" s="665"/>
      <c r="J83" s="665"/>
      <c r="K83" s="665"/>
      <c r="L83" s="665"/>
      <c r="M83" s="665"/>
      <c r="N83" s="665"/>
      <c r="O83" s="665"/>
      <c r="P83" s="665"/>
      <c r="Q83" s="665"/>
      <c r="R83" s="665"/>
      <c r="S83" s="665"/>
      <c r="T83" s="665"/>
      <c r="U83" s="665"/>
      <c r="V83" s="665"/>
      <c r="W83" s="665"/>
      <c r="X83" s="665"/>
      <c r="Y83" s="665"/>
      <c r="Z83" s="665"/>
      <c r="AA83" s="666"/>
      <c r="AB83" s="864"/>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65"/>
      <c r="AY83">
        <f t="shared" si="10"/>
        <v>0</v>
      </c>
    </row>
    <row r="84" spans="1:60" ht="19.5" hidden="1" customHeight="1" x14ac:dyDescent="0.15">
      <c r="A84" s="843"/>
      <c r="B84" s="513"/>
      <c r="C84" s="514"/>
      <c r="D84" s="514"/>
      <c r="E84" s="514"/>
      <c r="F84" s="515"/>
      <c r="G84" s="667"/>
      <c r="H84" s="667"/>
      <c r="I84" s="667"/>
      <c r="J84" s="667"/>
      <c r="K84" s="667"/>
      <c r="L84" s="667"/>
      <c r="M84" s="667"/>
      <c r="N84" s="667"/>
      <c r="O84" s="667"/>
      <c r="P84" s="667"/>
      <c r="Q84" s="667"/>
      <c r="R84" s="667"/>
      <c r="S84" s="667"/>
      <c r="T84" s="667"/>
      <c r="U84" s="667"/>
      <c r="V84" s="667"/>
      <c r="W84" s="667"/>
      <c r="X84" s="667"/>
      <c r="Y84" s="667"/>
      <c r="Z84" s="667"/>
      <c r="AA84" s="668"/>
      <c r="AB84" s="866"/>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67"/>
      <c r="AY84">
        <f t="shared" si="10"/>
        <v>0</v>
      </c>
    </row>
    <row r="85" spans="1:60" ht="18.75" hidden="1" customHeight="1" x14ac:dyDescent="0.15">
      <c r="A85" s="843"/>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310</v>
      </c>
      <c r="AF85" s="232"/>
      <c r="AG85" s="232"/>
      <c r="AH85" s="232"/>
      <c r="AI85" s="232" t="s">
        <v>332</v>
      </c>
      <c r="AJ85" s="232"/>
      <c r="AK85" s="232"/>
      <c r="AL85" s="232"/>
      <c r="AM85" s="232" t="s">
        <v>429</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3"/>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3"/>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0</v>
      </c>
    </row>
    <row r="88" spans="1:60" ht="23.25" hidden="1" customHeight="1" x14ac:dyDescent="0.15">
      <c r="A88" s="843"/>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0</v>
      </c>
      <c r="AZ88" s="10"/>
      <c r="BA88" s="10"/>
      <c r="BB88" s="10"/>
      <c r="BC88" s="10"/>
    </row>
    <row r="89" spans="1:60" ht="23.25" hidden="1" customHeight="1" x14ac:dyDescent="0.15">
      <c r="A89" s="843"/>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0</v>
      </c>
      <c r="AZ89" s="10"/>
      <c r="BA89" s="10"/>
      <c r="BB89" s="10"/>
      <c r="BC89" s="10"/>
      <c r="BD89" s="10"/>
      <c r="BE89" s="10"/>
      <c r="BF89" s="10"/>
      <c r="BG89" s="10"/>
      <c r="BH89" s="10"/>
    </row>
    <row r="90" spans="1:60" ht="18.75" hidden="1" customHeight="1" x14ac:dyDescent="0.15">
      <c r="A90" s="843"/>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310</v>
      </c>
      <c r="AF90" s="232"/>
      <c r="AG90" s="232"/>
      <c r="AH90" s="232"/>
      <c r="AI90" s="232" t="s">
        <v>332</v>
      </c>
      <c r="AJ90" s="232"/>
      <c r="AK90" s="232"/>
      <c r="AL90" s="232"/>
      <c r="AM90" s="232" t="s">
        <v>429</v>
      </c>
      <c r="AN90" s="232"/>
      <c r="AO90" s="232"/>
      <c r="AP90" s="232"/>
      <c r="AQ90" s="143" t="s">
        <v>184</v>
      </c>
      <c r="AR90" s="118"/>
      <c r="AS90" s="118"/>
      <c r="AT90" s="119"/>
      <c r="AU90" s="518" t="s">
        <v>133</v>
      </c>
      <c r="AV90" s="518"/>
      <c r="AW90" s="518"/>
      <c r="AX90" s="519"/>
      <c r="AY90">
        <f>COUNTA($G$92)</f>
        <v>0</v>
      </c>
    </row>
    <row r="91" spans="1:60" ht="18.75" hidden="1" customHeight="1" x14ac:dyDescent="0.15">
      <c r="A91" s="843"/>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3"/>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3"/>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43"/>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43"/>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310</v>
      </c>
      <c r="AF95" s="232"/>
      <c r="AG95" s="232"/>
      <c r="AH95" s="232"/>
      <c r="AI95" s="232" t="s">
        <v>332</v>
      </c>
      <c r="AJ95" s="232"/>
      <c r="AK95" s="232"/>
      <c r="AL95" s="232"/>
      <c r="AM95" s="232" t="s">
        <v>429</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3"/>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3"/>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43"/>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4"/>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3" t="s">
        <v>13</v>
      </c>
      <c r="Z99" s="874"/>
      <c r="AA99" s="875"/>
      <c r="AB99" s="870" t="s">
        <v>14</v>
      </c>
      <c r="AC99" s="871"/>
      <c r="AD99" s="872"/>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2"/>
      <c r="Z100" s="833"/>
      <c r="AA100" s="834"/>
      <c r="AB100" s="466" t="s">
        <v>11</v>
      </c>
      <c r="AC100" s="466"/>
      <c r="AD100" s="466"/>
      <c r="AE100" s="524" t="s">
        <v>310</v>
      </c>
      <c r="AF100" s="525"/>
      <c r="AG100" s="525"/>
      <c r="AH100" s="526"/>
      <c r="AI100" s="524" t="s">
        <v>332</v>
      </c>
      <c r="AJ100" s="525"/>
      <c r="AK100" s="525"/>
      <c r="AL100" s="526"/>
      <c r="AM100" s="524" t="s">
        <v>429</v>
      </c>
      <c r="AN100" s="525"/>
      <c r="AO100" s="525"/>
      <c r="AP100" s="526"/>
      <c r="AQ100" s="302" t="s">
        <v>337</v>
      </c>
      <c r="AR100" s="303"/>
      <c r="AS100" s="303"/>
      <c r="AT100" s="304"/>
      <c r="AU100" s="302" t="s">
        <v>463</v>
      </c>
      <c r="AV100" s="303"/>
      <c r="AW100" s="303"/>
      <c r="AX100" s="305"/>
    </row>
    <row r="101" spans="1:60" ht="23.25" customHeight="1" x14ac:dyDescent="0.15">
      <c r="A101" s="404"/>
      <c r="B101" s="405"/>
      <c r="C101" s="405"/>
      <c r="D101" s="405"/>
      <c r="E101" s="405"/>
      <c r="F101" s="406"/>
      <c r="G101" s="93" t="s">
        <v>665</v>
      </c>
      <c r="H101" s="93"/>
      <c r="I101" s="93"/>
      <c r="J101" s="93"/>
      <c r="K101" s="93"/>
      <c r="L101" s="93"/>
      <c r="M101" s="93"/>
      <c r="N101" s="93"/>
      <c r="O101" s="93"/>
      <c r="P101" s="93"/>
      <c r="Q101" s="93"/>
      <c r="R101" s="93"/>
      <c r="S101" s="93"/>
      <c r="T101" s="93"/>
      <c r="U101" s="93"/>
      <c r="V101" s="93"/>
      <c r="W101" s="93"/>
      <c r="X101" s="94"/>
      <c r="Y101" s="527" t="s">
        <v>54</v>
      </c>
      <c r="Z101" s="528"/>
      <c r="AA101" s="529"/>
      <c r="AB101" s="446" t="s">
        <v>664</v>
      </c>
      <c r="AC101" s="446"/>
      <c r="AD101" s="446"/>
      <c r="AE101" s="267">
        <v>2</v>
      </c>
      <c r="AF101" s="267"/>
      <c r="AG101" s="267"/>
      <c r="AH101" s="267"/>
      <c r="AI101" s="267">
        <v>2</v>
      </c>
      <c r="AJ101" s="267"/>
      <c r="AK101" s="267"/>
      <c r="AL101" s="267"/>
      <c r="AM101" s="267">
        <v>2</v>
      </c>
      <c r="AN101" s="267"/>
      <c r="AO101" s="267"/>
      <c r="AP101" s="267"/>
      <c r="AQ101" s="267" t="s">
        <v>659</v>
      </c>
      <c r="AR101" s="267"/>
      <c r="AS101" s="267"/>
      <c r="AT101" s="267"/>
      <c r="AU101" s="203" t="s">
        <v>659</v>
      </c>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664</v>
      </c>
      <c r="AC102" s="446"/>
      <c r="AD102" s="446"/>
      <c r="AE102" s="267">
        <v>2</v>
      </c>
      <c r="AF102" s="267"/>
      <c r="AG102" s="267"/>
      <c r="AH102" s="267"/>
      <c r="AI102" s="267">
        <v>2</v>
      </c>
      <c r="AJ102" s="267"/>
      <c r="AK102" s="267"/>
      <c r="AL102" s="267"/>
      <c r="AM102" s="267">
        <v>2</v>
      </c>
      <c r="AN102" s="267"/>
      <c r="AO102" s="267"/>
      <c r="AP102" s="267"/>
      <c r="AQ102" s="267">
        <v>2</v>
      </c>
      <c r="AR102" s="267"/>
      <c r="AS102" s="267"/>
      <c r="AT102" s="267"/>
      <c r="AU102" s="210">
        <v>2</v>
      </c>
      <c r="AV102" s="211"/>
      <c r="AW102" s="211"/>
      <c r="AX102" s="306"/>
    </row>
    <row r="103" spans="1:60" ht="31.5"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1</v>
      </c>
    </row>
    <row r="104" spans="1:60" ht="23.25" customHeight="1" x14ac:dyDescent="0.15">
      <c r="A104" s="404"/>
      <c r="B104" s="405"/>
      <c r="C104" s="405"/>
      <c r="D104" s="405"/>
      <c r="E104" s="405"/>
      <c r="F104" s="406"/>
      <c r="G104" s="93" t="s">
        <v>666</v>
      </c>
      <c r="H104" s="93"/>
      <c r="I104" s="93"/>
      <c r="J104" s="93"/>
      <c r="K104" s="93"/>
      <c r="L104" s="93"/>
      <c r="M104" s="93"/>
      <c r="N104" s="93"/>
      <c r="O104" s="93"/>
      <c r="P104" s="93"/>
      <c r="Q104" s="93"/>
      <c r="R104" s="93"/>
      <c r="S104" s="93"/>
      <c r="T104" s="93"/>
      <c r="U104" s="93"/>
      <c r="V104" s="93"/>
      <c r="W104" s="93"/>
      <c r="X104" s="94"/>
      <c r="Y104" s="450" t="s">
        <v>54</v>
      </c>
      <c r="Z104" s="451"/>
      <c r="AA104" s="452"/>
      <c r="AB104" s="530" t="s">
        <v>664</v>
      </c>
      <c r="AC104" s="531"/>
      <c r="AD104" s="532"/>
      <c r="AE104" s="267">
        <v>5</v>
      </c>
      <c r="AF104" s="267"/>
      <c r="AG104" s="267"/>
      <c r="AH104" s="267"/>
      <c r="AI104" s="267">
        <v>5</v>
      </c>
      <c r="AJ104" s="267"/>
      <c r="AK104" s="267"/>
      <c r="AL104" s="267"/>
      <c r="AM104" s="267">
        <v>5</v>
      </c>
      <c r="AN104" s="267"/>
      <c r="AO104" s="267"/>
      <c r="AP104" s="267"/>
      <c r="AQ104" s="267" t="s">
        <v>659</v>
      </c>
      <c r="AR104" s="267"/>
      <c r="AS104" s="267"/>
      <c r="AT104" s="267"/>
      <c r="AU104" s="267" t="s">
        <v>659</v>
      </c>
      <c r="AV104" s="267"/>
      <c r="AW104" s="267"/>
      <c r="AX104" s="268"/>
      <c r="AY104">
        <f>$AY$103</f>
        <v>1</v>
      </c>
    </row>
    <row r="105" spans="1:60" ht="23.25"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t="s">
        <v>664</v>
      </c>
      <c r="AC105" s="454"/>
      <c r="AD105" s="455"/>
      <c r="AE105" s="267">
        <v>5</v>
      </c>
      <c r="AF105" s="267"/>
      <c r="AG105" s="267"/>
      <c r="AH105" s="267"/>
      <c r="AI105" s="267">
        <v>5</v>
      </c>
      <c r="AJ105" s="267"/>
      <c r="AK105" s="267"/>
      <c r="AL105" s="267"/>
      <c r="AM105" s="267">
        <v>5</v>
      </c>
      <c r="AN105" s="267"/>
      <c r="AO105" s="267"/>
      <c r="AP105" s="267"/>
      <c r="AQ105" s="267">
        <v>5</v>
      </c>
      <c r="AR105" s="267"/>
      <c r="AS105" s="267"/>
      <c r="AT105" s="267"/>
      <c r="AU105" s="267">
        <v>5</v>
      </c>
      <c r="AV105" s="267"/>
      <c r="AW105" s="267"/>
      <c r="AX105" s="268"/>
      <c r="AY105">
        <f>$AY$103</f>
        <v>1</v>
      </c>
    </row>
    <row r="106" spans="1:60" ht="31.5"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1</v>
      </c>
    </row>
    <row r="107" spans="1:60" ht="23.25" customHeight="1" x14ac:dyDescent="0.15">
      <c r="A107" s="404"/>
      <c r="B107" s="405"/>
      <c r="C107" s="405"/>
      <c r="D107" s="405"/>
      <c r="E107" s="405"/>
      <c r="F107" s="406"/>
      <c r="G107" s="93" t="s">
        <v>667</v>
      </c>
      <c r="H107" s="93"/>
      <c r="I107" s="93"/>
      <c r="J107" s="93"/>
      <c r="K107" s="93"/>
      <c r="L107" s="93"/>
      <c r="M107" s="93"/>
      <c r="N107" s="93"/>
      <c r="O107" s="93"/>
      <c r="P107" s="93"/>
      <c r="Q107" s="93"/>
      <c r="R107" s="93"/>
      <c r="S107" s="93"/>
      <c r="T107" s="93"/>
      <c r="U107" s="93"/>
      <c r="V107" s="93"/>
      <c r="W107" s="93"/>
      <c r="X107" s="94"/>
      <c r="Y107" s="450" t="s">
        <v>54</v>
      </c>
      <c r="Z107" s="451"/>
      <c r="AA107" s="452"/>
      <c r="AB107" s="530" t="s">
        <v>664</v>
      </c>
      <c r="AC107" s="531"/>
      <c r="AD107" s="532"/>
      <c r="AE107" s="267">
        <v>20</v>
      </c>
      <c r="AF107" s="267"/>
      <c r="AG107" s="267"/>
      <c r="AH107" s="267"/>
      <c r="AI107" s="267">
        <v>20</v>
      </c>
      <c r="AJ107" s="267"/>
      <c r="AK107" s="267"/>
      <c r="AL107" s="267"/>
      <c r="AM107" s="267">
        <v>20</v>
      </c>
      <c r="AN107" s="267"/>
      <c r="AO107" s="267"/>
      <c r="AP107" s="267"/>
      <c r="AQ107" s="267" t="s">
        <v>659</v>
      </c>
      <c r="AR107" s="267"/>
      <c r="AS107" s="267"/>
      <c r="AT107" s="267"/>
      <c r="AU107" s="267" t="s">
        <v>659</v>
      </c>
      <c r="AV107" s="267"/>
      <c r="AW107" s="267"/>
      <c r="AX107" s="268"/>
      <c r="AY107">
        <f>$AY$106</f>
        <v>1</v>
      </c>
    </row>
    <row r="108" spans="1:60" ht="23.25"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t="s">
        <v>664</v>
      </c>
      <c r="AC108" s="454"/>
      <c r="AD108" s="455"/>
      <c r="AE108" s="267">
        <v>20</v>
      </c>
      <c r="AF108" s="267"/>
      <c r="AG108" s="267"/>
      <c r="AH108" s="267"/>
      <c r="AI108" s="267">
        <v>20</v>
      </c>
      <c r="AJ108" s="267"/>
      <c r="AK108" s="267"/>
      <c r="AL108" s="267"/>
      <c r="AM108" s="267">
        <v>20</v>
      </c>
      <c r="AN108" s="267"/>
      <c r="AO108" s="267"/>
      <c r="AP108" s="267"/>
      <c r="AQ108" s="267">
        <v>20</v>
      </c>
      <c r="AR108" s="267"/>
      <c r="AS108" s="267"/>
      <c r="AT108" s="267"/>
      <c r="AU108" s="267">
        <v>20</v>
      </c>
      <c r="AV108" s="267"/>
      <c r="AW108" s="267"/>
      <c r="AX108" s="268"/>
      <c r="AY108">
        <f>$AY$106</f>
        <v>1</v>
      </c>
    </row>
    <row r="109" spans="1:60" ht="31.5"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1</v>
      </c>
    </row>
    <row r="110" spans="1:60" ht="34.5" customHeight="1" x14ac:dyDescent="0.15">
      <c r="A110" s="404"/>
      <c r="B110" s="405"/>
      <c r="C110" s="405"/>
      <c r="D110" s="405"/>
      <c r="E110" s="405"/>
      <c r="F110" s="406"/>
      <c r="G110" s="93" t="s">
        <v>668</v>
      </c>
      <c r="H110" s="93"/>
      <c r="I110" s="93"/>
      <c r="J110" s="93"/>
      <c r="K110" s="93"/>
      <c r="L110" s="93"/>
      <c r="M110" s="93"/>
      <c r="N110" s="93"/>
      <c r="O110" s="93"/>
      <c r="P110" s="93"/>
      <c r="Q110" s="93"/>
      <c r="R110" s="93"/>
      <c r="S110" s="93"/>
      <c r="T110" s="93"/>
      <c r="U110" s="93"/>
      <c r="V110" s="93"/>
      <c r="W110" s="93"/>
      <c r="X110" s="94"/>
      <c r="Y110" s="450" t="s">
        <v>54</v>
      </c>
      <c r="Z110" s="451"/>
      <c r="AA110" s="452"/>
      <c r="AB110" s="530" t="s">
        <v>670</v>
      </c>
      <c r="AC110" s="531"/>
      <c r="AD110" s="532"/>
      <c r="AE110" s="267">
        <v>36</v>
      </c>
      <c r="AF110" s="267"/>
      <c r="AG110" s="267"/>
      <c r="AH110" s="267"/>
      <c r="AI110" s="267">
        <v>36</v>
      </c>
      <c r="AJ110" s="267"/>
      <c r="AK110" s="267"/>
      <c r="AL110" s="267"/>
      <c r="AM110" s="267">
        <v>36</v>
      </c>
      <c r="AN110" s="267"/>
      <c r="AO110" s="267"/>
      <c r="AP110" s="267"/>
      <c r="AQ110" s="267" t="s">
        <v>659</v>
      </c>
      <c r="AR110" s="267"/>
      <c r="AS110" s="267"/>
      <c r="AT110" s="267"/>
      <c r="AU110" s="267" t="s">
        <v>659</v>
      </c>
      <c r="AV110" s="267"/>
      <c r="AW110" s="267"/>
      <c r="AX110" s="268"/>
      <c r="AY110">
        <f>$AY$109</f>
        <v>1</v>
      </c>
    </row>
    <row r="111" spans="1:60" ht="5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t="s">
        <v>670</v>
      </c>
      <c r="AC111" s="454"/>
      <c r="AD111" s="455"/>
      <c r="AE111" s="267">
        <v>36</v>
      </c>
      <c r="AF111" s="267"/>
      <c r="AG111" s="267"/>
      <c r="AH111" s="267"/>
      <c r="AI111" s="267">
        <v>36</v>
      </c>
      <c r="AJ111" s="267"/>
      <c r="AK111" s="267"/>
      <c r="AL111" s="267"/>
      <c r="AM111" s="267">
        <v>36</v>
      </c>
      <c r="AN111" s="267"/>
      <c r="AO111" s="267"/>
      <c r="AP111" s="267"/>
      <c r="AQ111" s="267">
        <v>36</v>
      </c>
      <c r="AR111" s="267"/>
      <c r="AS111" s="267"/>
      <c r="AT111" s="267"/>
      <c r="AU111" s="267">
        <v>36</v>
      </c>
      <c r="AV111" s="267"/>
      <c r="AW111" s="267"/>
      <c r="AX111" s="268"/>
      <c r="AY111">
        <f>$AY$109</f>
        <v>1</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1"/>
      <c r="B116" s="422"/>
      <c r="C116" s="422"/>
      <c r="D116" s="422"/>
      <c r="E116" s="422"/>
      <c r="F116" s="423"/>
      <c r="G116" s="373" t="s">
        <v>669</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671</v>
      </c>
      <c r="AC116" s="448"/>
      <c r="AD116" s="449"/>
      <c r="AE116" s="267">
        <f>3668*1000/(36*365)</f>
        <v>279.14764079147642</v>
      </c>
      <c r="AF116" s="267"/>
      <c r="AG116" s="267"/>
      <c r="AH116" s="267"/>
      <c r="AI116" s="267">
        <f>552*1000/(36*365)</f>
        <v>42.009132420091326</v>
      </c>
      <c r="AJ116" s="267"/>
      <c r="AK116" s="267"/>
      <c r="AL116" s="267"/>
      <c r="AM116" s="267">
        <f>552*1000/(36*365)</f>
        <v>42.009132420091326</v>
      </c>
      <c r="AN116" s="267"/>
      <c r="AO116" s="267"/>
      <c r="AP116" s="267"/>
      <c r="AQ116" s="203" t="s">
        <v>673</v>
      </c>
      <c r="AR116" s="204"/>
      <c r="AS116" s="204"/>
      <c r="AT116" s="204"/>
      <c r="AU116" s="204"/>
      <c r="AV116" s="204"/>
      <c r="AW116" s="204"/>
      <c r="AX116" s="206"/>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672</v>
      </c>
      <c r="AC117" s="458"/>
      <c r="AD117" s="459"/>
      <c r="AE117" s="536" t="s">
        <v>674</v>
      </c>
      <c r="AF117" s="536"/>
      <c r="AG117" s="536"/>
      <c r="AH117" s="536"/>
      <c r="AI117" s="536" t="s">
        <v>675</v>
      </c>
      <c r="AJ117" s="536"/>
      <c r="AK117" s="536"/>
      <c r="AL117" s="536"/>
      <c r="AM117" s="536" t="s">
        <v>675</v>
      </c>
      <c r="AN117" s="536"/>
      <c r="AO117" s="536"/>
      <c r="AP117" s="536"/>
      <c r="AQ117" s="536" t="s">
        <v>673</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08"/>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09"/>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8"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5"/>
      <c r="Z127" s="906"/>
      <c r="AA127" s="907"/>
      <c r="AB127" s="393" t="s">
        <v>11</v>
      </c>
      <c r="AC127" s="394"/>
      <c r="AD127" s="395"/>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325</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664</v>
      </c>
      <c r="AC134" s="191"/>
      <c r="AD134" s="191"/>
      <c r="AE134" s="192">
        <v>219</v>
      </c>
      <c r="AF134" s="193"/>
      <c r="AG134" s="193"/>
      <c r="AH134" s="193"/>
      <c r="AI134" s="192">
        <v>207</v>
      </c>
      <c r="AJ134" s="193"/>
      <c r="AK134" s="193"/>
      <c r="AL134" s="193"/>
      <c r="AM134" s="192">
        <v>207</v>
      </c>
      <c r="AN134" s="193"/>
      <c r="AO134" s="193"/>
      <c r="AP134" s="193"/>
      <c r="AQ134" s="192" t="s">
        <v>659</v>
      </c>
      <c r="AR134" s="193"/>
      <c r="AS134" s="193"/>
      <c r="AT134" s="193"/>
      <c r="AU134" s="192" t="s">
        <v>659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664</v>
      </c>
      <c r="AC135" s="199"/>
      <c r="AD135" s="199"/>
      <c r="AE135" s="192" t="s">
        <v>659</v>
      </c>
      <c r="AF135" s="193"/>
      <c r="AG135" s="193"/>
      <c r="AH135" s="193"/>
      <c r="AI135" s="192" t="s">
        <v>659</v>
      </c>
      <c r="AJ135" s="193"/>
      <c r="AK135" s="193"/>
      <c r="AL135" s="193"/>
      <c r="AM135" s="192">
        <v>200</v>
      </c>
      <c r="AN135" s="193"/>
      <c r="AO135" s="193"/>
      <c r="AP135" s="193"/>
      <c r="AQ135" s="192" t="s">
        <v>659</v>
      </c>
      <c r="AR135" s="193"/>
      <c r="AS135" s="193"/>
      <c r="AT135" s="193"/>
      <c r="AU135" s="192">
        <v>180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691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0"/>
      <c r="E430" s="160" t="s">
        <v>319</v>
      </c>
      <c r="F430" s="876"/>
      <c r="G430" s="877" t="s">
        <v>204</v>
      </c>
      <c r="H430" s="111"/>
      <c r="I430" s="111"/>
      <c r="J430" s="878"/>
      <c r="K430" s="879"/>
      <c r="L430" s="879"/>
      <c r="M430" s="879"/>
      <c r="N430" s="879"/>
      <c r="O430" s="879"/>
      <c r="P430" s="879"/>
      <c r="Q430" s="879"/>
      <c r="R430" s="879"/>
      <c r="S430" s="879"/>
      <c r="T430" s="88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1"/>
      <c r="AY430" s="78" t="str">
        <f>IF(SUBSTITUTE($J$430,"-","")="","0","1")</f>
        <v>0</v>
      </c>
    </row>
    <row r="431" spans="1:51" ht="18.75" hidden="1"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465</v>
      </c>
      <c r="AJ431" s="320"/>
      <c r="AK431" s="320"/>
      <c r="AL431" s="143"/>
      <c r="AM431" s="320" t="s">
        <v>466</v>
      </c>
      <c r="AN431" s="320"/>
      <c r="AO431" s="320"/>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1"/>
      <c r="AJ432" s="321"/>
      <c r="AK432" s="321"/>
      <c r="AL432" s="142"/>
      <c r="AM432" s="321"/>
      <c r="AN432" s="321"/>
      <c r="AO432" s="321"/>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4"/>
      <c r="F433" s="325"/>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2"/>
      <c r="AF433" s="193"/>
      <c r="AG433" s="193"/>
      <c r="AH433" s="193"/>
      <c r="AI433" s="322"/>
      <c r="AJ433" s="193"/>
      <c r="AK433" s="193"/>
      <c r="AL433" s="193"/>
      <c r="AM433" s="322"/>
      <c r="AN433" s="193"/>
      <c r="AO433" s="193"/>
      <c r="AP433" s="323"/>
      <c r="AQ433" s="322"/>
      <c r="AR433" s="193"/>
      <c r="AS433" s="193"/>
      <c r="AT433" s="323"/>
      <c r="AU433" s="193"/>
      <c r="AV433" s="193"/>
      <c r="AW433" s="193"/>
      <c r="AX433" s="194"/>
      <c r="AY433">
        <f t="shared" ref="AY433:AY435" si="63">$AY$431</f>
        <v>0</v>
      </c>
    </row>
    <row r="434" spans="1:51" ht="23.25" hidden="1"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2"/>
      <c r="AF434" s="193"/>
      <c r="AG434" s="193"/>
      <c r="AH434" s="323"/>
      <c r="AI434" s="322"/>
      <c r="AJ434" s="193"/>
      <c r="AK434" s="193"/>
      <c r="AL434" s="193"/>
      <c r="AM434" s="322"/>
      <c r="AN434" s="193"/>
      <c r="AO434" s="193"/>
      <c r="AP434" s="323"/>
      <c r="AQ434" s="322"/>
      <c r="AR434" s="193"/>
      <c r="AS434" s="193"/>
      <c r="AT434" s="323"/>
      <c r="AU434" s="193"/>
      <c r="AV434" s="193"/>
      <c r="AW434" s="193"/>
      <c r="AX434" s="194"/>
      <c r="AY434">
        <f t="shared" si="63"/>
        <v>0</v>
      </c>
    </row>
    <row r="435" spans="1:51" ht="23.25" hidden="1"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2"/>
      <c r="AF435" s="193"/>
      <c r="AG435" s="193"/>
      <c r="AH435" s="323"/>
      <c r="AI435" s="322"/>
      <c r="AJ435" s="193"/>
      <c r="AK435" s="193"/>
      <c r="AL435" s="193"/>
      <c r="AM435" s="322"/>
      <c r="AN435" s="193"/>
      <c r="AO435" s="193"/>
      <c r="AP435" s="323"/>
      <c r="AQ435" s="322"/>
      <c r="AR435" s="193"/>
      <c r="AS435" s="193"/>
      <c r="AT435" s="323"/>
      <c r="AU435" s="193"/>
      <c r="AV435" s="193"/>
      <c r="AW435" s="193"/>
      <c r="AX435" s="194"/>
      <c r="AY435">
        <f t="shared" si="63"/>
        <v>0</v>
      </c>
    </row>
    <row r="436" spans="1:51" ht="18.75" hidden="1"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465</v>
      </c>
      <c r="AJ436" s="320"/>
      <c r="AK436" s="320"/>
      <c r="AL436" s="143"/>
      <c r="AM436" s="320" t="s">
        <v>466</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t="23.25" hidden="1"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t="23.25" hidden="1"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465</v>
      </c>
      <c r="AJ441" s="320"/>
      <c r="AK441" s="320"/>
      <c r="AL441" s="143"/>
      <c r="AM441" s="320" t="s">
        <v>466</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465</v>
      </c>
      <c r="AJ446" s="320"/>
      <c r="AK446" s="320"/>
      <c r="AL446" s="143"/>
      <c r="AM446" s="320" t="s">
        <v>466</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465</v>
      </c>
      <c r="AJ451" s="320"/>
      <c r="AK451" s="320"/>
      <c r="AL451" s="143"/>
      <c r="AM451" s="320" t="s">
        <v>466</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hidden="1"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465</v>
      </c>
      <c r="AJ456" s="320"/>
      <c r="AK456" s="320"/>
      <c r="AL456" s="143"/>
      <c r="AM456" s="320" t="s">
        <v>466</v>
      </c>
      <c r="AN456" s="320"/>
      <c r="AO456" s="320"/>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1"/>
      <c r="AJ457" s="321"/>
      <c r="AK457" s="321"/>
      <c r="AL457" s="142"/>
      <c r="AM457" s="321"/>
      <c r="AN457" s="321"/>
      <c r="AO457" s="321"/>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4"/>
      <c r="F458" s="325"/>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2"/>
      <c r="AF458" s="193"/>
      <c r="AG458" s="193"/>
      <c r="AH458" s="193"/>
      <c r="AI458" s="322"/>
      <c r="AJ458" s="193"/>
      <c r="AK458" s="193"/>
      <c r="AL458" s="193"/>
      <c r="AM458" s="322"/>
      <c r="AN458" s="193"/>
      <c r="AO458" s="193"/>
      <c r="AP458" s="323"/>
      <c r="AQ458" s="322"/>
      <c r="AR458" s="193"/>
      <c r="AS458" s="193"/>
      <c r="AT458" s="323"/>
      <c r="AU458" s="193"/>
      <c r="AV458" s="193"/>
      <c r="AW458" s="193"/>
      <c r="AX458" s="194"/>
      <c r="AY458">
        <f t="shared" ref="AY458:AY460" si="68">$AY$456</f>
        <v>0</v>
      </c>
    </row>
    <row r="459" spans="1:51" ht="23.25" hidden="1"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2"/>
      <c r="AF459" s="193"/>
      <c r="AG459" s="193"/>
      <c r="AH459" s="323"/>
      <c r="AI459" s="322"/>
      <c r="AJ459" s="193"/>
      <c r="AK459" s="193"/>
      <c r="AL459" s="193"/>
      <c r="AM459" s="322"/>
      <c r="AN459" s="193"/>
      <c r="AO459" s="193"/>
      <c r="AP459" s="323"/>
      <c r="AQ459" s="322"/>
      <c r="AR459" s="193"/>
      <c r="AS459" s="193"/>
      <c r="AT459" s="323"/>
      <c r="AU459" s="193"/>
      <c r="AV459" s="193"/>
      <c r="AW459" s="193"/>
      <c r="AX459" s="194"/>
      <c r="AY459">
        <f t="shared" si="68"/>
        <v>0</v>
      </c>
    </row>
    <row r="460" spans="1:51" ht="23.25" hidden="1"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2"/>
      <c r="AF460" s="193"/>
      <c r="AG460" s="193"/>
      <c r="AH460" s="323"/>
      <c r="AI460" s="322"/>
      <c r="AJ460" s="193"/>
      <c r="AK460" s="193"/>
      <c r="AL460" s="193"/>
      <c r="AM460" s="322"/>
      <c r="AN460" s="193"/>
      <c r="AO460" s="193"/>
      <c r="AP460" s="323"/>
      <c r="AQ460" s="322"/>
      <c r="AR460" s="193"/>
      <c r="AS460" s="193"/>
      <c r="AT460" s="323"/>
      <c r="AU460" s="193"/>
      <c r="AV460" s="193"/>
      <c r="AW460" s="193"/>
      <c r="AX460" s="194"/>
      <c r="AY460">
        <f t="shared" si="68"/>
        <v>0</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465</v>
      </c>
      <c r="AJ461" s="320"/>
      <c r="AK461" s="320"/>
      <c r="AL461" s="143"/>
      <c r="AM461" s="320" t="s">
        <v>466</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465</v>
      </c>
      <c r="AJ466" s="320"/>
      <c r="AK466" s="320"/>
      <c r="AL466" s="143"/>
      <c r="AM466" s="320" t="s">
        <v>466</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465</v>
      </c>
      <c r="AJ471" s="320"/>
      <c r="AK471" s="320"/>
      <c r="AL471" s="143"/>
      <c r="AM471" s="320" t="s">
        <v>466</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465</v>
      </c>
      <c r="AJ476" s="320"/>
      <c r="AK476" s="320"/>
      <c r="AL476" s="143"/>
      <c r="AM476" s="320" t="s">
        <v>466</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7" t="s">
        <v>204</v>
      </c>
      <c r="H484" s="111"/>
      <c r="I484" s="111"/>
      <c r="J484" s="878"/>
      <c r="K484" s="879"/>
      <c r="L484" s="879"/>
      <c r="M484" s="879"/>
      <c r="N484" s="879"/>
      <c r="O484" s="879"/>
      <c r="P484" s="879"/>
      <c r="Q484" s="879"/>
      <c r="R484" s="879"/>
      <c r="S484" s="879"/>
      <c r="T484" s="88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1"/>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465</v>
      </c>
      <c r="AJ485" s="320"/>
      <c r="AK485" s="320"/>
      <c r="AL485" s="143"/>
      <c r="AM485" s="320" t="s">
        <v>466</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23.25"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465</v>
      </c>
      <c r="AJ490" s="320"/>
      <c r="AK490" s="320"/>
      <c r="AL490" s="143"/>
      <c r="AM490" s="320" t="s">
        <v>466</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465</v>
      </c>
      <c r="AJ495" s="320"/>
      <c r="AK495" s="320"/>
      <c r="AL495" s="143"/>
      <c r="AM495" s="320" t="s">
        <v>466</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465</v>
      </c>
      <c r="AJ500" s="320"/>
      <c r="AK500" s="320"/>
      <c r="AL500" s="143"/>
      <c r="AM500" s="320" t="s">
        <v>466</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465</v>
      </c>
      <c r="AJ505" s="320"/>
      <c r="AK505" s="320"/>
      <c r="AL505" s="143"/>
      <c r="AM505" s="320" t="s">
        <v>466</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465</v>
      </c>
      <c r="AJ510" s="320"/>
      <c r="AK510" s="320"/>
      <c r="AL510" s="143"/>
      <c r="AM510" s="320" t="s">
        <v>466</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465</v>
      </c>
      <c r="AJ515" s="320"/>
      <c r="AK515" s="320"/>
      <c r="AL515" s="143"/>
      <c r="AM515" s="320" t="s">
        <v>466</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465</v>
      </c>
      <c r="AJ520" s="320"/>
      <c r="AK520" s="320"/>
      <c r="AL520" s="143"/>
      <c r="AM520" s="320" t="s">
        <v>466</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465</v>
      </c>
      <c r="AJ525" s="320"/>
      <c r="AK525" s="320"/>
      <c r="AL525" s="143"/>
      <c r="AM525" s="320" t="s">
        <v>466</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465</v>
      </c>
      <c r="AJ530" s="320"/>
      <c r="AK530" s="320"/>
      <c r="AL530" s="143"/>
      <c r="AM530" s="320" t="s">
        <v>466</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7" t="s">
        <v>204</v>
      </c>
      <c r="H538" s="111"/>
      <c r="I538" s="111"/>
      <c r="J538" s="878"/>
      <c r="K538" s="879"/>
      <c r="L538" s="879"/>
      <c r="M538" s="879"/>
      <c r="N538" s="879"/>
      <c r="O538" s="879"/>
      <c r="P538" s="879"/>
      <c r="Q538" s="879"/>
      <c r="R538" s="879"/>
      <c r="S538" s="879"/>
      <c r="T538" s="88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1"/>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465</v>
      </c>
      <c r="AJ539" s="320"/>
      <c r="AK539" s="320"/>
      <c r="AL539" s="143"/>
      <c r="AM539" s="320" t="s">
        <v>466</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465</v>
      </c>
      <c r="AJ544" s="320"/>
      <c r="AK544" s="320"/>
      <c r="AL544" s="143"/>
      <c r="AM544" s="320" t="s">
        <v>466</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465</v>
      </c>
      <c r="AJ549" s="320"/>
      <c r="AK549" s="320"/>
      <c r="AL549" s="143"/>
      <c r="AM549" s="320" t="s">
        <v>466</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23.2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465</v>
      </c>
      <c r="AJ554" s="320"/>
      <c r="AK554" s="320"/>
      <c r="AL554" s="143"/>
      <c r="AM554" s="320" t="s">
        <v>466</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465</v>
      </c>
      <c r="AJ559" s="320"/>
      <c r="AK559" s="320"/>
      <c r="AL559" s="143"/>
      <c r="AM559" s="320" t="s">
        <v>466</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465</v>
      </c>
      <c r="AJ564" s="320"/>
      <c r="AK564" s="320"/>
      <c r="AL564" s="143"/>
      <c r="AM564" s="320" t="s">
        <v>466</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465</v>
      </c>
      <c r="AJ569" s="320"/>
      <c r="AK569" s="320"/>
      <c r="AL569" s="143"/>
      <c r="AM569" s="320" t="s">
        <v>466</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465</v>
      </c>
      <c r="AJ574" s="320"/>
      <c r="AK574" s="320"/>
      <c r="AL574" s="143"/>
      <c r="AM574" s="320" t="s">
        <v>466</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23.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465</v>
      </c>
      <c r="AJ579" s="320"/>
      <c r="AK579" s="320"/>
      <c r="AL579" s="143"/>
      <c r="AM579" s="320" t="s">
        <v>466</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465</v>
      </c>
      <c r="AJ584" s="320"/>
      <c r="AK584" s="320"/>
      <c r="AL584" s="143"/>
      <c r="AM584" s="320" t="s">
        <v>466</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7" t="s">
        <v>204</v>
      </c>
      <c r="H592" s="111"/>
      <c r="I592" s="111"/>
      <c r="J592" s="878"/>
      <c r="K592" s="879"/>
      <c r="L592" s="879"/>
      <c r="M592" s="879"/>
      <c r="N592" s="879"/>
      <c r="O592" s="879"/>
      <c r="P592" s="879"/>
      <c r="Q592" s="879"/>
      <c r="R592" s="879"/>
      <c r="S592" s="879"/>
      <c r="T592" s="88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1"/>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465</v>
      </c>
      <c r="AJ593" s="320"/>
      <c r="AK593" s="320"/>
      <c r="AL593" s="143"/>
      <c r="AM593" s="320" t="s">
        <v>466</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465</v>
      </c>
      <c r="AJ598" s="320"/>
      <c r="AK598" s="320"/>
      <c r="AL598" s="143"/>
      <c r="AM598" s="320" t="s">
        <v>466</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465</v>
      </c>
      <c r="AJ603" s="320"/>
      <c r="AK603" s="320"/>
      <c r="AL603" s="143"/>
      <c r="AM603" s="320" t="s">
        <v>466</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23.25"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465</v>
      </c>
      <c r="AJ608" s="320"/>
      <c r="AK608" s="320"/>
      <c r="AL608" s="143"/>
      <c r="AM608" s="320" t="s">
        <v>466</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465</v>
      </c>
      <c r="AJ613" s="320"/>
      <c r="AK613" s="320"/>
      <c r="AL613" s="143"/>
      <c r="AM613" s="320" t="s">
        <v>466</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465</v>
      </c>
      <c r="AJ618" s="320"/>
      <c r="AK618" s="320"/>
      <c r="AL618" s="143"/>
      <c r="AM618" s="320" t="s">
        <v>466</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465</v>
      </c>
      <c r="AJ623" s="320"/>
      <c r="AK623" s="320"/>
      <c r="AL623" s="143"/>
      <c r="AM623" s="320" t="s">
        <v>466</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465</v>
      </c>
      <c r="AJ628" s="320"/>
      <c r="AK628" s="320"/>
      <c r="AL628" s="143"/>
      <c r="AM628" s="320" t="s">
        <v>466</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465</v>
      </c>
      <c r="AJ633" s="320"/>
      <c r="AK633" s="320"/>
      <c r="AL633" s="143"/>
      <c r="AM633" s="320" t="s">
        <v>466</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465</v>
      </c>
      <c r="AJ638" s="320"/>
      <c r="AK638" s="320"/>
      <c r="AL638" s="143"/>
      <c r="AM638" s="320" t="s">
        <v>466</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7" t="s">
        <v>204</v>
      </c>
      <c r="H646" s="111"/>
      <c r="I646" s="111"/>
      <c r="J646" s="878"/>
      <c r="K646" s="879"/>
      <c r="L646" s="879"/>
      <c r="M646" s="879"/>
      <c r="N646" s="879"/>
      <c r="O646" s="879"/>
      <c r="P646" s="879"/>
      <c r="Q646" s="879"/>
      <c r="R646" s="879"/>
      <c r="S646" s="879"/>
      <c r="T646" s="88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1"/>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465</v>
      </c>
      <c r="AJ647" s="320"/>
      <c r="AK647" s="320"/>
      <c r="AL647" s="143"/>
      <c r="AM647" s="320" t="s">
        <v>466</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465</v>
      </c>
      <c r="AJ652" s="320"/>
      <c r="AK652" s="320"/>
      <c r="AL652" s="143"/>
      <c r="AM652" s="320" t="s">
        <v>466</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465</v>
      </c>
      <c r="AJ657" s="320"/>
      <c r="AK657" s="320"/>
      <c r="AL657" s="143"/>
      <c r="AM657" s="320" t="s">
        <v>466</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465</v>
      </c>
      <c r="AJ662" s="320"/>
      <c r="AK662" s="320"/>
      <c r="AL662" s="143"/>
      <c r="AM662" s="320" t="s">
        <v>466</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465</v>
      </c>
      <c r="AJ667" s="320"/>
      <c r="AK667" s="320"/>
      <c r="AL667" s="143"/>
      <c r="AM667" s="320" t="s">
        <v>466</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3.25" hidden="1" customHeight="1" x14ac:dyDescent="0.15">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465</v>
      </c>
      <c r="AJ672" s="320"/>
      <c r="AK672" s="320"/>
      <c r="AL672" s="143"/>
      <c r="AM672" s="320" t="s">
        <v>466</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465</v>
      </c>
      <c r="AJ677" s="320"/>
      <c r="AK677" s="320"/>
      <c r="AL677" s="143"/>
      <c r="AM677" s="320" t="s">
        <v>466</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465</v>
      </c>
      <c r="AJ682" s="320"/>
      <c r="AK682" s="320"/>
      <c r="AL682" s="143"/>
      <c r="AM682" s="320" t="s">
        <v>466</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465</v>
      </c>
      <c r="AJ687" s="320"/>
      <c r="AK687" s="320"/>
      <c r="AL687" s="143"/>
      <c r="AM687" s="320" t="s">
        <v>466</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465</v>
      </c>
      <c r="AJ692" s="320"/>
      <c r="AK692" s="320"/>
      <c r="AL692" s="143"/>
      <c r="AM692" s="320" t="s">
        <v>466</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2" t="s">
        <v>30</v>
      </c>
      <c r="AH701" s="362"/>
      <c r="AI701" s="362"/>
      <c r="AJ701" s="362"/>
      <c r="AK701" s="362"/>
      <c r="AL701" s="362"/>
      <c r="AM701" s="362"/>
      <c r="AN701" s="362"/>
      <c r="AO701" s="362"/>
      <c r="AP701" s="362"/>
      <c r="AQ701" s="362"/>
      <c r="AR701" s="362"/>
      <c r="AS701" s="362"/>
      <c r="AT701" s="362"/>
      <c r="AU701" s="362"/>
      <c r="AV701" s="362"/>
      <c r="AW701" s="362"/>
      <c r="AX701" s="803"/>
    </row>
    <row r="702" spans="1:51" ht="27" customHeight="1" x14ac:dyDescent="0.15">
      <c r="A702" s="848" t="s">
        <v>139</v>
      </c>
      <c r="B702" s="849"/>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7" t="s">
        <v>638</v>
      </c>
      <c r="AE702" s="328"/>
      <c r="AF702" s="328"/>
      <c r="AG702" s="365" t="s">
        <v>678</v>
      </c>
      <c r="AH702" s="366"/>
      <c r="AI702" s="366"/>
      <c r="AJ702" s="366"/>
      <c r="AK702" s="366"/>
      <c r="AL702" s="366"/>
      <c r="AM702" s="366"/>
      <c r="AN702" s="366"/>
      <c r="AO702" s="366"/>
      <c r="AP702" s="366"/>
      <c r="AQ702" s="366"/>
      <c r="AR702" s="366"/>
      <c r="AS702" s="366"/>
      <c r="AT702" s="366"/>
      <c r="AU702" s="366"/>
      <c r="AV702" s="366"/>
      <c r="AW702" s="366"/>
      <c r="AX702" s="367"/>
    </row>
    <row r="703" spans="1:51" ht="27"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2"/>
      <c r="AD703" s="307" t="s">
        <v>638</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638</v>
      </c>
      <c r="AE704" s="767"/>
      <c r="AF704" s="767"/>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799" t="s">
        <v>40</v>
      </c>
      <c r="D705" s="800"/>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1"/>
      <c r="AD705" s="701" t="s">
        <v>638</v>
      </c>
      <c r="AE705" s="702"/>
      <c r="AF705" s="702"/>
      <c r="AG705" s="113" t="s">
        <v>680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78"/>
      <c r="D706" s="779"/>
      <c r="E706" s="717" t="s">
        <v>301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676</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0"/>
      <c r="D707" s="781"/>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3" t="s">
        <v>676</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8" t="s">
        <v>677</v>
      </c>
      <c r="AE708" s="589"/>
      <c r="AF708" s="589"/>
      <c r="AG708" s="726"/>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9"/>
      <c r="B709" s="631"/>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638</v>
      </c>
      <c r="AE709" s="308"/>
      <c r="AF709" s="308"/>
      <c r="AG709" s="89" t="s">
        <v>681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677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600"/>
      <c r="AD711" s="307" t="s">
        <v>638</v>
      </c>
      <c r="AE711" s="308"/>
      <c r="AF711" s="308"/>
      <c r="AG711" s="89" t="s">
        <v>682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600"/>
      <c r="AD712" s="766" t="s">
        <v>677</v>
      </c>
      <c r="AE712" s="767"/>
      <c r="AF712" s="767"/>
      <c r="AG712" s="89"/>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9"/>
      <c r="B713" s="631"/>
      <c r="C713" s="926" t="s">
        <v>268</v>
      </c>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8"/>
      <c r="AD713" s="307" t="s">
        <v>677</v>
      </c>
      <c r="AE713" s="308"/>
      <c r="AF713" s="650"/>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88" t="s">
        <v>638</v>
      </c>
      <c r="AE714" s="789"/>
      <c r="AF714" s="790"/>
      <c r="AG714" s="593" t="s">
        <v>683</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627"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638</v>
      </c>
      <c r="AE715" s="589"/>
      <c r="AF715" s="643"/>
      <c r="AG715" s="726" t="s">
        <v>684</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638</v>
      </c>
      <c r="AE716" s="614"/>
      <c r="AF716" s="614"/>
      <c r="AG716" s="89" t="s">
        <v>685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638</v>
      </c>
      <c r="AE717" s="308"/>
      <c r="AF717" s="308"/>
      <c r="AG717" s="89" t="s">
        <v>686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638</v>
      </c>
      <c r="AE718" s="308"/>
      <c r="AF718" s="308"/>
      <c r="AG718" s="593" t="s">
        <v>687</v>
      </c>
      <c r="AH718" s="594"/>
      <c r="AI718" s="594"/>
      <c r="AJ718" s="594"/>
      <c r="AK718" s="594"/>
      <c r="AL718" s="594"/>
      <c r="AM718" s="594"/>
      <c r="AN718" s="594"/>
      <c r="AO718" s="594"/>
      <c r="AP718" s="594"/>
      <c r="AQ718" s="594"/>
      <c r="AR718" s="594"/>
      <c r="AS718" s="594"/>
      <c r="AT718" s="594"/>
      <c r="AU718" s="594"/>
      <c r="AV718" s="594"/>
      <c r="AW718" s="594"/>
      <c r="AX718" s="595"/>
    </row>
    <row r="719" spans="1:50" ht="41.25" customHeight="1" x14ac:dyDescent="0.15">
      <c r="A719" s="760" t="s">
        <v>57</v>
      </c>
      <c r="B719" s="761"/>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8"/>
      <c r="AE719" s="589"/>
      <c r="AF719" s="589"/>
      <c r="AG719" s="113" t="s">
        <v>688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3"/>
      <c r="C726" s="793" t="s">
        <v>52</v>
      </c>
      <c r="D726" s="815"/>
      <c r="E726" s="815"/>
      <c r="F726" s="816"/>
      <c r="G726" s="562" t="s">
        <v>689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690</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60" t="s">
        <v>696</v>
      </c>
      <c r="B731" s="661"/>
      <c r="C731" s="661"/>
      <c r="D731" s="661"/>
      <c r="E731" s="662"/>
      <c r="F731" s="716" t="s">
        <v>697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60" t="s">
        <v>302</v>
      </c>
      <c r="B733" s="661"/>
      <c r="C733" s="661"/>
      <c r="D733" s="661"/>
      <c r="E733" s="662"/>
      <c r="F733" s="624" t="s">
        <v>698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90" customHeight="1" thickBot="1" x14ac:dyDescent="0.2">
      <c r="A735" s="774" t="s">
        <v>692</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69" t="s">
        <v>594</v>
      </c>
      <c r="B737" s="196"/>
      <c r="C737" s="196"/>
      <c r="D737" s="197"/>
      <c r="E737" s="933" t="s">
        <v>650</v>
      </c>
      <c r="F737" s="934"/>
      <c r="G737" s="934"/>
      <c r="H737" s="934"/>
      <c r="I737" s="934"/>
      <c r="J737" s="934"/>
      <c r="K737" s="934"/>
      <c r="L737" s="934"/>
      <c r="M737" s="934"/>
      <c r="N737" s="934"/>
      <c r="O737" s="934"/>
      <c r="P737" s="936"/>
      <c r="Q737" s="933"/>
      <c r="R737" s="934"/>
      <c r="S737" s="934"/>
      <c r="T737" s="934"/>
      <c r="U737" s="934"/>
      <c r="V737" s="934"/>
      <c r="W737" s="934"/>
      <c r="X737" s="934"/>
      <c r="Y737" s="934"/>
      <c r="Z737" s="934"/>
      <c r="AA737" s="934"/>
      <c r="AB737" s="936"/>
      <c r="AC737" s="933"/>
      <c r="AD737" s="934"/>
      <c r="AE737" s="934"/>
      <c r="AF737" s="934"/>
      <c r="AG737" s="934"/>
      <c r="AH737" s="934"/>
      <c r="AI737" s="934"/>
      <c r="AJ737" s="934"/>
      <c r="AK737" s="934"/>
      <c r="AL737" s="934"/>
      <c r="AM737" s="934"/>
      <c r="AN737" s="936"/>
      <c r="AO737" s="933"/>
      <c r="AP737" s="934"/>
      <c r="AQ737" s="934"/>
      <c r="AR737" s="934"/>
      <c r="AS737" s="934"/>
      <c r="AT737" s="934"/>
      <c r="AU737" s="934"/>
      <c r="AV737" s="934"/>
      <c r="AW737" s="934"/>
      <c r="AX737" s="935"/>
      <c r="AY737" s="82"/>
    </row>
    <row r="738" spans="1:51" ht="24.75" customHeight="1" x14ac:dyDescent="0.15">
      <c r="A738" s="347" t="s">
        <v>317</v>
      </c>
      <c r="B738" s="347"/>
      <c r="C738" s="347"/>
      <c r="D738" s="347"/>
      <c r="E738" s="933" t="s">
        <v>651</v>
      </c>
      <c r="F738" s="934"/>
      <c r="G738" s="934"/>
      <c r="H738" s="934"/>
      <c r="I738" s="934"/>
      <c r="J738" s="934"/>
      <c r="K738" s="934"/>
      <c r="L738" s="934"/>
      <c r="M738" s="934"/>
      <c r="N738" s="934"/>
      <c r="O738" s="934"/>
      <c r="P738" s="936"/>
      <c r="Q738" s="933"/>
      <c r="R738" s="934"/>
      <c r="S738" s="934"/>
      <c r="T738" s="934"/>
      <c r="U738" s="934"/>
      <c r="V738" s="934"/>
      <c r="W738" s="934"/>
      <c r="X738" s="934"/>
      <c r="Y738" s="934"/>
      <c r="Z738" s="934"/>
      <c r="AA738" s="934"/>
      <c r="AB738" s="936"/>
      <c r="AC738" s="933"/>
      <c r="AD738" s="934"/>
      <c r="AE738" s="934"/>
      <c r="AF738" s="934"/>
      <c r="AG738" s="934"/>
      <c r="AH738" s="934"/>
      <c r="AI738" s="934"/>
      <c r="AJ738" s="934"/>
      <c r="AK738" s="934"/>
      <c r="AL738" s="934"/>
      <c r="AM738" s="934"/>
      <c r="AN738" s="936"/>
      <c r="AO738" s="933"/>
      <c r="AP738" s="934"/>
      <c r="AQ738" s="934"/>
      <c r="AR738" s="934"/>
      <c r="AS738" s="934"/>
      <c r="AT738" s="934"/>
      <c r="AU738" s="934"/>
      <c r="AV738" s="934"/>
      <c r="AW738" s="934"/>
      <c r="AX738" s="935"/>
    </row>
    <row r="739" spans="1:51" ht="24.75" customHeight="1" x14ac:dyDescent="0.15">
      <c r="A739" s="347" t="s">
        <v>316</v>
      </c>
      <c r="B739" s="347"/>
      <c r="C739" s="347"/>
      <c r="D739" s="347"/>
      <c r="E739" s="933" t="s">
        <v>652</v>
      </c>
      <c r="F739" s="934"/>
      <c r="G739" s="934"/>
      <c r="H739" s="934"/>
      <c r="I739" s="934"/>
      <c r="J739" s="934"/>
      <c r="K739" s="934"/>
      <c r="L739" s="934"/>
      <c r="M739" s="934"/>
      <c r="N739" s="934"/>
      <c r="O739" s="934"/>
      <c r="P739" s="936"/>
      <c r="Q739" s="933"/>
      <c r="R739" s="934"/>
      <c r="S739" s="934"/>
      <c r="T739" s="934"/>
      <c r="U739" s="934"/>
      <c r="V739" s="934"/>
      <c r="W739" s="934"/>
      <c r="X739" s="934"/>
      <c r="Y739" s="934"/>
      <c r="Z739" s="934"/>
      <c r="AA739" s="934"/>
      <c r="AB739" s="936"/>
      <c r="AC739" s="933"/>
      <c r="AD739" s="934"/>
      <c r="AE739" s="934"/>
      <c r="AF739" s="934"/>
      <c r="AG739" s="934"/>
      <c r="AH739" s="934"/>
      <c r="AI739" s="934"/>
      <c r="AJ739" s="934"/>
      <c r="AK739" s="934"/>
      <c r="AL739" s="934"/>
      <c r="AM739" s="934"/>
      <c r="AN739" s="936"/>
      <c r="AO739" s="933"/>
      <c r="AP739" s="934"/>
      <c r="AQ739" s="934"/>
      <c r="AR739" s="934"/>
      <c r="AS739" s="934"/>
      <c r="AT739" s="934"/>
      <c r="AU739" s="934"/>
      <c r="AV739" s="934"/>
      <c r="AW739" s="934"/>
      <c r="AX739" s="935"/>
    </row>
    <row r="740" spans="1:51" ht="24.75" customHeight="1" x14ac:dyDescent="0.15">
      <c r="A740" s="347" t="s">
        <v>315</v>
      </c>
      <c r="B740" s="347"/>
      <c r="C740" s="347"/>
      <c r="D740" s="347"/>
      <c r="E740" s="933" t="s">
        <v>653</v>
      </c>
      <c r="F740" s="934"/>
      <c r="G740" s="934"/>
      <c r="H740" s="934"/>
      <c r="I740" s="934"/>
      <c r="J740" s="934"/>
      <c r="K740" s="934"/>
      <c r="L740" s="934"/>
      <c r="M740" s="934"/>
      <c r="N740" s="934"/>
      <c r="O740" s="934"/>
      <c r="P740" s="936"/>
      <c r="Q740" s="933"/>
      <c r="R740" s="934"/>
      <c r="S740" s="934"/>
      <c r="T740" s="934"/>
      <c r="U740" s="934"/>
      <c r="V740" s="934"/>
      <c r="W740" s="934"/>
      <c r="X740" s="934"/>
      <c r="Y740" s="934"/>
      <c r="Z740" s="934"/>
      <c r="AA740" s="934"/>
      <c r="AB740" s="936"/>
      <c r="AC740" s="933"/>
      <c r="AD740" s="934"/>
      <c r="AE740" s="934"/>
      <c r="AF740" s="934"/>
      <c r="AG740" s="934"/>
      <c r="AH740" s="934"/>
      <c r="AI740" s="934"/>
      <c r="AJ740" s="934"/>
      <c r="AK740" s="934"/>
      <c r="AL740" s="934"/>
      <c r="AM740" s="934"/>
      <c r="AN740" s="936"/>
      <c r="AO740" s="933"/>
      <c r="AP740" s="934"/>
      <c r="AQ740" s="934"/>
      <c r="AR740" s="934"/>
      <c r="AS740" s="934"/>
      <c r="AT740" s="934"/>
      <c r="AU740" s="934"/>
      <c r="AV740" s="934"/>
      <c r="AW740" s="934"/>
      <c r="AX740" s="935"/>
    </row>
    <row r="741" spans="1:51" ht="24.75" customHeight="1" x14ac:dyDescent="0.15">
      <c r="A741" s="347" t="s">
        <v>314</v>
      </c>
      <c r="B741" s="347"/>
      <c r="C741" s="347"/>
      <c r="D741" s="347"/>
      <c r="E741" s="933" t="s">
        <v>654</v>
      </c>
      <c r="F741" s="934"/>
      <c r="G741" s="934"/>
      <c r="H741" s="934"/>
      <c r="I741" s="934"/>
      <c r="J741" s="934"/>
      <c r="K741" s="934"/>
      <c r="L741" s="934"/>
      <c r="M741" s="934"/>
      <c r="N741" s="934"/>
      <c r="O741" s="934"/>
      <c r="P741" s="936"/>
      <c r="Q741" s="933"/>
      <c r="R741" s="934"/>
      <c r="S741" s="934"/>
      <c r="T741" s="934"/>
      <c r="U741" s="934"/>
      <c r="V741" s="934"/>
      <c r="W741" s="934"/>
      <c r="X741" s="934"/>
      <c r="Y741" s="934"/>
      <c r="Z741" s="934"/>
      <c r="AA741" s="934"/>
      <c r="AB741" s="936"/>
      <c r="AC741" s="933"/>
      <c r="AD741" s="934"/>
      <c r="AE741" s="934"/>
      <c r="AF741" s="934"/>
      <c r="AG741" s="934"/>
      <c r="AH741" s="934"/>
      <c r="AI741" s="934"/>
      <c r="AJ741" s="934"/>
      <c r="AK741" s="934"/>
      <c r="AL741" s="934"/>
      <c r="AM741" s="934"/>
      <c r="AN741" s="936"/>
      <c r="AO741" s="933"/>
      <c r="AP741" s="934"/>
      <c r="AQ741" s="934"/>
      <c r="AR741" s="934"/>
      <c r="AS741" s="934"/>
      <c r="AT741" s="934"/>
      <c r="AU741" s="934"/>
      <c r="AV741" s="934"/>
      <c r="AW741" s="934"/>
      <c r="AX741" s="935"/>
    </row>
    <row r="742" spans="1:51" ht="24.75" customHeight="1" x14ac:dyDescent="0.15">
      <c r="A742" s="347" t="s">
        <v>313</v>
      </c>
      <c r="B742" s="347"/>
      <c r="C742" s="347"/>
      <c r="D742" s="347"/>
      <c r="E742" s="933" t="s">
        <v>655</v>
      </c>
      <c r="F742" s="934"/>
      <c r="G742" s="934"/>
      <c r="H742" s="934"/>
      <c r="I742" s="934"/>
      <c r="J742" s="934"/>
      <c r="K742" s="934"/>
      <c r="L742" s="934"/>
      <c r="M742" s="934"/>
      <c r="N742" s="934"/>
      <c r="O742" s="934"/>
      <c r="P742" s="936"/>
      <c r="Q742" s="933"/>
      <c r="R742" s="934"/>
      <c r="S742" s="934"/>
      <c r="T742" s="934"/>
      <c r="U742" s="934"/>
      <c r="V742" s="934"/>
      <c r="W742" s="934"/>
      <c r="X742" s="934"/>
      <c r="Y742" s="934"/>
      <c r="Z742" s="934"/>
      <c r="AA742" s="934"/>
      <c r="AB742" s="936"/>
      <c r="AC742" s="933"/>
      <c r="AD742" s="934"/>
      <c r="AE742" s="934"/>
      <c r="AF742" s="934"/>
      <c r="AG742" s="934"/>
      <c r="AH742" s="934"/>
      <c r="AI742" s="934"/>
      <c r="AJ742" s="934"/>
      <c r="AK742" s="934"/>
      <c r="AL742" s="934"/>
      <c r="AM742" s="934"/>
      <c r="AN742" s="936"/>
      <c r="AO742" s="933"/>
      <c r="AP742" s="934"/>
      <c r="AQ742" s="934"/>
      <c r="AR742" s="934"/>
      <c r="AS742" s="934"/>
      <c r="AT742" s="934"/>
      <c r="AU742" s="934"/>
      <c r="AV742" s="934"/>
      <c r="AW742" s="934"/>
      <c r="AX742" s="935"/>
    </row>
    <row r="743" spans="1:51" ht="24.75" customHeight="1" x14ac:dyDescent="0.15">
      <c r="A743" s="347" t="s">
        <v>312</v>
      </c>
      <c r="B743" s="347"/>
      <c r="C743" s="347"/>
      <c r="D743" s="347"/>
      <c r="E743" s="933" t="s">
        <v>656</v>
      </c>
      <c r="F743" s="934"/>
      <c r="G743" s="934"/>
      <c r="H743" s="934"/>
      <c r="I743" s="934"/>
      <c r="J743" s="934"/>
      <c r="K743" s="934"/>
      <c r="L743" s="934"/>
      <c r="M743" s="934"/>
      <c r="N743" s="934"/>
      <c r="O743" s="934"/>
      <c r="P743" s="936"/>
      <c r="Q743" s="933"/>
      <c r="R743" s="934"/>
      <c r="S743" s="934"/>
      <c r="T743" s="934"/>
      <c r="U743" s="934"/>
      <c r="V743" s="934"/>
      <c r="W743" s="934"/>
      <c r="X743" s="934"/>
      <c r="Y743" s="934"/>
      <c r="Z743" s="934"/>
      <c r="AA743" s="934"/>
      <c r="AB743" s="936"/>
      <c r="AC743" s="933"/>
      <c r="AD743" s="934"/>
      <c r="AE743" s="934"/>
      <c r="AF743" s="934"/>
      <c r="AG743" s="934"/>
      <c r="AH743" s="934"/>
      <c r="AI743" s="934"/>
      <c r="AJ743" s="934"/>
      <c r="AK743" s="934"/>
      <c r="AL743" s="934"/>
      <c r="AM743" s="934"/>
      <c r="AN743" s="936"/>
      <c r="AO743" s="933"/>
      <c r="AP743" s="934"/>
      <c r="AQ743" s="934"/>
      <c r="AR743" s="934"/>
      <c r="AS743" s="934"/>
      <c r="AT743" s="934"/>
      <c r="AU743" s="934"/>
      <c r="AV743" s="934"/>
      <c r="AW743" s="934"/>
      <c r="AX743" s="935"/>
    </row>
    <row r="744" spans="1:51" ht="24.75" customHeight="1" x14ac:dyDescent="0.15">
      <c r="A744" s="347" t="s">
        <v>311</v>
      </c>
      <c r="B744" s="347"/>
      <c r="C744" s="347"/>
      <c r="D744" s="347"/>
      <c r="E744" s="933" t="s">
        <v>657</v>
      </c>
      <c r="F744" s="934"/>
      <c r="G744" s="934"/>
      <c r="H744" s="934"/>
      <c r="I744" s="934"/>
      <c r="J744" s="934"/>
      <c r="K744" s="934"/>
      <c r="L744" s="934"/>
      <c r="M744" s="934"/>
      <c r="N744" s="934"/>
      <c r="O744" s="934"/>
      <c r="P744" s="936"/>
      <c r="Q744" s="933"/>
      <c r="R744" s="934"/>
      <c r="S744" s="934"/>
      <c r="T744" s="934"/>
      <c r="U744" s="934"/>
      <c r="V744" s="934"/>
      <c r="W744" s="934"/>
      <c r="X744" s="934"/>
      <c r="Y744" s="934"/>
      <c r="Z744" s="934"/>
      <c r="AA744" s="934"/>
      <c r="AB744" s="936"/>
      <c r="AC744" s="933"/>
      <c r="AD744" s="934"/>
      <c r="AE744" s="934"/>
      <c r="AF744" s="934"/>
      <c r="AG744" s="934"/>
      <c r="AH744" s="934"/>
      <c r="AI744" s="934"/>
      <c r="AJ744" s="934"/>
      <c r="AK744" s="934"/>
      <c r="AL744" s="934"/>
      <c r="AM744" s="934"/>
      <c r="AN744" s="936"/>
      <c r="AO744" s="933"/>
      <c r="AP744" s="934"/>
      <c r="AQ744" s="934"/>
      <c r="AR744" s="934"/>
      <c r="AS744" s="934"/>
      <c r="AT744" s="934"/>
      <c r="AU744" s="934"/>
      <c r="AV744" s="934"/>
      <c r="AW744" s="934"/>
      <c r="AX744" s="935"/>
    </row>
    <row r="745" spans="1:51" ht="24.75" customHeight="1" x14ac:dyDescent="0.15">
      <c r="A745" s="347" t="s">
        <v>310</v>
      </c>
      <c r="B745" s="347"/>
      <c r="C745" s="347"/>
      <c r="D745" s="347"/>
      <c r="E745" s="970" t="s">
        <v>658</v>
      </c>
      <c r="F745" s="971"/>
      <c r="G745" s="971"/>
      <c r="H745" s="971"/>
      <c r="I745" s="971"/>
      <c r="J745" s="971"/>
      <c r="K745" s="971"/>
      <c r="L745" s="971"/>
      <c r="M745" s="971"/>
      <c r="N745" s="971"/>
      <c r="O745" s="971"/>
      <c r="P745" s="972"/>
      <c r="Q745" s="970"/>
      <c r="R745" s="971"/>
      <c r="S745" s="971"/>
      <c r="T745" s="971"/>
      <c r="U745" s="971"/>
      <c r="V745" s="971"/>
      <c r="W745" s="971"/>
      <c r="X745" s="971"/>
      <c r="Y745" s="971"/>
      <c r="Z745" s="971"/>
      <c r="AA745" s="971"/>
      <c r="AB745" s="972"/>
      <c r="AC745" s="970"/>
      <c r="AD745" s="971"/>
      <c r="AE745" s="971"/>
      <c r="AF745" s="971"/>
      <c r="AG745" s="971"/>
      <c r="AH745" s="971"/>
      <c r="AI745" s="971"/>
      <c r="AJ745" s="971"/>
      <c r="AK745" s="971"/>
      <c r="AL745" s="971"/>
      <c r="AM745" s="971"/>
      <c r="AN745" s="972"/>
      <c r="AO745" s="933"/>
      <c r="AP745" s="934"/>
      <c r="AQ745" s="934"/>
      <c r="AR745" s="934"/>
      <c r="AS745" s="934"/>
      <c r="AT745" s="934"/>
      <c r="AU745" s="934"/>
      <c r="AV745" s="934"/>
      <c r="AW745" s="934"/>
      <c r="AX745" s="935"/>
    </row>
    <row r="746" spans="1:51" ht="24.75" customHeight="1" x14ac:dyDescent="0.15">
      <c r="A746" s="347" t="s">
        <v>467</v>
      </c>
      <c r="B746" s="347"/>
      <c r="C746" s="347"/>
      <c r="D746" s="347"/>
      <c r="E746" s="939" t="s">
        <v>632</v>
      </c>
      <c r="F746" s="937"/>
      <c r="G746" s="937"/>
      <c r="H746" s="85" t="str">
        <f>IF(E746="","","-")</f>
        <v>-</v>
      </c>
      <c r="I746" s="937"/>
      <c r="J746" s="937"/>
      <c r="K746" s="85" t="str">
        <f>IF(I746="","","-")</f>
        <v/>
      </c>
      <c r="L746" s="938">
        <v>77</v>
      </c>
      <c r="M746" s="938"/>
      <c r="N746" s="85" t="str">
        <f>IF(O746="","","-")</f>
        <v/>
      </c>
      <c r="O746" s="940"/>
      <c r="P746" s="941"/>
      <c r="Q746" s="939"/>
      <c r="R746" s="937"/>
      <c r="S746" s="937"/>
      <c r="T746" s="85" t="str">
        <f>IF(Q746="","","-")</f>
        <v/>
      </c>
      <c r="U746" s="937"/>
      <c r="V746" s="937"/>
      <c r="W746" s="85" t="str">
        <f>IF(U746="","","-")</f>
        <v/>
      </c>
      <c r="X746" s="938"/>
      <c r="Y746" s="938"/>
      <c r="Z746" s="85" t="str">
        <f>IF(AA746="","","-")</f>
        <v/>
      </c>
      <c r="AA746" s="940"/>
      <c r="AB746" s="941"/>
      <c r="AC746" s="939"/>
      <c r="AD746" s="937"/>
      <c r="AE746" s="937"/>
      <c r="AF746" s="85" t="str">
        <f>IF(AC746="","","-")</f>
        <v/>
      </c>
      <c r="AG746" s="937"/>
      <c r="AH746" s="937"/>
      <c r="AI746" s="85" t="str">
        <f>IF(AG746="","","-")</f>
        <v/>
      </c>
      <c r="AJ746" s="938"/>
      <c r="AK746" s="938"/>
      <c r="AL746" s="85" t="str">
        <f>IF(AM746="","","-")</f>
        <v/>
      </c>
      <c r="AM746" s="940"/>
      <c r="AN746" s="941"/>
      <c r="AO746" s="939"/>
      <c r="AP746" s="937"/>
      <c r="AQ746" s="85" t="str">
        <f>IF(AO746="","","-")</f>
        <v/>
      </c>
      <c r="AR746" s="937"/>
      <c r="AS746" s="937"/>
      <c r="AT746" s="85" t="str">
        <f>IF(AR746="","","-")</f>
        <v/>
      </c>
      <c r="AU746" s="938"/>
      <c r="AV746" s="938"/>
      <c r="AW746" s="85" t="str">
        <f>IF(AX746="","","-")</f>
        <v/>
      </c>
      <c r="AX746" s="88"/>
    </row>
    <row r="747" spans="1:51" ht="24.75" customHeight="1" x14ac:dyDescent="0.15">
      <c r="A747" s="347" t="s">
        <v>429</v>
      </c>
      <c r="B747" s="347"/>
      <c r="C747" s="347"/>
      <c r="D747" s="347"/>
      <c r="E747" s="939" t="s">
        <v>632</v>
      </c>
      <c r="F747" s="937"/>
      <c r="G747" s="937"/>
      <c r="H747" s="85" t="str">
        <f>IF(E747="","","-")</f>
        <v>-</v>
      </c>
      <c r="I747" s="937"/>
      <c r="J747" s="937"/>
      <c r="K747" s="85" t="str">
        <f>IF(I747="","","-")</f>
        <v/>
      </c>
      <c r="L747" s="938">
        <v>79</v>
      </c>
      <c r="M747" s="938"/>
      <c r="N747" s="85" t="str">
        <f>IF(O747="","","-")</f>
        <v/>
      </c>
      <c r="O747" s="940"/>
      <c r="P747" s="941"/>
      <c r="Q747" s="939"/>
      <c r="R747" s="937"/>
      <c r="S747" s="937"/>
      <c r="T747" s="85" t="str">
        <f>IF(Q747="","","-")</f>
        <v/>
      </c>
      <c r="U747" s="937"/>
      <c r="V747" s="937"/>
      <c r="W747" s="85" t="str">
        <f>IF(U747="","","-")</f>
        <v/>
      </c>
      <c r="X747" s="938"/>
      <c r="Y747" s="938"/>
      <c r="Z747" s="85" t="str">
        <f>IF(AA747="","","-")</f>
        <v/>
      </c>
      <c r="AA747" s="940"/>
      <c r="AB747" s="941"/>
      <c r="AC747" s="939"/>
      <c r="AD747" s="937"/>
      <c r="AE747" s="937"/>
      <c r="AF747" s="85" t="str">
        <f>IF(AC747="","","-")</f>
        <v/>
      </c>
      <c r="AG747" s="937"/>
      <c r="AH747" s="937"/>
      <c r="AI747" s="85" t="str">
        <f>IF(AG747="","","-")</f>
        <v/>
      </c>
      <c r="AJ747" s="938"/>
      <c r="AK747" s="938"/>
      <c r="AL747" s="85" t="str">
        <f>IF(AM747="","","-")</f>
        <v/>
      </c>
      <c r="AM747" s="940"/>
      <c r="AN747" s="941"/>
      <c r="AO747" s="939"/>
      <c r="AP747" s="937"/>
      <c r="AQ747" s="85" t="str">
        <f>IF(AO747="","","-")</f>
        <v/>
      </c>
      <c r="AR747" s="937"/>
      <c r="AS747" s="937"/>
      <c r="AT747" s="85" t="str">
        <f>IF(AR747="","","-")</f>
        <v/>
      </c>
      <c r="AU747" s="938"/>
      <c r="AV747" s="938"/>
      <c r="AW747" s="85" t="str">
        <f>IF(AX747="","","-")</f>
        <v/>
      </c>
      <c r="AX747" s="88"/>
    </row>
    <row r="748" spans="1:51" ht="28.35" customHeight="1" x14ac:dyDescent="0.15">
      <c r="A748" s="601" t="s">
        <v>304</v>
      </c>
      <c r="B748" s="602"/>
      <c r="C748" s="602"/>
      <c r="D748" s="602"/>
      <c r="E748" s="602"/>
      <c r="F748" s="603"/>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306</v>
      </c>
      <c r="B787" s="616"/>
      <c r="C787" s="616"/>
      <c r="D787" s="616"/>
      <c r="E787" s="616"/>
      <c r="F787" s="617"/>
      <c r="G787" s="579" t="s">
        <v>644</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8"/>
      <c r="B788" s="619"/>
      <c r="C788" s="619"/>
      <c r="D788" s="619"/>
      <c r="E788" s="619"/>
      <c r="F788" s="620"/>
      <c r="G788" s="793"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2"/>
      <c r="AC788" s="793"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645</v>
      </c>
      <c r="H789" s="658"/>
      <c r="I789" s="658"/>
      <c r="J789" s="658"/>
      <c r="K789" s="659"/>
      <c r="L789" s="651" t="s">
        <v>646</v>
      </c>
      <c r="M789" s="652"/>
      <c r="N789" s="652"/>
      <c r="O789" s="652"/>
      <c r="P789" s="652"/>
      <c r="Q789" s="652"/>
      <c r="R789" s="652"/>
      <c r="S789" s="652"/>
      <c r="T789" s="652"/>
      <c r="U789" s="652"/>
      <c r="V789" s="652"/>
      <c r="W789" s="652"/>
      <c r="X789" s="653"/>
      <c r="Y789" s="368">
        <v>552</v>
      </c>
      <c r="Z789" s="369"/>
      <c r="AA789" s="369"/>
      <c r="AB789" s="786"/>
      <c r="AC789" s="657"/>
      <c r="AD789" s="658"/>
      <c r="AE789" s="658"/>
      <c r="AF789" s="658"/>
      <c r="AG789" s="659"/>
      <c r="AH789" s="651"/>
      <c r="AI789" s="652"/>
      <c r="AJ789" s="652"/>
      <c r="AK789" s="652"/>
      <c r="AL789" s="652"/>
      <c r="AM789" s="652"/>
      <c r="AN789" s="652"/>
      <c r="AO789" s="652"/>
      <c r="AP789" s="652"/>
      <c r="AQ789" s="652"/>
      <c r="AR789" s="652"/>
      <c r="AS789" s="652"/>
      <c r="AT789" s="653"/>
      <c r="AU789" s="368"/>
      <c r="AV789" s="369"/>
      <c r="AW789" s="369"/>
      <c r="AX789" s="370"/>
    </row>
    <row r="790" spans="1:51" ht="24.75" customHeight="1" x14ac:dyDescent="0.15">
      <c r="A790" s="618"/>
      <c r="B790" s="619"/>
      <c r="C790" s="619"/>
      <c r="D790" s="619"/>
      <c r="E790" s="619"/>
      <c r="F790" s="620"/>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9"/>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8"/>
      <c r="B791" s="619"/>
      <c r="C791" s="619"/>
      <c r="D791" s="619"/>
      <c r="E791" s="619"/>
      <c r="F791" s="620"/>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9"/>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8"/>
      <c r="B792" s="619"/>
      <c r="C792" s="619"/>
      <c r="D792" s="619"/>
      <c r="E792" s="619"/>
      <c r="F792" s="620"/>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9"/>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8"/>
      <c r="B793" s="619"/>
      <c r="C793" s="619"/>
      <c r="D793" s="619"/>
      <c r="E793" s="619"/>
      <c r="F793" s="620"/>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9"/>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8"/>
      <c r="B794" s="619"/>
      <c r="C794" s="619"/>
      <c r="D794" s="619"/>
      <c r="E794" s="619"/>
      <c r="F794" s="620"/>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9"/>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8"/>
      <c r="B795" s="619"/>
      <c r="C795" s="619"/>
      <c r="D795" s="619"/>
      <c r="E795" s="619"/>
      <c r="F795" s="620"/>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9"/>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8"/>
      <c r="B796" s="619"/>
      <c r="C796" s="619"/>
      <c r="D796" s="619"/>
      <c r="E796" s="619"/>
      <c r="F796" s="620"/>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9"/>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8"/>
      <c r="B797" s="619"/>
      <c r="C797" s="619"/>
      <c r="D797" s="619"/>
      <c r="E797" s="619"/>
      <c r="F797" s="620"/>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9"/>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8"/>
      <c r="B798" s="619"/>
      <c r="C798" s="619"/>
      <c r="D798" s="619"/>
      <c r="E798" s="619"/>
      <c r="F798" s="620"/>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9"/>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8"/>
      <c r="B799" s="619"/>
      <c r="C799" s="619"/>
      <c r="D799" s="619"/>
      <c r="E799" s="619"/>
      <c r="F799" s="620"/>
      <c r="G799" s="804" t="s">
        <v>20</v>
      </c>
      <c r="H799" s="805"/>
      <c r="I799" s="805"/>
      <c r="J799" s="805"/>
      <c r="K799" s="805"/>
      <c r="L799" s="806"/>
      <c r="M799" s="807"/>
      <c r="N799" s="807"/>
      <c r="O799" s="807"/>
      <c r="P799" s="807"/>
      <c r="Q799" s="807"/>
      <c r="R799" s="807"/>
      <c r="S799" s="807"/>
      <c r="T799" s="807"/>
      <c r="U799" s="807"/>
      <c r="V799" s="807"/>
      <c r="W799" s="807"/>
      <c r="X799" s="808"/>
      <c r="Y799" s="809">
        <f>SUM(Y789:AB798)</f>
        <v>552</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0</v>
      </c>
      <c r="AV799" s="810"/>
      <c r="AW799" s="810"/>
      <c r="AX799" s="812"/>
    </row>
    <row r="800" spans="1:51" ht="24.75" hidden="1" customHeight="1" x14ac:dyDescent="0.15">
      <c r="A800" s="618"/>
      <c r="B800" s="619"/>
      <c r="C800" s="619"/>
      <c r="D800" s="619"/>
      <c r="E800" s="619"/>
      <c r="F800" s="620"/>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8"/>
      <c r="B801" s="619"/>
      <c r="C801" s="619"/>
      <c r="D801" s="619"/>
      <c r="E801" s="619"/>
      <c r="F801" s="620"/>
      <c r="G801" s="793"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2"/>
      <c r="AC801" s="793"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8"/>
      <c r="Z802" s="369"/>
      <c r="AA802" s="369"/>
      <c r="AB802" s="786"/>
      <c r="AC802" s="657"/>
      <c r="AD802" s="658"/>
      <c r="AE802" s="658"/>
      <c r="AF802" s="658"/>
      <c r="AG802" s="659"/>
      <c r="AH802" s="651"/>
      <c r="AI802" s="652"/>
      <c r="AJ802" s="652"/>
      <c r="AK802" s="652"/>
      <c r="AL802" s="652"/>
      <c r="AM802" s="652"/>
      <c r="AN802" s="652"/>
      <c r="AO802" s="652"/>
      <c r="AP802" s="652"/>
      <c r="AQ802" s="652"/>
      <c r="AR802" s="652"/>
      <c r="AS802" s="652"/>
      <c r="AT802" s="653"/>
      <c r="AU802" s="368"/>
      <c r="AV802" s="369"/>
      <c r="AW802" s="369"/>
      <c r="AX802" s="370"/>
      <c r="AY802">
        <f t="shared" ref="AY802:AY812" si="115">$AY$800</f>
        <v>0</v>
      </c>
    </row>
    <row r="803" spans="1:51" ht="24.75" hidden="1" customHeight="1" x14ac:dyDescent="0.15">
      <c r="A803" s="618"/>
      <c r="B803" s="619"/>
      <c r="C803" s="619"/>
      <c r="D803" s="619"/>
      <c r="E803" s="619"/>
      <c r="F803" s="620"/>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9"/>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8"/>
      <c r="B804" s="619"/>
      <c r="C804" s="619"/>
      <c r="D804" s="619"/>
      <c r="E804" s="619"/>
      <c r="F804" s="620"/>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9"/>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8"/>
      <c r="B805" s="619"/>
      <c r="C805" s="619"/>
      <c r="D805" s="619"/>
      <c r="E805" s="619"/>
      <c r="F805" s="620"/>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9"/>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8"/>
      <c r="B806" s="619"/>
      <c r="C806" s="619"/>
      <c r="D806" s="619"/>
      <c r="E806" s="619"/>
      <c r="F806" s="620"/>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9"/>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8"/>
      <c r="B807" s="619"/>
      <c r="C807" s="619"/>
      <c r="D807" s="619"/>
      <c r="E807" s="619"/>
      <c r="F807" s="620"/>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9"/>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8"/>
      <c r="B808" s="619"/>
      <c r="C808" s="619"/>
      <c r="D808" s="619"/>
      <c r="E808" s="619"/>
      <c r="F808" s="620"/>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9"/>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8"/>
      <c r="B809" s="619"/>
      <c r="C809" s="619"/>
      <c r="D809" s="619"/>
      <c r="E809" s="619"/>
      <c r="F809" s="620"/>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9"/>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8"/>
      <c r="B810" s="619"/>
      <c r="C810" s="619"/>
      <c r="D810" s="619"/>
      <c r="E810" s="619"/>
      <c r="F810" s="620"/>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9"/>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8"/>
      <c r="B811" s="619"/>
      <c r="C811" s="619"/>
      <c r="D811" s="619"/>
      <c r="E811" s="619"/>
      <c r="F811" s="620"/>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9"/>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8"/>
      <c r="B812" s="619"/>
      <c r="C812" s="619"/>
      <c r="D812" s="619"/>
      <c r="E812" s="619"/>
      <c r="F812" s="620"/>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8"/>
      <c r="B813" s="619"/>
      <c r="C813" s="619"/>
      <c r="D813" s="619"/>
      <c r="E813" s="619"/>
      <c r="F813" s="620"/>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8"/>
      <c r="B814" s="619"/>
      <c r="C814" s="619"/>
      <c r="D814" s="619"/>
      <c r="E814" s="619"/>
      <c r="F814" s="620"/>
      <c r="G814" s="793"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2"/>
      <c r="AC814" s="793"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8"/>
      <c r="Z815" s="369"/>
      <c r="AA815" s="369"/>
      <c r="AB815" s="786"/>
      <c r="AC815" s="657"/>
      <c r="AD815" s="658"/>
      <c r="AE815" s="658"/>
      <c r="AF815" s="658"/>
      <c r="AG815" s="659"/>
      <c r="AH815" s="651"/>
      <c r="AI815" s="652"/>
      <c r="AJ815" s="652"/>
      <c r="AK815" s="652"/>
      <c r="AL815" s="652"/>
      <c r="AM815" s="652"/>
      <c r="AN815" s="652"/>
      <c r="AO815" s="652"/>
      <c r="AP815" s="652"/>
      <c r="AQ815" s="652"/>
      <c r="AR815" s="652"/>
      <c r="AS815" s="652"/>
      <c r="AT815" s="653"/>
      <c r="AU815" s="368"/>
      <c r="AV815" s="369"/>
      <c r="AW815" s="369"/>
      <c r="AX815" s="370"/>
      <c r="AY815">
        <f t="shared" ref="AY815:AY825" si="116">$AY$813</f>
        <v>0</v>
      </c>
    </row>
    <row r="816" spans="1:51" ht="24.75" hidden="1" customHeight="1" x14ac:dyDescent="0.15">
      <c r="A816" s="618"/>
      <c r="B816" s="619"/>
      <c r="C816" s="619"/>
      <c r="D816" s="619"/>
      <c r="E816" s="619"/>
      <c r="F816" s="620"/>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9"/>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8"/>
      <c r="B817" s="619"/>
      <c r="C817" s="619"/>
      <c r="D817" s="619"/>
      <c r="E817" s="619"/>
      <c r="F817" s="620"/>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9"/>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8"/>
      <c r="B818" s="619"/>
      <c r="C818" s="619"/>
      <c r="D818" s="619"/>
      <c r="E818" s="619"/>
      <c r="F818" s="620"/>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9"/>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8"/>
      <c r="B819" s="619"/>
      <c r="C819" s="619"/>
      <c r="D819" s="619"/>
      <c r="E819" s="619"/>
      <c r="F819" s="620"/>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9"/>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8"/>
      <c r="B820" s="619"/>
      <c r="C820" s="619"/>
      <c r="D820" s="619"/>
      <c r="E820" s="619"/>
      <c r="F820" s="620"/>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9"/>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8"/>
      <c r="B821" s="619"/>
      <c r="C821" s="619"/>
      <c r="D821" s="619"/>
      <c r="E821" s="619"/>
      <c r="F821" s="620"/>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9"/>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8"/>
      <c r="B822" s="619"/>
      <c r="C822" s="619"/>
      <c r="D822" s="619"/>
      <c r="E822" s="619"/>
      <c r="F822" s="620"/>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9"/>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8"/>
      <c r="B823" s="619"/>
      <c r="C823" s="619"/>
      <c r="D823" s="619"/>
      <c r="E823" s="619"/>
      <c r="F823" s="620"/>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9"/>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8"/>
      <c r="B824" s="619"/>
      <c r="C824" s="619"/>
      <c r="D824" s="619"/>
      <c r="E824" s="619"/>
      <c r="F824" s="620"/>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9"/>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8"/>
      <c r="B825" s="619"/>
      <c r="C825" s="619"/>
      <c r="D825" s="619"/>
      <c r="E825" s="619"/>
      <c r="F825" s="620"/>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8"/>
      <c r="B826" s="619"/>
      <c r="C826" s="619"/>
      <c r="D826" s="619"/>
      <c r="E826" s="619"/>
      <c r="F826" s="620"/>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8"/>
      <c r="B827" s="619"/>
      <c r="C827" s="619"/>
      <c r="D827" s="619"/>
      <c r="E827" s="619"/>
      <c r="F827" s="620"/>
      <c r="G827" s="793"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2"/>
      <c r="AC827" s="793"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8"/>
      <c r="Z828" s="369"/>
      <c r="AA828" s="369"/>
      <c r="AB828" s="786"/>
      <c r="AC828" s="657"/>
      <c r="AD828" s="658"/>
      <c r="AE828" s="658"/>
      <c r="AF828" s="658"/>
      <c r="AG828" s="659"/>
      <c r="AH828" s="651"/>
      <c r="AI828" s="652"/>
      <c r="AJ828" s="652"/>
      <c r="AK828" s="652"/>
      <c r="AL828" s="652"/>
      <c r="AM828" s="652"/>
      <c r="AN828" s="652"/>
      <c r="AO828" s="652"/>
      <c r="AP828" s="652"/>
      <c r="AQ828" s="652"/>
      <c r="AR828" s="652"/>
      <c r="AS828" s="652"/>
      <c r="AT828" s="653"/>
      <c r="AU828" s="368"/>
      <c r="AV828" s="369"/>
      <c r="AW828" s="369"/>
      <c r="AX828" s="370"/>
      <c r="AY828">
        <f t="shared" ref="AY828:AY838" si="117">$AY$826</f>
        <v>0</v>
      </c>
    </row>
    <row r="829" spans="1:51" ht="24.75" hidden="1" customHeight="1" x14ac:dyDescent="0.15">
      <c r="A829" s="618"/>
      <c r="B829" s="619"/>
      <c r="C829" s="619"/>
      <c r="D829" s="619"/>
      <c r="E829" s="619"/>
      <c r="F829" s="620"/>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9"/>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8"/>
      <c r="B830" s="619"/>
      <c r="C830" s="619"/>
      <c r="D830" s="619"/>
      <c r="E830" s="619"/>
      <c r="F830" s="620"/>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9"/>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8"/>
      <c r="B831" s="619"/>
      <c r="C831" s="619"/>
      <c r="D831" s="619"/>
      <c r="E831" s="619"/>
      <c r="F831" s="620"/>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9"/>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8"/>
      <c r="B832" s="619"/>
      <c r="C832" s="619"/>
      <c r="D832" s="619"/>
      <c r="E832" s="619"/>
      <c r="F832" s="620"/>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9"/>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8"/>
      <c r="B833" s="619"/>
      <c r="C833" s="619"/>
      <c r="D833" s="619"/>
      <c r="E833" s="619"/>
      <c r="F833" s="620"/>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9"/>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8"/>
      <c r="B834" s="619"/>
      <c r="C834" s="619"/>
      <c r="D834" s="619"/>
      <c r="E834" s="619"/>
      <c r="F834" s="620"/>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9"/>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8"/>
      <c r="B835" s="619"/>
      <c r="C835" s="619"/>
      <c r="D835" s="619"/>
      <c r="E835" s="619"/>
      <c r="F835" s="620"/>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9"/>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8"/>
      <c r="B836" s="619"/>
      <c r="C836" s="619"/>
      <c r="D836" s="619"/>
      <c r="E836" s="619"/>
      <c r="F836" s="620"/>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9"/>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8"/>
      <c r="B837" s="619"/>
      <c r="C837" s="619"/>
      <c r="D837" s="619"/>
      <c r="E837" s="619"/>
      <c r="F837" s="620"/>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9"/>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8"/>
      <c r="B838" s="619"/>
      <c r="C838" s="619"/>
      <c r="D838" s="619"/>
      <c r="E838" s="619"/>
      <c r="F838" s="620"/>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259</v>
      </c>
      <c r="AD844" s="137"/>
      <c r="AE844" s="137"/>
      <c r="AF844" s="137"/>
      <c r="AG844" s="137"/>
      <c r="AH844" s="348" t="s">
        <v>288</v>
      </c>
      <c r="AI844" s="346"/>
      <c r="AJ844" s="346"/>
      <c r="AK844" s="346"/>
      <c r="AL844" s="346" t="s">
        <v>21</v>
      </c>
      <c r="AM844" s="346"/>
      <c r="AN844" s="346"/>
      <c r="AO844" s="350"/>
      <c r="AP844" s="351" t="s">
        <v>222</v>
      </c>
      <c r="AQ844" s="351"/>
      <c r="AR844" s="351"/>
      <c r="AS844" s="351"/>
      <c r="AT844" s="351"/>
      <c r="AU844" s="351"/>
      <c r="AV844" s="351"/>
      <c r="AW844" s="351"/>
      <c r="AX844" s="351"/>
    </row>
    <row r="845" spans="1:51" ht="30" customHeight="1" x14ac:dyDescent="0.15">
      <c r="A845" s="356">
        <v>1</v>
      </c>
      <c r="B845" s="356">
        <v>1</v>
      </c>
      <c r="C845" s="344" t="s">
        <v>647</v>
      </c>
      <c r="D845" s="329"/>
      <c r="E845" s="329"/>
      <c r="F845" s="329"/>
      <c r="G845" s="329"/>
      <c r="H845" s="329"/>
      <c r="I845" s="329"/>
      <c r="J845" s="330">
        <v>2010001033475</v>
      </c>
      <c r="K845" s="331"/>
      <c r="L845" s="331"/>
      <c r="M845" s="331"/>
      <c r="N845" s="331"/>
      <c r="O845" s="331"/>
      <c r="P845" s="345" t="s">
        <v>646</v>
      </c>
      <c r="Q845" s="332"/>
      <c r="R845" s="332"/>
      <c r="S845" s="332"/>
      <c r="T845" s="332"/>
      <c r="U845" s="332"/>
      <c r="V845" s="332"/>
      <c r="W845" s="332"/>
      <c r="X845" s="332"/>
      <c r="Y845" s="333">
        <v>552</v>
      </c>
      <c r="Z845" s="334"/>
      <c r="AA845" s="334"/>
      <c r="AB845" s="335"/>
      <c r="AC845" s="336" t="s">
        <v>648</v>
      </c>
      <c r="AD845" s="337"/>
      <c r="AE845" s="337"/>
      <c r="AF845" s="337"/>
      <c r="AG845" s="337"/>
      <c r="AH845" s="352" t="s">
        <v>643</v>
      </c>
      <c r="AI845" s="353"/>
      <c r="AJ845" s="353"/>
      <c r="AK845" s="353"/>
      <c r="AL845" s="340" t="s">
        <v>643</v>
      </c>
      <c r="AM845" s="341"/>
      <c r="AN845" s="341"/>
      <c r="AO845" s="342"/>
      <c r="AP845" s="343" t="s">
        <v>649</v>
      </c>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259</v>
      </c>
      <c r="AD877" s="137"/>
      <c r="AE877" s="137"/>
      <c r="AF877" s="137"/>
      <c r="AG877" s="137"/>
      <c r="AH877" s="348" t="s">
        <v>288</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259</v>
      </c>
      <c r="AD910" s="137"/>
      <c r="AE910" s="137"/>
      <c r="AF910" s="137"/>
      <c r="AG910" s="137"/>
      <c r="AH910" s="348" t="s">
        <v>288</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259</v>
      </c>
      <c r="AD943" s="137"/>
      <c r="AE943" s="137"/>
      <c r="AF943" s="137"/>
      <c r="AG943" s="137"/>
      <c r="AH943" s="348" t="s">
        <v>288</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259</v>
      </c>
      <c r="AD976" s="137"/>
      <c r="AE976" s="137"/>
      <c r="AF976" s="137"/>
      <c r="AG976" s="137"/>
      <c r="AH976" s="348" t="s">
        <v>288</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259</v>
      </c>
      <c r="AD1009" s="137"/>
      <c r="AE1009" s="137"/>
      <c r="AF1009" s="137"/>
      <c r="AG1009" s="137"/>
      <c r="AH1009" s="348" t="s">
        <v>288</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259</v>
      </c>
      <c r="AD1042" s="137"/>
      <c r="AE1042" s="137"/>
      <c r="AF1042" s="137"/>
      <c r="AG1042" s="137"/>
      <c r="AH1042" s="348" t="s">
        <v>288</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259</v>
      </c>
      <c r="AD1075" s="137"/>
      <c r="AE1075" s="137"/>
      <c r="AF1075" s="137"/>
      <c r="AG1075" s="137"/>
      <c r="AH1075" s="348" t="s">
        <v>288</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7" t="s">
        <v>215</v>
      </c>
      <c r="D1109" s="360"/>
      <c r="E1109" s="137" t="s">
        <v>214</v>
      </c>
      <c r="F1109" s="360"/>
      <c r="G1109" s="360"/>
      <c r="H1109" s="360"/>
      <c r="I1109" s="360"/>
      <c r="J1109" s="137" t="s">
        <v>221</v>
      </c>
      <c r="K1109" s="137"/>
      <c r="L1109" s="137"/>
      <c r="M1109" s="137"/>
      <c r="N1109" s="137"/>
      <c r="O1109" s="137"/>
      <c r="P1109" s="348" t="s">
        <v>27</v>
      </c>
      <c r="Q1109" s="348"/>
      <c r="R1109" s="348"/>
      <c r="S1109" s="348"/>
      <c r="T1109" s="348"/>
      <c r="U1109" s="348"/>
      <c r="V1109" s="348"/>
      <c r="W1109" s="348"/>
      <c r="X1109" s="348"/>
      <c r="Y1109" s="137" t="s">
        <v>223</v>
      </c>
      <c r="Z1109" s="360"/>
      <c r="AA1109" s="360"/>
      <c r="AB1109" s="360"/>
      <c r="AC1109" s="137" t="s">
        <v>197</v>
      </c>
      <c r="AD1109" s="137"/>
      <c r="AE1109" s="137"/>
      <c r="AF1109" s="137"/>
      <c r="AG1109" s="137"/>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5"/>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t="s">
        <v>638</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ＩＴ戦略</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ＩＴ戦略</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ＩＴ戦略</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2021-05-25T07:22:35Z</cp:lastPrinted>
  <dcterms:created xsi:type="dcterms:W3CDTF">2012-03-13T00:50:25Z</dcterms:created>
  <dcterms:modified xsi:type="dcterms:W3CDTF">2021-09-02T12:32:25Z</dcterms:modified>
</cp:coreProperties>
</file>