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23250" windowHeight="1401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R4" i="4"/>
  <c r="M4" i="4"/>
  <c r="H4" i="4"/>
  <c r="C4" i="4"/>
  <c r="AK3" i="4"/>
  <c r="AK4"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2" i="3" s="1"/>
  <c r="AU825" i="3"/>
  <c r="Y825" i="3"/>
  <c r="AY813" i="3"/>
  <c r="AY821" i="3" s="1"/>
  <c r="AU812" i="3"/>
  <c r="Y812" i="3"/>
  <c r="AY809"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7" i="3"/>
  <c r="AY691" i="3" s="1"/>
  <c r="AY682" i="3"/>
  <c r="AY683" i="3" s="1"/>
  <c r="AY677" i="3"/>
  <c r="AY679" i="3" s="1"/>
  <c r="AY672" i="3"/>
  <c r="AY675" i="3" s="1"/>
  <c r="AY670" i="3"/>
  <c r="AY667" i="3"/>
  <c r="AY668" i="3" s="1"/>
  <c r="AY664" i="3"/>
  <c r="AY662" i="3"/>
  <c r="AY663" i="3" s="1"/>
  <c r="AY657" i="3"/>
  <c r="AY659" i="3" s="1"/>
  <c r="AY652" i="3"/>
  <c r="AY655" i="3" s="1"/>
  <c r="AY650" i="3"/>
  <c r="AY647" i="3"/>
  <c r="AY651" i="3" s="1"/>
  <c r="AY646" i="3"/>
  <c r="AY643" i="3"/>
  <c r="AY644" i="3" s="1"/>
  <c r="AY638" i="3"/>
  <c r="AY639" i="3" s="1"/>
  <c r="AY633" i="3"/>
  <c r="AY635" i="3" s="1"/>
  <c r="AY628" i="3"/>
  <c r="AY631" i="3" s="1"/>
  <c r="AY623" i="3"/>
  <c r="AY627" i="3" s="1"/>
  <c r="AY618" i="3"/>
  <c r="AY619" i="3" s="1"/>
  <c r="AY613" i="3"/>
  <c r="AY615" i="3" s="1"/>
  <c r="AY608" i="3"/>
  <c r="AY611" i="3" s="1"/>
  <c r="AY605" i="3"/>
  <c r="AY603" i="3"/>
  <c r="AY604" i="3" s="1"/>
  <c r="AY598" i="3"/>
  <c r="AY599" i="3" s="1"/>
  <c r="AY593" i="3"/>
  <c r="AY595" i="3" s="1"/>
  <c r="AY592" i="3"/>
  <c r="AY589" i="3"/>
  <c r="AY591" i="3" s="1"/>
  <c r="AY585" i="3"/>
  <c r="AY584" i="3"/>
  <c r="AY587" i="3" s="1"/>
  <c r="AY579" i="3"/>
  <c r="AY581" i="3" s="1"/>
  <c r="AY574" i="3"/>
  <c r="AY575" i="3" s="1"/>
  <c r="AY569" i="3"/>
  <c r="AY571" i="3" s="1"/>
  <c r="AY564" i="3"/>
  <c r="AY567" i="3" s="1"/>
  <c r="AY559" i="3"/>
  <c r="AY563" i="3" s="1"/>
  <c r="AY554" i="3"/>
  <c r="AY555" i="3" s="1"/>
  <c r="AY549" i="3"/>
  <c r="AY551" i="3" s="1"/>
  <c r="AY545" i="3"/>
  <c r="AY544" i="3"/>
  <c r="AY547" i="3" s="1"/>
  <c r="AY543" i="3"/>
  <c r="AY539" i="3"/>
  <c r="AY542" i="3" s="1"/>
  <c r="AY538" i="3"/>
  <c r="AY535" i="3"/>
  <c r="AY537" i="3" s="1"/>
  <c r="AY530" i="3"/>
  <c r="AY531" i="3" s="1"/>
  <c r="AY525" i="3"/>
  <c r="AY527" i="3" s="1"/>
  <c r="AY524" i="3"/>
  <c r="AY520" i="3"/>
  <c r="AY523" i="3" s="1"/>
  <c r="AY515" i="3"/>
  <c r="AY519" i="3" s="1"/>
  <c r="AY510" i="3"/>
  <c r="AY514" i="3" s="1"/>
  <c r="AY505" i="3"/>
  <c r="AY507" i="3" s="1"/>
  <c r="AY500" i="3"/>
  <c r="AY504" i="3" s="1"/>
  <c r="AY495" i="3"/>
  <c r="AY499" i="3" s="1"/>
  <c r="AY490" i="3"/>
  <c r="AY491" i="3" s="1"/>
  <c r="AY487" i="3"/>
  <c r="AY485" i="3"/>
  <c r="AY489" i="3" s="1"/>
  <c r="AY484" i="3"/>
  <c r="AY481" i="3"/>
  <c r="AY482" i="3" s="1"/>
  <c r="AY483" i="3" s="1"/>
  <c r="AY476" i="3"/>
  <c r="AY480" i="3" s="1"/>
  <c r="AY471" i="3"/>
  <c r="AY475" i="3" s="1"/>
  <c r="AY466" i="3"/>
  <c r="AY467" i="3" s="1"/>
  <c r="AY461" i="3"/>
  <c r="AY462" i="3" s="1"/>
  <c r="AY456" i="3"/>
  <c r="AY459" i="3" s="1"/>
  <c r="AY451" i="3"/>
  <c r="AY455" i="3" s="1"/>
  <c r="AY446" i="3"/>
  <c r="AY450" i="3" s="1"/>
  <c r="AY441" i="3"/>
  <c r="AY443" i="3" s="1"/>
  <c r="AY436" i="3"/>
  <c r="AY438" i="3" s="1"/>
  <c r="AY431" i="3"/>
  <c r="AY435" i="3" s="1"/>
  <c r="AY430" i="3"/>
  <c r="AY427" i="3"/>
  <c r="AY429" i="3" s="1"/>
  <c r="AY420" i="3"/>
  <c r="AY426" i="3" s="1"/>
  <c r="AY413" i="3"/>
  <c r="AY419" i="3" s="1"/>
  <c r="AY408" i="3"/>
  <c r="AY406" i="3"/>
  <c r="AY411" i="3" s="1"/>
  <c r="AY399" i="3"/>
  <c r="AY403" i="3" s="1"/>
  <c r="AY392" i="3"/>
  <c r="AY395" i="3" s="1"/>
  <c r="AY388" i="3"/>
  <c r="AY391" i="3" s="1"/>
  <c r="AY384" i="3"/>
  <c r="AY387" i="3" s="1"/>
  <c r="AY380" i="3"/>
  <c r="AY382" i="3" s="1"/>
  <c r="AY378" i="3"/>
  <c r="AY376" i="3"/>
  <c r="AY379" i="3" s="1"/>
  <c r="AY372" i="3"/>
  <c r="AY373" i="3" s="1"/>
  <c r="AY370" i="3"/>
  <c r="AY371" i="3" s="1"/>
  <c r="AY367" i="3"/>
  <c r="AY368" i="3" s="1"/>
  <c r="AY360" i="3"/>
  <c r="AY363" i="3" s="1"/>
  <c r="AY353" i="3"/>
  <c r="AY355" i="3" s="1"/>
  <c r="AY346" i="3"/>
  <c r="AY347" i="3" s="1"/>
  <c r="AY339" i="3"/>
  <c r="AY345" i="3" s="1"/>
  <c r="AY332" i="3"/>
  <c r="AY337" i="3" s="1"/>
  <c r="AY328" i="3"/>
  <c r="AY331" i="3" s="1"/>
  <c r="AY326" i="3"/>
  <c r="AY324" i="3"/>
  <c r="AY325" i="3" s="1"/>
  <c r="AY320" i="3"/>
  <c r="AY323" i="3" s="1"/>
  <c r="AY316" i="3"/>
  <c r="AY319" i="3" s="1"/>
  <c r="AY312" i="3"/>
  <c r="AY315" i="3" s="1"/>
  <c r="AY310" i="3"/>
  <c r="AY311" i="3" s="1"/>
  <c r="AY307" i="3"/>
  <c r="AY308" i="3" s="1"/>
  <c r="AY300" i="3"/>
  <c r="AY302" i="3" s="1"/>
  <c r="AY293" i="3"/>
  <c r="AY299" i="3" s="1"/>
  <c r="AY286" i="3"/>
  <c r="AY291" i="3" s="1"/>
  <c r="AY280" i="3"/>
  <c r="AY279" i="3"/>
  <c r="AY283" i="3" s="1"/>
  <c r="AY272" i="3"/>
  <c r="AY275" i="3" s="1"/>
  <c r="AY268" i="3"/>
  <c r="AY270" i="3" s="1"/>
  <c r="AY264" i="3"/>
  <c r="AY267" i="3" s="1"/>
  <c r="AY260" i="3"/>
  <c r="AY261" i="3" s="1"/>
  <c r="AY258" i="3"/>
  <c r="AY256" i="3"/>
  <c r="AY259" i="3" s="1"/>
  <c r="AY254" i="3"/>
  <c r="AY252" i="3"/>
  <c r="AY253" i="3" s="1"/>
  <c r="AY250" i="3"/>
  <c r="AY251" i="3" s="1"/>
  <c r="AY247" i="3"/>
  <c r="AY249" i="3" s="1"/>
  <c r="AY245" i="3"/>
  <c r="AY240" i="3"/>
  <c r="AY243" i="3" s="1"/>
  <c r="AY233" i="3"/>
  <c r="AY235" i="3" s="1"/>
  <c r="AY226" i="3"/>
  <c r="AY227" i="3" s="1"/>
  <c r="AY219" i="3"/>
  <c r="AY224" i="3" s="1"/>
  <c r="AY212" i="3"/>
  <c r="AY216" i="3" s="1"/>
  <c r="AY209" i="3"/>
  <c r="AY208" i="3"/>
  <c r="AY211" i="3" s="1"/>
  <c r="AY204" i="3"/>
  <c r="AY207" i="3" s="1"/>
  <c r="AY200" i="3"/>
  <c r="AY203" i="3" s="1"/>
  <c r="AY196" i="3"/>
  <c r="AY198" i="3" s="1"/>
  <c r="AY192" i="3"/>
  <c r="AY195" i="3" s="1"/>
  <c r="AY190" i="3"/>
  <c r="AY191" i="3" s="1"/>
  <c r="AY189" i="3"/>
  <c r="AY187" i="3"/>
  <c r="AY188" i="3" s="1"/>
  <c r="AY180" i="3"/>
  <c r="AY185" i="3" s="1"/>
  <c r="AY173" i="3"/>
  <c r="AY179" i="3" s="1"/>
  <c r="AY166" i="3"/>
  <c r="AY171" i="3" s="1"/>
  <c r="AY159" i="3"/>
  <c r="AY163" i="3" s="1"/>
  <c r="AY154" i="3"/>
  <c r="AY152" i="3"/>
  <c r="AY155" i="3" s="1"/>
  <c r="AY148" i="3"/>
  <c r="AY149" i="3" s="1"/>
  <c r="AY144" i="3"/>
  <c r="AY147" i="3" s="1"/>
  <c r="AY140" i="3"/>
  <c r="AY142" i="3" s="1"/>
  <c r="AY138" i="3"/>
  <c r="AY137" i="3"/>
  <c r="AY136" i="3"/>
  <c r="AY139" i="3" s="1"/>
  <c r="AY132" i="3"/>
  <c r="AY135" i="3" s="1"/>
  <c r="AY130" i="3"/>
  <c r="AY131" i="3" s="1"/>
  <c r="AY127" i="3"/>
  <c r="AY129" i="3" s="1"/>
  <c r="AY124" i="3"/>
  <c r="AY126" i="3" s="1"/>
  <c r="AY121" i="3"/>
  <c r="AY123" i="3" s="1"/>
  <c r="AY118" i="3"/>
  <c r="AY119" i="3" s="1"/>
  <c r="AY112" i="3"/>
  <c r="AY113" i="3" s="1"/>
  <c r="AY109" i="3"/>
  <c r="AY110" i="3" s="1"/>
  <c r="AY108" i="3"/>
  <c r="AY106" i="3"/>
  <c r="AY107" i="3" s="1"/>
  <c r="AY103" i="3"/>
  <c r="AY104" i="3" s="1"/>
  <c r="AY95" i="3"/>
  <c r="AY98" i="3" s="1"/>
  <c r="AY90" i="3"/>
  <c r="AY94" i="3" s="1"/>
  <c r="AY80" i="3"/>
  <c r="AY82" i="3" s="1"/>
  <c r="AY79" i="3"/>
  <c r="AY73" i="3"/>
  <c r="AY74" i="3" s="1"/>
  <c r="AY65" i="3"/>
  <c r="AY66" i="3" s="1"/>
  <c r="AY58" i="3"/>
  <c r="AY62" i="3" s="1"/>
  <c r="AY51" i="3"/>
  <c r="AY56" i="3" s="1"/>
  <c r="AY44" i="3"/>
  <c r="AY46" i="3" s="1"/>
  <c r="AY37" i="3"/>
  <c r="AY43" i="3" s="1"/>
  <c r="W29" i="3"/>
  <c r="W28" i="3" s="1"/>
  <c r="P29" i="3"/>
  <c r="P28" i="3"/>
  <c r="AD21" i="3"/>
  <c r="W21" i="3"/>
  <c r="P21" i="3"/>
  <c r="AD20" i="3"/>
  <c r="W20" i="3"/>
  <c r="AR18" i="3"/>
  <c r="AK18" i="3"/>
  <c r="AD18" i="3"/>
  <c r="W18" i="3"/>
  <c r="P18" i="3"/>
  <c r="P20" i="3" s="1"/>
  <c r="AV2" i="3"/>
  <c r="AY71" i="3" l="1"/>
  <c r="AY83" i="3"/>
  <c r="AY184" i="3"/>
  <c r="AY220" i="3"/>
  <c r="AY287" i="3"/>
  <c r="AY317" i="3"/>
  <c r="AY389" i="3"/>
  <c r="AY440" i="3"/>
  <c r="AY454" i="3"/>
  <c r="AY478" i="3"/>
  <c r="AY518" i="3"/>
  <c r="AY566" i="3"/>
  <c r="AY580" i="3"/>
  <c r="AY616" i="3"/>
  <c r="AY624" i="3"/>
  <c r="AY632" i="3"/>
  <c r="AY223" i="3"/>
  <c r="AY290" i="3"/>
  <c r="AY390" i="3"/>
  <c r="AY479" i="3"/>
  <c r="AY583" i="3"/>
  <c r="AY625" i="3"/>
  <c r="AY157" i="3"/>
  <c r="AY174" i="3"/>
  <c r="AY285" i="3"/>
  <c r="AY361" i="3"/>
  <c r="AY386" i="3"/>
  <c r="AY458" i="3"/>
  <c r="AY474" i="3"/>
  <c r="AY521" i="3"/>
  <c r="AY532" i="3"/>
  <c r="AY540" i="3"/>
  <c r="AY548" i="3"/>
  <c r="AY562" i="3"/>
  <c r="AY622" i="3"/>
  <c r="AY626" i="3"/>
  <c r="AY648" i="3"/>
  <c r="AY688" i="3"/>
  <c r="AY218" i="3"/>
  <c r="AY48" i="3"/>
  <c r="AY63" i="3"/>
  <c r="AY89" i="3"/>
  <c r="AY120" i="3"/>
  <c r="AY177" i="3"/>
  <c r="AY213" i="3"/>
  <c r="AY225" i="3"/>
  <c r="AY239" i="3"/>
  <c r="AY255" i="3"/>
  <c r="AY273" i="3"/>
  <c r="AY281" i="3"/>
  <c r="AY289" i="3"/>
  <c r="AY329" i="3"/>
  <c r="AY341" i="3"/>
  <c r="AY410" i="3"/>
  <c r="AY468" i="3"/>
  <c r="AY488" i="3"/>
  <c r="AY528" i="3"/>
  <c r="AY541" i="3"/>
  <c r="AY546" i="3"/>
  <c r="AY558" i="3"/>
  <c r="AY577" i="3"/>
  <c r="AY582" i="3"/>
  <c r="AY586" i="3"/>
  <c r="AY597" i="3"/>
  <c r="AY606" i="3"/>
  <c r="AY617" i="3"/>
  <c r="AY649" i="3"/>
  <c r="AY658" i="3"/>
  <c r="AY665" i="3"/>
  <c r="AY671" i="3"/>
  <c r="AY684" i="3"/>
  <c r="AY689" i="3"/>
  <c r="AY833" i="3"/>
  <c r="AY215" i="3"/>
  <c r="AY342" i="3"/>
  <c r="AY469" i="3"/>
  <c r="AY529" i="3"/>
  <c r="AY578" i="3"/>
  <c r="AY661" i="3"/>
  <c r="AY685" i="3"/>
  <c r="AY49" i="3"/>
  <c r="AY64" i="3"/>
  <c r="AY276" i="3"/>
  <c r="AY91" i="3"/>
  <c r="AY114" i="3"/>
  <c r="AY156" i="3"/>
  <c r="AY183" i="3"/>
  <c r="AY201" i="3"/>
  <c r="AY210" i="3"/>
  <c r="AY217" i="3"/>
  <c r="AY221" i="3"/>
  <c r="AY230" i="3"/>
  <c r="AY244" i="3"/>
  <c r="AY257" i="3"/>
  <c r="AY292" i="3"/>
  <c r="AY318" i="3"/>
  <c r="AY327" i="3"/>
  <c r="AY338" i="3"/>
  <c r="AY362" i="3"/>
  <c r="AY385" i="3"/>
  <c r="AY407" i="3"/>
  <c r="AY486" i="3"/>
  <c r="AY561" i="3"/>
  <c r="AY620" i="3"/>
  <c r="AY669" i="3"/>
  <c r="AY694" i="3"/>
  <c r="AY819" i="3"/>
  <c r="AY838" i="3"/>
  <c r="AY105" i="3"/>
  <c r="AY128" i="3"/>
  <c r="AY141" i="3"/>
  <c r="AY262" i="3"/>
  <c r="AY301" i="3"/>
  <c r="AY313" i="3"/>
  <c r="AY428" i="3"/>
  <c r="AY437" i="3"/>
  <c r="AY452" i="3"/>
  <c r="AY463" i="3"/>
  <c r="AY506" i="3"/>
  <c r="AY516" i="3"/>
  <c r="AY572" i="3"/>
  <c r="AY640" i="3"/>
  <c r="AY820" i="3"/>
  <c r="AY828" i="3"/>
  <c r="AY50" i="3"/>
  <c r="AY143" i="3"/>
  <c r="AY182" i="3"/>
  <c r="AY228" i="3"/>
  <c r="AY241" i="3"/>
  <c r="AY263" i="3"/>
  <c r="AY303" i="3"/>
  <c r="AY340" i="3"/>
  <c r="AY439" i="3"/>
  <c r="AY453" i="3"/>
  <c r="AY477" i="3"/>
  <c r="AY509" i="3"/>
  <c r="AY517" i="3"/>
  <c r="AY526" i="3"/>
  <c r="AY560" i="3"/>
  <c r="AY596" i="3"/>
  <c r="AY607" i="3"/>
  <c r="AY629" i="3"/>
  <c r="AY642" i="3"/>
  <c r="AY822" i="3"/>
  <c r="AY830" i="3"/>
  <c r="AY96" i="3"/>
  <c r="AY122" i="3"/>
  <c r="AY146" i="3"/>
  <c r="AY186" i="3"/>
  <c r="AY197" i="3"/>
  <c r="AY222" i="3"/>
  <c r="AY234" i="3"/>
  <c r="AY246" i="3"/>
  <c r="AY269" i="3"/>
  <c r="AY282" i="3"/>
  <c r="AY294" i="3"/>
  <c r="AY309" i="3"/>
  <c r="AY334" i="3"/>
  <c r="AY343" i="3"/>
  <c r="AY365" i="3"/>
  <c r="AY381" i="3"/>
  <c r="AY416" i="3"/>
  <c r="AY432" i="3"/>
  <c r="AY442" i="3"/>
  <c r="AY470" i="3"/>
  <c r="AY496" i="3"/>
  <c r="AY512" i="3"/>
  <c r="AY552" i="3"/>
  <c r="AY588" i="3"/>
  <c r="AY601" i="3"/>
  <c r="AY612" i="3"/>
  <c r="AY634" i="3"/>
  <c r="AY645" i="3"/>
  <c r="AY654" i="3"/>
  <c r="AY666" i="3"/>
  <c r="AY674" i="3"/>
  <c r="AY690" i="3"/>
  <c r="AY815" i="3"/>
  <c r="AY836" i="3"/>
  <c r="AY1008" i="3"/>
  <c r="AY1042" i="3"/>
  <c r="AY1076" i="3"/>
  <c r="AY823" i="3"/>
  <c r="AY55" i="3"/>
  <c r="AY145" i="3"/>
  <c r="AY415" i="3"/>
  <c r="AY511" i="3"/>
  <c r="AY550" i="3"/>
  <c r="AY673" i="3"/>
  <c r="AY814" i="3"/>
  <c r="AY834" i="3"/>
  <c r="AY1074" i="3"/>
  <c r="AY199" i="3"/>
  <c r="AY236" i="3"/>
  <c r="AY271" i="3"/>
  <c r="AY296" i="3"/>
  <c r="AY335" i="3"/>
  <c r="AY344" i="3"/>
  <c r="AY383" i="3"/>
  <c r="AY417" i="3"/>
  <c r="AY433" i="3"/>
  <c r="AY444" i="3"/>
  <c r="AY497" i="3"/>
  <c r="AY513" i="3"/>
  <c r="AY636" i="3"/>
  <c r="AY656" i="3"/>
  <c r="AY816" i="3"/>
  <c r="AY1010" i="3"/>
  <c r="I3" i="4"/>
  <c r="I4" i="4" s="1"/>
  <c r="AY609" i="3"/>
  <c r="AY653" i="3"/>
  <c r="AY824" i="3"/>
  <c r="AY57" i="3"/>
  <c r="AY45" i="3"/>
  <c r="AY97" i="3"/>
  <c r="AY47" i="3"/>
  <c r="AY59" i="3"/>
  <c r="AY81" i="3"/>
  <c r="AY99" i="3"/>
  <c r="AY125" i="3"/>
  <c r="AY175" i="3"/>
  <c r="AY237" i="3"/>
  <c r="AY248" i="3"/>
  <c r="AY298" i="3"/>
  <c r="AY336" i="3"/>
  <c r="AY369" i="3"/>
  <c r="AY434" i="3"/>
  <c r="AY460" i="3"/>
  <c r="AY472" i="3"/>
  <c r="AY522" i="3"/>
  <c r="AY533" i="3"/>
  <c r="AY557" i="3"/>
  <c r="AY568" i="3"/>
  <c r="AY590" i="3"/>
  <c r="AY614" i="3"/>
  <c r="AY637" i="3"/>
  <c r="AY693" i="3"/>
  <c r="AY802" i="3"/>
  <c r="AY818" i="3"/>
  <c r="AY825" i="3"/>
  <c r="AY75" i="3"/>
  <c r="AY111" i="3"/>
  <c r="AY52" i="3"/>
  <c r="AY60" i="3"/>
  <c r="AY68" i="3"/>
  <c r="AY76" i="3"/>
  <c r="AY84" i="3"/>
  <c r="AY92" i="3"/>
  <c r="AY133" i="3"/>
  <c r="AY151" i="3"/>
  <c r="AY160" i="3"/>
  <c r="AY169" i="3"/>
  <c r="AY178" i="3"/>
  <c r="AY205" i="3"/>
  <c r="AY214" i="3"/>
  <c r="AY231" i="3"/>
  <c r="AY277" i="3"/>
  <c r="AY295" i="3"/>
  <c r="AY304" i="3"/>
  <c r="AY321" i="3"/>
  <c r="AY330" i="3"/>
  <c r="AY348" i="3"/>
  <c r="AY357" i="3"/>
  <c r="AY366" i="3"/>
  <c r="AY375" i="3"/>
  <c r="AY393" i="3"/>
  <c r="AY402" i="3"/>
  <c r="AY412" i="3"/>
  <c r="AY421" i="3"/>
  <c r="AY447" i="3"/>
  <c r="AY464" i="3"/>
  <c r="AY473" i="3"/>
  <c r="AY492" i="3"/>
  <c r="AY501" i="3"/>
  <c r="AY536" i="3"/>
  <c r="AY553" i="3"/>
  <c r="AY573" i="3"/>
  <c r="AY602" i="3"/>
  <c r="AY610" i="3"/>
  <c r="AY621" i="3"/>
  <c r="AY630" i="3"/>
  <c r="AY641" i="3"/>
  <c r="AY660" i="3"/>
  <c r="AY678" i="3"/>
  <c r="AY698" i="3"/>
  <c r="AY804" i="3"/>
  <c r="AY812" i="3"/>
  <c r="AY829" i="3"/>
  <c r="N3" i="4"/>
  <c r="N4" i="4" s="1"/>
  <c r="N5" i="4" s="1"/>
  <c r="N6" i="4" s="1"/>
  <c r="N7" i="4" s="1"/>
  <c r="N8" i="4" s="1"/>
  <c r="N9" i="4" s="1"/>
  <c r="N10" i="4" s="1"/>
  <c r="N11" i="4" s="1"/>
  <c r="K13" i="4" s="1"/>
  <c r="AE8" i="3" s="1"/>
  <c r="AY67" i="3"/>
  <c r="AY150" i="3"/>
  <c r="AY194" i="3"/>
  <c r="AY266" i="3"/>
  <c r="AY61" i="3"/>
  <c r="AY85" i="3"/>
  <c r="AY232" i="3"/>
  <c r="AY278" i="3"/>
  <c r="AY305" i="3"/>
  <c r="AY322" i="3"/>
  <c r="AY349" i="3"/>
  <c r="AY394" i="3"/>
  <c r="AY404" i="3"/>
  <c r="AY422" i="3"/>
  <c r="AY465" i="3"/>
  <c r="AY493" i="3"/>
  <c r="AY502" i="3"/>
  <c r="AY680" i="3"/>
  <c r="AY805" i="3"/>
  <c r="AY911" i="3"/>
  <c r="AY910" i="3"/>
  <c r="AY909" i="3"/>
  <c r="S3" i="4"/>
  <c r="S4" i="4" s="1"/>
  <c r="S5" i="4" s="1"/>
  <c r="S6" i="4" s="1"/>
  <c r="S7" i="4" s="1"/>
  <c r="S8" i="4" s="1"/>
  <c r="P10" i="4" s="1"/>
  <c r="G11"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68" i="3"/>
  <c r="AY356" i="3"/>
  <c r="AY374" i="3"/>
  <c r="AY401" i="3"/>
  <c r="AY53" i="3"/>
  <c r="AY69" i="3"/>
  <c r="AY77" i="3"/>
  <c r="AY93" i="3"/>
  <c r="AY134" i="3"/>
  <c r="AY161" i="3"/>
  <c r="AY170" i="3"/>
  <c r="AY206" i="3"/>
  <c r="AY358" i="3"/>
  <c r="AY448" i="3"/>
  <c r="AY54" i="3"/>
  <c r="AY70" i="3"/>
  <c r="AY78" i="3"/>
  <c r="AY86" i="3"/>
  <c r="AY153" i="3"/>
  <c r="AY162" i="3"/>
  <c r="AY172" i="3"/>
  <c r="AY181" i="3"/>
  <c r="AY242" i="3"/>
  <c r="AY288" i="3"/>
  <c r="AY297" i="3"/>
  <c r="AY306" i="3"/>
  <c r="AY314" i="3"/>
  <c r="AY333" i="3"/>
  <c r="AY350" i="3"/>
  <c r="AY359" i="3"/>
  <c r="AY377" i="3"/>
  <c r="AY396" i="3"/>
  <c r="AY405" i="3"/>
  <c r="AY414" i="3"/>
  <c r="AY423" i="3"/>
  <c r="AY449" i="3"/>
  <c r="AY457" i="3"/>
  <c r="AY494" i="3"/>
  <c r="AY503" i="3"/>
  <c r="AY556" i="3"/>
  <c r="AY565" i="3"/>
  <c r="AY576" i="3"/>
  <c r="AY594" i="3"/>
  <c r="AY681" i="3"/>
  <c r="AY806" i="3"/>
  <c r="AY87" i="3"/>
  <c r="AY164" i="3"/>
  <c r="AY351" i="3"/>
  <c r="AY397" i="3"/>
  <c r="AY424" i="3"/>
  <c r="AY72" i="3"/>
  <c r="AY88" i="3"/>
  <c r="AY165" i="3"/>
  <c r="AY352" i="3"/>
  <c r="AY398" i="3"/>
  <c r="AY425" i="3"/>
  <c r="AY807" i="3"/>
  <c r="AY811" i="3"/>
  <c r="AY803" i="3"/>
  <c r="AY810" i="3"/>
  <c r="AY158" i="3"/>
  <c r="AY167" i="3"/>
  <c r="AY176" i="3"/>
  <c r="AY193" i="3"/>
  <c r="AY202" i="3"/>
  <c r="AY229" i="3"/>
  <c r="AY238" i="3"/>
  <c r="AY265" i="3"/>
  <c r="AY274" i="3"/>
  <c r="AY284" i="3"/>
  <c r="AY354" i="3"/>
  <c r="AY364" i="3"/>
  <c r="AY400" i="3"/>
  <c r="AY409" i="3"/>
  <c r="AY418" i="3"/>
  <c r="AY445" i="3"/>
  <c r="AY498" i="3"/>
  <c r="AY508" i="3"/>
  <c r="AY534" i="3"/>
  <c r="AY570" i="3"/>
  <c r="AY600" i="3"/>
  <c r="AY676" i="3"/>
  <c r="AY686" i="3"/>
  <c r="AY696" i="3"/>
  <c r="AY801" i="3"/>
  <c r="AY835" i="3"/>
  <c r="AY827" i="3"/>
  <c r="AY831" i="3"/>
  <c r="AY837"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817" i="3"/>
  <c r="AY1043" i="3"/>
  <c r="AY975" i="3"/>
  <c r="AY976" i="3"/>
  <c r="AY40" i="3"/>
  <c r="AY41" i="3"/>
  <c r="AY38" i="3"/>
  <c r="AY42" i="3"/>
  <c r="AY39" i="3"/>
</calcChain>
</file>

<file path=xl/sharedStrings.xml><?xml version="1.0" encoding="utf-8"?>
<sst xmlns="http://schemas.openxmlformats.org/spreadsheetml/2006/main" count="2520" uniqueCount="766">
  <si>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</si>
  <si>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</si>
  <si>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</si>
  <si>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</si>
  <si>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</si>
  <si>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新たな地域の魅力を創出するインバウンド推進開発事業　等</t>
    <rPh sb="26" eb="27">
      <t>トウ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</si>
  <si>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</si>
  <si>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</si>
  <si>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</si>
  <si>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</si>
  <si>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</si>
  <si>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</si>
  <si>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</si>
  <si>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</si>
  <si>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</si>
  <si>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</si>
  <si>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</si>
  <si>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</si>
  <si>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</si>
  <si>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</si>
  <si>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</si>
  <si>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</si>
  <si>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</si>
  <si>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</si>
  <si>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</si>
  <si>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</si>
  <si>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</si>
  <si>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</si>
  <si>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</si>
  <si>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</si>
  <si>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</si>
  <si>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</si>
  <si>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</si>
  <si>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</si>
  <si>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</si>
  <si>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</si>
  <si>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</si>
  <si>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</si>
  <si>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</si>
  <si>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</si>
  <si>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</si>
  <si>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</si>
  <si>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東北運輸局</t>
    <rPh sb="0" eb="2">
      <t>トウホク</t>
    </rPh>
    <rPh sb="2" eb="5">
      <t>ウンユキョク</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</si>
  <si>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</si>
  <si>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</si>
  <si>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</si>
  <si>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</si>
  <si>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</si>
  <si>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</si>
  <si>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</si>
  <si>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</si>
  <si>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</si>
  <si>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</si>
  <si>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</si>
  <si>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</si>
  <si>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</si>
  <si>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新27-032</t>
    <rPh sb="0" eb="1">
      <t>シン</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</si>
  <si>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</si>
  <si>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</si>
  <si>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</si>
  <si>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</si>
  <si>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</si>
  <si>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</si>
  <si>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</si>
  <si>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</si>
  <si>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</si>
  <si>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</si>
  <si>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</si>
  <si>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</si>
  <si>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</si>
  <si>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</si>
  <si>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</si>
  <si>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</si>
  <si>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</si>
  <si>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</si>
  <si>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</si>
  <si>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</si>
  <si>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</si>
  <si>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</si>
  <si>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</si>
  <si>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</si>
  <si>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</si>
  <si>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</si>
  <si>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本事業を通じ、訪日外国人旅行者の全国各地域への来訪・滞在をより一層増加させることにより、上記施策における目標の達成に寄与する。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</si>
  <si>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</si>
  <si>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</si>
  <si>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第３者を含めた連絡調整会議等により、必要に応じて事業の改善、組替を求め、費用水準の適正化を図っている。</t>
    <rPh sb="4" eb="5">
      <t>フク</t>
    </rPh>
    <rPh sb="13" eb="14">
      <t>ナド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</si>
  <si>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</si>
  <si>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</si>
  <si>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</si>
  <si>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</si>
  <si>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</si>
  <si>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C.株式会社JTB</t>
    <rPh sb="2" eb="6">
      <t>カブシキガイシャ</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</si>
  <si>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</si>
  <si>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</si>
  <si>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</si>
  <si>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</si>
  <si>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</si>
  <si>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</si>
  <si>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</si>
  <si>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</si>
  <si>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</si>
  <si>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</si>
  <si>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</si>
  <si>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</si>
  <si>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</si>
  <si>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</si>
  <si>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</si>
  <si>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</si>
  <si>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</si>
  <si>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</si>
  <si>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</si>
  <si>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</si>
  <si>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</si>
  <si>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</si>
  <si>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</si>
  <si>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</si>
  <si>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</si>
  <si>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</si>
  <si>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</si>
  <si>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</si>
  <si>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</si>
  <si>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</si>
  <si>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広域周遊観光促進のための新たな観光地域支援に関する専門家派遣事業</t>
  </si>
  <si>
    <t>F</t>
  </si>
  <si>
    <t>環境</t>
  </si>
  <si>
    <t>予備費等</t>
    <rPh sb="0" eb="3">
      <t>ヨビヒ</t>
    </rPh>
    <rPh sb="3" eb="4">
      <t>トウ</t>
    </rPh>
    <phoneticPr fontId="4"/>
  </si>
  <si>
    <t>点検結果</t>
    <rPh sb="0" eb="2">
      <t>テンケン</t>
    </rPh>
    <rPh sb="2" eb="4">
      <t>ケッカ</t>
    </rPh>
    <phoneticPr fontId="4"/>
  </si>
  <si>
    <t>　令和12年までに訪日外国人旅行者数を6,000万人、地方部での外国人延べ宿泊者数を13,000万人とする等の目標の達成を通じ、観光による地方創生を実現していくためには、訪日外国人旅行者の全国各地域への来訪・滞在をより一層増加させることが必要な状況である。</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</si>
  <si>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</si>
  <si>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</si>
  <si>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</si>
  <si>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</si>
  <si>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</si>
  <si>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</si>
  <si>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</si>
  <si>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</si>
  <si>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</si>
  <si>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</si>
  <si>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</si>
  <si>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</si>
  <si>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</si>
  <si>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</si>
  <si>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</si>
  <si>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</si>
  <si>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</si>
  <si>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</si>
  <si>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</si>
  <si>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</si>
  <si>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</si>
  <si>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</si>
  <si>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</si>
  <si>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</si>
  <si>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</si>
  <si>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</si>
  <si>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</si>
  <si>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</si>
  <si>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</si>
  <si>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</si>
  <si>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</si>
  <si>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</si>
  <si>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</si>
  <si>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</si>
  <si>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</si>
  <si>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</si>
  <si>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</si>
  <si>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</si>
  <si>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</si>
  <si>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</si>
  <si>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</si>
  <si>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</si>
  <si>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</si>
  <si>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</si>
  <si>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</si>
  <si>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</si>
  <si>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</si>
  <si>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</si>
  <si>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</si>
  <si>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</si>
  <si>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</si>
  <si>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</si>
  <si>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</si>
  <si>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</si>
  <si>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</si>
  <si>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</si>
  <si>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「TOKYO　WESTSIDE」滞在型コンテンツ造成事業　等</t>
    <rPh sb="29" eb="30">
      <t>トウ</t>
    </rPh>
    <phoneticPr fontId="4"/>
  </si>
  <si>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</si>
  <si>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</si>
  <si>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</si>
  <si>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</si>
  <si>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</si>
  <si>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</si>
  <si>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</si>
  <si>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</si>
  <si>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</si>
  <si>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</si>
  <si>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</si>
  <si>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</si>
  <si>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</si>
  <si>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</si>
  <si>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</si>
  <si>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</si>
  <si>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</si>
  <si>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</si>
  <si>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</si>
  <si>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</si>
  <si>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</si>
  <si>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</si>
  <si>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</si>
  <si>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</si>
  <si>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</si>
  <si>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</si>
  <si>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</si>
  <si>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</si>
  <si>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</si>
  <si>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</si>
  <si>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</si>
  <si>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</si>
  <si>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</si>
  <si>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</si>
  <si>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</si>
  <si>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</si>
  <si>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</si>
  <si>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</si>
  <si>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</si>
  <si>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</si>
  <si>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</si>
  <si>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</si>
  <si>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</si>
  <si>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</si>
  <si>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</si>
  <si>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 xml:space="preserve">株式会社ジェイ・リンクス </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</si>
  <si>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</si>
  <si>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</si>
  <si>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</si>
  <si>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</si>
  <si>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</si>
  <si>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</si>
  <si>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</si>
  <si>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</si>
  <si>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</si>
  <si>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</si>
  <si>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</si>
  <si>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</si>
  <si>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</si>
  <si>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</si>
  <si>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</si>
  <si>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</si>
  <si>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</si>
  <si>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広域周遊観光促進のための観光地域支援事業</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</si>
  <si>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</si>
  <si>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</si>
  <si>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</si>
  <si>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</si>
  <si>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</si>
  <si>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</si>
  <si>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</si>
  <si>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</si>
  <si>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</si>
  <si>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</si>
  <si>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</si>
  <si>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住民満足度調査事業</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</si>
  <si>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</si>
  <si>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</si>
  <si>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</si>
  <si>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</si>
  <si>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</si>
  <si>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</si>
  <si>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</si>
  <si>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</si>
  <si>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</si>
  <si>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</si>
  <si>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</si>
  <si>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</si>
  <si>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</si>
  <si>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</si>
  <si>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</si>
  <si>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</si>
  <si>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</si>
  <si>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</si>
  <si>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</si>
  <si>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</si>
  <si>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</si>
  <si>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</si>
  <si>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</si>
  <si>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</si>
  <si>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</si>
  <si>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</si>
  <si>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</si>
  <si>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</si>
  <si>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</si>
  <si>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</si>
  <si>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</si>
  <si>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</si>
  <si>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</si>
  <si>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</si>
  <si>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</si>
  <si>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</si>
  <si>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</si>
  <si>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</si>
  <si>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</si>
  <si>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</si>
  <si>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</si>
  <si>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</si>
  <si>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</si>
  <si>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</si>
  <si>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観光庁</t>
    <rPh sb="0" eb="2">
      <t>カンコウ</t>
    </rPh>
    <rPh sb="2" eb="3">
      <t>チョウ</t>
    </rPh>
    <phoneticPr fontId="3"/>
  </si>
  <si>
    <t>観光立国推進基本法 第１２条・第１３条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3"/>
  </si>
  <si>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</si>
  <si>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</si>
  <si>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</si>
  <si>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</si>
  <si>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</si>
  <si>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</si>
  <si>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</si>
  <si>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</si>
  <si>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</si>
  <si>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</si>
  <si>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</si>
  <si>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万円/件</t>
    <rPh sb="0" eb="2">
      <t>マンエン</t>
    </rPh>
    <rPh sb="3" eb="4">
      <t>ケン</t>
    </rPh>
    <phoneticPr fontId="3"/>
  </si>
  <si>
    <t>目標・指標</t>
    <rPh sb="0" eb="2">
      <t>モクヒョウ</t>
    </rPh>
    <rPh sb="3" eb="5">
      <t>シヒョウ</t>
    </rPh>
    <phoneticPr fontId="4"/>
  </si>
  <si>
    <t>政策評価</t>
    <rPh sb="0" eb="2">
      <t>セイサク</t>
    </rPh>
    <rPh sb="2" eb="4">
      <t>ヒョウカ</t>
    </rPh>
    <phoneticPr fontId="4"/>
  </si>
  <si>
    <t>令和２年度DMO意見交換会の開催支援業務</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</si>
  <si>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</si>
  <si>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</si>
  <si>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</si>
  <si>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株式会社ライヴ環境計画</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</si>
  <si>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</si>
  <si>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</si>
  <si>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</si>
  <si>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</si>
  <si>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連絡調整会議運営業務</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</si>
  <si>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</si>
  <si>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</si>
  <si>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</si>
  <si>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</si>
  <si>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</si>
  <si>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</si>
  <si>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</si>
  <si>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</si>
  <si>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</si>
  <si>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</si>
  <si>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</si>
  <si>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株式会社共立プラニング</t>
  </si>
  <si>
    <t>昭和17年度</t>
    <rPh sb="0" eb="2">
      <t>ショウワ</t>
    </rPh>
    <rPh sb="4" eb="5">
      <t>ネン</t>
    </rPh>
    <rPh sb="5" eb="6">
      <t>ド</t>
    </rPh>
    <phoneticPr fontId="4"/>
  </si>
  <si>
    <t>第３者を含めた連絡調整会議等により、事業目的に即したもののみを補助対象事業として採択している。</t>
    <rPh sb="13" eb="14">
      <t>トウ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</si>
  <si>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</si>
  <si>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</si>
  <si>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</si>
  <si>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</si>
  <si>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</si>
  <si>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</si>
  <si>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</si>
  <si>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</si>
  <si>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</si>
  <si>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</si>
  <si>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</si>
  <si>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</si>
  <si>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</si>
  <si>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</si>
  <si>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</si>
  <si>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</si>
  <si>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</si>
  <si>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</si>
  <si>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</si>
  <si>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</si>
  <si>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</si>
  <si>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</si>
  <si>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</si>
  <si>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「冬の東北」アクションプラットフォーム構築等事業　等</t>
    <rPh sb="25" eb="26">
      <t>トウ</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</si>
  <si>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</si>
  <si>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</si>
  <si>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</si>
  <si>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新しい観光創出セミナー～上質な旅づくりに向けた通訳ガイド、ランドオペレーター、旅行会社のからの提案～開催支援業務</t>
  </si>
  <si>
    <t>株式会社JTBコミュニケーションデザイン</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</si>
  <si>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</si>
  <si>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</si>
  <si>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</si>
  <si>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</si>
  <si>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</si>
  <si>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</si>
  <si>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</si>
  <si>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</si>
  <si>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</si>
  <si>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</si>
  <si>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</si>
  <si>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</si>
  <si>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</si>
  <si>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</si>
  <si>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</si>
  <si>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</si>
  <si>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一般社団法人関東観光広域連携事業推進協議会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</si>
  <si>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</si>
  <si>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</si>
  <si>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</si>
  <si>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</si>
  <si>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</si>
  <si>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</si>
  <si>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</si>
  <si>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</si>
  <si>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</si>
  <si>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</si>
  <si>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</si>
  <si>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</si>
  <si>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一般社団法人中央日本総合観光機構</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</si>
  <si>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</si>
  <si>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</si>
  <si>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</si>
  <si>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</si>
  <si>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万円</t>
    <rPh sb="0" eb="2">
      <t>マンエン</t>
    </rPh>
    <phoneticPr fontId="3"/>
  </si>
  <si>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</si>
  <si>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</si>
  <si>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</si>
  <si>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</si>
  <si>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</si>
  <si>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</si>
  <si>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</si>
  <si>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</si>
  <si>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</si>
  <si>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</si>
  <si>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</si>
  <si>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</si>
  <si>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</si>
  <si>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</si>
  <si>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</si>
  <si>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</si>
  <si>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</si>
  <si>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</si>
  <si>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</si>
  <si>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</si>
  <si>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WMG着地型プログラム・周遊活用マーケティング調査事業　等</t>
    <rPh sb="28" eb="29">
      <t>トウ</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</si>
  <si>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</si>
  <si>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</si>
  <si>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</si>
  <si>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</si>
  <si>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</si>
  <si>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</si>
  <si>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</si>
  <si>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</si>
  <si>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</si>
  <si>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</si>
  <si>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</si>
  <si>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</si>
  <si>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</si>
  <si>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</si>
  <si>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</si>
  <si>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</si>
  <si>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</si>
  <si>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</si>
  <si>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</si>
  <si>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B.中国運輸局</t>
    <rPh sb="2" eb="4">
      <t>チュウゴク</t>
    </rPh>
    <rPh sb="4" eb="7">
      <t>ウンユキョク</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</si>
  <si>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</si>
  <si>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</si>
  <si>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</si>
  <si>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</si>
  <si>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</si>
  <si>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</si>
  <si>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</si>
  <si>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</si>
  <si>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</si>
  <si>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</si>
  <si>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</si>
  <si>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</si>
  <si>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</si>
  <si>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</si>
  <si>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</si>
  <si>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</si>
  <si>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</si>
  <si>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</si>
  <si>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</si>
  <si>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インバウンド・ビジネス機運醸成対策事業　等</t>
    <rPh sb="20" eb="21">
      <t>トウ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</si>
  <si>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</si>
  <si>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</si>
  <si>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</si>
  <si>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</si>
  <si>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</si>
  <si>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</si>
  <si>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</si>
  <si>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一般財団法人百十四経済研究所</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</si>
  <si>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</si>
  <si>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</si>
  <si>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</si>
  <si>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</si>
  <si>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</si>
  <si>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</si>
  <si>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</si>
  <si>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</si>
  <si>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</si>
  <si>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</si>
  <si>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</si>
  <si>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北海道来訪者満足度・観光産業経済効果調査事業</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</si>
  <si>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</si>
  <si>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</si>
  <si>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</si>
  <si>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</si>
  <si>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</si>
  <si>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</si>
  <si>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</si>
  <si>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広域周遊観光促進のための新たな観光地域支援に関する専門家派遣事業</t>
    <rPh sb="12" eb="13">
      <t>アラ</t>
    </rPh>
    <rPh sb="15" eb="17">
      <t>カンコウ</t>
    </rPh>
    <rPh sb="17" eb="19">
      <t>チイキ</t>
    </rPh>
    <rPh sb="19" eb="21">
      <t>シエン</t>
    </rPh>
    <rPh sb="22" eb="23">
      <t>カン</t>
    </rPh>
    <rPh sb="25" eb="28">
      <t>センモンカ</t>
    </rPh>
    <rPh sb="28" eb="30">
      <t>ハケン</t>
    </rPh>
    <rPh sb="30" eb="32">
      <t>ジギョウ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</si>
  <si>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</si>
  <si>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</si>
  <si>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</si>
  <si>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</si>
  <si>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</si>
  <si>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</si>
  <si>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</si>
  <si>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</si>
  <si>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</si>
  <si>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</si>
  <si>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</si>
  <si>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</si>
  <si>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海の京都インバウンド観光客向け公共交通利便性向上事業　等</t>
    <rPh sb="0" eb="1">
      <t>ウミ</t>
    </rPh>
    <rPh sb="2" eb="4">
      <t>キョウト</t>
    </rPh>
    <rPh sb="10" eb="13">
      <t>カンコウキャク</t>
    </rPh>
    <rPh sb="13" eb="14">
      <t>ム</t>
    </rPh>
    <rPh sb="15" eb="17">
      <t>コウキョウ</t>
    </rPh>
    <rPh sb="17" eb="19">
      <t>コウツウ</t>
    </rPh>
    <rPh sb="19" eb="21">
      <t>リベン</t>
    </rPh>
    <rPh sb="21" eb="22">
      <t>セイ</t>
    </rPh>
    <rPh sb="22" eb="24">
      <t>コウジョウ</t>
    </rPh>
    <rPh sb="24" eb="26">
      <t>ジギョウ</t>
    </rPh>
    <rPh sb="27" eb="28">
      <t>トウ</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</si>
  <si>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</si>
  <si>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</si>
  <si>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</si>
  <si>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</si>
  <si>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</si>
  <si>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</si>
  <si>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</si>
  <si>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</si>
  <si>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</si>
  <si>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</si>
  <si>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</si>
  <si>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Withコロナ、Afterコロナの観光地経営戦略研究会(第２回)</t>
  </si>
  <si>
    <t>平成20年度</t>
    <rPh sb="0" eb="2">
      <t>ヘイセイ</t>
    </rPh>
    <rPh sb="4" eb="5">
      <t>ネン</t>
    </rPh>
    <rPh sb="5" eb="6">
      <t>ド</t>
    </rPh>
    <phoneticPr fontId="4"/>
  </si>
  <si>
    <t xml:space="preserve">三菱ＵＦＪリサーチ＆コンサルティング株式会社 </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</si>
  <si>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</si>
  <si>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</si>
  <si>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</si>
  <si>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訪日外国人旅行者等の各地域への周遊を促進するため、観光地域づくり法人（DMO）が中心となって行う、地域の関係者が連携して観光客の来訪・滞在促進を図る取組に対して支援を行う。</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</si>
  <si>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</si>
  <si>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</si>
  <si>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</si>
  <si>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</si>
  <si>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</si>
  <si>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</si>
  <si>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</si>
  <si>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</si>
  <si>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</si>
  <si>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</si>
  <si>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令和２年度第１回広域集観光促進連絡調整会議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</si>
  <si>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</si>
  <si>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</si>
  <si>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</si>
  <si>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</si>
  <si>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</si>
  <si>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</si>
  <si>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</si>
  <si>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</si>
  <si>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</si>
  <si>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</si>
  <si>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新しい観光創出セミナー～上質な旅づくりに向けた通訳ガイド、ランドオペレーター、旅行会社のからの提案～開催支援業務　等</t>
    <rPh sb="57" eb="58">
      <t>トウ</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</si>
  <si>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</si>
  <si>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</si>
  <si>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</si>
  <si>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</si>
  <si>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</si>
  <si>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</si>
  <si>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</si>
  <si>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</si>
  <si>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</si>
  <si>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</si>
  <si>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</si>
  <si>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</si>
  <si>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</si>
  <si>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</si>
  <si>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</si>
  <si>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</si>
  <si>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</si>
  <si>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</si>
  <si>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</si>
  <si>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</si>
  <si>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新27-030</t>
    <rPh sb="0" eb="1">
      <t>シン</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</si>
  <si>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</si>
  <si>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</si>
  <si>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</si>
  <si>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</si>
  <si>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</si>
  <si>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万人</t>
    <rPh sb="0" eb="2">
      <t>マンニン</t>
    </rPh>
    <phoneticPr fontId="3"/>
  </si>
  <si>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</si>
  <si>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</si>
  <si>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</si>
  <si>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</si>
  <si>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</si>
  <si>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</si>
  <si>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</si>
  <si>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</si>
  <si>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</si>
  <si>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 xml:space="preserve">株式会社ケー・シー・エス </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</si>
  <si>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</si>
  <si>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</si>
  <si>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</si>
  <si>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</si>
  <si>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</si>
  <si>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</si>
  <si>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</si>
  <si>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新27-0028</t>
    <rPh sb="0" eb="1">
      <t>シン</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</si>
  <si>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</si>
  <si>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</si>
  <si>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</si>
  <si>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</si>
  <si>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</si>
  <si>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</si>
  <si>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</si>
  <si>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</si>
  <si>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</si>
  <si>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兆円</t>
    <rPh sb="0" eb="2">
      <t>チョウエン</t>
    </rPh>
    <phoneticPr fontId="3"/>
  </si>
  <si>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</si>
  <si>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</si>
  <si>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</si>
  <si>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</si>
  <si>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</si>
  <si>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</si>
  <si>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</si>
  <si>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</si>
  <si>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</si>
  <si>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</si>
  <si>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</si>
  <si>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</si>
  <si>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</si>
  <si>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</si>
  <si>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</si>
  <si>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</si>
  <si>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</si>
  <si>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</si>
  <si>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</si>
  <si>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</si>
  <si>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</si>
  <si>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</si>
  <si>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</si>
  <si>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</si>
  <si>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</si>
  <si>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四国運輸局</t>
    <rPh sb="0" eb="2">
      <t>シコク</t>
    </rPh>
    <rPh sb="2" eb="5">
      <t>ウンユキョク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</si>
  <si>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</si>
  <si>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</si>
  <si>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</si>
  <si>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</si>
  <si>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</si>
  <si>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</si>
  <si>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</si>
  <si>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</si>
  <si>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</si>
  <si>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</si>
  <si>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一般社団法人せとうち観光推進機構</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</si>
  <si>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</si>
  <si>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</si>
  <si>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</si>
  <si>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</si>
  <si>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</si>
  <si>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</si>
  <si>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</si>
  <si>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</si>
  <si>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</si>
  <si>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</si>
  <si>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</si>
  <si>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</si>
  <si>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</si>
  <si>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</si>
  <si>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</si>
  <si>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</si>
  <si>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</si>
  <si>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</si>
  <si>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</si>
  <si>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</si>
  <si>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</si>
  <si>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</si>
  <si>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</si>
  <si>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</si>
  <si>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</si>
  <si>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</si>
  <si>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</si>
  <si>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</si>
  <si>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関西地域観光地域づくり法人意見交換会（WEB 会議）の開催支援業務</t>
  </si>
  <si>
    <t>観光地域振興課</t>
    <rPh sb="0" eb="2">
      <t>カンコウ</t>
    </rPh>
    <rPh sb="2" eb="4">
      <t>チイキ</t>
    </rPh>
    <rPh sb="4" eb="7">
      <t>シンコウカ</t>
    </rPh>
    <phoneticPr fontId="3"/>
  </si>
  <si>
    <t>○</t>
  </si>
  <si>
    <t>件</t>
    <rPh sb="0" eb="1">
      <t>ケン</t>
    </rPh>
    <phoneticPr fontId="4"/>
  </si>
  <si>
    <t>６　 国際競争力、観光交流、広域・地域間連携等の確保・強化</t>
  </si>
  <si>
    <t>訪日外国人旅行者数（暦年）</t>
  </si>
  <si>
    <t>訪日外国人旅行消費額（暦年)</t>
  </si>
  <si>
    <t>外国人リピーター数</t>
  </si>
  <si>
    <t>万人泊</t>
  </si>
  <si>
    <t>有</t>
  </si>
  <si>
    <t>高速バス東北共通インバウンドフリーパス調査事業</t>
  </si>
  <si>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4"/>
  </si>
  <si>
    <t>外国人旅行者訪日促進対策庁費</t>
  </si>
  <si>
    <t>公益社団法人ひょうご観光本部</t>
  </si>
  <si>
    <t>職員旅費</t>
  </si>
  <si>
    <t>諸謝金</t>
  </si>
  <si>
    <t>広域周遊観光促進のための新たな観光地域支援事業を実施するにあたっての事業計画策定主体としての観光地域づくり法人（DMO）の数</t>
  </si>
  <si>
    <t>133,473/40</t>
  </si>
  <si>
    <t>101,188/31</t>
  </si>
  <si>
    <t>65,900/25</t>
  </si>
  <si>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4"/>
  </si>
  <si>
    <t>新25-30</t>
  </si>
  <si>
    <t>242</t>
  </si>
  <si>
    <t>248-2</t>
  </si>
  <si>
    <t>250</t>
  </si>
  <si>
    <t>255</t>
  </si>
  <si>
    <t>新30-0022</t>
    <rPh sb="0" eb="1">
      <t>シン</t>
    </rPh>
    <phoneticPr fontId="4"/>
  </si>
  <si>
    <t>新30-0019</t>
    <rPh sb="0" eb="1">
      <t>シン</t>
    </rPh>
    <phoneticPr fontId="4"/>
  </si>
  <si>
    <t>万人泊</t>
    <rPh sb="0" eb="2">
      <t>マンニン</t>
    </rPh>
    <rPh sb="2" eb="3">
      <t>ハク</t>
    </rPh>
    <phoneticPr fontId="3"/>
  </si>
  <si>
    <t>宿泊旅行統計調査　https://www.mlit.go.jp/kankocho/siryou/toukei/shukuhakutoukei.html</t>
    <rPh sb="0" eb="2">
      <t>シュクハク</t>
    </rPh>
    <rPh sb="2" eb="4">
      <t>リョコウ</t>
    </rPh>
    <rPh sb="4" eb="6">
      <t>トウケイ</t>
    </rPh>
    <rPh sb="6" eb="8">
      <t>チョウサ</t>
    </rPh>
    <phoneticPr fontId="4"/>
  </si>
  <si>
    <t>A.公益社団法人北海道観光振興機構</t>
  </si>
  <si>
    <t>瀬戸内ブランド実態調査事業</t>
  </si>
  <si>
    <t>公益社団法人北海道観光振興機構</t>
  </si>
  <si>
    <t>一般社団法人山陰インバウンド機構</t>
  </si>
  <si>
    <t>一般社団法人東北観光推進機構</t>
  </si>
  <si>
    <t>一般財団法人関西観光本部</t>
  </si>
  <si>
    <t>一般社団法人四国ツーリズム創造機構</t>
  </si>
  <si>
    <t>一般社団法人京都山城地域振興社</t>
  </si>
  <si>
    <t>体験コンテンツ開発によるグローバルWebサイト魅力度向上事業　等</t>
    <rPh sb="31" eb="32">
      <t>トウ</t>
    </rPh>
    <phoneticPr fontId="4"/>
  </si>
  <si>
    <t>二次交通・観光情報における受け入れ環境整備事業　等</t>
    <rPh sb="24" eb="25">
      <t>トウ</t>
    </rPh>
    <phoneticPr fontId="4"/>
  </si>
  <si>
    <t>四国遍路等FIT旅行者の利便性向上事業　等</t>
    <rPh sb="20" eb="21">
      <t>トウ</t>
    </rPh>
    <phoneticPr fontId="4"/>
  </si>
  <si>
    <t>訪日外国人旅行者周遊に向けた体験型・滞在型コンテンツ開発促進事業　等</t>
    <rPh sb="33" eb="34">
      <t>トウ</t>
    </rPh>
    <phoneticPr fontId="4"/>
  </si>
  <si>
    <t>中国運輸局</t>
    <rPh sb="0" eb="5">
      <t>チュウゴクウンユキョク</t>
    </rPh>
    <phoneticPr fontId="4"/>
  </si>
  <si>
    <t>九州運輸局</t>
    <rPh sb="0" eb="2">
      <t>キュウシュウ</t>
    </rPh>
    <rPh sb="2" eb="5">
      <t>ウンユキョク</t>
    </rPh>
    <phoneticPr fontId="4"/>
  </si>
  <si>
    <t>中部運輸局</t>
    <rPh sb="0" eb="2">
      <t>チュウブ</t>
    </rPh>
    <rPh sb="2" eb="5">
      <t>ウンユキョク</t>
    </rPh>
    <phoneticPr fontId="4"/>
  </si>
  <si>
    <t>瀬戸内ブランド実態調査事業　等</t>
    <rPh sb="14" eb="15">
      <t>トウ</t>
    </rPh>
    <phoneticPr fontId="4"/>
  </si>
  <si>
    <t>九州における訪日外国人旅行者消費動向調査事業　等</t>
    <rPh sb="23" eb="24">
      <t>トウ</t>
    </rPh>
    <phoneticPr fontId="4"/>
  </si>
  <si>
    <t>新たな地域の魅力を創出するインバウンド推進開発事業</t>
  </si>
  <si>
    <t>「旅マエ」からの地方空港認知向上等による道内空港受入環境整備事業</t>
  </si>
  <si>
    <t>活用可能なFIT向け二次交通情報の整理と仕組化事業</t>
  </si>
  <si>
    <t>アドベンチャートラベル受入体制推進事業</t>
  </si>
  <si>
    <t>D.株式会社サーベイリサーチセンター</t>
  </si>
  <si>
    <t>九州における訪日外国人旅行者消費動向調査事業</t>
  </si>
  <si>
    <t>株式会社JTB</t>
  </si>
  <si>
    <t>株式会社サーベイリサーチセンター</t>
  </si>
  <si>
    <t>株式会社新潟博報堂</t>
  </si>
  <si>
    <t>「にいがた庭園街道」にかかる外国人旅行者ニーズ把握及びモデルルート策定調査事業</t>
  </si>
  <si>
    <t>クロスボーダー株式会社</t>
  </si>
  <si>
    <t>Withコロナ、 A fter コロナの観光地経営戦略研究会</t>
  </si>
  <si>
    <t>「観光地における宿泊施設の動向等調査」事業に係る請負契約</t>
  </si>
  <si>
    <t>「第１２回昇龍道プロジェクト推進協議会」に関する開催支援業務</t>
  </si>
  <si>
    <t>令和２年度観光ビジョン推進北海道ブロック戦略会議合同ＷＧ運営業務契約</t>
  </si>
  <si>
    <t>ヒアリング、第３者を含めた連絡調整会議等を通じて、地域が効果的に訪日外国人旅行者の地方誘客等に取り組むための助言等を行った。</t>
    <rPh sb="19" eb="20">
      <t>トウ</t>
    </rPh>
    <rPh sb="32" eb="34">
      <t>ホウニチ</t>
    </rPh>
    <rPh sb="34" eb="37">
      <t>ガイコクジン</t>
    </rPh>
    <rPh sb="37" eb="40">
      <t>リョコウシャ</t>
    </rPh>
    <rPh sb="41" eb="43">
      <t>チホウ</t>
    </rPh>
    <rPh sb="43" eb="45">
      <t>ユウキャク</t>
    </rPh>
    <rPh sb="45" eb="46">
      <t>ナド</t>
    </rPh>
    <phoneticPr fontId="4"/>
  </si>
  <si>
    <t>第３者を含めた連絡調整会議等を活用し、効果的かつ効率的な事業としている。</t>
    <rPh sb="13" eb="14">
      <t>トウ</t>
    </rPh>
    <phoneticPr fontId="4"/>
  </si>
  <si>
    <t>滞在コンテンツの造成や受入環境の整備等が、訪日外国人旅行者の地方への誘客につながっており、また、調査戦略策定事業により取得されたデータについても、地域内の観光地域づくり法人（DMO）や自治体等に広く共有され着地整備の取組に活用されている。</t>
    <rPh sb="18" eb="19">
      <t>トウ</t>
    </rPh>
    <rPh sb="21" eb="23">
      <t>ホウニチ</t>
    </rPh>
    <rPh sb="23" eb="26">
      <t>ガイコクジン</t>
    </rPh>
    <rPh sb="26" eb="29">
      <t>リョコウシャ</t>
    </rPh>
    <rPh sb="48" eb="50">
      <t>チョウサ</t>
    </rPh>
    <rPh sb="50" eb="52">
      <t>センリャク</t>
    </rPh>
    <rPh sb="52" eb="54">
      <t>サクテイ</t>
    </rPh>
    <rPh sb="54" eb="56">
      <t>ジギョウ</t>
    </rPh>
    <rPh sb="59" eb="61">
      <t>シュトク</t>
    </rPh>
    <rPh sb="73" eb="76">
      <t>チイキナイ</t>
    </rPh>
    <rPh sb="77" eb="81">
      <t>カンコウチイキ</t>
    </rPh>
    <rPh sb="84" eb="86">
      <t>ホウジン</t>
    </rPh>
    <rPh sb="92" eb="95">
      <t>ジチタイ</t>
    </rPh>
    <rPh sb="95" eb="96">
      <t>トウ</t>
    </rPh>
    <rPh sb="97" eb="98">
      <t>ヒロ</t>
    </rPh>
    <rPh sb="99" eb="101">
      <t>キョウユウ</t>
    </rPh>
    <rPh sb="103" eb="105">
      <t>チャクチ</t>
    </rPh>
    <rPh sb="105" eb="107">
      <t>セイビ</t>
    </rPh>
    <rPh sb="108" eb="109">
      <t>ト</t>
    </rPh>
    <rPh sb="109" eb="110">
      <t>ク</t>
    </rPh>
    <rPh sb="111" eb="113">
      <t>カツヨウ</t>
    </rPh>
    <phoneticPr fontId="4"/>
  </si>
  <si>
    <t>・観光立国推進基本計画
・明日の日本を支える観光ビジョン
・観光ビジョン実現プログラム2020
・未来投資戦略 2018</t>
  </si>
  <si>
    <t>高速バス東北共通インバウンドフリーパス調査事業　等</t>
    <rPh sb="24" eb="25">
      <t>トウ</t>
    </rPh>
    <phoneticPr fontId="4"/>
  </si>
  <si>
    <t>令和２年度観光ビジョン推進北海道ブロック戦略会議合同ＷＧ運営業務</t>
    <phoneticPr fontId="4"/>
  </si>
  <si>
    <t>×</t>
  </si>
  <si>
    <t>「箱根町関係者との意見交換会」における会場借料　等</t>
    <rPh sb="24" eb="25">
      <t>トウ</t>
    </rPh>
    <phoneticPr fontId="4"/>
  </si>
  <si>
    <t>登録DMO（広域連携DMO・地域連携DMO・地域DMO）が策定した事業計画に位置づけられた外国人旅行者の誘客を目的とする以下の取組（地方ブロック毎に開催される連絡調整会議における調整を行ったものに限る）に対する支援等を行う。
補助対象事業　：　 ①調査・戦略策定、②滞在コンテンツの充実、③広域周遊観光促進のための環境整備、④情報発信・プロモーション
補助率　：　定額（調査・戦略策定）※上限1,000万円
　　　　　　　事業費の1/2（滞在コンテンツの充実、広域周遊観光促進のための環境整備、情報発信・プロモーション）
　　　　　　　※ 継続事業については、2年目の補助率は2/5、3年目の補助率は1/3</t>
    <rPh sb="0" eb="2">
      <t>トウロク</t>
    </rPh>
    <rPh sb="8" eb="10">
      <t>レンケイ</t>
    </rPh>
    <rPh sb="195" eb="197">
      <t>ジョウゲン</t>
    </rPh>
    <rPh sb="202" eb="204">
      <t>マンエン</t>
    </rPh>
    <phoneticPr fontId="4"/>
  </si>
  <si>
    <t>外国人延べ宿泊者数（暦年）
（北海道、青森、岩手、宮城、秋田、山形、福島、茨城、栃木、群馬、新潟、富山、石川、福井、山梨、長野、岐阜、福岡、三重、滋賀、奈良、和歌山、鳥取、島根、岡山、広島、山口、徳島、香川、愛媛、高知、福岡、佐賀、長崎、熊本、大分、宮崎、鹿児島、沖縄）</t>
    <rPh sb="0" eb="3">
      <t>ガイコクジン</t>
    </rPh>
    <rPh sb="3" eb="4">
      <t>ノ</t>
    </rPh>
    <rPh sb="5" eb="8">
      <t>シュクハクシャ</t>
    </rPh>
    <rPh sb="8" eb="9">
      <t>スウ</t>
    </rPh>
    <rPh sb="10" eb="11">
      <t>コヨミ</t>
    </rPh>
    <rPh sb="11" eb="12">
      <t>ネン</t>
    </rPh>
    <rPh sb="15" eb="18">
      <t>ホッカイドウ</t>
    </rPh>
    <rPh sb="19" eb="21">
      <t>アオモリ</t>
    </rPh>
    <rPh sb="22" eb="24">
      <t>イワテ</t>
    </rPh>
    <rPh sb="25" eb="27">
      <t>ミヤギ</t>
    </rPh>
    <rPh sb="28" eb="30">
      <t>アキタ</t>
    </rPh>
    <rPh sb="31" eb="33">
      <t>ヤマガタ</t>
    </rPh>
    <rPh sb="34" eb="36">
      <t>フクシマ</t>
    </rPh>
    <rPh sb="37" eb="39">
      <t>イバラキ</t>
    </rPh>
    <rPh sb="40" eb="42">
      <t>トチギ</t>
    </rPh>
    <rPh sb="43" eb="45">
      <t>グンマ</t>
    </rPh>
    <rPh sb="46" eb="48">
      <t>ニイガタ</t>
    </rPh>
    <rPh sb="49" eb="51">
      <t>トヤマ</t>
    </rPh>
    <rPh sb="52" eb="54">
      <t>イシカワ</t>
    </rPh>
    <rPh sb="55" eb="57">
      <t>フクイ</t>
    </rPh>
    <rPh sb="58" eb="60">
      <t>ヤマナシ</t>
    </rPh>
    <rPh sb="61" eb="63">
      <t>ナガノ</t>
    </rPh>
    <rPh sb="64" eb="66">
      <t>ギフ</t>
    </rPh>
    <rPh sb="67" eb="69">
      <t>フクオカ</t>
    </rPh>
    <rPh sb="70" eb="72">
      <t>ミエ</t>
    </rPh>
    <phoneticPr fontId="4"/>
  </si>
  <si>
    <t>令和１２年において、当該地域における外国人延べ宿泊者数を6,630万人泊とする。</t>
    <rPh sb="0" eb="2">
      <t>レイワ</t>
    </rPh>
    <rPh sb="4" eb="5">
      <t>ネン</t>
    </rPh>
    <rPh sb="10" eb="12">
      <t>トウガイ</t>
    </rPh>
    <rPh sb="12" eb="14">
      <t>チイキ</t>
    </rPh>
    <rPh sb="18" eb="21">
      <t>ガイコクジン</t>
    </rPh>
    <rPh sb="21" eb="22">
      <t>ノ</t>
    </rPh>
    <rPh sb="23" eb="26">
      <t>シュクハクシャ</t>
    </rPh>
    <rPh sb="26" eb="27">
      <t>スウ</t>
    </rPh>
    <rPh sb="33" eb="35">
      <t>マンニン</t>
    </rPh>
    <rPh sb="35" eb="36">
      <t>ハク</t>
    </rPh>
    <phoneticPr fontId="4"/>
  </si>
  <si>
    <t>補助金執行額（万円）／事業計画策定主体となる観光地域づくり法人（DMO）の数　　　　　　　　　　　　　</t>
    <rPh sb="0" eb="3">
      <t>ホジョキン</t>
    </rPh>
    <rPh sb="3" eb="5">
      <t>シッコウ</t>
    </rPh>
    <rPh sb="5" eb="6">
      <t>ガク</t>
    </rPh>
    <phoneticPr fontId="4"/>
  </si>
  <si>
    <t>活動実績は、当初見込みを上回るものとなった。</t>
    <rPh sb="0" eb="2">
      <t>カツドウ</t>
    </rPh>
    <rPh sb="2" eb="4">
      <t>ジッセキ</t>
    </rPh>
    <rPh sb="6" eb="8">
      <t>トウショ</t>
    </rPh>
    <rPh sb="8" eb="10">
      <t>ミコ</t>
    </rPh>
    <rPh sb="12" eb="14">
      <t>ウワマワ</t>
    </rPh>
    <phoneticPr fontId="4"/>
  </si>
  <si>
    <t>四国エリアにおける訪日外国人レンタカー利用者向け交通安全情報等の調査事業</t>
    <phoneticPr fontId="4"/>
  </si>
  <si>
    <t>令和２年度瀬戸内海観光連携推進会議開催支援業務</t>
    <phoneticPr fontId="4"/>
  </si>
  <si>
    <t>滞在コンテンツの充実、広域周遊観光促進のための環境整備、情報発信・プロモーションにかかる経費については、地域も応分の負担のうえ実施している。一方で、調査・戦略策定事業については、定額の支援となっているが、調査や戦略の策定を行った上で実施するその後の広域周遊の促進を目的とした事業については、地域が応分の負担をする必要があるため、負担関係は妥当である。</t>
    <rPh sb="44" eb="46">
      <t>ケイヒ</t>
    </rPh>
    <rPh sb="70" eb="72">
      <t>イッポウ</t>
    </rPh>
    <rPh sb="74" eb="76">
      <t>チョウサ</t>
    </rPh>
    <rPh sb="77" eb="79">
      <t>センリャク</t>
    </rPh>
    <rPh sb="79" eb="81">
      <t>サクテイ</t>
    </rPh>
    <rPh sb="81" eb="83">
      <t>ジギョウ</t>
    </rPh>
    <rPh sb="89" eb="91">
      <t>テイガク</t>
    </rPh>
    <rPh sb="92" eb="94">
      <t>シエン</t>
    </rPh>
    <rPh sb="102" eb="104">
      <t>チョウサ</t>
    </rPh>
    <rPh sb="145" eb="147">
      <t>チイキ</t>
    </rPh>
    <rPh sb="148" eb="150">
      <t>オウブン</t>
    </rPh>
    <rPh sb="151" eb="153">
      <t>フタン</t>
    </rPh>
    <phoneticPr fontId="4"/>
  </si>
  <si>
    <t>「にいがた庭園街道」にかかる外国人旅行者ニーズ把握及びモデルルート策定調査事業　等</t>
    <rPh sb="40" eb="41">
      <t>トウ</t>
    </rPh>
    <phoneticPr fontId="4"/>
  </si>
  <si>
    <t>観光地における宿泊施設の動向等調査事業　等</t>
    <rPh sb="20" eb="21">
      <t>トウ</t>
    </rPh>
    <phoneticPr fontId="4"/>
  </si>
  <si>
    <t>四国エリアにおける訪日外国人レンタカー利用者向け交通安全情報等の調査事業　等</t>
    <rPh sb="37" eb="38">
      <t>トウ</t>
    </rPh>
    <phoneticPr fontId="4"/>
  </si>
  <si>
    <t>令和元年度秋のレビューにおける指摘を受け、より高い事業効果が見込まれる事業者を支援するという観点から、訪日外国人旅行者周遊促進事業の補助対象事業者から候補DMOを除き、より厳格な要件を満たす登録DMOに絞り、訪日外国人旅行者周遊促進事業の補助対象事業のうち、調査や海外への情報発信に係る事業については日本政府観光局との役割分担に基づく取組に対象を絞る、重複した情報発信を避ける観点から各層のDMO（広域連携DMO、地域連携DMO、地域DMO）間の連携を求めるなど、補助要件を厳格化した。
また、訪日外国人旅行者周遊促進事業の補助金額について、地域における着地整備の取組（滞在コンテンツの充実、受入環境整備に係る事業）を重点的に支援するため、調査・戦略策定、情報発信・プロモーションに係る事業を、各地方ブロック毎に合わせて３割以下に抑制することとした。さらに、各層のDMO（広域連携DMO、地域連携DMO、地域DMO）間の役割分担に基づき、地域連携DMO及び地域DMOは主に着地整備を取り組むという観点から、地域連携DMO及び地域DMO単体でも、調査・戦略策定、情報発信・プロモーションに係る事業費の割合が３割以下とするよう改善を図った。
加えて、令和２年度の事業執行にあたっては、事業年度途中における中間評価を実施するとともに、事業終了後には各地方運輸局等における事後評価を実施するなど、効果検証について改善を図った。</t>
    <rPh sb="75" eb="77">
      <t>コウホ</t>
    </rPh>
    <rPh sb="95" eb="97">
      <t>トウロク</t>
    </rPh>
    <rPh sb="519" eb="520">
      <t>クワ</t>
    </rPh>
    <rPh sb="523" eb="525">
      <t>レイワ</t>
    </rPh>
    <rPh sb="526" eb="528">
      <t>ネンド</t>
    </rPh>
    <rPh sb="529" eb="531">
      <t>ジギョウ</t>
    </rPh>
    <rPh sb="531" eb="533">
      <t>シッコウ</t>
    </rPh>
    <rPh sb="540" eb="542">
      <t>ジギョウ</t>
    </rPh>
    <rPh sb="542" eb="544">
      <t>ネンド</t>
    </rPh>
    <rPh sb="544" eb="546">
      <t>トチュウ</t>
    </rPh>
    <rPh sb="550" eb="552">
      <t>チュウカン</t>
    </rPh>
    <rPh sb="552" eb="554">
      <t>ヒョウカ</t>
    </rPh>
    <rPh sb="555" eb="557">
      <t>ジッシ</t>
    </rPh>
    <rPh sb="564" eb="566">
      <t>ジギョウ</t>
    </rPh>
    <rPh sb="566" eb="569">
      <t>シュウリョウゴ</t>
    </rPh>
    <rPh sb="571" eb="574">
      <t>カクチホウ</t>
    </rPh>
    <rPh sb="574" eb="577">
      <t>ウンユキョク</t>
    </rPh>
    <rPh sb="577" eb="578">
      <t>トウ</t>
    </rPh>
    <rPh sb="582" eb="584">
      <t>ジゴ</t>
    </rPh>
    <rPh sb="584" eb="586">
      <t>ヒョウカ</t>
    </rPh>
    <rPh sb="587" eb="589">
      <t>ジッシ</t>
    </rPh>
    <rPh sb="594" eb="596">
      <t>コウカ</t>
    </rPh>
    <rPh sb="596" eb="598">
      <t>ケンショウ</t>
    </rPh>
    <rPh sb="602" eb="604">
      <t>カイゼン</t>
    </rPh>
    <rPh sb="605" eb="606">
      <t>ハカ</t>
    </rPh>
    <phoneticPr fontId="4"/>
  </si>
  <si>
    <t>契約については、企画競争を行い内容を精査したり、相見積もりを取得し、競争性を確保している。補助金については、その使用に当たり関係資料を取り寄せ、公平な競争が行われているかを確認している。</t>
    <rPh sb="56" eb="58">
      <t>シヨウ</t>
    </rPh>
    <rPh sb="59" eb="60">
      <t>ア</t>
    </rPh>
    <rPh sb="72" eb="74">
      <t>コウヘイ</t>
    </rPh>
    <rPh sb="75" eb="77">
      <t>キョウソウ</t>
    </rPh>
    <rPh sb="78" eb="79">
      <t>オコナ</t>
    </rPh>
    <phoneticPr fontId="4"/>
  </si>
  <si>
    <t>新型コロナウイルス感染症拡大の影響により、全国的に外国人延べ宿泊者数が大幅に減少しているため、成果目標に見合った実績とはならなかった。そのため、新型コロナウイルス感染症収束後、訪日外国人観光客をいち早く取り戻すことができるよう、今後も積極的に着地整備等に取り組む。</t>
    <rPh sb="0" eb="2">
      <t>シンガタ</t>
    </rPh>
    <rPh sb="9" eb="14">
      <t>カンセンショウカクダイ</t>
    </rPh>
    <rPh sb="15" eb="17">
      <t>エイキョウ</t>
    </rPh>
    <rPh sb="21" eb="24">
      <t>ゼンコクテキ</t>
    </rPh>
    <rPh sb="25" eb="28">
      <t>ガイコクジン</t>
    </rPh>
    <rPh sb="28" eb="29">
      <t>ノ</t>
    </rPh>
    <rPh sb="30" eb="33">
      <t>シュクハクシャ</t>
    </rPh>
    <rPh sb="33" eb="34">
      <t>スウ</t>
    </rPh>
    <rPh sb="35" eb="37">
      <t>オオハバ</t>
    </rPh>
    <rPh sb="38" eb="40">
      <t>ゲンショウ</t>
    </rPh>
    <rPh sb="47" eb="51">
      <t>セイカモクヒョウ</t>
    </rPh>
    <rPh sb="52" eb="54">
      <t>ミア</t>
    </rPh>
    <rPh sb="56" eb="58">
      <t>ジッセキ</t>
    </rPh>
    <rPh sb="72" eb="74">
      <t>シンガタ</t>
    </rPh>
    <rPh sb="81" eb="84">
      <t>カンセンショウ</t>
    </rPh>
    <rPh sb="84" eb="86">
      <t>シュウソク</t>
    </rPh>
    <rPh sb="86" eb="87">
      <t>ゴ</t>
    </rPh>
    <rPh sb="93" eb="96">
      <t>カンコウキャク</t>
    </rPh>
    <rPh sb="99" eb="100">
      <t>ハヤ</t>
    </rPh>
    <rPh sb="101" eb="102">
      <t>ト</t>
    </rPh>
    <rPh sb="103" eb="104">
      <t>モド</t>
    </rPh>
    <rPh sb="114" eb="116">
      <t>コンゴ</t>
    </rPh>
    <rPh sb="117" eb="120">
      <t>セッキョクテキ</t>
    </rPh>
    <rPh sb="121" eb="123">
      <t>チャクチ</t>
    </rPh>
    <rPh sb="123" eb="125">
      <t>セイビ</t>
    </rPh>
    <rPh sb="125" eb="126">
      <t>トウ</t>
    </rPh>
    <rPh sb="127" eb="128">
      <t>ト</t>
    </rPh>
    <rPh sb="129" eb="130">
      <t>ク</t>
    </rPh>
    <phoneticPr fontId="4"/>
  </si>
  <si>
    <t>【令和元年度秋のレビューにおける指摘事項】
・DMO創設が目的となっており、効果が不明確で検証もできていない。今後は、DMOを増やすことではなく、メリハリをつけた支援が必要である。
・調査業務や海外への情報発信は原則JNTOに一元化するなどし、DMOへの支援事業については、コンテンツ開発や受入環境の整備等の着地整備を最優先にするなど、既存組織では行っていなかったことに取り組むべきである。
【対応状況】
・より高い事業効果が見込まれる事業者を支援するという観点から、訪日外国人旅行者周遊促進事業の補助対象事業者から候補DMOを除き、より厳格な要件を満たす登録DMOに絞った。
・海外先進事例等も参考に、登録制度を見直すとともに、観光地域づくり法人の役割や取組内容を具体的に解説するガイドラインを作成し、観光地域づくり法人全般の底上げを図った。（主な改正ポイント：観光地域づくり法人の役割の明確化、各層の観光地域づくり法人の役割及び役割分担の整理、登録要件の厳格化、更新登録制の導入、国からの重点的な支援）
・訪日外国人旅行者周遊促進事業の補助対象事業のうち、調査や海外への情報発信に係る事業については日本政府観光局との役割分担に基づく取組に対象を絞る、重複した情報発信を避ける観点から各層のDMO（広域連携DMO、地域連携DMO、地域DMO）間の連携を求めるなど、補助要件を厳格化した。
・訪日外国人旅行者周遊促進事業の補助金額について、調査・戦略策定、情報発信・プロモーションに係る事業を、各地方ブロック毎に合わせて３割以下に抑制とし、着地整備の取組（滞在コンテンツの充実、受入環境整備に係る事業）を重点的に支援することとした。
・観光地域づくり法人の登録制度に関するガイドラインを作成し、観光地域づくり法人の登録要件の厳格化、更新登録制の導入等、制度の見直しを行った。</t>
    <rPh sb="1" eb="3">
      <t>レイワ</t>
    </rPh>
    <rPh sb="259" eb="261">
      <t>コウホ</t>
    </rPh>
    <rPh sb="279" eb="281">
      <t>トウロク</t>
    </rPh>
    <rPh sb="374" eb="375">
      <t>オモ</t>
    </rPh>
    <rPh sb="376" eb="378">
      <t>カイセイ</t>
    </rPh>
    <phoneticPr fontId="4"/>
  </si>
  <si>
    <t>観光庁において、庁費の用途を定めるとともに、各運輸局等が民間団体へ支出する際、事前に観光庁において支出内容に問題がないか確認を行っている。</t>
    <rPh sb="0" eb="3">
      <t>カンコウチョウ</t>
    </rPh>
    <rPh sb="8" eb="10">
      <t>チョウヒ</t>
    </rPh>
    <rPh sb="11" eb="13">
      <t>ヨウト</t>
    </rPh>
    <rPh sb="14" eb="15">
      <t>サダ</t>
    </rPh>
    <rPh sb="22" eb="23">
      <t>カク</t>
    </rPh>
    <rPh sb="23" eb="26">
      <t>ウンユキョク</t>
    </rPh>
    <rPh sb="26" eb="27">
      <t>トウ</t>
    </rPh>
    <rPh sb="28" eb="30">
      <t>ミンカン</t>
    </rPh>
    <rPh sb="30" eb="32">
      <t>ダンタイ</t>
    </rPh>
    <rPh sb="33" eb="35">
      <t>シシュツ</t>
    </rPh>
    <rPh sb="37" eb="38">
      <t>サイ</t>
    </rPh>
    <rPh sb="39" eb="41">
      <t>ジゼン</t>
    </rPh>
    <rPh sb="42" eb="45">
      <t>カンコウチョウ</t>
    </rPh>
    <rPh sb="49" eb="51">
      <t>シシュツ</t>
    </rPh>
    <rPh sb="51" eb="53">
      <t>ナイヨウ</t>
    </rPh>
    <rPh sb="54" eb="56">
      <t>モンダイ</t>
    </rPh>
    <rPh sb="60" eb="62">
      <t>カクニン</t>
    </rPh>
    <rPh sb="63" eb="64">
      <t>オコナ</t>
    </rPh>
    <phoneticPr fontId="4"/>
  </si>
  <si>
    <t>・新型コロナウイルス感染症拡大の影響で、旅行者が大きく減少し、地域経営の見通しが立たない中で、自己負担額の捻出が困難となり、取組の実施自体が困難な地域が多かった。
・出入国制限がかかり、訪日外国人旅行者の誘客を見込むことができず、日本人国内旅行者の誘客に向けた取組を優先的に実施する地域が多く、日本人国内旅行者の誘客に向けた取組は対象外としている本事業の活用を望む地域が少なかった。</t>
    <rPh sb="70" eb="72">
      <t>コンナン</t>
    </rPh>
    <rPh sb="156" eb="158">
      <t>ユウキャク</t>
    </rPh>
    <rPh sb="159" eb="160">
      <t>ム</t>
    </rPh>
    <rPh sb="162" eb="164">
      <t>トリクミ</t>
    </rPh>
    <rPh sb="177" eb="179">
      <t>カツヨウ</t>
    </rPh>
    <rPh sb="185" eb="186">
      <t>スク</t>
    </rPh>
    <phoneticPr fontId="4"/>
  </si>
  <si>
    <t>新型コロナウイルス感染症拡大の影響を鑑みて「新たな旅のスタイル」に対応した事業を支援するとともに、訪日外国人の誘客のための地域の着地整備に関する取組を効果的に支援していく。また、より高い事業効果を出すことができるよう、四半期ごとに提出を求める事業の進捗確認資料の様式を見直し、提出された資料をもとにより効果的な事業となるよう改善を促していく。</t>
    <rPh sb="49" eb="51">
      <t>ホウニチ</t>
    </rPh>
    <rPh sb="51" eb="54">
      <t>ガイコクジン</t>
    </rPh>
    <rPh sb="55" eb="57">
      <t>ユウキャク</t>
    </rPh>
    <rPh sb="61" eb="63">
      <t>チイキ</t>
    </rPh>
    <rPh sb="64" eb="66">
      <t>チャクチ</t>
    </rPh>
    <rPh sb="66" eb="68">
      <t>セイビ</t>
    </rPh>
    <rPh sb="69" eb="70">
      <t>カン</t>
    </rPh>
    <rPh sb="72" eb="74">
      <t>トリクミ</t>
    </rPh>
    <rPh sb="75" eb="78">
      <t>コウカテキ</t>
    </rPh>
    <rPh sb="79" eb="81">
      <t>シエン</t>
    </rPh>
    <rPh sb="109" eb="112">
      <t>シハンキ</t>
    </rPh>
    <rPh sb="115" eb="117">
      <t>テイシュツ</t>
    </rPh>
    <rPh sb="118" eb="119">
      <t>モト</t>
    </rPh>
    <rPh sb="121" eb="123">
      <t>ジギョウ</t>
    </rPh>
    <rPh sb="124" eb="128">
      <t>シンチョクカクニン</t>
    </rPh>
    <rPh sb="131" eb="133">
      <t>ヨウシキ</t>
    </rPh>
    <rPh sb="138" eb="140">
      <t>テイシュツ</t>
    </rPh>
    <rPh sb="143" eb="145">
      <t>シリョウ</t>
    </rPh>
    <rPh sb="151" eb="154">
      <t>コウカテキ</t>
    </rPh>
    <rPh sb="155" eb="157">
      <t>ジギョウ</t>
    </rPh>
    <rPh sb="162" eb="164">
      <t>カイゼン</t>
    </rPh>
    <rPh sb="165" eb="166">
      <t>ウナガ</t>
    </rPh>
    <phoneticPr fontId="4"/>
  </si>
  <si>
    <t>-</t>
    <phoneticPr fontId="4"/>
  </si>
  <si>
    <t>２０　観光立国を推進する</t>
    <phoneticPr fontId="4"/>
  </si>
  <si>
    <t>65,895/35</t>
    <phoneticPr fontId="4"/>
  </si>
  <si>
    <t>執行率が低い要因を分析し、訪日外国人旅行者等の各地域への周遊を促進するため、より効果的な執行となるよう努めるべき。</t>
    <phoneticPr fontId="4"/>
  </si>
  <si>
    <t>課長　河南　正幸</t>
    <rPh sb="0" eb="2">
      <t>カチョウ</t>
    </rPh>
    <rPh sb="3" eb="5">
      <t>カンナン</t>
    </rPh>
    <rPh sb="6" eb="8">
      <t>マサユキ</t>
    </rPh>
    <phoneticPr fontId="3"/>
  </si>
  <si>
    <t>令和２年度は新型コロナウィルス感染症拡大の影響により訪日外国人旅行者の誘客を見込むことができず、訪日外国人旅行者を対象とした事業の実施が困難となったことから、事業の申請が大幅に減少し、執行率が低下した。今年度は日本人国内旅行者を対象とした取組も事業の対象としている。また、採択した事業の実施状況については定期的に確認す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</si>
</sst>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59"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45085</xdr:colOff>
      <xdr:row>749</xdr:row>
      <xdr:rowOff>11430</xdr:rowOff>
    </xdr:from>
    <xdr:to>
      <xdr:col>36</xdr:col>
      <xdr:colOff>142240</xdr:colOff>
      <xdr:row>754</xdr:row>
      <xdr:rowOff>218440</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4045585" y="57380505"/>
          <a:ext cx="3297555" cy="1969135"/>
          <a:chOff x="2680608" y="32738787"/>
          <a:chExt cx="2680607" cy="1918610"/>
        </a:xfrm>
      </xdr:grpSpPr>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７２４．５百万円</a:t>
            </a: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が中心となり地域の関係者が連携して観光客の来訪・滞在促進を図る取組</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支援。</a:t>
            </a:r>
            <a:endParaRPr kumimoji="1" lang="ja-JP" altLang="en-US" sz="1100"/>
          </a:p>
        </xdr:txBody>
      </xdr:sp>
    </xdr:grpSp>
    <xdr:clientData/>
  </xdr:twoCellAnchor>
  <xdr:twoCellAnchor>
    <xdr:from>
      <xdr:col>36</xdr:col>
      <xdr:colOff>190500</xdr:colOff>
      <xdr:row>749</xdr:row>
      <xdr:rowOff>24130</xdr:rowOff>
    </xdr:from>
    <xdr:to>
      <xdr:col>49</xdr:col>
      <xdr:colOff>65405</xdr:colOff>
      <xdr:row>750</xdr:row>
      <xdr:rowOff>237490</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391400" y="57192545"/>
          <a:ext cx="2475230" cy="573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４．９百万円</a:t>
          </a:r>
          <a:endParaRPr kumimoji="1" lang="en-US" altLang="ja-JP" sz="1100"/>
        </a:p>
      </xdr:txBody>
    </xdr:sp>
    <xdr:clientData/>
  </xdr:twoCellAnchor>
  <xdr:twoCellAnchor>
    <xdr:from>
      <xdr:col>13</xdr:col>
      <xdr:colOff>139065</xdr:colOff>
      <xdr:row>757</xdr:row>
      <xdr:rowOff>90170</xdr:rowOff>
    </xdr:from>
    <xdr:to>
      <xdr:col>44</xdr:col>
      <xdr:colOff>175895</xdr:colOff>
      <xdr:row>759</xdr:row>
      <xdr:rowOff>132715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2739390" y="60278645"/>
          <a:ext cx="6237605" cy="747395"/>
          <a:chOff x="2966357" y="70663920"/>
          <a:chExt cx="5864679" cy="737667"/>
        </a:xfrm>
      </xdr:grpSpPr>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966440" y="70670862"/>
            <a:ext cx="5864222" cy="0"/>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123190</xdr:colOff>
      <xdr:row>754</xdr:row>
      <xdr:rowOff>133985</xdr:rowOff>
    </xdr:from>
    <xdr:to>
      <xdr:col>28</xdr:col>
      <xdr:colOff>123190</xdr:colOff>
      <xdr:row>759</xdr:row>
      <xdr:rowOff>158115</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723890" y="59095005"/>
          <a:ext cx="0" cy="18167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36830</xdr:colOff>
      <xdr:row>760</xdr:row>
      <xdr:rowOff>64770</xdr:rowOff>
    </xdr:from>
    <xdr:to>
      <xdr:col>36</xdr:col>
      <xdr:colOff>27305</xdr:colOff>
      <xdr:row>761</xdr:row>
      <xdr:rowOff>299085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4637405" y="61178440"/>
          <a:ext cx="2590800" cy="58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．地方運輸局等（９機関）</a:t>
          </a:r>
          <a:endParaRPr kumimoji="1" lang="en-US" altLang="ja-JP" sz="1100">
            <a:solidFill>
              <a:sysClr val="windowText" lastClr="000000"/>
            </a:solidFill>
          </a:endParaRPr>
        </a:p>
        <a:p>
          <a:pPr algn="ctr"/>
          <a:r>
            <a:rPr kumimoji="1" lang="ja-JP" altLang="en-US" sz="1100">
              <a:solidFill>
                <a:sysClr val="windowText" lastClr="000000"/>
              </a:solidFill>
            </a:rPr>
            <a:t>２７．４百万円</a:t>
          </a:r>
        </a:p>
      </xdr:txBody>
    </xdr:sp>
    <xdr:clientData/>
  </xdr:twoCellAnchor>
  <xdr:twoCellAnchor>
    <xdr:from>
      <xdr:col>37</xdr:col>
      <xdr:colOff>187325</xdr:colOff>
      <xdr:row>760</xdr:row>
      <xdr:rowOff>64770</xdr:rowOff>
    </xdr:from>
    <xdr:to>
      <xdr:col>49</xdr:col>
      <xdr:colOff>353695</xdr:colOff>
      <xdr:row>764</xdr:row>
      <xdr:rowOff>229870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588250" y="61310520"/>
          <a:ext cx="2566670" cy="1574800"/>
          <a:chOff x="2763574" y="32685327"/>
          <a:chExt cx="2459163" cy="1552716"/>
        </a:xfrm>
      </xdr:grpSpPr>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３３．３百万円</a:t>
            </a: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2763574" y="33355947"/>
            <a:ext cx="2459163" cy="88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103505</xdr:colOff>
      <xdr:row>760</xdr:row>
      <xdr:rowOff>64777</xdr:rowOff>
    </xdr:from>
    <xdr:to>
      <xdr:col>22</xdr:col>
      <xdr:colOff>0</xdr:colOff>
      <xdr:row>765</xdr:row>
      <xdr:rowOff>2</xdr:rowOff>
    </xdr:to>
    <xdr:grpSp>
      <xdr:nvGrpSpPr>
        <xdr:cNvPr id="39" name="グループ化 13">
          <a:extLst>
            <a:ext uri="{FF2B5EF4-FFF2-40B4-BE49-F238E27FC236}">
              <a16:creationId xmlns:a16="http://schemas.microsoft.com/office/drawing/2014/main" id="{00000000-0008-0000-0000-000027000000}"/>
            </a:ext>
          </a:extLst>
        </xdr:cNvPr>
        <xdr:cNvGrpSpPr/>
      </xdr:nvGrpSpPr>
      <xdr:grpSpPr>
        <a:xfrm>
          <a:off x="1303655" y="61310527"/>
          <a:ext cx="3096895" cy="2011675"/>
          <a:chOff x="2699620" y="32725293"/>
          <a:chExt cx="2369451" cy="1659277"/>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842997" y="32725293"/>
            <a:ext cx="2093866" cy="486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．民間企業等（４７者）</a:t>
            </a:r>
            <a:endParaRPr kumimoji="1" lang="en-US" altLang="ja-JP" sz="1100">
              <a:solidFill>
                <a:sysClr val="windowText" lastClr="000000"/>
              </a:solidFill>
            </a:endParaRPr>
          </a:p>
          <a:p>
            <a:pPr algn="ctr"/>
            <a:r>
              <a:rPr kumimoji="1" lang="ja-JP" altLang="en-US" sz="1100">
                <a:solidFill>
                  <a:sysClr val="windowText" lastClr="000000"/>
                </a:solidFill>
              </a:rPr>
              <a:t>６５８．９百万円</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2699620" y="33295131"/>
            <a:ext cx="2369451" cy="108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102870</xdr:colOff>
      <xdr:row>762</xdr:row>
      <xdr:rowOff>40640</xdr:rowOff>
    </xdr:from>
    <xdr:to>
      <xdr:col>36</xdr:col>
      <xdr:colOff>132715</xdr:colOff>
      <xdr:row>764</xdr:row>
      <xdr:rowOff>355600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573270" y="62423040"/>
          <a:ext cx="2874645" cy="1026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clientData/>
  </xdr:twoCellAnchor>
  <xdr:twoCellAnchor>
    <xdr:from>
      <xdr:col>9</xdr:col>
      <xdr:colOff>127635</xdr:colOff>
      <xdr:row>759</xdr:row>
      <xdr:rowOff>73660</xdr:rowOff>
    </xdr:from>
    <xdr:to>
      <xdr:col>17</xdr:col>
      <xdr:colOff>200025</xdr:colOff>
      <xdr:row>760</xdr:row>
      <xdr:rowOff>77470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27860" y="60827285"/>
          <a:ext cx="167259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40</xdr:col>
      <xdr:colOff>3175</xdr:colOff>
      <xdr:row>759</xdr:row>
      <xdr:rowOff>73660</xdr:rowOff>
    </xdr:from>
    <xdr:to>
      <xdr:col>49</xdr:col>
      <xdr:colOff>30480</xdr:colOff>
      <xdr:row>760</xdr:row>
      <xdr:rowOff>77470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004175" y="60827285"/>
          <a:ext cx="182753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135890</xdr:colOff>
      <xdr:row>765</xdr:row>
      <xdr:rowOff>598805</xdr:rowOff>
    </xdr:from>
    <xdr:to>
      <xdr:col>37</xdr:col>
      <xdr:colOff>27305</xdr:colOff>
      <xdr:row>769</xdr:row>
      <xdr:rowOff>135255</xdr:rowOff>
    </xdr:to>
    <xdr:grpSp>
      <xdr:nvGrpSpPr>
        <xdr:cNvPr id="45" name="グループ化 13">
          <a:extLst>
            <a:ext uri="{FF2B5EF4-FFF2-40B4-BE49-F238E27FC236}">
              <a16:creationId xmlns:a16="http://schemas.microsoft.com/office/drawing/2014/main" id="{00000000-0008-0000-0000-00002D000000}"/>
            </a:ext>
          </a:extLst>
        </xdr:cNvPr>
        <xdr:cNvGrpSpPr/>
      </xdr:nvGrpSpPr>
      <xdr:grpSpPr>
        <a:xfrm>
          <a:off x="4336415" y="63921005"/>
          <a:ext cx="3091815" cy="1470025"/>
          <a:chOff x="2481046" y="32738787"/>
          <a:chExt cx="2982853" cy="1457423"/>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776761" y="32738787"/>
            <a:ext cx="242999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．民間企業（２８社）</a:t>
            </a:r>
            <a:endParaRPr kumimoji="1" lang="en-US" altLang="ja-JP" sz="1100">
              <a:solidFill>
                <a:sysClr val="windowText" lastClr="000000"/>
              </a:solidFill>
            </a:endParaRPr>
          </a:p>
          <a:p>
            <a:pPr algn="ctr"/>
            <a:r>
              <a:rPr kumimoji="1" lang="ja-JP" altLang="en-US" sz="1100">
                <a:solidFill>
                  <a:sysClr val="windowText" lastClr="000000"/>
                </a:solidFill>
              </a:rPr>
              <a:t>２７．４百万円</a:t>
            </a: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2481046" y="33398901"/>
            <a:ext cx="2982853"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24</xdr:col>
      <xdr:colOff>108585</xdr:colOff>
      <xdr:row>765</xdr:row>
      <xdr:rowOff>271780</xdr:rowOff>
    </xdr:from>
    <xdr:to>
      <xdr:col>33</xdr:col>
      <xdr:colOff>142240</xdr:colOff>
      <xdr:row>765</xdr:row>
      <xdr:rowOff>629920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909185" y="63484760"/>
          <a:ext cx="1833880"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r>
            <a:rPr kumimoji="1" lang="ja-JP" altLang="en-US" sz="1100"/>
            <a:t>等</a:t>
          </a:r>
        </a:p>
      </xdr:txBody>
    </xdr:sp>
    <xdr:clientData/>
  </xdr:twoCellAnchor>
  <xdr:twoCellAnchor>
    <xdr:from>
      <xdr:col>28</xdr:col>
      <xdr:colOff>108585</xdr:colOff>
      <xdr:row>764</xdr:row>
      <xdr:rowOff>241300</xdr:rowOff>
    </xdr:from>
    <xdr:to>
      <xdr:col>28</xdr:col>
      <xdr:colOff>108585</xdr:colOff>
      <xdr:row>765</xdr:row>
      <xdr:rowOff>311785</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5798185" y="63334900"/>
          <a:ext cx="0" cy="7435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B1" zoomScaleNormal="75" zoomScaleSheetLayoutView="100" workbookViewId="0">
      <selection activeCell="C2" sqref="C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5">
        <v>2021</v>
      </c>
      <c r="AE2" s="865"/>
      <c r="AF2" s="865"/>
      <c r="AG2" s="865"/>
      <c r="AH2" s="865"/>
      <c r="AI2" s="32" t="s">
        <v>461</v>
      </c>
      <c r="AJ2" s="865" t="s">
        <v>662</v>
      </c>
      <c r="AK2" s="865"/>
      <c r="AL2" s="865"/>
      <c r="AM2" s="865"/>
      <c r="AN2" s="32" t="s">
        <v>461</v>
      </c>
      <c r="AO2" s="865">
        <v>20</v>
      </c>
      <c r="AP2" s="865"/>
      <c r="AQ2" s="865"/>
      <c r="AR2" s="40" t="s">
        <v>461</v>
      </c>
      <c r="AS2" s="866">
        <v>250</v>
      </c>
      <c r="AT2" s="866"/>
      <c r="AU2" s="866"/>
      <c r="AV2" s="32" t="str">
        <f>IF(AW2="","","-")</f>
        <v/>
      </c>
      <c r="AW2" s="867"/>
      <c r="AX2" s="867"/>
    </row>
    <row r="3" spans="1:50" ht="21" customHeight="1" x14ac:dyDescent="0.15">
      <c r="A3" s="868" t="s">
        <v>667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95</v>
      </c>
      <c r="AJ3" s="870" t="s">
        <v>282</v>
      </c>
      <c r="AK3" s="870"/>
      <c r="AL3" s="870"/>
      <c r="AM3" s="870"/>
      <c r="AN3" s="870"/>
      <c r="AO3" s="870"/>
      <c r="AP3" s="870"/>
      <c r="AQ3" s="870"/>
      <c r="AR3" s="870"/>
      <c r="AS3" s="870"/>
      <c r="AT3" s="870"/>
      <c r="AU3" s="870"/>
      <c r="AV3" s="870"/>
      <c r="AW3" s="870"/>
      <c r="AX3" s="42" t="s">
        <v>134</v>
      </c>
    </row>
    <row r="4" spans="1:50" ht="24.75" customHeight="1" x14ac:dyDescent="0.15">
      <c r="A4" s="871" t="s">
        <v>47</v>
      </c>
      <c r="B4" s="872"/>
      <c r="C4" s="872"/>
      <c r="D4" s="872"/>
      <c r="E4" s="872"/>
      <c r="F4" s="872"/>
      <c r="G4" s="873" t="s">
        <v>249</v>
      </c>
      <c r="H4" s="874"/>
      <c r="I4" s="874"/>
      <c r="J4" s="874"/>
      <c r="K4" s="874"/>
      <c r="L4" s="874"/>
      <c r="M4" s="874"/>
      <c r="N4" s="874"/>
      <c r="O4" s="874"/>
      <c r="P4" s="874"/>
      <c r="Q4" s="874"/>
      <c r="R4" s="874"/>
      <c r="S4" s="874"/>
      <c r="T4" s="874"/>
      <c r="U4" s="874"/>
      <c r="V4" s="874"/>
      <c r="W4" s="874"/>
      <c r="X4" s="874"/>
      <c r="Y4" s="875" t="s">
        <v>10</v>
      </c>
      <c r="Z4" s="876"/>
      <c r="AA4" s="876"/>
      <c r="AB4" s="876"/>
      <c r="AC4" s="876"/>
      <c r="AD4" s="877"/>
      <c r="AE4" s="878" t="s">
        <v>306</v>
      </c>
      <c r="AF4" s="874"/>
      <c r="AG4" s="874"/>
      <c r="AH4" s="874"/>
      <c r="AI4" s="874"/>
      <c r="AJ4" s="874"/>
      <c r="AK4" s="874"/>
      <c r="AL4" s="874"/>
      <c r="AM4" s="874"/>
      <c r="AN4" s="874"/>
      <c r="AO4" s="874"/>
      <c r="AP4" s="879"/>
      <c r="AQ4" s="880" t="s">
        <v>22</v>
      </c>
      <c r="AR4" s="876"/>
      <c r="AS4" s="876"/>
      <c r="AT4" s="876"/>
      <c r="AU4" s="876"/>
      <c r="AV4" s="876"/>
      <c r="AW4" s="876"/>
      <c r="AX4" s="881"/>
    </row>
    <row r="5" spans="1:50" ht="30" customHeight="1" x14ac:dyDescent="0.15">
      <c r="A5" s="882" t="s">
        <v>139</v>
      </c>
      <c r="B5" s="883"/>
      <c r="C5" s="883"/>
      <c r="D5" s="883"/>
      <c r="E5" s="883"/>
      <c r="F5" s="884"/>
      <c r="G5" s="885" t="s">
        <v>399</v>
      </c>
      <c r="H5" s="886"/>
      <c r="I5" s="886"/>
      <c r="J5" s="886"/>
      <c r="K5" s="886"/>
      <c r="L5" s="886"/>
      <c r="M5" s="887" t="s">
        <v>136</v>
      </c>
      <c r="N5" s="888"/>
      <c r="O5" s="888"/>
      <c r="P5" s="888"/>
      <c r="Q5" s="888"/>
      <c r="R5" s="889"/>
      <c r="S5" s="890" t="s">
        <v>33</v>
      </c>
      <c r="T5" s="886"/>
      <c r="U5" s="886"/>
      <c r="V5" s="886"/>
      <c r="W5" s="886"/>
      <c r="X5" s="891"/>
      <c r="Y5" s="892" t="s">
        <v>25</v>
      </c>
      <c r="Z5" s="706"/>
      <c r="AA5" s="706"/>
      <c r="AB5" s="706"/>
      <c r="AC5" s="706"/>
      <c r="AD5" s="707"/>
      <c r="AE5" s="893" t="s">
        <v>673</v>
      </c>
      <c r="AF5" s="893"/>
      <c r="AG5" s="893"/>
      <c r="AH5" s="893"/>
      <c r="AI5" s="893"/>
      <c r="AJ5" s="893"/>
      <c r="AK5" s="893"/>
      <c r="AL5" s="893"/>
      <c r="AM5" s="893"/>
      <c r="AN5" s="893"/>
      <c r="AO5" s="893"/>
      <c r="AP5" s="894"/>
      <c r="AQ5" s="895" t="s">
        <v>764</v>
      </c>
      <c r="AR5" s="896"/>
      <c r="AS5" s="896"/>
      <c r="AT5" s="896"/>
      <c r="AU5" s="896"/>
      <c r="AV5" s="896"/>
      <c r="AW5" s="896"/>
      <c r="AX5" s="897"/>
    </row>
    <row r="6" spans="1:50" ht="39" customHeight="1" x14ac:dyDescent="0.15">
      <c r="A6" s="828" t="s">
        <v>27</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85.5" customHeight="1" x14ac:dyDescent="0.15">
      <c r="A7" s="833" t="s">
        <v>2</v>
      </c>
      <c r="B7" s="834"/>
      <c r="C7" s="834"/>
      <c r="D7" s="834"/>
      <c r="E7" s="834"/>
      <c r="F7" s="835"/>
      <c r="G7" s="836" t="s">
        <v>307</v>
      </c>
      <c r="H7" s="746"/>
      <c r="I7" s="746"/>
      <c r="J7" s="746"/>
      <c r="K7" s="746"/>
      <c r="L7" s="746"/>
      <c r="M7" s="746"/>
      <c r="N7" s="746"/>
      <c r="O7" s="746"/>
      <c r="P7" s="746"/>
      <c r="Q7" s="746"/>
      <c r="R7" s="746"/>
      <c r="S7" s="746"/>
      <c r="T7" s="746"/>
      <c r="U7" s="746"/>
      <c r="V7" s="746"/>
      <c r="W7" s="746"/>
      <c r="X7" s="747"/>
      <c r="Y7" s="837" t="s">
        <v>259</v>
      </c>
      <c r="Z7" s="263"/>
      <c r="AA7" s="263"/>
      <c r="AB7" s="263"/>
      <c r="AC7" s="263"/>
      <c r="AD7" s="838"/>
      <c r="AE7" s="839" t="s">
        <v>737</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351</v>
      </c>
      <c r="B8" s="834"/>
      <c r="C8" s="834"/>
      <c r="D8" s="834"/>
      <c r="E8" s="834"/>
      <c r="F8" s="835"/>
      <c r="G8" s="842" t="str">
        <f>入力規則等!A27</f>
        <v>観光立国、地方創生</v>
      </c>
      <c r="H8" s="843"/>
      <c r="I8" s="843"/>
      <c r="J8" s="843"/>
      <c r="K8" s="843"/>
      <c r="L8" s="843"/>
      <c r="M8" s="843"/>
      <c r="N8" s="843"/>
      <c r="O8" s="843"/>
      <c r="P8" s="843"/>
      <c r="Q8" s="843"/>
      <c r="R8" s="843"/>
      <c r="S8" s="843"/>
      <c r="T8" s="843"/>
      <c r="U8" s="843"/>
      <c r="V8" s="843"/>
      <c r="W8" s="843"/>
      <c r="X8" s="844"/>
      <c r="Y8" s="845" t="s">
        <v>353</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80</v>
      </c>
      <c r="B9" s="121"/>
      <c r="C9" s="121"/>
      <c r="D9" s="121"/>
      <c r="E9" s="121"/>
      <c r="F9" s="121"/>
      <c r="G9" s="850" t="s">
        <v>529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3.5" customHeight="1" x14ac:dyDescent="0.15">
      <c r="A10" s="853" t="s">
        <v>90</v>
      </c>
      <c r="B10" s="854"/>
      <c r="C10" s="854"/>
      <c r="D10" s="854"/>
      <c r="E10" s="854"/>
      <c r="F10" s="854"/>
      <c r="G10" s="855" t="s">
        <v>742</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20</v>
      </c>
      <c r="B11" s="854"/>
      <c r="C11" s="854"/>
      <c r="D11" s="854"/>
      <c r="E11" s="854"/>
      <c r="F11" s="858"/>
      <c r="G11" s="859" t="str">
        <f>入力規則等!P10</f>
        <v>委託・請負、補助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84</v>
      </c>
      <c r="B12" s="118"/>
      <c r="C12" s="118"/>
      <c r="D12" s="118"/>
      <c r="E12" s="118"/>
      <c r="F12" s="119"/>
      <c r="G12" s="862"/>
      <c r="H12" s="863"/>
      <c r="I12" s="863"/>
      <c r="J12" s="863"/>
      <c r="K12" s="863"/>
      <c r="L12" s="863"/>
      <c r="M12" s="863"/>
      <c r="N12" s="863"/>
      <c r="O12" s="863"/>
      <c r="P12" s="416" t="s">
        <v>438</v>
      </c>
      <c r="Q12" s="291"/>
      <c r="R12" s="291"/>
      <c r="S12" s="291"/>
      <c r="T12" s="291"/>
      <c r="U12" s="291"/>
      <c r="V12" s="292"/>
      <c r="W12" s="416" t="s">
        <v>78</v>
      </c>
      <c r="X12" s="291"/>
      <c r="Y12" s="291"/>
      <c r="Z12" s="291"/>
      <c r="AA12" s="291"/>
      <c r="AB12" s="291"/>
      <c r="AC12" s="292"/>
      <c r="AD12" s="416" t="s">
        <v>189</v>
      </c>
      <c r="AE12" s="291"/>
      <c r="AF12" s="291"/>
      <c r="AG12" s="291"/>
      <c r="AH12" s="291"/>
      <c r="AI12" s="291"/>
      <c r="AJ12" s="292"/>
      <c r="AK12" s="416" t="s">
        <v>668</v>
      </c>
      <c r="AL12" s="291"/>
      <c r="AM12" s="291"/>
      <c r="AN12" s="291"/>
      <c r="AO12" s="291"/>
      <c r="AP12" s="291"/>
      <c r="AQ12" s="292"/>
      <c r="AR12" s="416" t="s">
        <v>669</v>
      </c>
      <c r="AS12" s="291"/>
      <c r="AT12" s="291"/>
      <c r="AU12" s="291"/>
      <c r="AV12" s="291"/>
      <c r="AW12" s="291"/>
      <c r="AX12" s="864"/>
    </row>
    <row r="13" spans="1:50" ht="21" customHeight="1" x14ac:dyDescent="0.15">
      <c r="A13" s="80"/>
      <c r="B13" s="81"/>
      <c r="C13" s="81"/>
      <c r="D13" s="81"/>
      <c r="E13" s="81"/>
      <c r="F13" s="82"/>
      <c r="G13" s="432" t="s">
        <v>3</v>
      </c>
      <c r="H13" s="433"/>
      <c r="I13" s="821" t="s">
        <v>14</v>
      </c>
      <c r="J13" s="822"/>
      <c r="K13" s="822"/>
      <c r="L13" s="822"/>
      <c r="M13" s="822"/>
      <c r="N13" s="822"/>
      <c r="O13" s="823"/>
      <c r="P13" s="778">
        <v>1843</v>
      </c>
      <c r="Q13" s="779"/>
      <c r="R13" s="779"/>
      <c r="S13" s="779"/>
      <c r="T13" s="779"/>
      <c r="U13" s="779"/>
      <c r="V13" s="780"/>
      <c r="W13" s="778">
        <v>1338</v>
      </c>
      <c r="X13" s="779"/>
      <c r="Y13" s="779"/>
      <c r="Z13" s="779"/>
      <c r="AA13" s="779"/>
      <c r="AB13" s="779"/>
      <c r="AC13" s="780"/>
      <c r="AD13" s="778">
        <v>761</v>
      </c>
      <c r="AE13" s="779"/>
      <c r="AF13" s="779"/>
      <c r="AG13" s="779"/>
      <c r="AH13" s="779"/>
      <c r="AI13" s="779"/>
      <c r="AJ13" s="780"/>
      <c r="AK13" s="778">
        <v>765</v>
      </c>
      <c r="AL13" s="779"/>
      <c r="AM13" s="779"/>
      <c r="AN13" s="779"/>
      <c r="AO13" s="779"/>
      <c r="AP13" s="779"/>
      <c r="AQ13" s="780"/>
      <c r="AR13" s="793">
        <v>765</v>
      </c>
      <c r="AS13" s="794"/>
      <c r="AT13" s="794"/>
      <c r="AU13" s="794"/>
      <c r="AV13" s="794"/>
      <c r="AW13" s="794"/>
      <c r="AX13" s="824"/>
    </row>
    <row r="14" spans="1:50" ht="21" customHeight="1" x14ac:dyDescent="0.15">
      <c r="A14" s="80"/>
      <c r="B14" s="81"/>
      <c r="C14" s="81"/>
      <c r="D14" s="81"/>
      <c r="E14" s="81"/>
      <c r="F14" s="82"/>
      <c r="G14" s="434"/>
      <c r="H14" s="435"/>
      <c r="I14" s="807" t="s">
        <v>6</v>
      </c>
      <c r="J14" s="813"/>
      <c r="K14" s="813"/>
      <c r="L14" s="813"/>
      <c r="M14" s="813"/>
      <c r="N14" s="813"/>
      <c r="O14" s="814"/>
      <c r="P14" s="778" t="s">
        <v>461</v>
      </c>
      <c r="Q14" s="779"/>
      <c r="R14" s="779"/>
      <c r="S14" s="779"/>
      <c r="T14" s="779"/>
      <c r="U14" s="779"/>
      <c r="V14" s="780"/>
      <c r="W14" s="778" t="s">
        <v>461</v>
      </c>
      <c r="X14" s="779"/>
      <c r="Y14" s="779"/>
      <c r="Z14" s="779"/>
      <c r="AA14" s="779"/>
      <c r="AB14" s="779"/>
      <c r="AC14" s="780"/>
      <c r="AD14" s="778" t="s">
        <v>461</v>
      </c>
      <c r="AE14" s="779"/>
      <c r="AF14" s="779"/>
      <c r="AG14" s="779"/>
      <c r="AH14" s="779"/>
      <c r="AI14" s="779"/>
      <c r="AJ14" s="780"/>
      <c r="AK14" s="778" t="s">
        <v>461</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113</v>
      </c>
      <c r="J15" s="808"/>
      <c r="K15" s="808"/>
      <c r="L15" s="808"/>
      <c r="M15" s="808"/>
      <c r="N15" s="808"/>
      <c r="O15" s="809"/>
      <c r="P15" s="778" t="s">
        <v>461</v>
      </c>
      <c r="Q15" s="779"/>
      <c r="R15" s="779"/>
      <c r="S15" s="779"/>
      <c r="T15" s="779"/>
      <c r="U15" s="779"/>
      <c r="V15" s="780"/>
      <c r="W15" s="778" t="s">
        <v>461</v>
      </c>
      <c r="X15" s="779"/>
      <c r="Y15" s="779"/>
      <c r="Z15" s="779"/>
      <c r="AA15" s="779"/>
      <c r="AB15" s="779"/>
      <c r="AC15" s="780"/>
      <c r="AD15" s="778">
        <v>680</v>
      </c>
      <c r="AE15" s="779"/>
      <c r="AF15" s="779"/>
      <c r="AG15" s="779"/>
      <c r="AH15" s="779"/>
      <c r="AI15" s="779"/>
      <c r="AJ15" s="780"/>
      <c r="AK15" s="778" t="s">
        <v>461</v>
      </c>
      <c r="AL15" s="779"/>
      <c r="AM15" s="779"/>
      <c r="AN15" s="779"/>
      <c r="AO15" s="779"/>
      <c r="AP15" s="779"/>
      <c r="AQ15" s="780"/>
      <c r="AR15" s="778" t="s">
        <v>461</v>
      </c>
      <c r="AS15" s="779"/>
      <c r="AT15" s="779"/>
      <c r="AU15" s="779"/>
      <c r="AV15" s="779"/>
      <c r="AW15" s="779"/>
      <c r="AX15" s="827"/>
    </row>
    <row r="16" spans="1:50" ht="21" customHeight="1" x14ac:dyDescent="0.15">
      <c r="A16" s="80"/>
      <c r="B16" s="81"/>
      <c r="C16" s="81"/>
      <c r="D16" s="81"/>
      <c r="E16" s="81"/>
      <c r="F16" s="82"/>
      <c r="G16" s="434"/>
      <c r="H16" s="435"/>
      <c r="I16" s="807" t="s">
        <v>61</v>
      </c>
      <c r="J16" s="808"/>
      <c r="K16" s="808"/>
      <c r="L16" s="808"/>
      <c r="M16" s="808"/>
      <c r="N16" s="808"/>
      <c r="O16" s="809"/>
      <c r="P16" s="778" t="s">
        <v>461</v>
      </c>
      <c r="Q16" s="779"/>
      <c r="R16" s="779"/>
      <c r="S16" s="779"/>
      <c r="T16" s="779"/>
      <c r="U16" s="779"/>
      <c r="V16" s="780"/>
      <c r="W16" s="778">
        <v>-680</v>
      </c>
      <c r="X16" s="779"/>
      <c r="Y16" s="779"/>
      <c r="Z16" s="779"/>
      <c r="AA16" s="779"/>
      <c r="AB16" s="779"/>
      <c r="AC16" s="780"/>
      <c r="AD16" s="778" t="s">
        <v>461</v>
      </c>
      <c r="AE16" s="779"/>
      <c r="AF16" s="779"/>
      <c r="AG16" s="779"/>
      <c r="AH16" s="779"/>
      <c r="AI16" s="779"/>
      <c r="AJ16" s="780"/>
      <c r="AK16" s="778" t="s">
        <v>461</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126</v>
      </c>
      <c r="J17" s="813"/>
      <c r="K17" s="813"/>
      <c r="L17" s="813"/>
      <c r="M17" s="813"/>
      <c r="N17" s="813"/>
      <c r="O17" s="814"/>
      <c r="P17" s="778" t="s">
        <v>461</v>
      </c>
      <c r="Q17" s="779"/>
      <c r="R17" s="779"/>
      <c r="S17" s="779"/>
      <c r="T17" s="779"/>
      <c r="U17" s="779"/>
      <c r="V17" s="780"/>
      <c r="W17" s="778">
        <v>680</v>
      </c>
      <c r="X17" s="779"/>
      <c r="Y17" s="779"/>
      <c r="Z17" s="779"/>
      <c r="AA17" s="779"/>
      <c r="AB17" s="779"/>
      <c r="AC17" s="780"/>
      <c r="AD17" s="778" t="s">
        <v>461</v>
      </c>
      <c r="AE17" s="779"/>
      <c r="AF17" s="779"/>
      <c r="AG17" s="779"/>
      <c r="AH17" s="779"/>
      <c r="AI17" s="779"/>
      <c r="AJ17" s="780"/>
      <c r="AK17" s="778" t="s">
        <v>461</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75</v>
      </c>
      <c r="J18" s="818"/>
      <c r="K18" s="818"/>
      <c r="L18" s="818"/>
      <c r="M18" s="818"/>
      <c r="N18" s="818"/>
      <c r="O18" s="819"/>
      <c r="P18" s="774">
        <f>SUM(P13:V17)</f>
        <v>1843</v>
      </c>
      <c r="Q18" s="775"/>
      <c r="R18" s="775"/>
      <c r="S18" s="775"/>
      <c r="T18" s="775"/>
      <c r="U18" s="775"/>
      <c r="V18" s="776"/>
      <c r="W18" s="774">
        <f>SUM(W13:AC17)</f>
        <v>1338</v>
      </c>
      <c r="X18" s="775"/>
      <c r="Y18" s="775"/>
      <c r="Z18" s="775"/>
      <c r="AA18" s="775"/>
      <c r="AB18" s="775"/>
      <c r="AC18" s="776"/>
      <c r="AD18" s="774">
        <f>SUM(AD13:AJ17)</f>
        <v>1441</v>
      </c>
      <c r="AE18" s="775"/>
      <c r="AF18" s="775"/>
      <c r="AG18" s="775"/>
      <c r="AH18" s="775"/>
      <c r="AI18" s="775"/>
      <c r="AJ18" s="776"/>
      <c r="AK18" s="774">
        <f>SUM(AK13:AQ17)</f>
        <v>765</v>
      </c>
      <c r="AL18" s="775"/>
      <c r="AM18" s="775"/>
      <c r="AN18" s="775"/>
      <c r="AO18" s="775"/>
      <c r="AP18" s="775"/>
      <c r="AQ18" s="776"/>
      <c r="AR18" s="774">
        <f>SUM(AR13:AX17)</f>
        <v>765</v>
      </c>
      <c r="AS18" s="775"/>
      <c r="AT18" s="775"/>
      <c r="AU18" s="775"/>
      <c r="AV18" s="775"/>
      <c r="AW18" s="775"/>
      <c r="AX18" s="820"/>
    </row>
    <row r="19" spans="1:50" ht="24.75" customHeight="1" x14ac:dyDescent="0.15">
      <c r="A19" s="80"/>
      <c r="B19" s="81"/>
      <c r="C19" s="81"/>
      <c r="D19" s="81"/>
      <c r="E19" s="81"/>
      <c r="F19" s="82"/>
      <c r="G19" s="799" t="s">
        <v>35</v>
      </c>
      <c r="H19" s="800"/>
      <c r="I19" s="800"/>
      <c r="J19" s="800"/>
      <c r="K19" s="800"/>
      <c r="L19" s="800"/>
      <c r="M19" s="800"/>
      <c r="N19" s="800"/>
      <c r="O19" s="800"/>
      <c r="P19" s="778">
        <v>1534</v>
      </c>
      <c r="Q19" s="779"/>
      <c r="R19" s="779"/>
      <c r="S19" s="779"/>
      <c r="T19" s="779"/>
      <c r="U19" s="779"/>
      <c r="V19" s="780"/>
      <c r="W19" s="778">
        <v>1124</v>
      </c>
      <c r="X19" s="779"/>
      <c r="Y19" s="779"/>
      <c r="Z19" s="779"/>
      <c r="AA19" s="779"/>
      <c r="AB19" s="779"/>
      <c r="AC19" s="780"/>
      <c r="AD19" s="778">
        <v>725</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f>IF(P18=0,"-",SUM(P19)/P18)</f>
        <v>0.83233857840477488</v>
      </c>
      <c r="Q20" s="803"/>
      <c r="R20" s="803"/>
      <c r="S20" s="803"/>
      <c r="T20" s="803"/>
      <c r="U20" s="803"/>
      <c r="V20" s="803"/>
      <c r="W20" s="803">
        <f>IF(W18=0,"-",SUM(W19)/W18)</f>
        <v>0.84005979073243642</v>
      </c>
      <c r="X20" s="803"/>
      <c r="Y20" s="803"/>
      <c r="Z20" s="803"/>
      <c r="AA20" s="803"/>
      <c r="AB20" s="803"/>
      <c r="AC20" s="803"/>
      <c r="AD20" s="803">
        <f>IF(AD18=0,"-",SUM(AD19)/AD18)</f>
        <v>0.50312283136710623</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428</v>
      </c>
      <c r="H21" s="806"/>
      <c r="I21" s="806"/>
      <c r="J21" s="806"/>
      <c r="K21" s="806"/>
      <c r="L21" s="806"/>
      <c r="M21" s="806"/>
      <c r="N21" s="806"/>
      <c r="O21" s="806"/>
      <c r="P21" s="803">
        <f>IF(P19=0,"-",SUM(P19)/SUM(P13,P14))</f>
        <v>0.83233857840477488</v>
      </c>
      <c r="Q21" s="803"/>
      <c r="R21" s="803"/>
      <c r="S21" s="803"/>
      <c r="T21" s="803"/>
      <c r="U21" s="803"/>
      <c r="V21" s="803"/>
      <c r="W21" s="803">
        <f>IF(W19=0,"-",SUM(W19)/SUM(W13,W14))</f>
        <v>0.84005979073243642</v>
      </c>
      <c r="X21" s="803"/>
      <c r="Y21" s="803"/>
      <c r="Z21" s="803"/>
      <c r="AA21" s="803"/>
      <c r="AB21" s="803"/>
      <c r="AC21" s="803"/>
      <c r="AD21" s="803">
        <f>IF(AD19=0,"-",SUM(AD19)/SUM(AD13,AD14))</f>
        <v>0.95269382391590018</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251</v>
      </c>
      <c r="B22" s="124"/>
      <c r="C22" s="124"/>
      <c r="D22" s="124"/>
      <c r="E22" s="124"/>
      <c r="F22" s="125"/>
      <c r="G22" s="788" t="s">
        <v>241</v>
      </c>
      <c r="H22" s="192"/>
      <c r="I22" s="192"/>
      <c r="J22" s="192"/>
      <c r="K22" s="192"/>
      <c r="L22" s="192"/>
      <c r="M22" s="192"/>
      <c r="N22" s="192"/>
      <c r="O22" s="193"/>
      <c r="P22" s="191" t="s">
        <v>204</v>
      </c>
      <c r="Q22" s="192"/>
      <c r="R22" s="192"/>
      <c r="S22" s="192"/>
      <c r="T22" s="192"/>
      <c r="U22" s="192"/>
      <c r="V22" s="193"/>
      <c r="W22" s="191" t="s">
        <v>670</v>
      </c>
      <c r="X22" s="192"/>
      <c r="Y22" s="192"/>
      <c r="Z22" s="192"/>
      <c r="AA22" s="192"/>
      <c r="AB22" s="192"/>
      <c r="AC22" s="193"/>
      <c r="AD22" s="191" t="s">
        <v>173</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683</v>
      </c>
      <c r="H23" s="791"/>
      <c r="I23" s="791"/>
      <c r="J23" s="791"/>
      <c r="K23" s="791"/>
      <c r="L23" s="791"/>
      <c r="M23" s="791"/>
      <c r="N23" s="791"/>
      <c r="O23" s="792"/>
      <c r="P23" s="793">
        <v>659</v>
      </c>
      <c r="Q23" s="794"/>
      <c r="R23" s="794"/>
      <c r="S23" s="794"/>
      <c r="T23" s="794"/>
      <c r="U23" s="794"/>
      <c r="V23" s="795"/>
      <c r="W23" s="793">
        <v>659</v>
      </c>
      <c r="X23" s="794"/>
      <c r="Y23" s="794"/>
      <c r="Z23" s="794"/>
      <c r="AA23" s="794"/>
      <c r="AB23" s="794"/>
      <c r="AC23" s="795"/>
      <c r="AD23" s="132" t="s">
        <v>461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684</v>
      </c>
      <c r="H24" s="797"/>
      <c r="I24" s="797"/>
      <c r="J24" s="797"/>
      <c r="K24" s="797"/>
      <c r="L24" s="797"/>
      <c r="M24" s="797"/>
      <c r="N24" s="797"/>
      <c r="O24" s="798"/>
      <c r="P24" s="778">
        <v>95</v>
      </c>
      <c r="Q24" s="779"/>
      <c r="R24" s="779"/>
      <c r="S24" s="779"/>
      <c r="T24" s="779"/>
      <c r="U24" s="779"/>
      <c r="V24" s="780"/>
      <c r="W24" s="778">
        <v>95</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686</v>
      </c>
      <c r="H25" s="797"/>
      <c r="I25" s="797"/>
      <c r="J25" s="797"/>
      <c r="K25" s="797"/>
      <c r="L25" s="797"/>
      <c r="M25" s="797"/>
      <c r="N25" s="797"/>
      <c r="O25" s="798"/>
      <c r="P25" s="778">
        <v>9</v>
      </c>
      <c r="Q25" s="779"/>
      <c r="R25" s="779"/>
      <c r="S25" s="779"/>
      <c r="T25" s="779"/>
      <c r="U25" s="779"/>
      <c r="V25" s="780"/>
      <c r="W25" s="778">
        <v>9</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t="s">
        <v>382</v>
      </c>
      <c r="H26" s="797"/>
      <c r="I26" s="797"/>
      <c r="J26" s="797"/>
      <c r="K26" s="797"/>
      <c r="L26" s="797"/>
      <c r="M26" s="797"/>
      <c r="N26" s="797"/>
      <c r="O26" s="798"/>
      <c r="P26" s="778">
        <v>0.9</v>
      </c>
      <c r="Q26" s="779"/>
      <c r="R26" s="779"/>
      <c r="S26" s="779"/>
      <c r="T26" s="779"/>
      <c r="U26" s="779"/>
      <c r="V26" s="780"/>
      <c r="W26" s="778">
        <v>0.9</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t="s">
        <v>687</v>
      </c>
      <c r="H27" s="797"/>
      <c r="I27" s="797"/>
      <c r="J27" s="797"/>
      <c r="K27" s="797"/>
      <c r="L27" s="797"/>
      <c r="M27" s="797"/>
      <c r="N27" s="797"/>
      <c r="O27" s="798"/>
      <c r="P27" s="778">
        <v>0.5</v>
      </c>
      <c r="Q27" s="779"/>
      <c r="R27" s="779"/>
      <c r="S27" s="779"/>
      <c r="T27" s="779"/>
      <c r="U27" s="779"/>
      <c r="V27" s="780"/>
      <c r="W27" s="778">
        <v>0.5</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156</v>
      </c>
      <c r="H28" s="772"/>
      <c r="I28" s="772"/>
      <c r="J28" s="772"/>
      <c r="K28" s="772"/>
      <c r="L28" s="772"/>
      <c r="M28" s="772"/>
      <c r="N28" s="772"/>
      <c r="O28" s="773"/>
      <c r="P28" s="774">
        <f>P29-SUM(P23:P27)</f>
        <v>0.60000000000002274</v>
      </c>
      <c r="Q28" s="775"/>
      <c r="R28" s="775"/>
      <c r="S28" s="775"/>
      <c r="T28" s="775"/>
      <c r="U28" s="775"/>
      <c r="V28" s="776"/>
      <c r="W28" s="774">
        <f>W29-SUM(W23:W27)</f>
        <v>0.60000000000002274</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75</v>
      </c>
      <c r="H29" s="717"/>
      <c r="I29" s="717"/>
      <c r="J29" s="717"/>
      <c r="K29" s="717"/>
      <c r="L29" s="717"/>
      <c r="M29" s="717"/>
      <c r="N29" s="717"/>
      <c r="O29" s="718"/>
      <c r="P29" s="778">
        <f>AK13</f>
        <v>765</v>
      </c>
      <c r="Q29" s="779"/>
      <c r="R29" s="779"/>
      <c r="S29" s="779"/>
      <c r="T29" s="779"/>
      <c r="U29" s="779"/>
      <c r="V29" s="780"/>
      <c r="W29" s="781">
        <f>AR13</f>
        <v>765</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424</v>
      </c>
      <c r="B30" s="439"/>
      <c r="C30" s="439"/>
      <c r="D30" s="439"/>
      <c r="E30" s="439"/>
      <c r="F30" s="440"/>
      <c r="G30" s="441" t="s">
        <v>205</v>
      </c>
      <c r="H30" s="442"/>
      <c r="I30" s="442"/>
      <c r="J30" s="442"/>
      <c r="K30" s="442"/>
      <c r="L30" s="442"/>
      <c r="M30" s="442"/>
      <c r="N30" s="442"/>
      <c r="O30" s="443"/>
      <c r="P30" s="444" t="s">
        <v>89</v>
      </c>
      <c r="Q30" s="442"/>
      <c r="R30" s="442"/>
      <c r="S30" s="442"/>
      <c r="T30" s="442"/>
      <c r="U30" s="442"/>
      <c r="V30" s="442"/>
      <c r="W30" s="442"/>
      <c r="X30" s="443"/>
      <c r="Y30" s="445"/>
      <c r="Z30" s="446"/>
      <c r="AA30" s="447"/>
      <c r="AB30" s="448" t="s">
        <v>45</v>
      </c>
      <c r="AC30" s="449"/>
      <c r="AD30" s="450"/>
      <c r="AE30" s="448" t="s">
        <v>438</v>
      </c>
      <c r="AF30" s="449"/>
      <c r="AG30" s="449"/>
      <c r="AH30" s="450"/>
      <c r="AI30" s="451" t="s">
        <v>78</v>
      </c>
      <c r="AJ30" s="451"/>
      <c r="AK30" s="451"/>
      <c r="AL30" s="448"/>
      <c r="AM30" s="451" t="s">
        <v>534</v>
      </c>
      <c r="AN30" s="451"/>
      <c r="AO30" s="451"/>
      <c r="AP30" s="448"/>
      <c r="AQ30" s="784" t="s">
        <v>315</v>
      </c>
      <c r="AR30" s="785"/>
      <c r="AS30" s="785"/>
      <c r="AT30" s="786"/>
      <c r="AU30" s="442" t="s">
        <v>240</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v>6</v>
      </c>
      <c r="AR31" s="198"/>
      <c r="AS31" s="176" t="s">
        <v>316</v>
      </c>
      <c r="AT31" s="177"/>
      <c r="AU31" s="252">
        <v>12</v>
      </c>
      <c r="AV31" s="252"/>
      <c r="AW31" s="314" t="s">
        <v>291</v>
      </c>
      <c r="AX31" s="730"/>
    </row>
    <row r="32" spans="1:50" ht="23.25" customHeight="1" x14ac:dyDescent="0.15">
      <c r="A32" s="369"/>
      <c r="B32" s="367"/>
      <c r="C32" s="367"/>
      <c r="D32" s="367"/>
      <c r="E32" s="367"/>
      <c r="F32" s="368"/>
      <c r="G32" s="359" t="s">
        <v>744</v>
      </c>
      <c r="H32" s="360"/>
      <c r="I32" s="360"/>
      <c r="J32" s="360"/>
      <c r="K32" s="360"/>
      <c r="L32" s="360"/>
      <c r="M32" s="360"/>
      <c r="N32" s="360"/>
      <c r="O32" s="386"/>
      <c r="P32" s="99" t="s">
        <v>743</v>
      </c>
      <c r="Q32" s="99"/>
      <c r="R32" s="99"/>
      <c r="S32" s="99"/>
      <c r="T32" s="99"/>
      <c r="U32" s="99"/>
      <c r="V32" s="99"/>
      <c r="W32" s="99"/>
      <c r="X32" s="186"/>
      <c r="Y32" s="673" t="s">
        <v>52</v>
      </c>
      <c r="Z32" s="766"/>
      <c r="AA32" s="767"/>
      <c r="AB32" s="708" t="s">
        <v>700</v>
      </c>
      <c r="AC32" s="708"/>
      <c r="AD32" s="708"/>
      <c r="AE32" s="330" t="s">
        <v>461</v>
      </c>
      <c r="AF32" s="331"/>
      <c r="AG32" s="331"/>
      <c r="AH32" s="331"/>
      <c r="AI32" s="330">
        <v>4309</v>
      </c>
      <c r="AJ32" s="331"/>
      <c r="AK32" s="331"/>
      <c r="AL32" s="331"/>
      <c r="AM32" s="330">
        <v>703</v>
      </c>
      <c r="AN32" s="331"/>
      <c r="AO32" s="331"/>
      <c r="AP32" s="331"/>
      <c r="AQ32" s="195" t="s">
        <v>461</v>
      </c>
      <c r="AR32" s="196"/>
      <c r="AS32" s="196"/>
      <c r="AT32" s="197"/>
      <c r="AU32" s="331" t="s">
        <v>461</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97</v>
      </c>
      <c r="Z33" s="291"/>
      <c r="AA33" s="292"/>
      <c r="AB33" s="726" t="s">
        <v>700</v>
      </c>
      <c r="AC33" s="726"/>
      <c r="AD33" s="726"/>
      <c r="AE33" s="330" t="s">
        <v>461</v>
      </c>
      <c r="AF33" s="331"/>
      <c r="AG33" s="331"/>
      <c r="AH33" s="331"/>
      <c r="AI33" s="330" t="s">
        <v>461</v>
      </c>
      <c r="AJ33" s="331"/>
      <c r="AK33" s="331"/>
      <c r="AL33" s="331"/>
      <c r="AM33" s="330">
        <v>5099</v>
      </c>
      <c r="AN33" s="331"/>
      <c r="AO33" s="331"/>
      <c r="AP33" s="331"/>
      <c r="AQ33" s="195">
        <v>8260</v>
      </c>
      <c r="AR33" s="196"/>
      <c r="AS33" s="196"/>
      <c r="AT33" s="197"/>
      <c r="AU33" s="331">
        <v>13000</v>
      </c>
      <c r="AV33" s="331"/>
      <c r="AW33" s="331"/>
      <c r="AX33" s="418"/>
    </row>
    <row r="34" spans="1:51" ht="136.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57</v>
      </c>
      <c r="Z34" s="291"/>
      <c r="AA34" s="292"/>
      <c r="AB34" s="417" t="s">
        <v>49</v>
      </c>
      <c r="AC34" s="417"/>
      <c r="AD34" s="417"/>
      <c r="AE34" s="330" t="s">
        <v>461</v>
      </c>
      <c r="AF34" s="331"/>
      <c r="AG34" s="331"/>
      <c r="AH34" s="331"/>
      <c r="AI34" s="330" t="s">
        <v>461</v>
      </c>
      <c r="AJ34" s="331"/>
      <c r="AK34" s="331"/>
      <c r="AL34" s="331"/>
      <c r="AM34" s="330">
        <v>14</v>
      </c>
      <c r="AN34" s="331"/>
      <c r="AO34" s="331"/>
      <c r="AP34" s="331"/>
      <c r="AQ34" s="195" t="s">
        <v>461</v>
      </c>
      <c r="AR34" s="196"/>
      <c r="AS34" s="196"/>
      <c r="AT34" s="197"/>
      <c r="AU34" s="331" t="s">
        <v>461</v>
      </c>
      <c r="AV34" s="331"/>
      <c r="AW34" s="331"/>
      <c r="AX34" s="418"/>
    </row>
    <row r="35" spans="1:51" ht="23.25" customHeight="1" x14ac:dyDescent="0.15">
      <c r="A35" s="283" t="s">
        <v>264</v>
      </c>
      <c r="B35" s="284"/>
      <c r="C35" s="284"/>
      <c r="D35" s="284"/>
      <c r="E35" s="284"/>
      <c r="F35" s="285"/>
      <c r="G35" s="359" t="s">
        <v>701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424</v>
      </c>
      <c r="B37" s="411"/>
      <c r="C37" s="411"/>
      <c r="D37" s="411"/>
      <c r="E37" s="411"/>
      <c r="F37" s="412"/>
      <c r="G37" s="373" t="s">
        <v>205</v>
      </c>
      <c r="H37" s="374"/>
      <c r="I37" s="374"/>
      <c r="J37" s="374"/>
      <c r="K37" s="374"/>
      <c r="L37" s="374"/>
      <c r="M37" s="374"/>
      <c r="N37" s="374"/>
      <c r="O37" s="375"/>
      <c r="P37" s="376" t="s">
        <v>89</v>
      </c>
      <c r="Q37" s="374"/>
      <c r="R37" s="374"/>
      <c r="S37" s="374"/>
      <c r="T37" s="374"/>
      <c r="U37" s="374"/>
      <c r="V37" s="374"/>
      <c r="W37" s="374"/>
      <c r="X37" s="375"/>
      <c r="Y37" s="377"/>
      <c r="Z37" s="378"/>
      <c r="AA37" s="379"/>
      <c r="AB37" s="383" t="s">
        <v>45</v>
      </c>
      <c r="AC37" s="384"/>
      <c r="AD37" s="385"/>
      <c r="AE37" s="273" t="s">
        <v>438</v>
      </c>
      <c r="AF37" s="273"/>
      <c r="AG37" s="273"/>
      <c r="AH37" s="273"/>
      <c r="AI37" s="273" t="s">
        <v>78</v>
      </c>
      <c r="AJ37" s="273"/>
      <c r="AK37" s="273"/>
      <c r="AL37" s="273"/>
      <c r="AM37" s="273" t="s">
        <v>534</v>
      </c>
      <c r="AN37" s="273"/>
      <c r="AO37" s="273"/>
      <c r="AP37" s="273"/>
      <c r="AQ37" s="218" t="s">
        <v>315</v>
      </c>
      <c r="AR37" s="213"/>
      <c r="AS37" s="213"/>
      <c r="AT37" s="214"/>
      <c r="AU37" s="374" t="s">
        <v>240</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v>6</v>
      </c>
      <c r="AR38" s="198"/>
      <c r="AS38" s="176" t="s">
        <v>316</v>
      </c>
      <c r="AT38" s="177"/>
      <c r="AU38" s="252">
        <v>12</v>
      </c>
      <c r="AV38" s="252"/>
      <c r="AW38" s="314" t="s">
        <v>291</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52</v>
      </c>
      <c r="Z39" s="766"/>
      <c r="AA39" s="767"/>
      <c r="AB39" s="708" t="s">
        <v>700</v>
      </c>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97</v>
      </c>
      <c r="Z40" s="291"/>
      <c r="AA40" s="292"/>
      <c r="AB40" s="726" t="s">
        <v>700</v>
      </c>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62.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57</v>
      </c>
      <c r="Z41" s="291"/>
      <c r="AA41" s="292"/>
      <c r="AB41" s="417" t="s">
        <v>49</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424</v>
      </c>
      <c r="B44" s="411"/>
      <c r="C44" s="411"/>
      <c r="D44" s="411"/>
      <c r="E44" s="411"/>
      <c r="F44" s="412"/>
      <c r="G44" s="373" t="s">
        <v>205</v>
      </c>
      <c r="H44" s="374"/>
      <c r="I44" s="374"/>
      <c r="J44" s="374"/>
      <c r="K44" s="374"/>
      <c r="L44" s="374"/>
      <c r="M44" s="374"/>
      <c r="N44" s="374"/>
      <c r="O44" s="375"/>
      <c r="P44" s="376" t="s">
        <v>89</v>
      </c>
      <c r="Q44" s="374"/>
      <c r="R44" s="374"/>
      <c r="S44" s="374"/>
      <c r="T44" s="374"/>
      <c r="U44" s="374"/>
      <c r="V44" s="374"/>
      <c r="W44" s="374"/>
      <c r="X44" s="375"/>
      <c r="Y44" s="377"/>
      <c r="Z44" s="378"/>
      <c r="AA44" s="379"/>
      <c r="AB44" s="383" t="s">
        <v>45</v>
      </c>
      <c r="AC44" s="384"/>
      <c r="AD44" s="385"/>
      <c r="AE44" s="273" t="s">
        <v>438</v>
      </c>
      <c r="AF44" s="273"/>
      <c r="AG44" s="273"/>
      <c r="AH44" s="273"/>
      <c r="AI44" s="273" t="s">
        <v>78</v>
      </c>
      <c r="AJ44" s="273"/>
      <c r="AK44" s="273"/>
      <c r="AL44" s="273"/>
      <c r="AM44" s="273" t="s">
        <v>534</v>
      </c>
      <c r="AN44" s="273"/>
      <c r="AO44" s="273"/>
      <c r="AP44" s="273"/>
      <c r="AQ44" s="218" t="s">
        <v>315</v>
      </c>
      <c r="AR44" s="213"/>
      <c r="AS44" s="213"/>
      <c r="AT44" s="214"/>
      <c r="AU44" s="374" t="s">
        <v>240</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316</v>
      </c>
      <c r="AT45" s="177"/>
      <c r="AU45" s="252"/>
      <c r="AV45" s="252"/>
      <c r="AW45" s="314" t="s">
        <v>291</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52</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97</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57</v>
      </c>
      <c r="Z48" s="291"/>
      <c r="AA48" s="292"/>
      <c r="AB48" s="417" t="s">
        <v>49</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424</v>
      </c>
      <c r="B51" s="367"/>
      <c r="C51" s="367"/>
      <c r="D51" s="367"/>
      <c r="E51" s="367"/>
      <c r="F51" s="368"/>
      <c r="G51" s="373" t="s">
        <v>205</v>
      </c>
      <c r="H51" s="374"/>
      <c r="I51" s="374"/>
      <c r="J51" s="374"/>
      <c r="K51" s="374"/>
      <c r="L51" s="374"/>
      <c r="M51" s="374"/>
      <c r="N51" s="374"/>
      <c r="O51" s="375"/>
      <c r="P51" s="376" t="s">
        <v>89</v>
      </c>
      <c r="Q51" s="374"/>
      <c r="R51" s="374"/>
      <c r="S51" s="374"/>
      <c r="T51" s="374"/>
      <c r="U51" s="374"/>
      <c r="V51" s="374"/>
      <c r="W51" s="374"/>
      <c r="X51" s="375"/>
      <c r="Y51" s="377"/>
      <c r="Z51" s="378"/>
      <c r="AA51" s="379"/>
      <c r="AB51" s="383" t="s">
        <v>45</v>
      </c>
      <c r="AC51" s="384"/>
      <c r="AD51" s="385"/>
      <c r="AE51" s="273" t="s">
        <v>438</v>
      </c>
      <c r="AF51" s="273"/>
      <c r="AG51" s="273"/>
      <c r="AH51" s="273"/>
      <c r="AI51" s="273" t="s">
        <v>78</v>
      </c>
      <c r="AJ51" s="273"/>
      <c r="AK51" s="273"/>
      <c r="AL51" s="273"/>
      <c r="AM51" s="273" t="s">
        <v>534</v>
      </c>
      <c r="AN51" s="273"/>
      <c r="AO51" s="273"/>
      <c r="AP51" s="273"/>
      <c r="AQ51" s="218" t="s">
        <v>315</v>
      </c>
      <c r="AR51" s="213"/>
      <c r="AS51" s="213"/>
      <c r="AT51" s="214"/>
      <c r="AU51" s="768" t="s">
        <v>240</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316</v>
      </c>
      <c r="AT52" s="177"/>
      <c r="AU52" s="252"/>
      <c r="AV52" s="252"/>
      <c r="AW52" s="314" t="s">
        <v>291</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52</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97</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57</v>
      </c>
      <c r="Z55" s="291"/>
      <c r="AA55" s="292"/>
      <c r="AB55" s="727" t="s">
        <v>49</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424</v>
      </c>
      <c r="B58" s="367"/>
      <c r="C58" s="367"/>
      <c r="D58" s="367"/>
      <c r="E58" s="367"/>
      <c r="F58" s="368"/>
      <c r="G58" s="373" t="s">
        <v>205</v>
      </c>
      <c r="H58" s="374"/>
      <c r="I58" s="374"/>
      <c r="J58" s="374"/>
      <c r="K58" s="374"/>
      <c r="L58" s="374"/>
      <c r="M58" s="374"/>
      <c r="N58" s="374"/>
      <c r="O58" s="375"/>
      <c r="P58" s="376" t="s">
        <v>89</v>
      </c>
      <c r="Q58" s="374"/>
      <c r="R58" s="374"/>
      <c r="S58" s="374"/>
      <c r="T58" s="374"/>
      <c r="U58" s="374"/>
      <c r="V58" s="374"/>
      <c r="W58" s="374"/>
      <c r="X58" s="375"/>
      <c r="Y58" s="377"/>
      <c r="Z58" s="378"/>
      <c r="AA58" s="379"/>
      <c r="AB58" s="383" t="s">
        <v>45</v>
      </c>
      <c r="AC58" s="384"/>
      <c r="AD58" s="385"/>
      <c r="AE58" s="273" t="s">
        <v>438</v>
      </c>
      <c r="AF58" s="273"/>
      <c r="AG58" s="273"/>
      <c r="AH58" s="273"/>
      <c r="AI58" s="273" t="s">
        <v>78</v>
      </c>
      <c r="AJ58" s="273"/>
      <c r="AK58" s="273"/>
      <c r="AL58" s="273"/>
      <c r="AM58" s="273" t="s">
        <v>534</v>
      </c>
      <c r="AN58" s="273"/>
      <c r="AO58" s="273"/>
      <c r="AP58" s="273"/>
      <c r="AQ58" s="218" t="s">
        <v>315</v>
      </c>
      <c r="AR58" s="213"/>
      <c r="AS58" s="213"/>
      <c r="AT58" s="214"/>
      <c r="AU58" s="768" t="s">
        <v>240</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316</v>
      </c>
      <c r="AT59" s="177"/>
      <c r="AU59" s="252"/>
      <c r="AV59" s="252"/>
      <c r="AW59" s="314" t="s">
        <v>291</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52</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97</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57</v>
      </c>
      <c r="Z62" s="291"/>
      <c r="AA62" s="292"/>
      <c r="AB62" s="417" t="s">
        <v>49</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278</v>
      </c>
      <c r="B65" s="350"/>
      <c r="C65" s="350"/>
      <c r="D65" s="350"/>
      <c r="E65" s="350"/>
      <c r="F65" s="351"/>
      <c r="G65" s="390"/>
      <c r="H65" s="173" t="s">
        <v>205</v>
      </c>
      <c r="I65" s="173"/>
      <c r="J65" s="173"/>
      <c r="K65" s="173"/>
      <c r="L65" s="173"/>
      <c r="M65" s="173"/>
      <c r="N65" s="173"/>
      <c r="O65" s="174"/>
      <c r="P65" s="181" t="s">
        <v>89</v>
      </c>
      <c r="Q65" s="173"/>
      <c r="R65" s="173"/>
      <c r="S65" s="173"/>
      <c r="T65" s="173"/>
      <c r="U65" s="173"/>
      <c r="V65" s="174"/>
      <c r="W65" s="392" t="s">
        <v>119</v>
      </c>
      <c r="X65" s="393"/>
      <c r="Y65" s="396"/>
      <c r="Z65" s="396"/>
      <c r="AA65" s="397"/>
      <c r="AB65" s="181" t="s">
        <v>45</v>
      </c>
      <c r="AC65" s="173"/>
      <c r="AD65" s="174"/>
      <c r="AE65" s="273" t="s">
        <v>438</v>
      </c>
      <c r="AF65" s="273"/>
      <c r="AG65" s="273"/>
      <c r="AH65" s="273"/>
      <c r="AI65" s="273" t="s">
        <v>78</v>
      </c>
      <c r="AJ65" s="273"/>
      <c r="AK65" s="273"/>
      <c r="AL65" s="273"/>
      <c r="AM65" s="273" t="s">
        <v>534</v>
      </c>
      <c r="AN65" s="273"/>
      <c r="AO65" s="273"/>
      <c r="AP65" s="273"/>
      <c r="AQ65" s="181" t="s">
        <v>315</v>
      </c>
      <c r="AR65" s="173"/>
      <c r="AS65" s="173"/>
      <c r="AT65" s="174"/>
      <c r="AU65" s="203" t="s">
        <v>240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316</v>
      </c>
      <c r="AT66" s="177"/>
      <c r="AU66" s="252"/>
      <c r="AV66" s="252"/>
      <c r="AW66" s="176" t="s">
        <v>291</v>
      </c>
      <c r="AX66" s="206"/>
      <c r="AY66">
        <f t="shared" ref="AY66:AY72" si="4">$AY$65</f>
        <v>0</v>
      </c>
    </row>
    <row r="67" spans="1:51" ht="23.25" hidden="1" customHeight="1" x14ac:dyDescent="0.15">
      <c r="A67" s="333"/>
      <c r="B67" s="334"/>
      <c r="C67" s="334"/>
      <c r="D67" s="334"/>
      <c r="E67" s="334"/>
      <c r="F67" s="335"/>
      <c r="G67" s="357" t="s">
        <v>320</v>
      </c>
      <c r="H67" s="398"/>
      <c r="I67" s="399"/>
      <c r="J67" s="399"/>
      <c r="K67" s="399"/>
      <c r="L67" s="399"/>
      <c r="M67" s="399"/>
      <c r="N67" s="399"/>
      <c r="O67" s="400"/>
      <c r="P67" s="398"/>
      <c r="Q67" s="399"/>
      <c r="R67" s="399"/>
      <c r="S67" s="399"/>
      <c r="T67" s="399"/>
      <c r="U67" s="399"/>
      <c r="V67" s="400"/>
      <c r="W67" s="404"/>
      <c r="X67" s="405"/>
      <c r="Y67" s="208" t="s">
        <v>52</v>
      </c>
      <c r="Z67" s="208"/>
      <c r="AA67" s="209"/>
      <c r="AB67" s="764" t="s">
        <v>93</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97</v>
      </c>
      <c r="Z68" s="192"/>
      <c r="AA68" s="193"/>
      <c r="AB68" s="765" t="s">
        <v>93</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57</v>
      </c>
      <c r="Z69" s="192"/>
      <c r="AA69" s="193"/>
      <c r="AB69" s="762" t="s">
        <v>49</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429</v>
      </c>
      <c r="B70" s="334"/>
      <c r="C70" s="334"/>
      <c r="D70" s="334"/>
      <c r="E70" s="334"/>
      <c r="F70" s="335"/>
      <c r="G70" s="339" t="s">
        <v>313</v>
      </c>
      <c r="H70" s="340"/>
      <c r="I70" s="340"/>
      <c r="J70" s="340"/>
      <c r="K70" s="340"/>
      <c r="L70" s="340"/>
      <c r="M70" s="340"/>
      <c r="N70" s="340"/>
      <c r="O70" s="340"/>
      <c r="P70" s="340"/>
      <c r="Q70" s="340"/>
      <c r="R70" s="340"/>
      <c r="S70" s="340"/>
      <c r="T70" s="340"/>
      <c r="U70" s="340"/>
      <c r="V70" s="340"/>
      <c r="W70" s="343" t="s">
        <v>442</v>
      </c>
      <c r="X70" s="344"/>
      <c r="Y70" s="208" t="s">
        <v>52</v>
      </c>
      <c r="Z70" s="208"/>
      <c r="AA70" s="209"/>
      <c r="AB70" s="764" t="s">
        <v>93</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97</v>
      </c>
      <c r="Z71" s="192"/>
      <c r="AA71" s="193"/>
      <c r="AB71" s="765" t="s">
        <v>93</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57</v>
      </c>
      <c r="Z72" s="192"/>
      <c r="AA72" s="193"/>
      <c r="AB72" s="762" t="s">
        <v>49</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278</v>
      </c>
      <c r="B73" s="350"/>
      <c r="C73" s="350"/>
      <c r="D73" s="350"/>
      <c r="E73" s="350"/>
      <c r="F73" s="351"/>
      <c r="G73" s="352"/>
      <c r="H73" s="173" t="s">
        <v>205</v>
      </c>
      <c r="I73" s="173"/>
      <c r="J73" s="173"/>
      <c r="K73" s="173"/>
      <c r="L73" s="173"/>
      <c r="M73" s="173"/>
      <c r="N73" s="173"/>
      <c r="O73" s="174"/>
      <c r="P73" s="181" t="s">
        <v>89</v>
      </c>
      <c r="Q73" s="173"/>
      <c r="R73" s="173"/>
      <c r="S73" s="173"/>
      <c r="T73" s="173"/>
      <c r="U73" s="173"/>
      <c r="V73" s="173"/>
      <c r="W73" s="173"/>
      <c r="X73" s="174"/>
      <c r="Y73" s="354"/>
      <c r="Z73" s="355"/>
      <c r="AA73" s="356"/>
      <c r="AB73" s="181" t="s">
        <v>45</v>
      </c>
      <c r="AC73" s="173"/>
      <c r="AD73" s="174"/>
      <c r="AE73" s="273" t="s">
        <v>438</v>
      </c>
      <c r="AF73" s="273"/>
      <c r="AG73" s="273"/>
      <c r="AH73" s="273"/>
      <c r="AI73" s="273" t="s">
        <v>78</v>
      </c>
      <c r="AJ73" s="273"/>
      <c r="AK73" s="273"/>
      <c r="AL73" s="273"/>
      <c r="AM73" s="273" t="s">
        <v>534</v>
      </c>
      <c r="AN73" s="273"/>
      <c r="AO73" s="273"/>
      <c r="AP73" s="273"/>
      <c r="AQ73" s="181" t="s">
        <v>315</v>
      </c>
      <c r="AR73" s="173"/>
      <c r="AS73" s="173"/>
      <c r="AT73" s="174"/>
      <c r="AU73" s="245" t="s">
        <v>240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316</v>
      </c>
      <c r="AT74" s="177"/>
      <c r="AU74" s="205"/>
      <c r="AV74" s="198"/>
      <c r="AW74" s="176" t="s">
        <v>291</v>
      </c>
      <c r="AX74" s="206"/>
      <c r="AY74">
        <f>$AY$73</f>
        <v>0</v>
      </c>
    </row>
    <row r="75" spans="1:51" ht="23.25" hidden="1" customHeight="1" x14ac:dyDescent="0.15">
      <c r="A75" s="333"/>
      <c r="B75" s="334"/>
      <c r="C75" s="334"/>
      <c r="D75" s="334"/>
      <c r="E75" s="334"/>
      <c r="F75" s="335"/>
      <c r="G75" s="357" t="s">
        <v>320</v>
      </c>
      <c r="H75" s="99"/>
      <c r="I75" s="99"/>
      <c r="J75" s="99"/>
      <c r="K75" s="99"/>
      <c r="L75" s="99"/>
      <c r="M75" s="99"/>
      <c r="N75" s="99"/>
      <c r="O75" s="186"/>
      <c r="P75" s="99"/>
      <c r="Q75" s="99"/>
      <c r="R75" s="99"/>
      <c r="S75" s="99"/>
      <c r="T75" s="99"/>
      <c r="U75" s="99"/>
      <c r="V75" s="99"/>
      <c r="W75" s="99"/>
      <c r="X75" s="186"/>
      <c r="Y75" s="207" t="s">
        <v>52</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97</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57</v>
      </c>
      <c r="Z77" s="173"/>
      <c r="AA77" s="174"/>
      <c r="AB77" s="194" t="s">
        <v>49</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298</v>
      </c>
      <c r="B78" s="757"/>
      <c r="C78" s="757"/>
      <c r="D78" s="757"/>
      <c r="E78" s="337" t="s">
        <v>43</v>
      </c>
      <c r="F78" s="338"/>
      <c r="G78" s="14" t="s">
        <v>313</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257</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423</v>
      </c>
      <c r="AP79" s="734"/>
      <c r="AQ79" s="734"/>
      <c r="AR79" s="38"/>
      <c r="AS79" s="733"/>
      <c r="AT79" s="734"/>
      <c r="AU79" s="734"/>
      <c r="AV79" s="734"/>
      <c r="AW79" s="734"/>
      <c r="AX79" s="735"/>
      <c r="AY79">
        <f>COUNTIF($AR$79,"☑")</f>
        <v>0</v>
      </c>
    </row>
    <row r="80" spans="1:51" ht="18.75" hidden="1" customHeight="1" x14ac:dyDescent="0.15">
      <c r="A80" s="140" t="s">
        <v>199</v>
      </c>
      <c r="B80" s="736" t="s">
        <v>340</v>
      </c>
      <c r="C80" s="737"/>
      <c r="D80" s="737"/>
      <c r="E80" s="737"/>
      <c r="F80" s="738"/>
      <c r="G80" s="311" t="s">
        <v>54</v>
      </c>
      <c r="H80" s="311"/>
      <c r="I80" s="311"/>
      <c r="J80" s="311"/>
      <c r="K80" s="311"/>
      <c r="L80" s="311"/>
      <c r="M80" s="311"/>
      <c r="N80" s="311"/>
      <c r="O80" s="311"/>
      <c r="P80" s="311"/>
      <c r="Q80" s="311"/>
      <c r="R80" s="311"/>
      <c r="S80" s="311"/>
      <c r="T80" s="311"/>
      <c r="U80" s="311"/>
      <c r="V80" s="311"/>
      <c r="W80" s="311"/>
      <c r="X80" s="311"/>
      <c r="Y80" s="311"/>
      <c r="Z80" s="311"/>
      <c r="AA80" s="312"/>
      <c r="AB80" s="316" t="s">
        <v>178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255</v>
      </c>
      <c r="C85" s="306"/>
      <c r="D85" s="306"/>
      <c r="E85" s="306"/>
      <c r="F85" s="307"/>
      <c r="G85" s="310" t="s">
        <v>31</v>
      </c>
      <c r="H85" s="311"/>
      <c r="I85" s="311"/>
      <c r="J85" s="311"/>
      <c r="K85" s="311"/>
      <c r="L85" s="311"/>
      <c r="M85" s="311"/>
      <c r="N85" s="311"/>
      <c r="O85" s="312"/>
      <c r="P85" s="316" t="s">
        <v>116</v>
      </c>
      <c r="Q85" s="311"/>
      <c r="R85" s="311"/>
      <c r="S85" s="311"/>
      <c r="T85" s="311"/>
      <c r="U85" s="311"/>
      <c r="V85" s="311"/>
      <c r="W85" s="311"/>
      <c r="X85" s="312"/>
      <c r="Y85" s="178"/>
      <c r="Z85" s="179"/>
      <c r="AA85" s="180"/>
      <c r="AB85" s="297" t="s">
        <v>45</v>
      </c>
      <c r="AC85" s="298"/>
      <c r="AD85" s="299"/>
      <c r="AE85" s="273" t="s">
        <v>438</v>
      </c>
      <c r="AF85" s="273"/>
      <c r="AG85" s="273"/>
      <c r="AH85" s="273"/>
      <c r="AI85" s="273" t="s">
        <v>78</v>
      </c>
      <c r="AJ85" s="273"/>
      <c r="AK85" s="273"/>
      <c r="AL85" s="273"/>
      <c r="AM85" s="273" t="s">
        <v>534</v>
      </c>
      <c r="AN85" s="273"/>
      <c r="AO85" s="273"/>
      <c r="AP85" s="273"/>
      <c r="AQ85" s="181" t="s">
        <v>315</v>
      </c>
      <c r="AR85" s="173"/>
      <c r="AS85" s="173"/>
      <c r="AT85" s="174"/>
      <c r="AU85" s="728" t="s">
        <v>240</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316</v>
      </c>
      <c r="AT86" s="177"/>
      <c r="AU86" s="252"/>
      <c r="AV86" s="252"/>
      <c r="AW86" s="314" t="s">
        <v>291</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13</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97</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57</v>
      </c>
      <c r="Z89" s="293"/>
      <c r="AA89" s="294"/>
      <c r="AB89" s="727" t="s">
        <v>49</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255</v>
      </c>
      <c r="C90" s="306"/>
      <c r="D90" s="306"/>
      <c r="E90" s="306"/>
      <c r="F90" s="307"/>
      <c r="G90" s="310" t="s">
        <v>31</v>
      </c>
      <c r="H90" s="311"/>
      <c r="I90" s="311"/>
      <c r="J90" s="311"/>
      <c r="K90" s="311"/>
      <c r="L90" s="311"/>
      <c r="M90" s="311"/>
      <c r="N90" s="311"/>
      <c r="O90" s="312"/>
      <c r="P90" s="316" t="s">
        <v>116</v>
      </c>
      <c r="Q90" s="311"/>
      <c r="R90" s="311"/>
      <c r="S90" s="311"/>
      <c r="T90" s="311"/>
      <c r="U90" s="311"/>
      <c r="V90" s="311"/>
      <c r="W90" s="311"/>
      <c r="X90" s="312"/>
      <c r="Y90" s="178"/>
      <c r="Z90" s="179"/>
      <c r="AA90" s="180"/>
      <c r="AB90" s="297" t="s">
        <v>45</v>
      </c>
      <c r="AC90" s="298"/>
      <c r="AD90" s="299"/>
      <c r="AE90" s="273" t="s">
        <v>438</v>
      </c>
      <c r="AF90" s="273"/>
      <c r="AG90" s="273"/>
      <c r="AH90" s="273"/>
      <c r="AI90" s="273" t="s">
        <v>78</v>
      </c>
      <c r="AJ90" s="273"/>
      <c r="AK90" s="273"/>
      <c r="AL90" s="273"/>
      <c r="AM90" s="273" t="s">
        <v>534</v>
      </c>
      <c r="AN90" s="273"/>
      <c r="AO90" s="273"/>
      <c r="AP90" s="273"/>
      <c r="AQ90" s="181" t="s">
        <v>315</v>
      </c>
      <c r="AR90" s="173"/>
      <c r="AS90" s="173"/>
      <c r="AT90" s="174"/>
      <c r="AU90" s="728" t="s">
        <v>240</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316</v>
      </c>
      <c r="AT91" s="177"/>
      <c r="AU91" s="252"/>
      <c r="AV91" s="252"/>
      <c r="AW91" s="314" t="s">
        <v>291</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13</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97</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57</v>
      </c>
      <c r="Z94" s="293"/>
      <c r="AA94" s="294"/>
      <c r="AB94" s="727" t="s">
        <v>49</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255</v>
      </c>
      <c r="C95" s="306"/>
      <c r="D95" s="306"/>
      <c r="E95" s="306"/>
      <c r="F95" s="307"/>
      <c r="G95" s="310" t="s">
        <v>31</v>
      </c>
      <c r="H95" s="311"/>
      <c r="I95" s="311"/>
      <c r="J95" s="311"/>
      <c r="K95" s="311"/>
      <c r="L95" s="311"/>
      <c r="M95" s="311"/>
      <c r="N95" s="311"/>
      <c r="O95" s="312"/>
      <c r="P95" s="316" t="s">
        <v>116</v>
      </c>
      <c r="Q95" s="311"/>
      <c r="R95" s="311"/>
      <c r="S95" s="311"/>
      <c r="T95" s="311"/>
      <c r="U95" s="311"/>
      <c r="V95" s="311"/>
      <c r="W95" s="311"/>
      <c r="X95" s="312"/>
      <c r="Y95" s="178"/>
      <c r="Z95" s="179"/>
      <c r="AA95" s="180"/>
      <c r="AB95" s="297" t="s">
        <v>45</v>
      </c>
      <c r="AC95" s="298"/>
      <c r="AD95" s="299"/>
      <c r="AE95" s="273" t="s">
        <v>438</v>
      </c>
      <c r="AF95" s="273"/>
      <c r="AG95" s="273"/>
      <c r="AH95" s="273"/>
      <c r="AI95" s="273" t="s">
        <v>78</v>
      </c>
      <c r="AJ95" s="273"/>
      <c r="AK95" s="273"/>
      <c r="AL95" s="273"/>
      <c r="AM95" s="273" t="s">
        <v>534</v>
      </c>
      <c r="AN95" s="273"/>
      <c r="AO95" s="273"/>
      <c r="AP95" s="273"/>
      <c r="AQ95" s="181" t="s">
        <v>315</v>
      </c>
      <c r="AR95" s="173"/>
      <c r="AS95" s="173"/>
      <c r="AT95" s="174"/>
      <c r="AU95" s="728" t="s">
        <v>240</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316</v>
      </c>
      <c r="AT96" s="177"/>
      <c r="AU96" s="252"/>
      <c r="AV96" s="252"/>
      <c r="AW96" s="314" t="s">
        <v>291</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97</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57</v>
      </c>
      <c r="Z99" s="714"/>
      <c r="AA99" s="715"/>
      <c r="AB99" s="716" t="s">
        <v>49</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425</v>
      </c>
      <c r="B100" s="275"/>
      <c r="C100" s="275"/>
      <c r="D100" s="275"/>
      <c r="E100" s="275"/>
      <c r="F100" s="276"/>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45</v>
      </c>
      <c r="AC100" s="697"/>
      <c r="AD100" s="697"/>
      <c r="AE100" s="698" t="s">
        <v>438</v>
      </c>
      <c r="AF100" s="699"/>
      <c r="AG100" s="699"/>
      <c r="AH100" s="700"/>
      <c r="AI100" s="698" t="s">
        <v>78</v>
      </c>
      <c r="AJ100" s="699"/>
      <c r="AK100" s="699"/>
      <c r="AL100" s="700"/>
      <c r="AM100" s="698" t="s">
        <v>534</v>
      </c>
      <c r="AN100" s="699"/>
      <c r="AO100" s="699"/>
      <c r="AP100" s="700"/>
      <c r="AQ100" s="701" t="s">
        <v>166</v>
      </c>
      <c r="AR100" s="702"/>
      <c r="AS100" s="702"/>
      <c r="AT100" s="703"/>
      <c r="AU100" s="701" t="s">
        <v>295</v>
      </c>
      <c r="AV100" s="702"/>
      <c r="AW100" s="702"/>
      <c r="AX100" s="704"/>
    </row>
    <row r="101" spans="1:51" ht="23.25" customHeight="1" x14ac:dyDescent="0.15">
      <c r="A101" s="277"/>
      <c r="B101" s="278"/>
      <c r="C101" s="278"/>
      <c r="D101" s="278"/>
      <c r="E101" s="278"/>
      <c r="F101" s="279"/>
      <c r="G101" s="99" t="s">
        <v>688</v>
      </c>
      <c r="H101" s="99"/>
      <c r="I101" s="99"/>
      <c r="J101" s="99"/>
      <c r="K101" s="99"/>
      <c r="L101" s="99"/>
      <c r="M101" s="99"/>
      <c r="N101" s="99"/>
      <c r="O101" s="99"/>
      <c r="P101" s="99"/>
      <c r="Q101" s="99"/>
      <c r="R101" s="99"/>
      <c r="S101" s="99"/>
      <c r="T101" s="99"/>
      <c r="U101" s="99"/>
      <c r="V101" s="99"/>
      <c r="W101" s="99"/>
      <c r="X101" s="186"/>
      <c r="Y101" s="705" t="s">
        <v>58</v>
      </c>
      <c r="Z101" s="706"/>
      <c r="AA101" s="707"/>
      <c r="AB101" s="708" t="s">
        <v>675</v>
      </c>
      <c r="AC101" s="708"/>
      <c r="AD101" s="708"/>
      <c r="AE101" s="671">
        <v>40</v>
      </c>
      <c r="AF101" s="671"/>
      <c r="AG101" s="671"/>
      <c r="AH101" s="671"/>
      <c r="AI101" s="671">
        <v>31</v>
      </c>
      <c r="AJ101" s="671"/>
      <c r="AK101" s="671"/>
      <c r="AL101" s="671"/>
      <c r="AM101" s="671">
        <v>35</v>
      </c>
      <c r="AN101" s="671"/>
      <c r="AO101" s="671"/>
      <c r="AP101" s="671"/>
      <c r="AQ101" s="671" t="s">
        <v>461</v>
      </c>
      <c r="AR101" s="671"/>
      <c r="AS101" s="671"/>
      <c r="AT101" s="671"/>
      <c r="AU101" s="330" t="s">
        <v>461</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129</v>
      </c>
      <c r="Z102" s="674"/>
      <c r="AA102" s="675"/>
      <c r="AB102" s="708" t="s">
        <v>675</v>
      </c>
      <c r="AC102" s="708"/>
      <c r="AD102" s="708"/>
      <c r="AE102" s="671">
        <v>37</v>
      </c>
      <c r="AF102" s="671"/>
      <c r="AG102" s="671"/>
      <c r="AH102" s="671"/>
      <c r="AI102" s="671">
        <v>34</v>
      </c>
      <c r="AJ102" s="671"/>
      <c r="AK102" s="671"/>
      <c r="AL102" s="671"/>
      <c r="AM102" s="671">
        <v>25</v>
      </c>
      <c r="AN102" s="671"/>
      <c r="AO102" s="671"/>
      <c r="AP102" s="671"/>
      <c r="AQ102" s="671">
        <v>25</v>
      </c>
      <c r="AR102" s="671"/>
      <c r="AS102" s="671"/>
      <c r="AT102" s="671"/>
      <c r="AU102" s="709" t="s">
        <v>461</v>
      </c>
      <c r="AV102" s="710"/>
      <c r="AW102" s="710"/>
      <c r="AX102" s="711"/>
    </row>
    <row r="103" spans="1:51" ht="31.5" hidden="1" customHeight="1" x14ac:dyDescent="0.15">
      <c r="A103" s="283" t="s">
        <v>425</v>
      </c>
      <c r="B103" s="284"/>
      <c r="C103" s="284"/>
      <c r="D103" s="284"/>
      <c r="E103" s="284"/>
      <c r="F103" s="285"/>
      <c r="G103" s="293" t="s">
        <v>8</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438</v>
      </c>
      <c r="AF103" s="273"/>
      <c r="AG103" s="273"/>
      <c r="AH103" s="273"/>
      <c r="AI103" s="273" t="s">
        <v>78</v>
      </c>
      <c r="AJ103" s="273"/>
      <c r="AK103" s="273"/>
      <c r="AL103" s="273"/>
      <c r="AM103" s="273" t="s">
        <v>534</v>
      </c>
      <c r="AN103" s="273"/>
      <c r="AO103" s="273"/>
      <c r="AP103" s="273"/>
      <c r="AQ103" s="684" t="s">
        <v>166</v>
      </c>
      <c r="AR103" s="685"/>
      <c r="AS103" s="685"/>
      <c r="AT103" s="685"/>
      <c r="AU103" s="684" t="s">
        <v>295</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58</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129</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425</v>
      </c>
      <c r="B106" s="284"/>
      <c r="C106" s="284"/>
      <c r="D106" s="284"/>
      <c r="E106" s="284"/>
      <c r="F106" s="285"/>
      <c r="G106" s="293" t="s">
        <v>8</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438</v>
      </c>
      <c r="AF106" s="273"/>
      <c r="AG106" s="273"/>
      <c r="AH106" s="273"/>
      <c r="AI106" s="273" t="s">
        <v>78</v>
      </c>
      <c r="AJ106" s="273"/>
      <c r="AK106" s="273"/>
      <c r="AL106" s="273"/>
      <c r="AM106" s="273" t="s">
        <v>534</v>
      </c>
      <c r="AN106" s="273"/>
      <c r="AO106" s="273"/>
      <c r="AP106" s="273"/>
      <c r="AQ106" s="684" t="s">
        <v>166</v>
      </c>
      <c r="AR106" s="685"/>
      <c r="AS106" s="685"/>
      <c r="AT106" s="685"/>
      <c r="AU106" s="684" t="s">
        <v>295</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58</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129</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425</v>
      </c>
      <c r="B109" s="284"/>
      <c r="C109" s="284"/>
      <c r="D109" s="284"/>
      <c r="E109" s="284"/>
      <c r="F109" s="285"/>
      <c r="G109" s="293" t="s">
        <v>8</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438</v>
      </c>
      <c r="AF109" s="273"/>
      <c r="AG109" s="273"/>
      <c r="AH109" s="273"/>
      <c r="AI109" s="273" t="s">
        <v>78</v>
      </c>
      <c r="AJ109" s="273"/>
      <c r="AK109" s="273"/>
      <c r="AL109" s="273"/>
      <c r="AM109" s="273" t="s">
        <v>534</v>
      </c>
      <c r="AN109" s="273"/>
      <c r="AO109" s="273"/>
      <c r="AP109" s="273"/>
      <c r="AQ109" s="684" t="s">
        <v>166</v>
      </c>
      <c r="AR109" s="685"/>
      <c r="AS109" s="685"/>
      <c r="AT109" s="685"/>
      <c r="AU109" s="684" t="s">
        <v>295</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58</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129</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425</v>
      </c>
      <c r="B112" s="284"/>
      <c r="C112" s="284"/>
      <c r="D112" s="284"/>
      <c r="E112" s="284"/>
      <c r="F112" s="285"/>
      <c r="G112" s="293" t="s">
        <v>8</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438</v>
      </c>
      <c r="AF112" s="273"/>
      <c r="AG112" s="273"/>
      <c r="AH112" s="273"/>
      <c r="AI112" s="273" t="s">
        <v>78</v>
      </c>
      <c r="AJ112" s="273"/>
      <c r="AK112" s="273"/>
      <c r="AL112" s="273"/>
      <c r="AM112" s="273" t="s">
        <v>534</v>
      </c>
      <c r="AN112" s="273"/>
      <c r="AO112" s="273"/>
      <c r="AP112" s="273"/>
      <c r="AQ112" s="684" t="s">
        <v>166</v>
      </c>
      <c r="AR112" s="685"/>
      <c r="AS112" s="685"/>
      <c r="AT112" s="685"/>
      <c r="AU112" s="684" t="s">
        <v>295</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58</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129</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59</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45</v>
      </c>
      <c r="AC115" s="291"/>
      <c r="AD115" s="292"/>
      <c r="AE115" s="273" t="s">
        <v>438</v>
      </c>
      <c r="AF115" s="273"/>
      <c r="AG115" s="273"/>
      <c r="AH115" s="273"/>
      <c r="AI115" s="273" t="s">
        <v>78</v>
      </c>
      <c r="AJ115" s="273"/>
      <c r="AK115" s="273"/>
      <c r="AL115" s="273"/>
      <c r="AM115" s="273" t="s">
        <v>534</v>
      </c>
      <c r="AN115" s="273"/>
      <c r="AO115" s="273"/>
      <c r="AP115" s="273"/>
      <c r="AQ115" s="665" t="s">
        <v>553</v>
      </c>
      <c r="AR115" s="666"/>
      <c r="AS115" s="666"/>
      <c r="AT115" s="666"/>
      <c r="AU115" s="666"/>
      <c r="AV115" s="666"/>
      <c r="AW115" s="666"/>
      <c r="AX115" s="667"/>
    </row>
    <row r="116" spans="1:51" ht="23.25" customHeight="1" x14ac:dyDescent="0.15">
      <c r="A116" s="261"/>
      <c r="B116" s="259"/>
      <c r="C116" s="259"/>
      <c r="D116" s="259"/>
      <c r="E116" s="259"/>
      <c r="F116" s="260"/>
      <c r="G116" s="265" t="s">
        <v>745</v>
      </c>
      <c r="H116" s="265"/>
      <c r="I116" s="265"/>
      <c r="J116" s="265"/>
      <c r="K116" s="265"/>
      <c r="L116" s="265"/>
      <c r="M116" s="265"/>
      <c r="N116" s="265"/>
      <c r="O116" s="265"/>
      <c r="P116" s="265"/>
      <c r="Q116" s="265"/>
      <c r="R116" s="265"/>
      <c r="S116" s="265"/>
      <c r="T116" s="265"/>
      <c r="U116" s="265"/>
      <c r="V116" s="265"/>
      <c r="W116" s="265"/>
      <c r="X116" s="265"/>
      <c r="Y116" s="668" t="s">
        <v>41</v>
      </c>
      <c r="Z116" s="669"/>
      <c r="AA116" s="670"/>
      <c r="AB116" s="327" t="s">
        <v>409</v>
      </c>
      <c r="AC116" s="328"/>
      <c r="AD116" s="329"/>
      <c r="AE116" s="671">
        <v>3337</v>
      </c>
      <c r="AF116" s="671"/>
      <c r="AG116" s="671"/>
      <c r="AH116" s="671"/>
      <c r="AI116" s="671">
        <v>3264</v>
      </c>
      <c r="AJ116" s="671"/>
      <c r="AK116" s="671"/>
      <c r="AL116" s="671"/>
      <c r="AM116" s="671">
        <v>1883</v>
      </c>
      <c r="AN116" s="671"/>
      <c r="AO116" s="671"/>
      <c r="AP116" s="671"/>
      <c r="AQ116" s="330">
        <v>2636</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104</v>
      </c>
      <c r="Z117" s="674"/>
      <c r="AA117" s="675"/>
      <c r="AB117" s="676" t="s">
        <v>319</v>
      </c>
      <c r="AC117" s="677"/>
      <c r="AD117" s="678"/>
      <c r="AE117" s="679" t="s">
        <v>689</v>
      </c>
      <c r="AF117" s="679"/>
      <c r="AG117" s="679"/>
      <c r="AH117" s="679"/>
      <c r="AI117" s="679" t="s">
        <v>690</v>
      </c>
      <c r="AJ117" s="679"/>
      <c r="AK117" s="679"/>
      <c r="AL117" s="679"/>
      <c r="AM117" s="679" t="s">
        <v>762</v>
      </c>
      <c r="AN117" s="679"/>
      <c r="AO117" s="679"/>
      <c r="AP117" s="679"/>
      <c r="AQ117" s="679" t="s">
        <v>691</v>
      </c>
      <c r="AR117" s="679"/>
      <c r="AS117" s="679"/>
      <c r="AT117" s="679"/>
      <c r="AU117" s="679"/>
      <c r="AV117" s="679"/>
      <c r="AW117" s="679"/>
      <c r="AX117" s="680"/>
    </row>
    <row r="118" spans="1:51" ht="23.25" hidden="1" customHeight="1" x14ac:dyDescent="0.15">
      <c r="A118" s="286" t="s">
        <v>41</v>
      </c>
      <c r="B118" s="287"/>
      <c r="C118" s="287"/>
      <c r="D118" s="287"/>
      <c r="E118" s="287"/>
      <c r="F118" s="288"/>
      <c r="G118" s="291" t="s">
        <v>59</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45</v>
      </c>
      <c r="AC118" s="291"/>
      <c r="AD118" s="292"/>
      <c r="AE118" s="273" t="s">
        <v>438</v>
      </c>
      <c r="AF118" s="273"/>
      <c r="AG118" s="273"/>
      <c r="AH118" s="273"/>
      <c r="AI118" s="273" t="s">
        <v>78</v>
      </c>
      <c r="AJ118" s="273"/>
      <c r="AK118" s="273"/>
      <c r="AL118" s="273"/>
      <c r="AM118" s="273" t="s">
        <v>534</v>
      </c>
      <c r="AN118" s="273"/>
      <c r="AO118" s="273"/>
      <c r="AP118" s="273"/>
      <c r="AQ118" s="665" t="s">
        <v>553</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433</v>
      </c>
      <c r="H119" s="265"/>
      <c r="I119" s="265"/>
      <c r="J119" s="265"/>
      <c r="K119" s="265"/>
      <c r="L119" s="265"/>
      <c r="M119" s="265"/>
      <c r="N119" s="265"/>
      <c r="O119" s="265"/>
      <c r="P119" s="265"/>
      <c r="Q119" s="265"/>
      <c r="R119" s="265"/>
      <c r="S119" s="265"/>
      <c r="T119" s="265"/>
      <c r="U119" s="265"/>
      <c r="V119" s="265"/>
      <c r="W119" s="265"/>
      <c r="X119" s="265"/>
      <c r="Y119" s="668" t="s">
        <v>41</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104</v>
      </c>
      <c r="Z120" s="674"/>
      <c r="AA120" s="675"/>
      <c r="AB120" s="676" t="s">
        <v>115</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41</v>
      </c>
      <c r="B121" s="287"/>
      <c r="C121" s="287"/>
      <c r="D121" s="287"/>
      <c r="E121" s="287"/>
      <c r="F121" s="288"/>
      <c r="G121" s="291" t="s">
        <v>59</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45</v>
      </c>
      <c r="AC121" s="291"/>
      <c r="AD121" s="292"/>
      <c r="AE121" s="273" t="s">
        <v>438</v>
      </c>
      <c r="AF121" s="273"/>
      <c r="AG121" s="273"/>
      <c r="AH121" s="273"/>
      <c r="AI121" s="273" t="s">
        <v>78</v>
      </c>
      <c r="AJ121" s="273"/>
      <c r="AK121" s="273"/>
      <c r="AL121" s="273"/>
      <c r="AM121" s="273" t="s">
        <v>534</v>
      </c>
      <c r="AN121" s="273"/>
      <c r="AO121" s="273"/>
      <c r="AP121" s="273"/>
      <c r="AQ121" s="665" t="s">
        <v>553</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195</v>
      </c>
      <c r="H122" s="265"/>
      <c r="I122" s="265"/>
      <c r="J122" s="265"/>
      <c r="K122" s="265"/>
      <c r="L122" s="265"/>
      <c r="M122" s="265"/>
      <c r="N122" s="265"/>
      <c r="O122" s="265"/>
      <c r="P122" s="265"/>
      <c r="Q122" s="265"/>
      <c r="R122" s="265"/>
      <c r="S122" s="265"/>
      <c r="T122" s="265"/>
      <c r="U122" s="265"/>
      <c r="V122" s="265"/>
      <c r="W122" s="265"/>
      <c r="X122" s="265"/>
      <c r="Y122" s="668" t="s">
        <v>41</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104</v>
      </c>
      <c r="Z123" s="674"/>
      <c r="AA123" s="675"/>
      <c r="AB123" s="676" t="s">
        <v>115</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41</v>
      </c>
      <c r="B124" s="287"/>
      <c r="C124" s="287"/>
      <c r="D124" s="287"/>
      <c r="E124" s="287"/>
      <c r="F124" s="288"/>
      <c r="G124" s="291" t="s">
        <v>59</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45</v>
      </c>
      <c r="AC124" s="291"/>
      <c r="AD124" s="292"/>
      <c r="AE124" s="273" t="s">
        <v>438</v>
      </c>
      <c r="AF124" s="273"/>
      <c r="AG124" s="273"/>
      <c r="AH124" s="273"/>
      <c r="AI124" s="273" t="s">
        <v>78</v>
      </c>
      <c r="AJ124" s="273"/>
      <c r="AK124" s="273"/>
      <c r="AL124" s="273"/>
      <c r="AM124" s="273" t="s">
        <v>534</v>
      </c>
      <c r="AN124" s="273"/>
      <c r="AO124" s="273"/>
      <c r="AP124" s="273"/>
      <c r="AQ124" s="665" t="s">
        <v>553</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195</v>
      </c>
      <c r="H125" s="265"/>
      <c r="I125" s="265"/>
      <c r="J125" s="265"/>
      <c r="K125" s="265"/>
      <c r="L125" s="265"/>
      <c r="M125" s="265"/>
      <c r="N125" s="265"/>
      <c r="O125" s="265"/>
      <c r="P125" s="265"/>
      <c r="Q125" s="265"/>
      <c r="R125" s="265"/>
      <c r="S125" s="265"/>
      <c r="T125" s="265"/>
      <c r="U125" s="265"/>
      <c r="V125" s="265"/>
      <c r="W125" s="265"/>
      <c r="X125" s="289"/>
      <c r="Y125" s="668" t="s">
        <v>41</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104</v>
      </c>
      <c r="Z126" s="674"/>
      <c r="AA126" s="675"/>
      <c r="AB126" s="676" t="s">
        <v>115</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41</v>
      </c>
      <c r="B127" s="259"/>
      <c r="C127" s="259"/>
      <c r="D127" s="259"/>
      <c r="E127" s="259"/>
      <c r="F127" s="260"/>
      <c r="G127" s="267" t="s">
        <v>59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438</v>
      </c>
      <c r="AF127" s="273"/>
      <c r="AG127" s="273"/>
      <c r="AH127" s="273"/>
      <c r="AI127" s="273" t="s">
        <v>78</v>
      </c>
      <c r="AJ127" s="273"/>
      <c r="AK127" s="273"/>
      <c r="AL127" s="273"/>
      <c r="AM127" s="273" t="s">
        <v>534</v>
      </c>
      <c r="AN127" s="273"/>
      <c r="AO127" s="273"/>
      <c r="AP127" s="273"/>
      <c r="AQ127" s="665" t="s">
        <v>553</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195</v>
      </c>
      <c r="H128" s="265"/>
      <c r="I128" s="265"/>
      <c r="J128" s="265"/>
      <c r="K128" s="265"/>
      <c r="L128" s="265"/>
      <c r="M128" s="265"/>
      <c r="N128" s="265"/>
      <c r="O128" s="265"/>
      <c r="P128" s="265"/>
      <c r="Q128" s="265"/>
      <c r="R128" s="265"/>
      <c r="S128" s="265"/>
      <c r="T128" s="265"/>
      <c r="U128" s="265"/>
      <c r="V128" s="265"/>
      <c r="W128" s="265"/>
      <c r="X128" s="265"/>
      <c r="Y128" s="668" t="s">
        <v>41</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104</v>
      </c>
      <c r="Z129" s="674"/>
      <c r="AA129" s="675"/>
      <c r="AB129" s="676" t="s">
        <v>115</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219</v>
      </c>
      <c r="B130" s="144"/>
      <c r="C130" s="149" t="s">
        <v>321</v>
      </c>
      <c r="D130" s="144"/>
      <c r="E130" s="659" t="s">
        <v>361</v>
      </c>
      <c r="F130" s="660"/>
      <c r="G130" s="661" t="s">
        <v>676</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359</v>
      </c>
      <c r="F131" s="649"/>
      <c r="G131" s="189" t="s">
        <v>761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310</v>
      </c>
      <c r="F132" s="154"/>
      <c r="G132" s="212" t="s">
        <v>335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438</v>
      </c>
      <c r="AF132" s="173"/>
      <c r="AG132" s="173"/>
      <c r="AH132" s="174"/>
      <c r="AI132" s="181" t="s">
        <v>78</v>
      </c>
      <c r="AJ132" s="173"/>
      <c r="AK132" s="173"/>
      <c r="AL132" s="174"/>
      <c r="AM132" s="181" t="s">
        <v>189</v>
      </c>
      <c r="AN132" s="173"/>
      <c r="AO132" s="173"/>
      <c r="AP132" s="174"/>
      <c r="AQ132" s="218" t="s">
        <v>315</v>
      </c>
      <c r="AR132" s="213"/>
      <c r="AS132" s="213"/>
      <c r="AT132" s="214"/>
      <c r="AU132" s="249" t="s">
        <v>339</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461</v>
      </c>
      <c r="AR133" s="252"/>
      <c r="AS133" s="176" t="s">
        <v>316</v>
      </c>
      <c r="AT133" s="177"/>
      <c r="AU133" s="198">
        <v>2</v>
      </c>
      <c r="AV133" s="198"/>
      <c r="AW133" s="176" t="s">
        <v>291</v>
      </c>
      <c r="AX133" s="206"/>
      <c r="AY133">
        <f>$AY$132</f>
        <v>1</v>
      </c>
    </row>
    <row r="134" spans="1:51" ht="39.75" customHeight="1" x14ac:dyDescent="0.15">
      <c r="A134" s="145"/>
      <c r="B134" s="146"/>
      <c r="C134" s="150"/>
      <c r="D134" s="146"/>
      <c r="E134" s="150"/>
      <c r="F134" s="155"/>
      <c r="G134" s="185" t="s">
        <v>677</v>
      </c>
      <c r="H134" s="99"/>
      <c r="I134" s="99"/>
      <c r="J134" s="99"/>
      <c r="K134" s="99"/>
      <c r="L134" s="99"/>
      <c r="M134" s="99"/>
      <c r="N134" s="99"/>
      <c r="O134" s="99"/>
      <c r="P134" s="99"/>
      <c r="Q134" s="99"/>
      <c r="R134" s="99"/>
      <c r="S134" s="99"/>
      <c r="T134" s="99"/>
      <c r="U134" s="99"/>
      <c r="V134" s="99"/>
      <c r="W134" s="99"/>
      <c r="X134" s="186"/>
      <c r="Y134" s="207" t="s">
        <v>336</v>
      </c>
      <c r="Z134" s="208"/>
      <c r="AA134" s="209"/>
      <c r="AB134" s="244" t="s">
        <v>578</v>
      </c>
      <c r="AC134" s="199"/>
      <c r="AD134" s="199"/>
      <c r="AE134" s="241">
        <v>3119</v>
      </c>
      <c r="AF134" s="196"/>
      <c r="AG134" s="196"/>
      <c r="AH134" s="196"/>
      <c r="AI134" s="241">
        <v>3188</v>
      </c>
      <c r="AJ134" s="196"/>
      <c r="AK134" s="196"/>
      <c r="AL134" s="196"/>
      <c r="AM134" s="241">
        <v>412</v>
      </c>
      <c r="AN134" s="196"/>
      <c r="AO134" s="196"/>
      <c r="AP134" s="196"/>
      <c r="AQ134" s="241" t="s">
        <v>461</v>
      </c>
      <c r="AR134" s="196"/>
      <c r="AS134" s="196"/>
      <c r="AT134" s="196"/>
      <c r="AU134" s="241" t="s">
        <v>461</v>
      </c>
      <c r="AV134" s="196"/>
      <c r="AW134" s="196"/>
      <c r="AX134" s="196"/>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97</v>
      </c>
      <c r="Z135" s="192"/>
      <c r="AA135" s="193"/>
      <c r="AB135" s="240" t="s">
        <v>578</v>
      </c>
      <c r="AC135" s="210"/>
      <c r="AD135" s="210"/>
      <c r="AE135" s="241" t="s">
        <v>461</v>
      </c>
      <c r="AF135" s="196"/>
      <c r="AG135" s="196"/>
      <c r="AH135" s="196"/>
      <c r="AI135" s="241" t="s">
        <v>461</v>
      </c>
      <c r="AJ135" s="196"/>
      <c r="AK135" s="196"/>
      <c r="AL135" s="196"/>
      <c r="AM135" s="241" t="s">
        <v>760</v>
      </c>
      <c r="AN135" s="196"/>
      <c r="AO135" s="196"/>
      <c r="AP135" s="196"/>
      <c r="AQ135" s="241" t="s">
        <v>461</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335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438</v>
      </c>
      <c r="AF136" s="173"/>
      <c r="AG136" s="173"/>
      <c r="AH136" s="174"/>
      <c r="AI136" s="181" t="s">
        <v>78</v>
      </c>
      <c r="AJ136" s="173"/>
      <c r="AK136" s="173"/>
      <c r="AL136" s="174"/>
      <c r="AM136" s="181" t="s">
        <v>189</v>
      </c>
      <c r="AN136" s="173"/>
      <c r="AO136" s="173"/>
      <c r="AP136" s="174"/>
      <c r="AQ136" s="218" t="s">
        <v>315</v>
      </c>
      <c r="AR136" s="213"/>
      <c r="AS136" s="213"/>
      <c r="AT136" s="214"/>
      <c r="AU136" s="249" t="s">
        <v>339</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461</v>
      </c>
      <c r="AR137" s="252"/>
      <c r="AS137" s="176" t="s">
        <v>316</v>
      </c>
      <c r="AT137" s="177"/>
      <c r="AU137" s="198">
        <v>2</v>
      </c>
      <c r="AV137" s="198"/>
      <c r="AW137" s="176" t="s">
        <v>291</v>
      </c>
      <c r="AX137" s="206"/>
      <c r="AY137">
        <f>$AY$136</f>
        <v>1</v>
      </c>
    </row>
    <row r="138" spans="1:51" ht="39.75" customHeight="1" x14ac:dyDescent="0.15">
      <c r="A138" s="145"/>
      <c r="B138" s="146"/>
      <c r="C138" s="150"/>
      <c r="D138" s="146"/>
      <c r="E138" s="150"/>
      <c r="F138" s="155"/>
      <c r="G138" s="185" t="s">
        <v>678</v>
      </c>
      <c r="H138" s="99"/>
      <c r="I138" s="99"/>
      <c r="J138" s="99"/>
      <c r="K138" s="99"/>
      <c r="L138" s="99"/>
      <c r="M138" s="99"/>
      <c r="N138" s="99"/>
      <c r="O138" s="99"/>
      <c r="P138" s="99"/>
      <c r="Q138" s="99"/>
      <c r="R138" s="99"/>
      <c r="S138" s="99"/>
      <c r="T138" s="99"/>
      <c r="U138" s="99"/>
      <c r="V138" s="99"/>
      <c r="W138" s="99"/>
      <c r="X138" s="186"/>
      <c r="Y138" s="207" t="s">
        <v>336</v>
      </c>
      <c r="Z138" s="208"/>
      <c r="AA138" s="209"/>
      <c r="AB138" s="244" t="s">
        <v>606</v>
      </c>
      <c r="AC138" s="199"/>
      <c r="AD138" s="199"/>
      <c r="AE138" s="241">
        <v>4.5</v>
      </c>
      <c r="AF138" s="196"/>
      <c r="AG138" s="196"/>
      <c r="AH138" s="196"/>
      <c r="AI138" s="241">
        <v>4.8</v>
      </c>
      <c r="AJ138" s="196"/>
      <c r="AK138" s="196"/>
      <c r="AL138" s="196"/>
      <c r="AM138" s="241">
        <v>0.7</v>
      </c>
      <c r="AN138" s="196"/>
      <c r="AO138" s="196"/>
      <c r="AP138" s="196"/>
      <c r="AQ138" s="241" t="s">
        <v>461</v>
      </c>
      <c r="AR138" s="196"/>
      <c r="AS138" s="196"/>
      <c r="AT138" s="196"/>
      <c r="AU138" s="241" t="s">
        <v>461</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97</v>
      </c>
      <c r="Z139" s="192"/>
      <c r="AA139" s="193"/>
      <c r="AB139" s="240" t="s">
        <v>606</v>
      </c>
      <c r="AC139" s="210"/>
      <c r="AD139" s="210"/>
      <c r="AE139" s="241" t="s">
        <v>461</v>
      </c>
      <c r="AF139" s="196"/>
      <c r="AG139" s="196"/>
      <c r="AH139" s="196"/>
      <c r="AI139" s="241" t="s">
        <v>461</v>
      </c>
      <c r="AJ139" s="196"/>
      <c r="AK139" s="196"/>
      <c r="AL139" s="196"/>
      <c r="AM139" s="241" t="s">
        <v>760</v>
      </c>
      <c r="AN139" s="196"/>
      <c r="AO139" s="196"/>
      <c r="AP139" s="196"/>
      <c r="AQ139" s="241" t="s">
        <v>461</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335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438</v>
      </c>
      <c r="AF140" s="173"/>
      <c r="AG140" s="173"/>
      <c r="AH140" s="174"/>
      <c r="AI140" s="181" t="s">
        <v>78</v>
      </c>
      <c r="AJ140" s="173"/>
      <c r="AK140" s="173"/>
      <c r="AL140" s="174"/>
      <c r="AM140" s="181" t="s">
        <v>189</v>
      </c>
      <c r="AN140" s="173"/>
      <c r="AO140" s="173"/>
      <c r="AP140" s="174"/>
      <c r="AQ140" s="218" t="s">
        <v>315</v>
      </c>
      <c r="AR140" s="213"/>
      <c r="AS140" s="213"/>
      <c r="AT140" s="214"/>
      <c r="AU140" s="249" t="s">
        <v>339</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461</v>
      </c>
      <c r="AR141" s="252"/>
      <c r="AS141" s="176" t="s">
        <v>316</v>
      </c>
      <c r="AT141" s="177"/>
      <c r="AU141" s="198">
        <v>2</v>
      </c>
      <c r="AV141" s="198"/>
      <c r="AW141" s="176" t="s">
        <v>291</v>
      </c>
      <c r="AX141" s="206"/>
      <c r="AY141">
        <f>$AY$140</f>
        <v>1</v>
      </c>
    </row>
    <row r="142" spans="1:51" ht="39.75" customHeight="1" x14ac:dyDescent="0.15">
      <c r="A142" s="145"/>
      <c r="B142" s="146"/>
      <c r="C142" s="150"/>
      <c r="D142" s="146"/>
      <c r="E142" s="150"/>
      <c r="F142" s="155"/>
      <c r="G142" s="185" t="s">
        <v>422</v>
      </c>
      <c r="H142" s="99"/>
      <c r="I142" s="99"/>
      <c r="J142" s="99"/>
      <c r="K142" s="99"/>
      <c r="L142" s="99"/>
      <c r="M142" s="99"/>
      <c r="N142" s="99"/>
      <c r="O142" s="99"/>
      <c r="P142" s="99"/>
      <c r="Q142" s="99"/>
      <c r="R142" s="99"/>
      <c r="S142" s="99"/>
      <c r="T142" s="99"/>
      <c r="U142" s="99"/>
      <c r="V142" s="99"/>
      <c r="W142" s="99"/>
      <c r="X142" s="186"/>
      <c r="Y142" s="207" t="s">
        <v>336</v>
      </c>
      <c r="Z142" s="208"/>
      <c r="AA142" s="209"/>
      <c r="AB142" s="244" t="s">
        <v>680</v>
      </c>
      <c r="AC142" s="199"/>
      <c r="AD142" s="199"/>
      <c r="AE142" s="241">
        <v>3848</v>
      </c>
      <c r="AF142" s="196"/>
      <c r="AG142" s="196"/>
      <c r="AH142" s="196"/>
      <c r="AI142" s="241">
        <v>4309</v>
      </c>
      <c r="AJ142" s="196"/>
      <c r="AK142" s="196"/>
      <c r="AL142" s="196"/>
      <c r="AM142" s="241">
        <v>703</v>
      </c>
      <c r="AN142" s="196"/>
      <c r="AO142" s="196"/>
      <c r="AP142" s="196"/>
      <c r="AQ142" s="241" t="s">
        <v>461</v>
      </c>
      <c r="AR142" s="196"/>
      <c r="AS142" s="196"/>
      <c r="AT142" s="196"/>
      <c r="AU142" s="241" t="s">
        <v>461</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97</v>
      </c>
      <c r="Z143" s="192"/>
      <c r="AA143" s="193"/>
      <c r="AB143" s="240" t="s">
        <v>680</v>
      </c>
      <c r="AC143" s="210"/>
      <c r="AD143" s="210"/>
      <c r="AE143" s="241" t="s">
        <v>461</v>
      </c>
      <c r="AF143" s="196"/>
      <c r="AG143" s="196"/>
      <c r="AH143" s="196"/>
      <c r="AI143" s="241" t="s">
        <v>461</v>
      </c>
      <c r="AJ143" s="196"/>
      <c r="AK143" s="196"/>
      <c r="AL143" s="196"/>
      <c r="AM143" s="241" t="s">
        <v>760</v>
      </c>
      <c r="AN143" s="196"/>
      <c r="AO143" s="196"/>
      <c r="AP143" s="196"/>
      <c r="AQ143" s="241" t="s">
        <v>461</v>
      </c>
      <c r="AR143" s="196"/>
      <c r="AS143" s="196"/>
      <c r="AT143" s="196"/>
      <c r="AU143" s="241">
        <v>7000</v>
      </c>
      <c r="AV143" s="196"/>
      <c r="AW143" s="196"/>
      <c r="AX143" s="211"/>
      <c r="AY143">
        <f>$AY$140</f>
        <v>1</v>
      </c>
    </row>
    <row r="144" spans="1:51" ht="18.75" customHeight="1" x14ac:dyDescent="0.15">
      <c r="A144" s="145"/>
      <c r="B144" s="146"/>
      <c r="C144" s="150"/>
      <c r="D144" s="146"/>
      <c r="E144" s="150"/>
      <c r="F144" s="155"/>
      <c r="G144" s="212" t="s">
        <v>335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438</v>
      </c>
      <c r="AF144" s="173"/>
      <c r="AG144" s="173"/>
      <c r="AH144" s="174"/>
      <c r="AI144" s="181" t="s">
        <v>78</v>
      </c>
      <c r="AJ144" s="173"/>
      <c r="AK144" s="173"/>
      <c r="AL144" s="174"/>
      <c r="AM144" s="181" t="s">
        <v>189</v>
      </c>
      <c r="AN144" s="173"/>
      <c r="AO144" s="173"/>
      <c r="AP144" s="174"/>
      <c r="AQ144" s="218" t="s">
        <v>315</v>
      </c>
      <c r="AR144" s="213"/>
      <c r="AS144" s="213"/>
      <c r="AT144" s="214"/>
      <c r="AU144" s="249" t="s">
        <v>339</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461</v>
      </c>
      <c r="AR145" s="252"/>
      <c r="AS145" s="176" t="s">
        <v>316</v>
      </c>
      <c r="AT145" s="177"/>
      <c r="AU145" s="198">
        <v>2</v>
      </c>
      <c r="AV145" s="198"/>
      <c r="AW145" s="176" t="s">
        <v>291</v>
      </c>
      <c r="AX145" s="206"/>
      <c r="AY145">
        <f>$AY$144</f>
        <v>1</v>
      </c>
    </row>
    <row r="146" spans="1:51" ht="39.75" customHeight="1" x14ac:dyDescent="0.15">
      <c r="A146" s="145"/>
      <c r="B146" s="146"/>
      <c r="C146" s="150"/>
      <c r="D146" s="146"/>
      <c r="E146" s="150"/>
      <c r="F146" s="155"/>
      <c r="G146" s="185" t="s">
        <v>679</v>
      </c>
      <c r="H146" s="99"/>
      <c r="I146" s="99"/>
      <c r="J146" s="99"/>
      <c r="K146" s="99"/>
      <c r="L146" s="99"/>
      <c r="M146" s="99"/>
      <c r="N146" s="99"/>
      <c r="O146" s="99"/>
      <c r="P146" s="99"/>
      <c r="Q146" s="99"/>
      <c r="R146" s="99"/>
      <c r="S146" s="99"/>
      <c r="T146" s="99"/>
      <c r="U146" s="99"/>
      <c r="V146" s="99"/>
      <c r="W146" s="99"/>
      <c r="X146" s="186"/>
      <c r="Y146" s="207" t="s">
        <v>336</v>
      </c>
      <c r="Z146" s="208"/>
      <c r="AA146" s="209"/>
      <c r="AB146" s="244" t="s">
        <v>578</v>
      </c>
      <c r="AC146" s="199"/>
      <c r="AD146" s="199"/>
      <c r="AE146" s="241">
        <v>1938</v>
      </c>
      <c r="AF146" s="196"/>
      <c r="AG146" s="196"/>
      <c r="AH146" s="196"/>
      <c r="AI146" s="241">
        <v>2047</v>
      </c>
      <c r="AJ146" s="196"/>
      <c r="AK146" s="196"/>
      <c r="AL146" s="196"/>
      <c r="AM146" s="241">
        <v>293</v>
      </c>
      <c r="AN146" s="196"/>
      <c r="AO146" s="196"/>
      <c r="AP146" s="196"/>
      <c r="AQ146" s="241" t="s">
        <v>461</v>
      </c>
      <c r="AR146" s="196"/>
      <c r="AS146" s="196"/>
      <c r="AT146" s="196"/>
      <c r="AU146" s="241" t="s">
        <v>461</v>
      </c>
      <c r="AV146" s="196"/>
      <c r="AW146" s="196"/>
      <c r="AX146" s="211"/>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97</v>
      </c>
      <c r="Z147" s="192"/>
      <c r="AA147" s="193"/>
      <c r="AB147" s="240" t="s">
        <v>578</v>
      </c>
      <c r="AC147" s="210"/>
      <c r="AD147" s="210"/>
      <c r="AE147" s="241" t="s">
        <v>461</v>
      </c>
      <c r="AF147" s="196"/>
      <c r="AG147" s="196"/>
      <c r="AH147" s="196"/>
      <c r="AI147" s="241" t="s">
        <v>461</v>
      </c>
      <c r="AJ147" s="196"/>
      <c r="AK147" s="196"/>
      <c r="AL147" s="196"/>
      <c r="AM147" s="241" t="s">
        <v>760</v>
      </c>
      <c r="AN147" s="196"/>
      <c r="AO147" s="196"/>
      <c r="AP147" s="196"/>
      <c r="AQ147" s="241" t="s">
        <v>461</v>
      </c>
      <c r="AR147" s="196"/>
      <c r="AS147" s="196"/>
      <c r="AT147" s="196"/>
      <c r="AU147" s="241">
        <v>2400</v>
      </c>
      <c r="AV147" s="196"/>
      <c r="AW147" s="196"/>
      <c r="AX147" s="211"/>
      <c r="AY147">
        <f>$AY$144</f>
        <v>1</v>
      </c>
    </row>
    <row r="148" spans="1:51" ht="18.75" hidden="1" customHeight="1" x14ac:dyDescent="0.15">
      <c r="A148" s="145"/>
      <c r="B148" s="146"/>
      <c r="C148" s="150"/>
      <c r="D148" s="146"/>
      <c r="E148" s="150"/>
      <c r="F148" s="155"/>
      <c r="G148" s="212" t="s">
        <v>335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438</v>
      </c>
      <c r="AF148" s="173"/>
      <c r="AG148" s="173"/>
      <c r="AH148" s="174"/>
      <c r="AI148" s="181" t="s">
        <v>78</v>
      </c>
      <c r="AJ148" s="173"/>
      <c r="AK148" s="173"/>
      <c r="AL148" s="174"/>
      <c r="AM148" s="181" t="s">
        <v>189</v>
      </c>
      <c r="AN148" s="173"/>
      <c r="AO148" s="173"/>
      <c r="AP148" s="174"/>
      <c r="AQ148" s="218" t="s">
        <v>315</v>
      </c>
      <c r="AR148" s="213"/>
      <c r="AS148" s="213"/>
      <c r="AT148" s="214"/>
      <c r="AU148" s="249" t="s">
        <v>339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316</v>
      </c>
      <c r="AT149" s="177"/>
      <c r="AU149" s="198"/>
      <c r="AV149" s="198"/>
      <c r="AW149" s="176" t="s">
        <v>291</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97</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420</v>
      </c>
      <c r="R152" s="173"/>
      <c r="S152" s="173"/>
      <c r="T152" s="173"/>
      <c r="U152" s="173"/>
      <c r="V152" s="173"/>
      <c r="W152" s="173"/>
      <c r="X152" s="173"/>
      <c r="Y152" s="173"/>
      <c r="Z152" s="173"/>
      <c r="AA152" s="173"/>
      <c r="AB152" s="220" t="s">
        <v>421</v>
      </c>
      <c r="AC152" s="173"/>
      <c r="AD152" s="174"/>
      <c r="AE152" s="181" t="s">
        <v>341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342</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420</v>
      </c>
      <c r="R159" s="173"/>
      <c r="S159" s="173"/>
      <c r="T159" s="173"/>
      <c r="U159" s="173"/>
      <c r="V159" s="173"/>
      <c r="W159" s="173"/>
      <c r="X159" s="173"/>
      <c r="Y159" s="173"/>
      <c r="Z159" s="173"/>
      <c r="AA159" s="173"/>
      <c r="AB159" s="220" t="s">
        <v>421</v>
      </c>
      <c r="AC159" s="173"/>
      <c r="AD159" s="174"/>
      <c r="AE159" s="245" t="s">
        <v>341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342</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420</v>
      </c>
      <c r="R166" s="173"/>
      <c r="S166" s="173"/>
      <c r="T166" s="173"/>
      <c r="U166" s="173"/>
      <c r="V166" s="173"/>
      <c r="W166" s="173"/>
      <c r="X166" s="173"/>
      <c r="Y166" s="173"/>
      <c r="Z166" s="173"/>
      <c r="AA166" s="173"/>
      <c r="AB166" s="220" t="s">
        <v>421</v>
      </c>
      <c r="AC166" s="173"/>
      <c r="AD166" s="174"/>
      <c r="AE166" s="245" t="s">
        <v>341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342</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420</v>
      </c>
      <c r="R173" s="173"/>
      <c r="S173" s="173"/>
      <c r="T173" s="173"/>
      <c r="U173" s="173"/>
      <c r="V173" s="173"/>
      <c r="W173" s="173"/>
      <c r="X173" s="173"/>
      <c r="Y173" s="173"/>
      <c r="Z173" s="173"/>
      <c r="AA173" s="173"/>
      <c r="AB173" s="220" t="s">
        <v>421</v>
      </c>
      <c r="AC173" s="173"/>
      <c r="AD173" s="174"/>
      <c r="AE173" s="245" t="s">
        <v>341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342</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420</v>
      </c>
      <c r="R180" s="173"/>
      <c r="S180" s="173"/>
      <c r="T180" s="173"/>
      <c r="U180" s="173"/>
      <c r="V180" s="173"/>
      <c r="W180" s="173"/>
      <c r="X180" s="173"/>
      <c r="Y180" s="173"/>
      <c r="Z180" s="173"/>
      <c r="AA180" s="173"/>
      <c r="AB180" s="220" t="s">
        <v>421</v>
      </c>
      <c r="AC180" s="173"/>
      <c r="AD180" s="174"/>
      <c r="AE180" s="245" t="s">
        <v>341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342</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383</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83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361</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359</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310</v>
      </c>
      <c r="F192" s="154"/>
      <c r="G192" s="212" t="s">
        <v>335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438</v>
      </c>
      <c r="AF192" s="173"/>
      <c r="AG192" s="173"/>
      <c r="AH192" s="174"/>
      <c r="AI192" s="181" t="s">
        <v>78</v>
      </c>
      <c r="AJ192" s="173"/>
      <c r="AK192" s="173"/>
      <c r="AL192" s="174"/>
      <c r="AM192" s="181" t="s">
        <v>189</v>
      </c>
      <c r="AN192" s="173"/>
      <c r="AO192" s="173"/>
      <c r="AP192" s="174"/>
      <c r="AQ192" s="218" t="s">
        <v>315</v>
      </c>
      <c r="AR192" s="213"/>
      <c r="AS192" s="213"/>
      <c r="AT192" s="214"/>
      <c r="AU192" s="249" t="s">
        <v>339</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316</v>
      </c>
      <c r="AT193" s="177"/>
      <c r="AU193" s="198"/>
      <c r="AV193" s="198"/>
      <c r="AW193" s="176" t="s">
        <v>291</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336</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97</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438</v>
      </c>
      <c r="AF196" s="173"/>
      <c r="AG196" s="173"/>
      <c r="AH196" s="174"/>
      <c r="AI196" s="181" t="s">
        <v>78</v>
      </c>
      <c r="AJ196" s="173"/>
      <c r="AK196" s="173"/>
      <c r="AL196" s="174"/>
      <c r="AM196" s="181" t="s">
        <v>189</v>
      </c>
      <c r="AN196" s="173"/>
      <c r="AO196" s="173"/>
      <c r="AP196" s="174"/>
      <c r="AQ196" s="218" t="s">
        <v>315</v>
      </c>
      <c r="AR196" s="213"/>
      <c r="AS196" s="213"/>
      <c r="AT196" s="214"/>
      <c r="AU196" s="249" t="s">
        <v>339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316</v>
      </c>
      <c r="AT197" s="177"/>
      <c r="AU197" s="198"/>
      <c r="AV197" s="198"/>
      <c r="AW197" s="176" t="s">
        <v>291</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97</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438</v>
      </c>
      <c r="AF200" s="173"/>
      <c r="AG200" s="173"/>
      <c r="AH200" s="174"/>
      <c r="AI200" s="181" t="s">
        <v>78</v>
      </c>
      <c r="AJ200" s="173"/>
      <c r="AK200" s="173"/>
      <c r="AL200" s="174"/>
      <c r="AM200" s="181" t="s">
        <v>189</v>
      </c>
      <c r="AN200" s="173"/>
      <c r="AO200" s="173"/>
      <c r="AP200" s="174"/>
      <c r="AQ200" s="218" t="s">
        <v>315</v>
      </c>
      <c r="AR200" s="213"/>
      <c r="AS200" s="213"/>
      <c r="AT200" s="214"/>
      <c r="AU200" s="249" t="s">
        <v>339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316</v>
      </c>
      <c r="AT201" s="177"/>
      <c r="AU201" s="198"/>
      <c r="AV201" s="198"/>
      <c r="AW201" s="176" t="s">
        <v>291</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97</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438</v>
      </c>
      <c r="AF204" s="173"/>
      <c r="AG204" s="173"/>
      <c r="AH204" s="174"/>
      <c r="AI204" s="181" t="s">
        <v>78</v>
      </c>
      <c r="AJ204" s="173"/>
      <c r="AK204" s="173"/>
      <c r="AL204" s="174"/>
      <c r="AM204" s="181" t="s">
        <v>189</v>
      </c>
      <c r="AN204" s="173"/>
      <c r="AO204" s="173"/>
      <c r="AP204" s="174"/>
      <c r="AQ204" s="218" t="s">
        <v>315</v>
      </c>
      <c r="AR204" s="213"/>
      <c r="AS204" s="213"/>
      <c r="AT204" s="214"/>
      <c r="AU204" s="249" t="s">
        <v>339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316</v>
      </c>
      <c r="AT205" s="177"/>
      <c r="AU205" s="198"/>
      <c r="AV205" s="198"/>
      <c r="AW205" s="176" t="s">
        <v>291</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97</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438</v>
      </c>
      <c r="AF208" s="173"/>
      <c r="AG208" s="173"/>
      <c r="AH208" s="174"/>
      <c r="AI208" s="181" t="s">
        <v>78</v>
      </c>
      <c r="AJ208" s="173"/>
      <c r="AK208" s="173"/>
      <c r="AL208" s="174"/>
      <c r="AM208" s="181" t="s">
        <v>189</v>
      </c>
      <c r="AN208" s="173"/>
      <c r="AO208" s="173"/>
      <c r="AP208" s="174"/>
      <c r="AQ208" s="218" t="s">
        <v>315</v>
      </c>
      <c r="AR208" s="213"/>
      <c r="AS208" s="213"/>
      <c r="AT208" s="214"/>
      <c r="AU208" s="249" t="s">
        <v>339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316</v>
      </c>
      <c r="AT209" s="177"/>
      <c r="AU209" s="198"/>
      <c r="AV209" s="198"/>
      <c r="AW209" s="176" t="s">
        <v>291</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97</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420</v>
      </c>
      <c r="R212" s="173"/>
      <c r="S212" s="173"/>
      <c r="T212" s="173"/>
      <c r="U212" s="173"/>
      <c r="V212" s="173"/>
      <c r="W212" s="173"/>
      <c r="X212" s="173"/>
      <c r="Y212" s="173"/>
      <c r="Z212" s="173"/>
      <c r="AA212" s="173"/>
      <c r="AB212" s="220" t="s">
        <v>421</v>
      </c>
      <c r="AC212" s="173"/>
      <c r="AD212" s="174"/>
      <c r="AE212" s="181" t="s">
        <v>341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342</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420</v>
      </c>
      <c r="R219" s="173"/>
      <c r="S219" s="173"/>
      <c r="T219" s="173"/>
      <c r="U219" s="173"/>
      <c r="V219" s="173"/>
      <c r="W219" s="173"/>
      <c r="X219" s="173"/>
      <c r="Y219" s="173"/>
      <c r="Z219" s="173"/>
      <c r="AA219" s="173"/>
      <c r="AB219" s="220" t="s">
        <v>421</v>
      </c>
      <c r="AC219" s="173"/>
      <c r="AD219" s="174"/>
      <c r="AE219" s="245" t="s">
        <v>341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342</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420</v>
      </c>
      <c r="R226" s="173"/>
      <c r="S226" s="173"/>
      <c r="T226" s="173"/>
      <c r="U226" s="173"/>
      <c r="V226" s="173"/>
      <c r="W226" s="173"/>
      <c r="X226" s="173"/>
      <c r="Y226" s="173"/>
      <c r="Z226" s="173"/>
      <c r="AA226" s="173"/>
      <c r="AB226" s="220" t="s">
        <v>421</v>
      </c>
      <c r="AC226" s="173"/>
      <c r="AD226" s="174"/>
      <c r="AE226" s="245" t="s">
        <v>341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342</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420</v>
      </c>
      <c r="R233" s="173"/>
      <c r="S233" s="173"/>
      <c r="T233" s="173"/>
      <c r="U233" s="173"/>
      <c r="V233" s="173"/>
      <c r="W233" s="173"/>
      <c r="X233" s="173"/>
      <c r="Y233" s="173"/>
      <c r="Z233" s="173"/>
      <c r="AA233" s="173"/>
      <c r="AB233" s="220" t="s">
        <v>421</v>
      </c>
      <c r="AC233" s="173"/>
      <c r="AD233" s="174"/>
      <c r="AE233" s="245" t="s">
        <v>341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342</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420</v>
      </c>
      <c r="R240" s="173"/>
      <c r="S240" s="173"/>
      <c r="T240" s="173"/>
      <c r="U240" s="173"/>
      <c r="V240" s="173"/>
      <c r="W240" s="173"/>
      <c r="X240" s="173"/>
      <c r="Y240" s="173"/>
      <c r="Z240" s="173"/>
      <c r="AA240" s="173"/>
      <c r="AB240" s="220" t="s">
        <v>421</v>
      </c>
      <c r="AC240" s="173"/>
      <c r="AD240" s="174"/>
      <c r="AE240" s="245" t="s">
        <v>341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342</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383</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361</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359</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310</v>
      </c>
      <c r="F252" s="154"/>
      <c r="G252" s="212" t="s">
        <v>335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438</v>
      </c>
      <c r="AF252" s="173"/>
      <c r="AG252" s="173"/>
      <c r="AH252" s="174"/>
      <c r="AI252" s="181" t="s">
        <v>78</v>
      </c>
      <c r="AJ252" s="173"/>
      <c r="AK252" s="173"/>
      <c r="AL252" s="174"/>
      <c r="AM252" s="181" t="s">
        <v>189</v>
      </c>
      <c r="AN252" s="173"/>
      <c r="AO252" s="173"/>
      <c r="AP252" s="174"/>
      <c r="AQ252" s="218" t="s">
        <v>315</v>
      </c>
      <c r="AR252" s="213"/>
      <c r="AS252" s="213"/>
      <c r="AT252" s="214"/>
      <c r="AU252" s="249" t="s">
        <v>339</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316</v>
      </c>
      <c r="AT253" s="177"/>
      <c r="AU253" s="198"/>
      <c r="AV253" s="198"/>
      <c r="AW253" s="176" t="s">
        <v>291</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336</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97</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438</v>
      </c>
      <c r="AF256" s="173"/>
      <c r="AG256" s="173"/>
      <c r="AH256" s="174"/>
      <c r="AI256" s="181" t="s">
        <v>78</v>
      </c>
      <c r="AJ256" s="173"/>
      <c r="AK256" s="173"/>
      <c r="AL256" s="174"/>
      <c r="AM256" s="181" t="s">
        <v>189</v>
      </c>
      <c r="AN256" s="173"/>
      <c r="AO256" s="173"/>
      <c r="AP256" s="174"/>
      <c r="AQ256" s="218" t="s">
        <v>315</v>
      </c>
      <c r="AR256" s="213"/>
      <c r="AS256" s="213"/>
      <c r="AT256" s="214"/>
      <c r="AU256" s="249" t="s">
        <v>339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316</v>
      </c>
      <c r="AT257" s="177"/>
      <c r="AU257" s="198"/>
      <c r="AV257" s="198"/>
      <c r="AW257" s="176" t="s">
        <v>291</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97</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438</v>
      </c>
      <c r="AF260" s="173"/>
      <c r="AG260" s="173"/>
      <c r="AH260" s="174"/>
      <c r="AI260" s="181" t="s">
        <v>78</v>
      </c>
      <c r="AJ260" s="173"/>
      <c r="AK260" s="173"/>
      <c r="AL260" s="174"/>
      <c r="AM260" s="181" t="s">
        <v>189</v>
      </c>
      <c r="AN260" s="173"/>
      <c r="AO260" s="173"/>
      <c r="AP260" s="174"/>
      <c r="AQ260" s="218" t="s">
        <v>315</v>
      </c>
      <c r="AR260" s="213"/>
      <c r="AS260" s="213"/>
      <c r="AT260" s="214"/>
      <c r="AU260" s="249" t="s">
        <v>339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316</v>
      </c>
      <c r="AT261" s="177"/>
      <c r="AU261" s="198"/>
      <c r="AV261" s="198"/>
      <c r="AW261" s="176" t="s">
        <v>291</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97</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438</v>
      </c>
      <c r="AF264" s="173"/>
      <c r="AG264" s="173"/>
      <c r="AH264" s="174"/>
      <c r="AI264" s="181" t="s">
        <v>78</v>
      </c>
      <c r="AJ264" s="173"/>
      <c r="AK264" s="173"/>
      <c r="AL264" s="174"/>
      <c r="AM264" s="181" t="s">
        <v>189</v>
      </c>
      <c r="AN264" s="173"/>
      <c r="AO264" s="173"/>
      <c r="AP264" s="174"/>
      <c r="AQ264" s="181" t="s">
        <v>315</v>
      </c>
      <c r="AR264" s="173"/>
      <c r="AS264" s="173"/>
      <c r="AT264" s="174"/>
      <c r="AU264" s="203" t="s">
        <v>339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316</v>
      </c>
      <c r="AT265" s="177"/>
      <c r="AU265" s="198"/>
      <c r="AV265" s="198"/>
      <c r="AW265" s="176" t="s">
        <v>291</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97</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438</v>
      </c>
      <c r="AF268" s="173"/>
      <c r="AG268" s="173"/>
      <c r="AH268" s="174"/>
      <c r="AI268" s="181" t="s">
        <v>78</v>
      </c>
      <c r="AJ268" s="173"/>
      <c r="AK268" s="173"/>
      <c r="AL268" s="174"/>
      <c r="AM268" s="181" t="s">
        <v>189</v>
      </c>
      <c r="AN268" s="173"/>
      <c r="AO268" s="173"/>
      <c r="AP268" s="174"/>
      <c r="AQ268" s="218" t="s">
        <v>315</v>
      </c>
      <c r="AR268" s="213"/>
      <c r="AS268" s="213"/>
      <c r="AT268" s="214"/>
      <c r="AU268" s="249" t="s">
        <v>339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316</v>
      </c>
      <c r="AT269" s="177"/>
      <c r="AU269" s="198"/>
      <c r="AV269" s="198"/>
      <c r="AW269" s="176" t="s">
        <v>291</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97</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420</v>
      </c>
      <c r="R272" s="173"/>
      <c r="S272" s="173"/>
      <c r="T272" s="173"/>
      <c r="U272" s="173"/>
      <c r="V272" s="173"/>
      <c r="W272" s="173"/>
      <c r="X272" s="173"/>
      <c r="Y272" s="173"/>
      <c r="Z272" s="173"/>
      <c r="AA272" s="173"/>
      <c r="AB272" s="220" t="s">
        <v>421</v>
      </c>
      <c r="AC272" s="173"/>
      <c r="AD272" s="174"/>
      <c r="AE272" s="181" t="s">
        <v>341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342</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420</v>
      </c>
      <c r="R279" s="173"/>
      <c r="S279" s="173"/>
      <c r="T279" s="173"/>
      <c r="U279" s="173"/>
      <c r="V279" s="173"/>
      <c r="W279" s="173"/>
      <c r="X279" s="173"/>
      <c r="Y279" s="173"/>
      <c r="Z279" s="173"/>
      <c r="AA279" s="173"/>
      <c r="AB279" s="220" t="s">
        <v>421</v>
      </c>
      <c r="AC279" s="173"/>
      <c r="AD279" s="174"/>
      <c r="AE279" s="245" t="s">
        <v>341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342</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420</v>
      </c>
      <c r="R286" s="173"/>
      <c r="S286" s="173"/>
      <c r="T286" s="173"/>
      <c r="U286" s="173"/>
      <c r="V286" s="173"/>
      <c r="W286" s="173"/>
      <c r="X286" s="173"/>
      <c r="Y286" s="173"/>
      <c r="Z286" s="173"/>
      <c r="AA286" s="173"/>
      <c r="AB286" s="220" t="s">
        <v>421</v>
      </c>
      <c r="AC286" s="173"/>
      <c r="AD286" s="174"/>
      <c r="AE286" s="245" t="s">
        <v>341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342</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420</v>
      </c>
      <c r="R293" s="173"/>
      <c r="S293" s="173"/>
      <c r="T293" s="173"/>
      <c r="U293" s="173"/>
      <c r="V293" s="173"/>
      <c r="W293" s="173"/>
      <c r="X293" s="173"/>
      <c r="Y293" s="173"/>
      <c r="Z293" s="173"/>
      <c r="AA293" s="173"/>
      <c r="AB293" s="220" t="s">
        <v>421</v>
      </c>
      <c r="AC293" s="173"/>
      <c r="AD293" s="174"/>
      <c r="AE293" s="245" t="s">
        <v>341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342</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420</v>
      </c>
      <c r="R300" s="173"/>
      <c r="S300" s="173"/>
      <c r="T300" s="173"/>
      <c r="U300" s="173"/>
      <c r="V300" s="173"/>
      <c r="W300" s="173"/>
      <c r="X300" s="173"/>
      <c r="Y300" s="173"/>
      <c r="Z300" s="173"/>
      <c r="AA300" s="173"/>
      <c r="AB300" s="220" t="s">
        <v>421</v>
      </c>
      <c r="AC300" s="173"/>
      <c r="AD300" s="174"/>
      <c r="AE300" s="245" t="s">
        <v>341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342</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383</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361</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359</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310</v>
      </c>
      <c r="F312" s="154"/>
      <c r="G312" s="212" t="s">
        <v>335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438</v>
      </c>
      <c r="AF312" s="173"/>
      <c r="AG312" s="173"/>
      <c r="AH312" s="174"/>
      <c r="AI312" s="181" t="s">
        <v>78</v>
      </c>
      <c r="AJ312" s="173"/>
      <c r="AK312" s="173"/>
      <c r="AL312" s="174"/>
      <c r="AM312" s="181" t="s">
        <v>189</v>
      </c>
      <c r="AN312" s="173"/>
      <c r="AO312" s="173"/>
      <c r="AP312" s="174"/>
      <c r="AQ312" s="218" t="s">
        <v>315</v>
      </c>
      <c r="AR312" s="213"/>
      <c r="AS312" s="213"/>
      <c r="AT312" s="214"/>
      <c r="AU312" s="249" t="s">
        <v>339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316</v>
      </c>
      <c r="AT313" s="177"/>
      <c r="AU313" s="198"/>
      <c r="AV313" s="198"/>
      <c r="AW313" s="176" t="s">
        <v>291</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97</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438</v>
      </c>
      <c r="AF316" s="173"/>
      <c r="AG316" s="173"/>
      <c r="AH316" s="174"/>
      <c r="AI316" s="181" t="s">
        <v>78</v>
      </c>
      <c r="AJ316" s="173"/>
      <c r="AK316" s="173"/>
      <c r="AL316" s="174"/>
      <c r="AM316" s="181" t="s">
        <v>189</v>
      </c>
      <c r="AN316" s="173"/>
      <c r="AO316" s="173"/>
      <c r="AP316" s="174"/>
      <c r="AQ316" s="218" t="s">
        <v>315</v>
      </c>
      <c r="AR316" s="213"/>
      <c r="AS316" s="213"/>
      <c r="AT316" s="214"/>
      <c r="AU316" s="249" t="s">
        <v>339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316</v>
      </c>
      <c r="AT317" s="177"/>
      <c r="AU317" s="198"/>
      <c r="AV317" s="198"/>
      <c r="AW317" s="176" t="s">
        <v>291</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97</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438</v>
      </c>
      <c r="AF320" s="173"/>
      <c r="AG320" s="173"/>
      <c r="AH320" s="174"/>
      <c r="AI320" s="181" t="s">
        <v>78</v>
      </c>
      <c r="AJ320" s="173"/>
      <c r="AK320" s="173"/>
      <c r="AL320" s="174"/>
      <c r="AM320" s="181" t="s">
        <v>189</v>
      </c>
      <c r="AN320" s="173"/>
      <c r="AO320" s="173"/>
      <c r="AP320" s="174"/>
      <c r="AQ320" s="218" t="s">
        <v>315</v>
      </c>
      <c r="AR320" s="213"/>
      <c r="AS320" s="213"/>
      <c r="AT320" s="214"/>
      <c r="AU320" s="249" t="s">
        <v>339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316</v>
      </c>
      <c r="AT321" s="177"/>
      <c r="AU321" s="198"/>
      <c r="AV321" s="198"/>
      <c r="AW321" s="176" t="s">
        <v>291</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97</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438</v>
      </c>
      <c r="AF324" s="173"/>
      <c r="AG324" s="173"/>
      <c r="AH324" s="174"/>
      <c r="AI324" s="181" t="s">
        <v>78</v>
      </c>
      <c r="AJ324" s="173"/>
      <c r="AK324" s="173"/>
      <c r="AL324" s="174"/>
      <c r="AM324" s="181" t="s">
        <v>189</v>
      </c>
      <c r="AN324" s="173"/>
      <c r="AO324" s="173"/>
      <c r="AP324" s="174"/>
      <c r="AQ324" s="218" t="s">
        <v>315</v>
      </c>
      <c r="AR324" s="213"/>
      <c r="AS324" s="213"/>
      <c r="AT324" s="214"/>
      <c r="AU324" s="249" t="s">
        <v>339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316</v>
      </c>
      <c r="AT325" s="177"/>
      <c r="AU325" s="198"/>
      <c r="AV325" s="198"/>
      <c r="AW325" s="176" t="s">
        <v>291</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97</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438</v>
      </c>
      <c r="AF328" s="173"/>
      <c r="AG328" s="173"/>
      <c r="AH328" s="174"/>
      <c r="AI328" s="181" t="s">
        <v>78</v>
      </c>
      <c r="AJ328" s="173"/>
      <c r="AK328" s="173"/>
      <c r="AL328" s="174"/>
      <c r="AM328" s="181" t="s">
        <v>189</v>
      </c>
      <c r="AN328" s="173"/>
      <c r="AO328" s="173"/>
      <c r="AP328" s="174"/>
      <c r="AQ328" s="218" t="s">
        <v>315</v>
      </c>
      <c r="AR328" s="213"/>
      <c r="AS328" s="213"/>
      <c r="AT328" s="214"/>
      <c r="AU328" s="249" t="s">
        <v>339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316</v>
      </c>
      <c r="AT329" s="177"/>
      <c r="AU329" s="198"/>
      <c r="AV329" s="198"/>
      <c r="AW329" s="176" t="s">
        <v>291</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97</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420</v>
      </c>
      <c r="R332" s="173"/>
      <c r="S332" s="173"/>
      <c r="T332" s="173"/>
      <c r="U332" s="173"/>
      <c r="V332" s="173"/>
      <c r="W332" s="173"/>
      <c r="X332" s="173"/>
      <c r="Y332" s="173"/>
      <c r="Z332" s="173"/>
      <c r="AA332" s="173"/>
      <c r="AB332" s="220" t="s">
        <v>421</v>
      </c>
      <c r="AC332" s="173"/>
      <c r="AD332" s="174"/>
      <c r="AE332" s="181" t="s">
        <v>341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342</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420</v>
      </c>
      <c r="R339" s="173"/>
      <c r="S339" s="173"/>
      <c r="T339" s="173"/>
      <c r="U339" s="173"/>
      <c r="V339" s="173"/>
      <c r="W339" s="173"/>
      <c r="X339" s="173"/>
      <c r="Y339" s="173"/>
      <c r="Z339" s="173"/>
      <c r="AA339" s="173"/>
      <c r="AB339" s="220" t="s">
        <v>421</v>
      </c>
      <c r="AC339" s="173"/>
      <c r="AD339" s="174"/>
      <c r="AE339" s="245" t="s">
        <v>341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342</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420</v>
      </c>
      <c r="R346" s="173"/>
      <c r="S346" s="173"/>
      <c r="T346" s="173"/>
      <c r="U346" s="173"/>
      <c r="V346" s="173"/>
      <c r="W346" s="173"/>
      <c r="X346" s="173"/>
      <c r="Y346" s="173"/>
      <c r="Z346" s="173"/>
      <c r="AA346" s="173"/>
      <c r="AB346" s="220" t="s">
        <v>421</v>
      </c>
      <c r="AC346" s="173"/>
      <c r="AD346" s="174"/>
      <c r="AE346" s="245" t="s">
        <v>341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342</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420</v>
      </c>
      <c r="R353" s="173"/>
      <c r="S353" s="173"/>
      <c r="T353" s="173"/>
      <c r="U353" s="173"/>
      <c r="V353" s="173"/>
      <c r="W353" s="173"/>
      <c r="X353" s="173"/>
      <c r="Y353" s="173"/>
      <c r="Z353" s="173"/>
      <c r="AA353" s="173"/>
      <c r="AB353" s="220" t="s">
        <v>421</v>
      </c>
      <c r="AC353" s="173"/>
      <c r="AD353" s="174"/>
      <c r="AE353" s="245" t="s">
        <v>341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342</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420</v>
      </c>
      <c r="R360" s="173"/>
      <c r="S360" s="173"/>
      <c r="T360" s="173"/>
      <c r="U360" s="173"/>
      <c r="V360" s="173"/>
      <c r="W360" s="173"/>
      <c r="X360" s="173"/>
      <c r="Y360" s="173"/>
      <c r="Z360" s="173"/>
      <c r="AA360" s="173"/>
      <c r="AB360" s="220" t="s">
        <v>421</v>
      </c>
      <c r="AC360" s="173"/>
      <c r="AD360" s="174"/>
      <c r="AE360" s="245" t="s">
        <v>341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342</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383</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361</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359</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310</v>
      </c>
      <c r="F372" s="154"/>
      <c r="G372" s="212" t="s">
        <v>335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438</v>
      </c>
      <c r="AF372" s="173"/>
      <c r="AG372" s="173"/>
      <c r="AH372" s="174"/>
      <c r="AI372" s="181" t="s">
        <v>78</v>
      </c>
      <c r="AJ372" s="173"/>
      <c r="AK372" s="173"/>
      <c r="AL372" s="174"/>
      <c r="AM372" s="181" t="s">
        <v>189</v>
      </c>
      <c r="AN372" s="173"/>
      <c r="AO372" s="173"/>
      <c r="AP372" s="174"/>
      <c r="AQ372" s="218" t="s">
        <v>315</v>
      </c>
      <c r="AR372" s="213"/>
      <c r="AS372" s="213"/>
      <c r="AT372" s="214"/>
      <c r="AU372" s="249" t="s">
        <v>339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316</v>
      </c>
      <c r="AT373" s="177"/>
      <c r="AU373" s="198"/>
      <c r="AV373" s="198"/>
      <c r="AW373" s="176" t="s">
        <v>291</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97</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438</v>
      </c>
      <c r="AF376" s="173"/>
      <c r="AG376" s="173"/>
      <c r="AH376" s="174"/>
      <c r="AI376" s="181" t="s">
        <v>78</v>
      </c>
      <c r="AJ376" s="173"/>
      <c r="AK376" s="173"/>
      <c r="AL376" s="174"/>
      <c r="AM376" s="181" t="s">
        <v>189</v>
      </c>
      <c r="AN376" s="173"/>
      <c r="AO376" s="173"/>
      <c r="AP376" s="174"/>
      <c r="AQ376" s="218" t="s">
        <v>315</v>
      </c>
      <c r="AR376" s="213"/>
      <c r="AS376" s="213"/>
      <c r="AT376" s="214"/>
      <c r="AU376" s="249" t="s">
        <v>339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316</v>
      </c>
      <c r="AT377" s="177"/>
      <c r="AU377" s="198"/>
      <c r="AV377" s="198"/>
      <c r="AW377" s="176" t="s">
        <v>291</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97</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438</v>
      </c>
      <c r="AF380" s="173"/>
      <c r="AG380" s="173"/>
      <c r="AH380" s="174"/>
      <c r="AI380" s="181" t="s">
        <v>78</v>
      </c>
      <c r="AJ380" s="173"/>
      <c r="AK380" s="173"/>
      <c r="AL380" s="174"/>
      <c r="AM380" s="181" t="s">
        <v>189</v>
      </c>
      <c r="AN380" s="173"/>
      <c r="AO380" s="173"/>
      <c r="AP380" s="174"/>
      <c r="AQ380" s="218" t="s">
        <v>315</v>
      </c>
      <c r="AR380" s="213"/>
      <c r="AS380" s="213"/>
      <c r="AT380" s="214"/>
      <c r="AU380" s="249" t="s">
        <v>339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316</v>
      </c>
      <c r="AT381" s="177"/>
      <c r="AU381" s="198"/>
      <c r="AV381" s="198"/>
      <c r="AW381" s="176" t="s">
        <v>291</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97</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438</v>
      </c>
      <c r="AF384" s="173"/>
      <c r="AG384" s="173"/>
      <c r="AH384" s="174"/>
      <c r="AI384" s="181" t="s">
        <v>78</v>
      </c>
      <c r="AJ384" s="173"/>
      <c r="AK384" s="173"/>
      <c r="AL384" s="174"/>
      <c r="AM384" s="181" t="s">
        <v>189</v>
      </c>
      <c r="AN384" s="173"/>
      <c r="AO384" s="173"/>
      <c r="AP384" s="174"/>
      <c r="AQ384" s="218" t="s">
        <v>315</v>
      </c>
      <c r="AR384" s="213"/>
      <c r="AS384" s="213"/>
      <c r="AT384" s="214"/>
      <c r="AU384" s="249" t="s">
        <v>339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316</v>
      </c>
      <c r="AT385" s="177"/>
      <c r="AU385" s="198"/>
      <c r="AV385" s="198"/>
      <c r="AW385" s="176" t="s">
        <v>291</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97</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438</v>
      </c>
      <c r="AF388" s="173"/>
      <c r="AG388" s="173"/>
      <c r="AH388" s="174"/>
      <c r="AI388" s="181" t="s">
        <v>78</v>
      </c>
      <c r="AJ388" s="173"/>
      <c r="AK388" s="173"/>
      <c r="AL388" s="174"/>
      <c r="AM388" s="181" t="s">
        <v>189</v>
      </c>
      <c r="AN388" s="173"/>
      <c r="AO388" s="173"/>
      <c r="AP388" s="174"/>
      <c r="AQ388" s="218" t="s">
        <v>315</v>
      </c>
      <c r="AR388" s="213"/>
      <c r="AS388" s="213"/>
      <c r="AT388" s="214"/>
      <c r="AU388" s="249" t="s">
        <v>339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316</v>
      </c>
      <c r="AT389" s="177"/>
      <c r="AU389" s="198"/>
      <c r="AV389" s="198"/>
      <c r="AW389" s="176" t="s">
        <v>291</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97</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420</v>
      </c>
      <c r="R392" s="173"/>
      <c r="S392" s="173"/>
      <c r="T392" s="173"/>
      <c r="U392" s="173"/>
      <c r="V392" s="173"/>
      <c r="W392" s="173"/>
      <c r="X392" s="173"/>
      <c r="Y392" s="173"/>
      <c r="Z392" s="173"/>
      <c r="AA392" s="173"/>
      <c r="AB392" s="220" t="s">
        <v>421</v>
      </c>
      <c r="AC392" s="173"/>
      <c r="AD392" s="174"/>
      <c r="AE392" s="181" t="s">
        <v>341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342</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420</v>
      </c>
      <c r="R399" s="173"/>
      <c r="S399" s="173"/>
      <c r="T399" s="173"/>
      <c r="U399" s="173"/>
      <c r="V399" s="173"/>
      <c r="W399" s="173"/>
      <c r="X399" s="173"/>
      <c r="Y399" s="173"/>
      <c r="Z399" s="173"/>
      <c r="AA399" s="173"/>
      <c r="AB399" s="220" t="s">
        <v>421</v>
      </c>
      <c r="AC399" s="173"/>
      <c r="AD399" s="174"/>
      <c r="AE399" s="245" t="s">
        <v>341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342</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420</v>
      </c>
      <c r="R406" s="173"/>
      <c r="S406" s="173"/>
      <c r="T406" s="173"/>
      <c r="U406" s="173"/>
      <c r="V406" s="173"/>
      <c r="W406" s="173"/>
      <c r="X406" s="173"/>
      <c r="Y406" s="173"/>
      <c r="Z406" s="173"/>
      <c r="AA406" s="173"/>
      <c r="AB406" s="220" t="s">
        <v>421</v>
      </c>
      <c r="AC406" s="173"/>
      <c r="AD406" s="174"/>
      <c r="AE406" s="245" t="s">
        <v>341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342</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420</v>
      </c>
      <c r="R413" s="173"/>
      <c r="S413" s="173"/>
      <c r="T413" s="173"/>
      <c r="U413" s="173"/>
      <c r="V413" s="173"/>
      <c r="W413" s="173"/>
      <c r="X413" s="173"/>
      <c r="Y413" s="173"/>
      <c r="Z413" s="173"/>
      <c r="AA413" s="173"/>
      <c r="AB413" s="220" t="s">
        <v>421</v>
      </c>
      <c r="AC413" s="173"/>
      <c r="AD413" s="174"/>
      <c r="AE413" s="245" t="s">
        <v>341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342</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420</v>
      </c>
      <c r="R420" s="173"/>
      <c r="S420" s="173"/>
      <c r="T420" s="173"/>
      <c r="U420" s="173"/>
      <c r="V420" s="173"/>
      <c r="W420" s="173"/>
      <c r="X420" s="173"/>
      <c r="Y420" s="173"/>
      <c r="Z420" s="173"/>
      <c r="AA420" s="173"/>
      <c r="AB420" s="220" t="s">
        <v>421</v>
      </c>
      <c r="AC420" s="173"/>
      <c r="AD420" s="174"/>
      <c r="AE420" s="245" t="s">
        <v>341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342</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383</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557</v>
      </c>
      <c r="D430" s="157"/>
      <c r="E430" s="648" t="s">
        <v>457</v>
      </c>
      <c r="F430" s="658"/>
      <c r="G430" s="650" t="s">
        <v>346</v>
      </c>
      <c r="H430" s="638"/>
      <c r="I430" s="638"/>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327</v>
      </c>
      <c r="F431" s="171"/>
      <c r="G431" s="172" t="s">
        <v>323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55</v>
      </c>
      <c r="AF431" s="201"/>
      <c r="AG431" s="201"/>
      <c r="AH431" s="202"/>
      <c r="AI431" s="183" t="s">
        <v>554</v>
      </c>
      <c r="AJ431" s="183"/>
      <c r="AK431" s="183"/>
      <c r="AL431" s="181"/>
      <c r="AM431" s="183" t="s">
        <v>53</v>
      </c>
      <c r="AN431" s="183"/>
      <c r="AO431" s="183"/>
      <c r="AP431" s="181"/>
      <c r="AQ431" s="181" t="s">
        <v>315</v>
      </c>
      <c r="AR431" s="173"/>
      <c r="AS431" s="173"/>
      <c r="AT431" s="174"/>
      <c r="AU431" s="203" t="s">
        <v>240</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316</v>
      </c>
      <c r="AH432" s="177"/>
      <c r="AI432" s="184"/>
      <c r="AJ432" s="184"/>
      <c r="AK432" s="184"/>
      <c r="AL432" s="182"/>
      <c r="AM432" s="184"/>
      <c r="AN432" s="184"/>
      <c r="AO432" s="184"/>
      <c r="AP432" s="182"/>
      <c r="AQ432" s="205"/>
      <c r="AR432" s="198"/>
      <c r="AS432" s="176" t="s">
        <v>316</v>
      </c>
      <c r="AT432" s="177"/>
      <c r="AU432" s="198"/>
      <c r="AV432" s="198"/>
      <c r="AW432" s="176" t="s">
        <v>291</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52</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97</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57</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327</v>
      </c>
      <c r="F436" s="171"/>
      <c r="G436" s="172" t="s">
        <v>323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55</v>
      </c>
      <c r="AF436" s="201"/>
      <c r="AG436" s="201"/>
      <c r="AH436" s="202"/>
      <c r="AI436" s="183" t="s">
        <v>554</v>
      </c>
      <c r="AJ436" s="183"/>
      <c r="AK436" s="183"/>
      <c r="AL436" s="181"/>
      <c r="AM436" s="183" t="s">
        <v>53</v>
      </c>
      <c r="AN436" s="183"/>
      <c r="AO436" s="183"/>
      <c r="AP436" s="181"/>
      <c r="AQ436" s="181" t="s">
        <v>315</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316</v>
      </c>
      <c r="AH437" s="177"/>
      <c r="AI437" s="184"/>
      <c r="AJ437" s="184"/>
      <c r="AK437" s="184"/>
      <c r="AL437" s="182"/>
      <c r="AM437" s="184"/>
      <c r="AN437" s="184"/>
      <c r="AO437" s="184"/>
      <c r="AP437" s="182"/>
      <c r="AQ437" s="205"/>
      <c r="AR437" s="198"/>
      <c r="AS437" s="176" t="s">
        <v>316</v>
      </c>
      <c r="AT437" s="177"/>
      <c r="AU437" s="198"/>
      <c r="AV437" s="198"/>
      <c r="AW437" s="176" t="s">
        <v>291</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52</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97</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57</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327</v>
      </c>
      <c r="F441" s="171"/>
      <c r="G441" s="172" t="s">
        <v>323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55</v>
      </c>
      <c r="AF441" s="201"/>
      <c r="AG441" s="201"/>
      <c r="AH441" s="202"/>
      <c r="AI441" s="183" t="s">
        <v>554</v>
      </c>
      <c r="AJ441" s="183"/>
      <c r="AK441" s="183"/>
      <c r="AL441" s="181"/>
      <c r="AM441" s="183" t="s">
        <v>53</v>
      </c>
      <c r="AN441" s="183"/>
      <c r="AO441" s="183"/>
      <c r="AP441" s="181"/>
      <c r="AQ441" s="181" t="s">
        <v>315</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316</v>
      </c>
      <c r="AH442" s="177"/>
      <c r="AI442" s="184"/>
      <c r="AJ442" s="184"/>
      <c r="AK442" s="184"/>
      <c r="AL442" s="182"/>
      <c r="AM442" s="184"/>
      <c r="AN442" s="184"/>
      <c r="AO442" s="184"/>
      <c r="AP442" s="182"/>
      <c r="AQ442" s="205"/>
      <c r="AR442" s="198"/>
      <c r="AS442" s="176" t="s">
        <v>316</v>
      </c>
      <c r="AT442" s="177"/>
      <c r="AU442" s="198"/>
      <c r="AV442" s="198"/>
      <c r="AW442" s="176" t="s">
        <v>291</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52</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97</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57</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327</v>
      </c>
      <c r="F446" s="171"/>
      <c r="G446" s="172" t="s">
        <v>323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55</v>
      </c>
      <c r="AF446" s="201"/>
      <c r="AG446" s="201"/>
      <c r="AH446" s="202"/>
      <c r="AI446" s="183" t="s">
        <v>554</v>
      </c>
      <c r="AJ446" s="183"/>
      <c r="AK446" s="183"/>
      <c r="AL446" s="181"/>
      <c r="AM446" s="183" t="s">
        <v>53</v>
      </c>
      <c r="AN446" s="183"/>
      <c r="AO446" s="183"/>
      <c r="AP446" s="181"/>
      <c r="AQ446" s="181" t="s">
        <v>315</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316</v>
      </c>
      <c r="AH447" s="177"/>
      <c r="AI447" s="184"/>
      <c r="AJ447" s="184"/>
      <c r="AK447" s="184"/>
      <c r="AL447" s="182"/>
      <c r="AM447" s="184"/>
      <c r="AN447" s="184"/>
      <c r="AO447" s="184"/>
      <c r="AP447" s="182"/>
      <c r="AQ447" s="205"/>
      <c r="AR447" s="198"/>
      <c r="AS447" s="176" t="s">
        <v>316</v>
      </c>
      <c r="AT447" s="177"/>
      <c r="AU447" s="198"/>
      <c r="AV447" s="198"/>
      <c r="AW447" s="176" t="s">
        <v>291</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52</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97</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57</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327</v>
      </c>
      <c r="F451" s="171"/>
      <c r="G451" s="172" t="s">
        <v>323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55</v>
      </c>
      <c r="AF451" s="201"/>
      <c r="AG451" s="201"/>
      <c r="AH451" s="202"/>
      <c r="AI451" s="183" t="s">
        <v>554</v>
      </c>
      <c r="AJ451" s="183"/>
      <c r="AK451" s="183"/>
      <c r="AL451" s="181"/>
      <c r="AM451" s="183" t="s">
        <v>53</v>
      </c>
      <c r="AN451" s="183"/>
      <c r="AO451" s="183"/>
      <c r="AP451" s="181"/>
      <c r="AQ451" s="181" t="s">
        <v>315</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316</v>
      </c>
      <c r="AH452" s="177"/>
      <c r="AI452" s="184"/>
      <c r="AJ452" s="184"/>
      <c r="AK452" s="184"/>
      <c r="AL452" s="182"/>
      <c r="AM452" s="184"/>
      <c r="AN452" s="184"/>
      <c r="AO452" s="184"/>
      <c r="AP452" s="182"/>
      <c r="AQ452" s="205"/>
      <c r="AR452" s="198"/>
      <c r="AS452" s="176" t="s">
        <v>316</v>
      </c>
      <c r="AT452" s="177"/>
      <c r="AU452" s="198"/>
      <c r="AV452" s="198"/>
      <c r="AW452" s="176" t="s">
        <v>291</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52</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97</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57</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328</v>
      </c>
      <c r="F456" s="171"/>
      <c r="G456" s="172" t="s">
        <v>325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55</v>
      </c>
      <c r="AF456" s="201"/>
      <c r="AG456" s="201"/>
      <c r="AH456" s="202"/>
      <c r="AI456" s="183" t="s">
        <v>554</v>
      </c>
      <c r="AJ456" s="183"/>
      <c r="AK456" s="183"/>
      <c r="AL456" s="181"/>
      <c r="AM456" s="183" t="s">
        <v>53</v>
      </c>
      <c r="AN456" s="183"/>
      <c r="AO456" s="183"/>
      <c r="AP456" s="181"/>
      <c r="AQ456" s="181" t="s">
        <v>315</v>
      </c>
      <c r="AR456" s="173"/>
      <c r="AS456" s="173"/>
      <c r="AT456" s="174"/>
      <c r="AU456" s="203" t="s">
        <v>240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316</v>
      </c>
      <c r="AH457" s="177"/>
      <c r="AI457" s="184"/>
      <c r="AJ457" s="184"/>
      <c r="AK457" s="184"/>
      <c r="AL457" s="182"/>
      <c r="AM457" s="184"/>
      <c r="AN457" s="184"/>
      <c r="AO457" s="184"/>
      <c r="AP457" s="182"/>
      <c r="AQ457" s="205"/>
      <c r="AR457" s="198"/>
      <c r="AS457" s="176" t="s">
        <v>316</v>
      </c>
      <c r="AT457" s="177"/>
      <c r="AU457" s="198"/>
      <c r="AV457" s="198"/>
      <c r="AW457" s="176" t="s">
        <v>291</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52</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97</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57</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328</v>
      </c>
      <c r="F461" s="171"/>
      <c r="G461" s="172" t="s">
        <v>325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55</v>
      </c>
      <c r="AF461" s="201"/>
      <c r="AG461" s="201"/>
      <c r="AH461" s="202"/>
      <c r="AI461" s="183" t="s">
        <v>554</v>
      </c>
      <c r="AJ461" s="183"/>
      <c r="AK461" s="183"/>
      <c r="AL461" s="181"/>
      <c r="AM461" s="183" t="s">
        <v>53</v>
      </c>
      <c r="AN461" s="183"/>
      <c r="AO461" s="183"/>
      <c r="AP461" s="181"/>
      <c r="AQ461" s="181" t="s">
        <v>315</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316</v>
      </c>
      <c r="AH462" s="177"/>
      <c r="AI462" s="184"/>
      <c r="AJ462" s="184"/>
      <c r="AK462" s="184"/>
      <c r="AL462" s="182"/>
      <c r="AM462" s="184"/>
      <c r="AN462" s="184"/>
      <c r="AO462" s="184"/>
      <c r="AP462" s="182"/>
      <c r="AQ462" s="205"/>
      <c r="AR462" s="198"/>
      <c r="AS462" s="176" t="s">
        <v>316</v>
      </c>
      <c r="AT462" s="177"/>
      <c r="AU462" s="198"/>
      <c r="AV462" s="198"/>
      <c r="AW462" s="176" t="s">
        <v>291</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52</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97</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57</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328</v>
      </c>
      <c r="F466" s="171"/>
      <c r="G466" s="172" t="s">
        <v>325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55</v>
      </c>
      <c r="AF466" s="201"/>
      <c r="AG466" s="201"/>
      <c r="AH466" s="202"/>
      <c r="AI466" s="183" t="s">
        <v>554</v>
      </c>
      <c r="AJ466" s="183"/>
      <c r="AK466" s="183"/>
      <c r="AL466" s="181"/>
      <c r="AM466" s="183" t="s">
        <v>53</v>
      </c>
      <c r="AN466" s="183"/>
      <c r="AO466" s="183"/>
      <c r="AP466" s="181"/>
      <c r="AQ466" s="181" t="s">
        <v>315</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316</v>
      </c>
      <c r="AH467" s="177"/>
      <c r="AI467" s="184"/>
      <c r="AJ467" s="184"/>
      <c r="AK467" s="184"/>
      <c r="AL467" s="182"/>
      <c r="AM467" s="184"/>
      <c r="AN467" s="184"/>
      <c r="AO467" s="184"/>
      <c r="AP467" s="182"/>
      <c r="AQ467" s="205"/>
      <c r="AR467" s="198"/>
      <c r="AS467" s="176" t="s">
        <v>316</v>
      </c>
      <c r="AT467" s="177"/>
      <c r="AU467" s="198"/>
      <c r="AV467" s="198"/>
      <c r="AW467" s="176" t="s">
        <v>291</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52</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97</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57</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328</v>
      </c>
      <c r="F471" s="171"/>
      <c r="G471" s="172" t="s">
        <v>325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55</v>
      </c>
      <c r="AF471" s="201"/>
      <c r="AG471" s="201"/>
      <c r="AH471" s="202"/>
      <c r="AI471" s="183" t="s">
        <v>554</v>
      </c>
      <c r="AJ471" s="183"/>
      <c r="AK471" s="183"/>
      <c r="AL471" s="181"/>
      <c r="AM471" s="183" t="s">
        <v>53</v>
      </c>
      <c r="AN471" s="183"/>
      <c r="AO471" s="183"/>
      <c r="AP471" s="181"/>
      <c r="AQ471" s="181" t="s">
        <v>315</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316</v>
      </c>
      <c r="AH472" s="177"/>
      <c r="AI472" s="184"/>
      <c r="AJ472" s="184"/>
      <c r="AK472" s="184"/>
      <c r="AL472" s="182"/>
      <c r="AM472" s="184"/>
      <c r="AN472" s="184"/>
      <c r="AO472" s="184"/>
      <c r="AP472" s="182"/>
      <c r="AQ472" s="205"/>
      <c r="AR472" s="198"/>
      <c r="AS472" s="176" t="s">
        <v>316</v>
      </c>
      <c r="AT472" s="177"/>
      <c r="AU472" s="198"/>
      <c r="AV472" s="198"/>
      <c r="AW472" s="176" t="s">
        <v>291</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52</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97</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57</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328</v>
      </c>
      <c r="F476" s="171"/>
      <c r="G476" s="172" t="s">
        <v>325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55</v>
      </c>
      <c r="AF476" s="201"/>
      <c r="AG476" s="201"/>
      <c r="AH476" s="202"/>
      <c r="AI476" s="183" t="s">
        <v>554</v>
      </c>
      <c r="AJ476" s="183"/>
      <c r="AK476" s="183"/>
      <c r="AL476" s="181"/>
      <c r="AM476" s="183" t="s">
        <v>53</v>
      </c>
      <c r="AN476" s="183"/>
      <c r="AO476" s="183"/>
      <c r="AP476" s="181"/>
      <c r="AQ476" s="181" t="s">
        <v>315</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316</v>
      </c>
      <c r="AH477" s="177"/>
      <c r="AI477" s="184"/>
      <c r="AJ477" s="184"/>
      <c r="AK477" s="184"/>
      <c r="AL477" s="182"/>
      <c r="AM477" s="184"/>
      <c r="AN477" s="184"/>
      <c r="AO477" s="184"/>
      <c r="AP477" s="182"/>
      <c r="AQ477" s="205"/>
      <c r="AR477" s="198"/>
      <c r="AS477" s="176" t="s">
        <v>316</v>
      </c>
      <c r="AT477" s="177"/>
      <c r="AU477" s="198"/>
      <c r="AV477" s="198"/>
      <c r="AW477" s="176" t="s">
        <v>291</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52</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97</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57</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7" t="s">
        <v>192</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458</v>
      </c>
      <c r="F484" s="649"/>
      <c r="G484" s="650" t="s">
        <v>346</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327</v>
      </c>
      <c r="F485" s="171"/>
      <c r="G485" s="172" t="s">
        <v>323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55</v>
      </c>
      <c r="AF485" s="201"/>
      <c r="AG485" s="201"/>
      <c r="AH485" s="202"/>
      <c r="AI485" s="183" t="s">
        <v>554</v>
      </c>
      <c r="AJ485" s="183"/>
      <c r="AK485" s="183"/>
      <c r="AL485" s="181"/>
      <c r="AM485" s="183" t="s">
        <v>53</v>
      </c>
      <c r="AN485" s="183"/>
      <c r="AO485" s="183"/>
      <c r="AP485" s="181"/>
      <c r="AQ485" s="181" t="s">
        <v>315</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316</v>
      </c>
      <c r="AH486" s="177"/>
      <c r="AI486" s="184"/>
      <c r="AJ486" s="184"/>
      <c r="AK486" s="184"/>
      <c r="AL486" s="182"/>
      <c r="AM486" s="184"/>
      <c r="AN486" s="184"/>
      <c r="AO486" s="184"/>
      <c r="AP486" s="182"/>
      <c r="AQ486" s="205"/>
      <c r="AR486" s="198"/>
      <c r="AS486" s="176" t="s">
        <v>316</v>
      </c>
      <c r="AT486" s="177"/>
      <c r="AU486" s="198"/>
      <c r="AV486" s="198"/>
      <c r="AW486" s="176" t="s">
        <v>291</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52</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97</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57</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327</v>
      </c>
      <c r="F490" s="171"/>
      <c r="G490" s="172" t="s">
        <v>323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55</v>
      </c>
      <c r="AF490" s="201"/>
      <c r="AG490" s="201"/>
      <c r="AH490" s="202"/>
      <c r="AI490" s="183" t="s">
        <v>554</v>
      </c>
      <c r="AJ490" s="183"/>
      <c r="AK490" s="183"/>
      <c r="AL490" s="181"/>
      <c r="AM490" s="183" t="s">
        <v>53</v>
      </c>
      <c r="AN490" s="183"/>
      <c r="AO490" s="183"/>
      <c r="AP490" s="181"/>
      <c r="AQ490" s="181" t="s">
        <v>315</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316</v>
      </c>
      <c r="AH491" s="177"/>
      <c r="AI491" s="184"/>
      <c r="AJ491" s="184"/>
      <c r="AK491" s="184"/>
      <c r="AL491" s="182"/>
      <c r="AM491" s="184"/>
      <c r="AN491" s="184"/>
      <c r="AO491" s="184"/>
      <c r="AP491" s="182"/>
      <c r="AQ491" s="205"/>
      <c r="AR491" s="198"/>
      <c r="AS491" s="176" t="s">
        <v>316</v>
      </c>
      <c r="AT491" s="177"/>
      <c r="AU491" s="198"/>
      <c r="AV491" s="198"/>
      <c r="AW491" s="176" t="s">
        <v>291</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52</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97</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57</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327</v>
      </c>
      <c r="F495" s="171"/>
      <c r="G495" s="172" t="s">
        <v>323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55</v>
      </c>
      <c r="AF495" s="201"/>
      <c r="AG495" s="201"/>
      <c r="AH495" s="202"/>
      <c r="AI495" s="183" t="s">
        <v>554</v>
      </c>
      <c r="AJ495" s="183"/>
      <c r="AK495" s="183"/>
      <c r="AL495" s="181"/>
      <c r="AM495" s="183" t="s">
        <v>53</v>
      </c>
      <c r="AN495" s="183"/>
      <c r="AO495" s="183"/>
      <c r="AP495" s="181"/>
      <c r="AQ495" s="181" t="s">
        <v>315</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316</v>
      </c>
      <c r="AH496" s="177"/>
      <c r="AI496" s="184"/>
      <c r="AJ496" s="184"/>
      <c r="AK496" s="184"/>
      <c r="AL496" s="182"/>
      <c r="AM496" s="184"/>
      <c r="AN496" s="184"/>
      <c r="AO496" s="184"/>
      <c r="AP496" s="182"/>
      <c r="AQ496" s="205"/>
      <c r="AR496" s="198"/>
      <c r="AS496" s="176" t="s">
        <v>316</v>
      </c>
      <c r="AT496" s="177"/>
      <c r="AU496" s="198"/>
      <c r="AV496" s="198"/>
      <c r="AW496" s="176" t="s">
        <v>291</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52</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97</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57</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327</v>
      </c>
      <c r="F500" s="171"/>
      <c r="G500" s="172" t="s">
        <v>323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55</v>
      </c>
      <c r="AF500" s="201"/>
      <c r="AG500" s="201"/>
      <c r="AH500" s="202"/>
      <c r="AI500" s="183" t="s">
        <v>554</v>
      </c>
      <c r="AJ500" s="183"/>
      <c r="AK500" s="183"/>
      <c r="AL500" s="181"/>
      <c r="AM500" s="183" t="s">
        <v>53</v>
      </c>
      <c r="AN500" s="183"/>
      <c r="AO500" s="183"/>
      <c r="AP500" s="181"/>
      <c r="AQ500" s="181" t="s">
        <v>315</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316</v>
      </c>
      <c r="AH501" s="177"/>
      <c r="AI501" s="184"/>
      <c r="AJ501" s="184"/>
      <c r="AK501" s="184"/>
      <c r="AL501" s="182"/>
      <c r="AM501" s="184"/>
      <c r="AN501" s="184"/>
      <c r="AO501" s="184"/>
      <c r="AP501" s="182"/>
      <c r="AQ501" s="205"/>
      <c r="AR501" s="198"/>
      <c r="AS501" s="176" t="s">
        <v>316</v>
      </c>
      <c r="AT501" s="177"/>
      <c r="AU501" s="198"/>
      <c r="AV501" s="198"/>
      <c r="AW501" s="176" t="s">
        <v>291</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52</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97</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57</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327</v>
      </c>
      <c r="F505" s="171"/>
      <c r="G505" s="172" t="s">
        <v>323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55</v>
      </c>
      <c r="AF505" s="201"/>
      <c r="AG505" s="201"/>
      <c r="AH505" s="202"/>
      <c r="AI505" s="183" t="s">
        <v>554</v>
      </c>
      <c r="AJ505" s="183"/>
      <c r="AK505" s="183"/>
      <c r="AL505" s="181"/>
      <c r="AM505" s="183" t="s">
        <v>53</v>
      </c>
      <c r="AN505" s="183"/>
      <c r="AO505" s="183"/>
      <c r="AP505" s="181"/>
      <c r="AQ505" s="181" t="s">
        <v>315</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316</v>
      </c>
      <c r="AH506" s="177"/>
      <c r="AI506" s="184"/>
      <c r="AJ506" s="184"/>
      <c r="AK506" s="184"/>
      <c r="AL506" s="182"/>
      <c r="AM506" s="184"/>
      <c r="AN506" s="184"/>
      <c r="AO506" s="184"/>
      <c r="AP506" s="182"/>
      <c r="AQ506" s="205"/>
      <c r="AR506" s="198"/>
      <c r="AS506" s="176" t="s">
        <v>316</v>
      </c>
      <c r="AT506" s="177"/>
      <c r="AU506" s="198"/>
      <c r="AV506" s="198"/>
      <c r="AW506" s="176" t="s">
        <v>291</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52</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97</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57</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328</v>
      </c>
      <c r="F510" s="171"/>
      <c r="G510" s="172" t="s">
        <v>325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55</v>
      </c>
      <c r="AF510" s="201"/>
      <c r="AG510" s="201"/>
      <c r="AH510" s="202"/>
      <c r="AI510" s="183" t="s">
        <v>554</v>
      </c>
      <c r="AJ510" s="183"/>
      <c r="AK510" s="183"/>
      <c r="AL510" s="181"/>
      <c r="AM510" s="183" t="s">
        <v>53</v>
      </c>
      <c r="AN510" s="183"/>
      <c r="AO510" s="183"/>
      <c r="AP510" s="181"/>
      <c r="AQ510" s="181" t="s">
        <v>315</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316</v>
      </c>
      <c r="AH511" s="177"/>
      <c r="AI511" s="184"/>
      <c r="AJ511" s="184"/>
      <c r="AK511" s="184"/>
      <c r="AL511" s="182"/>
      <c r="AM511" s="184"/>
      <c r="AN511" s="184"/>
      <c r="AO511" s="184"/>
      <c r="AP511" s="182"/>
      <c r="AQ511" s="205"/>
      <c r="AR511" s="198"/>
      <c r="AS511" s="176" t="s">
        <v>316</v>
      </c>
      <c r="AT511" s="177"/>
      <c r="AU511" s="198"/>
      <c r="AV511" s="198"/>
      <c r="AW511" s="176" t="s">
        <v>291</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52</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97</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57</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328</v>
      </c>
      <c r="F515" s="171"/>
      <c r="G515" s="172" t="s">
        <v>325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55</v>
      </c>
      <c r="AF515" s="201"/>
      <c r="AG515" s="201"/>
      <c r="AH515" s="202"/>
      <c r="AI515" s="183" t="s">
        <v>554</v>
      </c>
      <c r="AJ515" s="183"/>
      <c r="AK515" s="183"/>
      <c r="AL515" s="181"/>
      <c r="AM515" s="183" t="s">
        <v>53</v>
      </c>
      <c r="AN515" s="183"/>
      <c r="AO515" s="183"/>
      <c r="AP515" s="181"/>
      <c r="AQ515" s="181" t="s">
        <v>315</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316</v>
      </c>
      <c r="AH516" s="177"/>
      <c r="AI516" s="184"/>
      <c r="AJ516" s="184"/>
      <c r="AK516" s="184"/>
      <c r="AL516" s="182"/>
      <c r="AM516" s="184"/>
      <c r="AN516" s="184"/>
      <c r="AO516" s="184"/>
      <c r="AP516" s="182"/>
      <c r="AQ516" s="205"/>
      <c r="AR516" s="198"/>
      <c r="AS516" s="176" t="s">
        <v>316</v>
      </c>
      <c r="AT516" s="177"/>
      <c r="AU516" s="198"/>
      <c r="AV516" s="198"/>
      <c r="AW516" s="176" t="s">
        <v>291</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52</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97</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57</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328</v>
      </c>
      <c r="F520" s="171"/>
      <c r="G520" s="172" t="s">
        <v>325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55</v>
      </c>
      <c r="AF520" s="201"/>
      <c r="AG520" s="201"/>
      <c r="AH520" s="202"/>
      <c r="AI520" s="183" t="s">
        <v>554</v>
      </c>
      <c r="AJ520" s="183"/>
      <c r="AK520" s="183"/>
      <c r="AL520" s="181"/>
      <c r="AM520" s="183" t="s">
        <v>53</v>
      </c>
      <c r="AN520" s="183"/>
      <c r="AO520" s="183"/>
      <c r="AP520" s="181"/>
      <c r="AQ520" s="181" t="s">
        <v>315</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316</v>
      </c>
      <c r="AH521" s="177"/>
      <c r="AI521" s="184"/>
      <c r="AJ521" s="184"/>
      <c r="AK521" s="184"/>
      <c r="AL521" s="182"/>
      <c r="AM521" s="184"/>
      <c r="AN521" s="184"/>
      <c r="AO521" s="184"/>
      <c r="AP521" s="182"/>
      <c r="AQ521" s="205"/>
      <c r="AR521" s="198"/>
      <c r="AS521" s="176" t="s">
        <v>316</v>
      </c>
      <c r="AT521" s="177"/>
      <c r="AU521" s="198"/>
      <c r="AV521" s="198"/>
      <c r="AW521" s="176" t="s">
        <v>291</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52</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97</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57</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328</v>
      </c>
      <c r="F525" s="171"/>
      <c r="G525" s="172" t="s">
        <v>325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55</v>
      </c>
      <c r="AF525" s="201"/>
      <c r="AG525" s="201"/>
      <c r="AH525" s="202"/>
      <c r="AI525" s="183" t="s">
        <v>554</v>
      </c>
      <c r="AJ525" s="183"/>
      <c r="AK525" s="183"/>
      <c r="AL525" s="181"/>
      <c r="AM525" s="183" t="s">
        <v>53</v>
      </c>
      <c r="AN525" s="183"/>
      <c r="AO525" s="183"/>
      <c r="AP525" s="181"/>
      <c r="AQ525" s="181" t="s">
        <v>315</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316</v>
      </c>
      <c r="AH526" s="177"/>
      <c r="AI526" s="184"/>
      <c r="AJ526" s="184"/>
      <c r="AK526" s="184"/>
      <c r="AL526" s="182"/>
      <c r="AM526" s="184"/>
      <c r="AN526" s="184"/>
      <c r="AO526" s="184"/>
      <c r="AP526" s="182"/>
      <c r="AQ526" s="205"/>
      <c r="AR526" s="198"/>
      <c r="AS526" s="176" t="s">
        <v>316</v>
      </c>
      <c r="AT526" s="177"/>
      <c r="AU526" s="198"/>
      <c r="AV526" s="198"/>
      <c r="AW526" s="176" t="s">
        <v>291</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52</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97</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57</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328</v>
      </c>
      <c r="F530" s="171"/>
      <c r="G530" s="172" t="s">
        <v>325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55</v>
      </c>
      <c r="AF530" s="201"/>
      <c r="AG530" s="201"/>
      <c r="AH530" s="202"/>
      <c r="AI530" s="183" t="s">
        <v>554</v>
      </c>
      <c r="AJ530" s="183"/>
      <c r="AK530" s="183"/>
      <c r="AL530" s="181"/>
      <c r="AM530" s="183" t="s">
        <v>53</v>
      </c>
      <c r="AN530" s="183"/>
      <c r="AO530" s="183"/>
      <c r="AP530" s="181"/>
      <c r="AQ530" s="181" t="s">
        <v>315</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316</v>
      </c>
      <c r="AH531" s="177"/>
      <c r="AI531" s="184"/>
      <c r="AJ531" s="184"/>
      <c r="AK531" s="184"/>
      <c r="AL531" s="182"/>
      <c r="AM531" s="184"/>
      <c r="AN531" s="184"/>
      <c r="AO531" s="184"/>
      <c r="AP531" s="182"/>
      <c r="AQ531" s="205"/>
      <c r="AR531" s="198"/>
      <c r="AS531" s="176" t="s">
        <v>316</v>
      </c>
      <c r="AT531" s="177"/>
      <c r="AU531" s="198"/>
      <c r="AV531" s="198"/>
      <c r="AW531" s="176" t="s">
        <v>291</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52</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97</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57</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146</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458</v>
      </c>
      <c r="F538" s="649"/>
      <c r="G538" s="650" t="s">
        <v>346</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327</v>
      </c>
      <c r="F539" s="171"/>
      <c r="G539" s="172" t="s">
        <v>323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55</v>
      </c>
      <c r="AF539" s="201"/>
      <c r="AG539" s="201"/>
      <c r="AH539" s="202"/>
      <c r="AI539" s="183" t="s">
        <v>554</v>
      </c>
      <c r="AJ539" s="183"/>
      <c r="AK539" s="183"/>
      <c r="AL539" s="181"/>
      <c r="AM539" s="183" t="s">
        <v>53</v>
      </c>
      <c r="AN539" s="183"/>
      <c r="AO539" s="183"/>
      <c r="AP539" s="181"/>
      <c r="AQ539" s="181" t="s">
        <v>315</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316</v>
      </c>
      <c r="AH540" s="177"/>
      <c r="AI540" s="184"/>
      <c r="AJ540" s="184"/>
      <c r="AK540" s="184"/>
      <c r="AL540" s="182"/>
      <c r="AM540" s="184"/>
      <c r="AN540" s="184"/>
      <c r="AO540" s="184"/>
      <c r="AP540" s="182"/>
      <c r="AQ540" s="205"/>
      <c r="AR540" s="198"/>
      <c r="AS540" s="176" t="s">
        <v>316</v>
      </c>
      <c r="AT540" s="177"/>
      <c r="AU540" s="198"/>
      <c r="AV540" s="198"/>
      <c r="AW540" s="176" t="s">
        <v>291</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52</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97</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57</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327</v>
      </c>
      <c r="F544" s="171"/>
      <c r="G544" s="172" t="s">
        <v>323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55</v>
      </c>
      <c r="AF544" s="201"/>
      <c r="AG544" s="201"/>
      <c r="AH544" s="202"/>
      <c r="AI544" s="183" t="s">
        <v>554</v>
      </c>
      <c r="AJ544" s="183"/>
      <c r="AK544" s="183"/>
      <c r="AL544" s="181"/>
      <c r="AM544" s="183" t="s">
        <v>53</v>
      </c>
      <c r="AN544" s="183"/>
      <c r="AO544" s="183"/>
      <c r="AP544" s="181"/>
      <c r="AQ544" s="181" t="s">
        <v>315</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316</v>
      </c>
      <c r="AH545" s="177"/>
      <c r="AI545" s="184"/>
      <c r="AJ545" s="184"/>
      <c r="AK545" s="184"/>
      <c r="AL545" s="182"/>
      <c r="AM545" s="184"/>
      <c r="AN545" s="184"/>
      <c r="AO545" s="184"/>
      <c r="AP545" s="182"/>
      <c r="AQ545" s="205"/>
      <c r="AR545" s="198"/>
      <c r="AS545" s="176" t="s">
        <v>316</v>
      </c>
      <c r="AT545" s="177"/>
      <c r="AU545" s="198"/>
      <c r="AV545" s="198"/>
      <c r="AW545" s="176" t="s">
        <v>291</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52</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97</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57</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327</v>
      </c>
      <c r="F549" s="171"/>
      <c r="G549" s="172" t="s">
        <v>323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55</v>
      </c>
      <c r="AF549" s="201"/>
      <c r="AG549" s="201"/>
      <c r="AH549" s="202"/>
      <c r="AI549" s="183" t="s">
        <v>554</v>
      </c>
      <c r="AJ549" s="183"/>
      <c r="AK549" s="183"/>
      <c r="AL549" s="181"/>
      <c r="AM549" s="183" t="s">
        <v>53</v>
      </c>
      <c r="AN549" s="183"/>
      <c r="AO549" s="183"/>
      <c r="AP549" s="181"/>
      <c r="AQ549" s="181" t="s">
        <v>315</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316</v>
      </c>
      <c r="AH550" s="177"/>
      <c r="AI550" s="184"/>
      <c r="AJ550" s="184"/>
      <c r="AK550" s="184"/>
      <c r="AL550" s="182"/>
      <c r="AM550" s="184"/>
      <c r="AN550" s="184"/>
      <c r="AO550" s="184"/>
      <c r="AP550" s="182"/>
      <c r="AQ550" s="205"/>
      <c r="AR550" s="198"/>
      <c r="AS550" s="176" t="s">
        <v>316</v>
      </c>
      <c r="AT550" s="177"/>
      <c r="AU550" s="198"/>
      <c r="AV550" s="198"/>
      <c r="AW550" s="176" t="s">
        <v>291</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52</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97</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57</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327</v>
      </c>
      <c r="F554" s="171"/>
      <c r="G554" s="172" t="s">
        <v>323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55</v>
      </c>
      <c r="AF554" s="201"/>
      <c r="AG554" s="201"/>
      <c r="AH554" s="202"/>
      <c r="AI554" s="183" t="s">
        <v>554</v>
      </c>
      <c r="AJ554" s="183"/>
      <c r="AK554" s="183"/>
      <c r="AL554" s="181"/>
      <c r="AM554" s="183" t="s">
        <v>53</v>
      </c>
      <c r="AN554" s="183"/>
      <c r="AO554" s="183"/>
      <c r="AP554" s="181"/>
      <c r="AQ554" s="181" t="s">
        <v>315</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316</v>
      </c>
      <c r="AH555" s="177"/>
      <c r="AI555" s="184"/>
      <c r="AJ555" s="184"/>
      <c r="AK555" s="184"/>
      <c r="AL555" s="182"/>
      <c r="AM555" s="184"/>
      <c r="AN555" s="184"/>
      <c r="AO555" s="184"/>
      <c r="AP555" s="182"/>
      <c r="AQ555" s="205"/>
      <c r="AR555" s="198"/>
      <c r="AS555" s="176" t="s">
        <v>316</v>
      </c>
      <c r="AT555" s="177"/>
      <c r="AU555" s="198"/>
      <c r="AV555" s="198"/>
      <c r="AW555" s="176" t="s">
        <v>291</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52</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97</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57</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327</v>
      </c>
      <c r="F559" s="171"/>
      <c r="G559" s="172" t="s">
        <v>323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55</v>
      </c>
      <c r="AF559" s="201"/>
      <c r="AG559" s="201"/>
      <c r="AH559" s="202"/>
      <c r="AI559" s="183" t="s">
        <v>554</v>
      </c>
      <c r="AJ559" s="183"/>
      <c r="AK559" s="183"/>
      <c r="AL559" s="181"/>
      <c r="AM559" s="183" t="s">
        <v>53</v>
      </c>
      <c r="AN559" s="183"/>
      <c r="AO559" s="183"/>
      <c r="AP559" s="181"/>
      <c r="AQ559" s="181" t="s">
        <v>315</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316</v>
      </c>
      <c r="AH560" s="177"/>
      <c r="AI560" s="184"/>
      <c r="AJ560" s="184"/>
      <c r="AK560" s="184"/>
      <c r="AL560" s="182"/>
      <c r="AM560" s="184"/>
      <c r="AN560" s="184"/>
      <c r="AO560" s="184"/>
      <c r="AP560" s="182"/>
      <c r="AQ560" s="205"/>
      <c r="AR560" s="198"/>
      <c r="AS560" s="176" t="s">
        <v>316</v>
      </c>
      <c r="AT560" s="177"/>
      <c r="AU560" s="198"/>
      <c r="AV560" s="198"/>
      <c r="AW560" s="176" t="s">
        <v>291</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52</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97</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57</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328</v>
      </c>
      <c r="F564" s="171"/>
      <c r="G564" s="172" t="s">
        <v>325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55</v>
      </c>
      <c r="AF564" s="201"/>
      <c r="AG564" s="201"/>
      <c r="AH564" s="202"/>
      <c r="AI564" s="183" t="s">
        <v>554</v>
      </c>
      <c r="AJ564" s="183"/>
      <c r="AK564" s="183"/>
      <c r="AL564" s="181"/>
      <c r="AM564" s="183" t="s">
        <v>53</v>
      </c>
      <c r="AN564" s="183"/>
      <c r="AO564" s="183"/>
      <c r="AP564" s="181"/>
      <c r="AQ564" s="181" t="s">
        <v>315</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316</v>
      </c>
      <c r="AH565" s="177"/>
      <c r="AI565" s="184"/>
      <c r="AJ565" s="184"/>
      <c r="AK565" s="184"/>
      <c r="AL565" s="182"/>
      <c r="AM565" s="184"/>
      <c r="AN565" s="184"/>
      <c r="AO565" s="184"/>
      <c r="AP565" s="182"/>
      <c r="AQ565" s="205"/>
      <c r="AR565" s="198"/>
      <c r="AS565" s="176" t="s">
        <v>316</v>
      </c>
      <c r="AT565" s="177"/>
      <c r="AU565" s="198"/>
      <c r="AV565" s="198"/>
      <c r="AW565" s="176" t="s">
        <v>291</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52</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97</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57</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328</v>
      </c>
      <c r="F569" s="171"/>
      <c r="G569" s="172" t="s">
        <v>325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55</v>
      </c>
      <c r="AF569" s="201"/>
      <c r="AG569" s="201"/>
      <c r="AH569" s="202"/>
      <c r="AI569" s="183" t="s">
        <v>554</v>
      </c>
      <c r="AJ569" s="183"/>
      <c r="AK569" s="183"/>
      <c r="AL569" s="181"/>
      <c r="AM569" s="183" t="s">
        <v>53</v>
      </c>
      <c r="AN569" s="183"/>
      <c r="AO569" s="183"/>
      <c r="AP569" s="181"/>
      <c r="AQ569" s="181" t="s">
        <v>315</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316</v>
      </c>
      <c r="AH570" s="177"/>
      <c r="AI570" s="184"/>
      <c r="AJ570" s="184"/>
      <c r="AK570" s="184"/>
      <c r="AL570" s="182"/>
      <c r="AM570" s="184"/>
      <c r="AN570" s="184"/>
      <c r="AO570" s="184"/>
      <c r="AP570" s="182"/>
      <c r="AQ570" s="205"/>
      <c r="AR570" s="198"/>
      <c r="AS570" s="176" t="s">
        <v>316</v>
      </c>
      <c r="AT570" s="177"/>
      <c r="AU570" s="198"/>
      <c r="AV570" s="198"/>
      <c r="AW570" s="176" t="s">
        <v>291</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52</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97</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57</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328</v>
      </c>
      <c r="F574" s="171"/>
      <c r="G574" s="172" t="s">
        <v>325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55</v>
      </c>
      <c r="AF574" s="201"/>
      <c r="AG574" s="201"/>
      <c r="AH574" s="202"/>
      <c r="AI574" s="183" t="s">
        <v>554</v>
      </c>
      <c r="AJ574" s="183"/>
      <c r="AK574" s="183"/>
      <c r="AL574" s="181"/>
      <c r="AM574" s="183" t="s">
        <v>53</v>
      </c>
      <c r="AN574" s="183"/>
      <c r="AO574" s="183"/>
      <c r="AP574" s="181"/>
      <c r="AQ574" s="181" t="s">
        <v>315</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316</v>
      </c>
      <c r="AH575" s="177"/>
      <c r="AI575" s="184"/>
      <c r="AJ575" s="184"/>
      <c r="AK575" s="184"/>
      <c r="AL575" s="182"/>
      <c r="AM575" s="184"/>
      <c r="AN575" s="184"/>
      <c r="AO575" s="184"/>
      <c r="AP575" s="182"/>
      <c r="AQ575" s="205"/>
      <c r="AR575" s="198"/>
      <c r="AS575" s="176" t="s">
        <v>316</v>
      </c>
      <c r="AT575" s="177"/>
      <c r="AU575" s="198"/>
      <c r="AV575" s="198"/>
      <c r="AW575" s="176" t="s">
        <v>291</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52</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97</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57</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328</v>
      </c>
      <c r="F579" s="171"/>
      <c r="G579" s="172" t="s">
        <v>325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55</v>
      </c>
      <c r="AF579" s="201"/>
      <c r="AG579" s="201"/>
      <c r="AH579" s="202"/>
      <c r="AI579" s="183" t="s">
        <v>554</v>
      </c>
      <c r="AJ579" s="183"/>
      <c r="AK579" s="183"/>
      <c r="AL579" s="181"/>
      <c r="AM579" s="183" t="s">
        <v>53</v>
      </c>
      <c r="AN579" s="183"/>
      <c r="AO579" s="183"/>
      <c r="AP579" s="181"/>
      <c r="AQ579" s="181" t="s">
        <v>315</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316</v>
      </c>
      <c r="AH580" s="177"/>
      <c r="AI580" s="184"/>
      <c r="AJ580" s="184"/>
      <c r="AK580" s="184"/>
      <c r="AL580" s="182"/>
      <c r="AM580" s="184"/>
      <c r="AN580" s="184"/>
      <c r="AO580" s="184"/>
      <c r="AP580" s="182"/>
      <c r="AQ580" s="205"/>
      <c r="AR580" s="198"/>
      <c r="AS580" s="176" t="s">
        <v>316</v>
      </c>
      <c r="AT580" s="177"/>
      <c r="AU580" s="198"/>
      <c r="AV580" s="198"/>
      <c r="AW580" s="176" t="s">
        <v>291</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52</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97</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57</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328</v>
      </c>
      <c r="F584" s="171"/>
      <c r="G584" s="172" t="s">
        <v>325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55</v>
      </c>
      <c r="AF584" s="201"/>
      <c r="AG584" s="201"/>
      <c r="AH584" s="202"/>
      <c r="AI584" s="183" t="s">
        <v>554</v>
      </c>
      <c r="AJ584" s="183"/>
      <c r="AK584" s="183"/>
      <c r="AL584" s="181"/>
      <c r="AM584" s="183" t="s">
        <v>53</v>
      </c>
      <c r="AN584" s="183"/>
      <c r="AO584" s="183"/>
      <c r="AP584" s="181"/>
      <c r="AQ584" s="181" t="s">
        <v>315</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316</v>
      </c>
      <c r="AH585" s="177"/>
      <c r="AI585" s="184"/>
      <c r="AJ585" s="184"/>
      <c r="AK585" s="184"/>
      <c r="AL585" s="182"/>
      <c r="AM585" s="184"/>
      <c r="AN585" s="184"/>
      <c r="AO585" s="184"/>
      <c r="AP585" s="182"/>
      <c r="AQ585" s="205"/>
      <c r="AR585" s="198"/>
      <c r="AS585" s="176" t="s">
        <v>316</v>
      </c>
      <c r="AT585" s="177"/>
      <c r="AU585" s="198"/>
      <c r="AV585" s="198"/>
      <c r="AW585" s="176" t="s">
        <v>291</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52</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97</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57</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146</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458</v>
      </c>
      <c r="F592" s="649"/>
      <c r="G592" s="650" t="s">
        <v>346</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327</v>
      </c>
      <c r="F593" s="171"/>
      <c r="G593" s="172" t="s">
        <v>323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55</v>
      </c>
      <c r="AF593" s="201"/>
      <c r="AG593" s="201"/>
      <c r="AH593" s="202"/>
      <c r="AI593" s="183" t="s">
        <v>554</v>
      </c>
      <c r="AJ593" s="183"/>
      <c r="AK593" s="183"/>
      <c r="AL593" s="181"/>
      <c r="AM593" s="183" t="s">
        <v>53</v>
      </c>
      <c r="AN593" s="183"/>
      <c r="AO593" s="183"/>
      <c r="AP593" s="181"/>
      <c r="AQ593" s="181" t="s">
        <v>315</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316</v>
      </c>
      <c r="AH594" s="177"/>
      <c r="AI594" s="184"/>
      <c r="AJ594" s="184"/>
      <c r="AK594" s="184"/>
      <c r="AL594" s="182"/>
      <c r="AM594" s="184"/>
      <c r="AN594" s="184"/>
      <c r="AO594" s="184"/>
      <c r="AP594" s="182"/>
      <c r="AQ594" s="205"/>
      <c r="AR594" s="198"/>
      <c r="AS594" s="176" t="s">
        <v>316</v>
      </c>
      <c r="AT594" s="177"/>
      <c r="AU594" s="198"/>
      <c r="AV594" s="198"/>
      <c r="AW594" s="176" t="s">
        <v>291</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52</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97</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57</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327</v>
      </c>
      <c r="F598" s="171"/>
      <c r="G598" s="172" t="s">
        <v>323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55</v>
      </c>
      <c r="AF598" s="201"/>
      <c r="AG598" s="201"/>
      <c r="AH598" s="202"/>
      <c r="AI598" s="183" t="s">
        <v>554</v>
      </c>
      <c r="AJ598" s="183"/>
      <c r="AK598" s="183"/>
      <c r="AL598" s="181"/>
      <c r="AM598" s="183" t="s">
        <v>53</v>
      </c>
      <c r="AN598" s="183"/>
      <c r="AO598" s="183"/>
      <c r="AP598" s="181"/>
      <c r="AQ598" s="181" t="s">
        <v>315</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316</v>
      </c>
      <c r="AH599" s="177"/>
      <c r="AI599" s="184"/>
      <c r="AJ599" s="184"/>
      <c r="AK599" s="184"/>
      <c r="AL599" s="182"/>
      <c r="AM599" s="184"/>
      <c r="AN599" s="184"/>
      <c r="AO599" s="184"/>
      <c r="AP599" s="182"/>
      <c r="AQ599" s="205"/>
      <c r="AR599" s="198"/>
      <c r="AS599" s="176" t="s">
        <v>316</v>
      </c>
      <c r="AT599" s="177"/>
      <c r="AU599" s="198"/>
      <c r="AV599" s="198"/>
      <c r="AW599" s="176" t="s">
        <v>291</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52</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97</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57</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327</v>
      </c>
      <c r="F603" s="171"/>
      <c r="G603" s="172" t="s">
        <v>323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55</v>
      </c>
      <c r="AF603" s="201"/>
      <c r="AG603" s="201"/>
      <c r="AH603" s="202"/>
      <c r="AI603" s="183" t="s">
        <v>554</v>
      </c>
      <c r="AJ603" s="183"/>
      <c r="AK603" s="183"/>
      <c r="AL603" s="181"/>
      <c r="AM603" s="183" t="s">
        <v>53</v>
      </c>
      <c r="AN603" s="183"/>
      <c r="AO603" s="183"/>
      <c r="AP603" s="181"/>
      <c r="AQ603" s="181" t="s">
        <v>315</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316</v>
      </c>
      <c r="AH604" s="177"/>
      <c r="AI604" s="184"/>
      <c r="AJ604" s="184"/>
      <c r="AK604" s="184"/>
      <c r="AL604" s="182"/>
      <c r="AM604" s="184"/>
      <c r="AN604" s="184"/>
      <c r="AO604" s="184"/>
      <c r="AP604" s="182"/>
      <c r="AQ604" s="205"/>
      <c r="AR604" s="198"/>
      <c r="AS604" s="176" t="s">
        <v>316</v>
      </c>
      <c r="AT604" s="177"/>
      <c r="AU604" s="198"/>
      <c r="AV604" s="198"/>
      <c r="AW604" s="176" t="s">
        <v>291</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52</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97</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57</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327</v>
      </c>
      <c r="F608" s="171"/>
      <c r="G608" s="172" t="s">
        <v>323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55</v>
      </c>
      <c r="AF608" s="201"/>
      <c r="AG608" s="201"/>
      <c r="AH608" s="202"/>
      <c r="AI608" s="183" t="s">
        <v>554</v>
      </c>
      <c r="AJ608" s="183"/>
      <c r="AK608" s="183"/>
      <c r="AL608" s="181"/>
      <c r="AM608" s="183" t="s">
        <v>53</v>
      </c>
      <c r="AN608" s="183"/>
      <c r="AO608" s="183"/>
      <c r="AP608" s="181"/>
      <c r="AQ608" s="181" t="s">
        <v>315</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316</v>
      </c>
      <c r="AH609" s="177"/>
      <c r="AI609" s="184"/>
      <c r="AJ609" s="184"/>
      <c r="AK609" s="184"/>
      <c r="AL609" s="182"/>
      <c r="AM609" s="184"/>
      <c r="AN609" s="184"/>
      <c r="AO609" s="184"/>
      <c r="AP609" s="182"/>
      <c r="AQ609" s="205"/>
      <c r="AR609" s="198"/>
      <c r="AS609" s="176" t="s">
        <v>316</v>
      </c>
      <c r="AT609" s="177"/>
      <c r="AU609" s="198"/>
      <c r="AV609" s="198"/>
      <c r="AW609" s="176" t="s">
        <v>291</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52</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97</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57</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327</v>
      </c>
      <c r="F613" s="171"/>
      <c r="G613" s="172" t="s">
        <v>323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55</v>
      </c>
      <c r="AF613" s="201"/>
      <c r="AG613" s="201"/>
      <c r="AH613" s="202"/>
      <c r="AI613" s="183" t="s">
        <v>554</v>
      </c>
      <c r="AJ613" s="183"/>
      <c r="AK613" s="183"/>
      <c r="AL613" s="181"/>
      <c r="AM613" s="183" t="s">
        <v>53</v>
      </c>
      <c r="AN613" s="183"/>
      <c r="AO613" s="183"/>
      <c r="AP613" s="181"/>
      <c r="AQ613" s="181" t="s">
        <v>315</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316</v>
      </c>
      <c r="AH614" s="177"/>
      <c r="AI614" s="184"/>
      <c r="AJ614" s="184"/>
      <c r="AK614" s="184"/>
      <c r="AL614" s="182"/>
      <c r="AM614" s="184"/>
      <c r="AN614" s="184"/>
      <c r="AO614" s="184"/>
      <c r="AP614" s="182"/>
      <c r="AQ614" s="205"/>
      <c r="AR614" s="198"/>
      <c r="AS614" s="176" t="s">
        <v>316</v>
      </c>
      <c r="AT614" s="177"/>
      <c r="AU614" s="198"/>
      <c r="AV614" s="198"/>
      <c r="AW614" s="176" t="s">
        <v>291</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52</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97</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57</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328</v>
      </c>
      <c r="F618" s="171"/>
      <c r="G618" s="172" t="s">
        <v>325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55</v>
      </c>
      <c r="AF618" s="201"/>
      <c r="AG618" s="201"/>
      <c r="AH618" s="202"/>
      <c r="AI618" s="183" t="s">
        <v>554</v>
      </c>
      <c r="AJ618" s="183"/>
      <c r="AK618" s="183"/>
      <c r="AL618" s="181"/>
      <c r="AM618" s="183" t="s">
        <v>53</v>
      </c>
      <c r="AN618" s="183"/>
      <c r="AO618" s="183"/>
      <c r="AP618" s="181"/>
      <c r="AQ618" s="181" t="s">
        <v>315</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316</v>
      </c>
      <c r="AH619" s="177"/>
      <c r="AI619" s="184"/>
      <c r="AJ619" s="184"/>
      <c r="AK619" s="184"/>
      <c r="AL619" s="182"/>
      <c r="AM619" s="184"/>
      <c r="AN619" s="184"/>
      <c r="AO619" s="184"/>
      <c r="AP619" s="182"/>
      <c r="AQ619" s="205"/>
      <c r="AR619" s="198"/>
      <c r="AS619" s="176" t="s">
        <v>316</v>
      </c>
      <c r="AT619" s="177"/>
      <c r="AU619" s="198"/>
      <c r="AV619" s="198"/>
      <c r="AW619" s="176" t="s">
        <v>291</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52</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97</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57</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328</v>
      </c>
      <c r="F623" s="171"/>
      <c r="G623" s="172" t="s">
        <v>325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55</v>
      </c>
      <c r="AF623" s="201"/>
      <c r="AG623" s="201"/>
      <c r="AH623" s="202"/>
      <c r="AI623" s="183" t="s">
        <v>554</v>
      </c>
      <c r="AJ623" s="183"/>
      <c r="AK623" s="183"/>
      <c r="AL623" s="181"/>
      <c r="AM623" s="183" t="s">
        <v>53</v>
      </c>
      <c r="AN623" s="183"/>
      <c r="AO623" s="183"/>
      <c r="AP623" s="181"/>
      <c r="AQ623" s="181" t="s">
        <v>315</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316</v>
      </c>
      <c r="AH624" s="177"/>
      <c r="AI624" s="184"/>
      <c r="AJ624" s="184"/>
      <c r="AK624" s="184"/>
      <c r="AL624" s="182"/>
      <c r="AM624" s="184"/>
      <c r="AN624" s="184"/>
      <c r="AO624" s="184"/>
      <c r="AP624" s="182"/>
      <c r="AQ624" s="205"/>
      <c r="AR624" s="198"/>
      <c r="AS624" s="176" t="s">
        <v>316</v>
      </c>
      <c r="AT624" s="177"/>
      <c r="AU624" s="198"/>
      <c r="AV624" s="198"/>
      <c r="AW624" s="176" t="s">
        <v>291</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52</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97</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57</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328</v>
      </c>
      <c r="F628" s="171"/>
      <c r="G628" s="172" t="s">
        <v>325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55</v>
      </c>
      <c r="AF628" s="201"/>
      <c r="AG628" s="201"/>
      <c r="AH628" s="202"/>
      <c r="AI628" s="183" t="s">
        <v>554</v>
      </c>
      <c r="AJ628" s="183"/>
      <c r="AK628" s="183"/>
      <c r="AL628" s="181"/>
      <c r="AM628" s="183" t="s">
        <v>53</v>
      </c>
      <c r="AN628" s="183"/>
      <c r="AO628" s="183"/>
      <c r="AP628" s="181"/>
      <c r="AQ628" s="181" t="s">
        <v>315</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316</v>
      </c>
      <c r="AH629" s="177"/>
      <c r="AI629" s="184"/>
      <c r="AJ629" s="184"/>
      <c r="AK629" s="184"/>
      <c r="AL629" s="182"/>
      <c r="AM629" s="184"/>
      <c r="AN629" s="184"/>
      <c r="AO629" s="184"/>
      <c r="AP629" s="182"/>
      <c r="AQ629" s="205"/>
      <c r="AR629" s="198"/>
      <c r="AS629" s="176" t="s">
        <v>316</v>
      </c>
      <c r="AT629" s="177"/>
      <c r="AU629" s="198"/>
      <c r="AV629" s="198"/>
      <c r="AW629" s="176" t="s">
        <v>291</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52</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97</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57</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328</v>
      </c>
      <c r="F633" s="171"/>
      <c r="G633" s="172" t="s">
        <v>325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55</v>
      </c>
      <c r="AF633" s="201"/>
      <c r="AG633" s="201"/>
      <c r="AH633" s="202"/>
      <c r="AI633" s="183" t="s">
        <v>554</v>
      </c>
      <c r="AJ633" s="183"/>
      <c r="AK633" s="183"/>
      <c r="AL633" s="181"/>
      <c r="AM633" s="183" t="s">
        <v>53</v>
      </c>
      <c r="AN633" s="183"/>
      <c r="AO633" s="183"/>
      <c r="AP633" s="181"/>
      <c r="AQ633" s="181" t="s">
        <v>315</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316</v>
      </c>
      <c r="AH634" s="177"/>
      <c r="AI634" s="184"/>
      <c r="AJ634" s="184"/>
      <c r="AK634" s="184"/>
      <c r="AL634" s="182"/>
      <c r="AM634" s="184"/>
      <c r="AN634" s="184"/>
      <c r="AO634" s="184"/>
      <c r="AP634" s="182"/>
      <c r="AQ634" s="205"/>
      <c r="AR634" s="198"/>
      <c r="AS634" s="176" t="s">
        <v>316</v>
      </c>
      <c r="AT634" s="177"/>
      <c r="AU634" s="198"/>
      <c r="AV634" s="198"/>
      <c r="AW634" s="176" t="s">
        <v>291</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52</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97</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57</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328</v>
      </c>
      <c r="F638" s="171"/>
      <c r="G638" s="172" t="s">
        <v>325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55</v>
      </c>
      <c r="AF638" s="201"/>
      <c r="AG638" s="201"/>
      <c r="AH638" s="202"/>
      <c r="AI638" s="183" t="s">
        <v>554</v>
      </c>
      <c r="AJ638" s="183"/>
      <c r="AK638" s="183"/>
      <c r="AL638" s="181"/>
      <c r="AM638" s="183" t="s">
        <v>53</v>
      </c>
      <c r="AN638" s="183"/>
      <c r="AO638" s="183"/>
      <c r="AP638" s="181"/>
      <c r="AQ638" s="181" t="s">
        <v>315</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316</v>
      </c>
      <c r="AH639" s="177"/>
      <c r="AI639" s="184"/>
      <c r="AJ639" s="184"/>
      <c r="AK639" s="184"/>
      <c r="AL639" s="182"/>
      <c r="AM639" s="184"/>
      <c r="AN639" s="184"/>
      <c r="AO639" s="184"/>
      <c r="AP639" s="182"/>
      <c r="AQ639" s="205"/>
      <c r="AR639" s="198"/>
      <c r="AS639" s="176" t="s">
        <v>316</v>
      </c>
      <c r="AT639" s="177"/>
      <c r="AU639" s="198"/>
      <c r="AV639" s="198"/>
      <c r="AW639" s="176" t="s">
        <v>291</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52</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97</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57</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146</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458</v>
      </c>
      <c r="F646" s="649"/>
      <c r="G646" s="650" t="s">
        <v>346</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327</v>
      </c>
      <c r="F647" s="171"/>
      <c r="G647" s="172" t="s">
        <v>323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55</v>
      </c>
      <c r="AF647" s="201"/>
      <c r="AG647" s="201"/>
      <c r="AH647" s="202"/>
      <c r="AI647" s="183" t="s">
        <v>554</v>
      </c>
      <c r="AJ647" s="183"/>
      <c r="AK647" s="183"/>
      <c r="AL647" s="181"/>
      <c r="AM647" s="183" t="s">
        <v>53</v>
      </c>
      <c r="AN647" s="183"/>
      <c r="AO647" s="183"/>
      <c r="AP647" s="181"/>
      <c r="AQ647" s="181" t="s">
        <v>315</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316</v>
      </c>
      <c r="AH648" s="177"/>
      <c r="AI648" s="184"/>
      <c r="AJ648" s="184"/>
      <c r="AK648" s="184"/>
      <c r="AL648" s="182"/>
      <c r="AM648" s="184"/>
      <c r="AN648" s="184"/>
      <c r="AO648" s="184"/>
      <c r="AP648" s="182"/>
      <c r="AQ648" s="205"/>
      <c r="AR648" s="198"/>
      <c r="AS648" s="176" t="s">
        <v>316</v>
      </c>
      <c r="AT648" s="177"/>
      <c r="AU648" s="198"/>
      <c r="AV648" s="198"/>
      <c r="AW648" s="176" t="s">
        <v>291</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52</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97</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57</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327</v>
      </c>
      <c r="F652" s="171"/>
      <c r="G652" s="172" t="s">
        <v>323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55</v>
      </c>
      <c r="AF652" s="201"/>
      <c r="AG652" s="201"/>
      <c r="AH652" s="202"/>
      <c r="AI652" s="183" t="s">
        <v>554</v>
      </c>
      <c r="AJ652" s="183"/>
      <c r="AK652" s="183"/>
      <c r="AL652" s="181"/>
      <c r="AM652" s="183" t="s">
        <v>53</v>
      </c>
      <c r="AN652" s="183"/>
      <c r="AO652" s="183"/>
      <c r="AP652" s="181"/>
      <c r="AQ652" s="181" t="s">
        <v>315</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316</v>
      </c>
      <c r="AH653" s="177"/>
      <c r="AI653" s="184"/>
      <c r="AJ653" s="184"/>
      <c r="AK653" s="184"/>
      <c r="AL653" s="182"/>
      <c r="AM653" s="184"/>
      <c r="AN653" s="184"/>
      <c r="AO653" s="184"/>
      <c r="AP653" s="182"/>
      <c r="AQ653" s="205"/>
      <c r="AR653" s="198"/>
      <c r="AS653" s="176" t="s">
        <v>316</v>
      </c>
      <c r="AT653" s="177"/>
      <c r="AU653" s="198"/>
      <c r="AV653" s="198"/>
      <c r="AW653" s="176" t="s">
        <v>291</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52</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97</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57</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327</v>
      </c>
      <c r="F657" s="171"/>
      <c r="G657" s="172" t="s">
        <v>323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55</v>
      </c>
      <c r="AF657" s="201"/>
      <c r="AG657" s="201"/>
      <c r="AH657" s="202"/>
      <c r="AI657" s="183" t="s">
        <v>554</v>
      </c>
      <c r="AJ657" s="183"/>
      <c r="AK657" s="183"/>
      <c r="AL657" s="181"/>
      <c r="AM657" s="183" t="s">
        <v>53</v>
      </c>
      <c r="AN657" s="183"/>
      <c r="AO657" s="183"/>
      <c r="AP657" s="181"/>
      <c r="AQ657" s="181" t="s">
        <v>315</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316</v>
      </c>
      <c r="AH658" s="177"/>
      <c r="AI658" s="184"/>
      <c r="AJ658" s="184"/>
      <c r="AK658" s="184"/>
      <c r="AL658" s="182"/>
      <c r="AM658" s="184"/>
      <c r="AN658" s="184"/>
      <c r="AO658" s="184"/>
      <c r="AP658" s="182"/>
      <c r="AQ658" s="205"/>
      <c r="AR658" s="198"/>
      <c r="AS658" s="176" t="s">
        <v>316</v>
      </c>
      <c r="AT658" s="177"/>
      <c r="AU658" s="198"/>
      <c r="AV658" s="198"/>
      <c r="AW658" s="176" t="s">
        <v>291</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52</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97</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57</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327</v>
      </c>
      <c r="F662" s="171"/>
      <c r="G662" s="172" t="s">
        <v>323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55</v>
      </c>
      <c r="AF662" s="201"/>
      <c r="AG662" s="201"/>
      <c r="AH662" s="202"/>
      <c r="AI662" s="183" t="s">
        <v>554</v>
      </c>
      <c r="AJ662" s="183"/>
      <c r="AK662" s="183"/>
      <c r="AL662" s="181"/>
      <c r="AM662" s="183" t="s">
        <v>53</v>
      </c>
      <c r="AN662" s="183"/>
      <c r="AO662" s="183"/>
      <c r="AP662" s="181"/>
      <c r="AQ662" s="181" t="s">
        <v>315</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316</v>
      </c>
      <c r="AH663" s="177"/>
      <c r="AI663" s="184"/>
      <c r="AJ663" s="184"/>
      <c r="AK663" s="184"/>
      <c r="AL663" s="182"/>
      <c r="AM663" s="184"/>
      <c r="AN663" s="184"/>
      <c r="AO663" s="184"/>
      <c r="AP663" s="182"/>
      <c r="AQ663" s="205"/>
      <c r="AR663" s="198"/>
      <c r="AS663" s="176" t="s">
        <v>316</v>
      </c>
      <c r="AT663" s="177"/>
      <c r="AU663" s="198"/>
      <c r="AV663" s="198"/>
      <c r="AW663" s="176" t="s">
        <v>291</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52</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97</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57</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327</v>
      </c>
      <c r="F667" s="171"/>
      <c r="G667" s="172" t="s">
        <v>323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55</v>
      </c>
      <c r="AF667" s="201"/>
      <c r="AG667" s="201"/>
      <c r="AH667" s="202"/>
      <c r="AI667" s="183" t="s">
        <v>554</v>
      </c>
      <c r="AJ667" s="183"/>
      <c r="AK667" s="183"/>
      <c r="AL667" s="181"/>
      <c r="AM667" s="183" t="s">
        <v>53</v>
      </c>
      <c r="AN667" s="183"/>
      <c r="AO667" s="183"/>
      <c r="AP667" s="181"/>
      <c r="AQ667" s="181" t="s">
        <v>315</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316</v>
      </c>
      <c r="AH668" s="177"/>
      <c r="AI668" s="184"/>
      <c r="AJ668" s="184"/>
      <c r="AK668" s="184"/>
      <c r="AL668" s="182"/>
      <c r="AM668" s="184"/>
      <c r="AN668" s="184"/>
      <c r="AO668" s="184"/>
      <c r="AP668" s="182"/>
      <c r="AQ668" s="205"/>
      <c r="AR668" s="198"/>
      <c r="AS668" s="176" t="s">
        <v>316</v>
      </c>
      <c r="AT668" s="177"/>
      <c r="AU668" s="198"/>
      <c r="AV668" s="198"/>
      <c r="AW668" s="176" t="s">
        <v>291</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52</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97</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57</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328</v>
      </c>
      <c r="F672" s="171"/>
      <c r="G672" s="172" t="s">
        <v>325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55</v>
      </c>
      <c r="AF672" s="201"/>
      <c r="AG672" s="201"/>
      <c r="AH672" s="202"/>
      <c r="AI672" s="183" t="s">
        <v>554</v>
      </c>
      <c r="AJ672" s="183"/>
      <c r="AK672" s="183"/>
      <c r="AL672" s="181"/>
      <c r="AM672" s="183" t="s">
        <v>53</v>
      </c>
      <c r="AN672" s="183"/>
      <c r="AO672" s="183"/>
      <c r="AP672" s="181"/>
      <c r="AQ672" s="181" t="s">
        <v>315</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316</v>
      </c>
      <c r="AH673" s="177"/>
      <c r="AI673" s="184"/>
      <c r="AJ673" s="184"/>
      <c r="AK673" s="184"/>
      <c r="AL673" s="182"/>
      <c r="AM673" s="184"/>
      <c r="AN673" s="184"/>
      <c r="AO673" s="184"/>
      <c r="AP673" s="182"/>
      <c r="AQ673" s="205"/>
      <c r="AR673" s="198"/>
      <c r="AS673" s="176" t="s">
        <v>316</v>
      </c>
      <c r="AT673" s="177"/>
      <c r="AU673" s="198"/>
      <c r="AV673" s="198"/>
      <c r="AW673" s="176" t="s">
        <v>291</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52</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97</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57</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328</v>
      </c>
      <c r="F677" s="171"/>
      <c r="G677" s="172" t="s">
        <v>325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55</v>
      </c>
      <c r="AF677" s="201"/>
      <c r="AG677" s="201"/>
      <c r="AH677" s="202"/>
      <c r="AI677" s="183" t="s">
        <v>554</v>
      </c>
      <c r="AJ677" s="183"/>
      <c r="AK677" s="183"/>
      <c r="AL677" s="181"/>
      <c r="AM677" s="183" t="s">
        <v>53</v>
      </c>
      <c r="AN677" s="183"/>
      <c r="AO677" s="183"/>
      <c r="AP677" s="181"/>
      <c r="AQ677" s="181" t="s">
        <v>315</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316</v>
      </c>
      <c r="AH678" s="177"/>
      <c r="AI678" s="184"/>
      <c r="AJ678" s="184"/>
      <c r="AK678" s="184"/>
      <c r="AL678" s="182"/>
      <c r="AM678" s="184"/>
      <c r="AN678" s="184"/>
      <c r="AO678" s="184"/>
      <c r="AP678" s="182"/>
      <c r="AQ678" s="205"/>
      <c r="AR678" s="198"/>
      <c r="AS678" s="176" t="s">
        <v>316</v>
      </c>
      <c r="AT678" s="177"/>
      <c r="AU678" s="198"/>
      <c r="AV678" s="198"/>
      <c r="AW678" s="176" t="s">
        <v>291</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52</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97</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57</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328</v>
      </c>
      <c r="F682" s="171"/>
      <c r="G682" s="172" t="s">
        <v>325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55</v>
      </c>
      <c r="AF682" s="201"/>
      <c r="AG682" s="201"/>
      <c r="AH682" s="202"/>
      <c r="AI682" s="183" t="s">
        <v>554</v>
      </c>
      <c r="AJ682" s="183"/>
      <c r="AK682" s="183"/>
      <c r="AL682" s="181"/>
      <c r="AM682" s="183" t="s">
        <v>53</v>
      </c>
      <c r="AN682" s="183"/>
      <c r="AO682" s="183"/>
      <c r="AP682" s="181"/>
      <c r="AQ682" s="181" t="s">
        <v>315</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316</v>
      </c>
      <c r="AH683" s="177"/>
      <c r="AI683" s="184"/>
      <c r="AJ683" s="184"/>
      <c r="AK683" s="184"/>
      <c r="AL683" s="182"/>
      <c r="AM683" s="184"/>
      <c r="AN683" s="184"/>
      <c r="AO683" s="184"/>
      <c r="AP683" s="182"/>
      <c r="AQ683" s="205"/>
      <c r="AR683" s="198"/>
      <c r="AS683" s="176" t="s">
        <v>316</v>
      </c>
      <c r="AT683" s="177"/>
      <c r="AU683" s="198"/>
      <c r="AV683" s="198"/>
      <c r="AW683" s="176" t="s">
        <v>291</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52</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97</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57</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328</v>
      </c>
      <c r="F687" s="171"/>
      <c r="G687" s="172" t="s">
        <v>325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55</v>
      </c>
      <c r="AF687" s="201"/>
      <c r="AG687" s="201"/>
      <c r="AH687" s="202"/>
      <c r="AI687" s="183" t="s">
        <v>554</v>
      </c>
      <c r="AJ687" s="183"/>
      <c r="AK687" s="183"/>
      <c r="AL687" s="181"/>
      <c r="AM687" s="183" t="s">
        <v>53</v>
      </c>
      <c r="AN687" s="183"/>
      <c r="AO687" s="183"/>
      <c r="AP687" s="181"/>
      <c r="AQ687" s="181" t="s">
        <v>315</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316</v>
      </c>
      <c r="AH688" s="177"/>
      <c r="AI688" s="184"/>
      <c r="AJ688" s="184"/>
      <c r="AK688" s="184"/>
      <c r="AL688" s="182"/>
      <c r="AM688" s="184"/>
      <c r="AN688" s="184"/>
      <c r="AO688" s="184"/>
      <c r="AP688" s="182"/>
      <c r="AQ688" s="205"/>
      <c r="AR688" s="198"/>
      <c r="AS688" s="176" t="s">
        <v>316</v>
      </c>
      <c r="AT688" s="177"/>
      <c r="AU688" s="198"/>
      <c r="AV688" s="198"/>
      <c r="AW688" s="176" t="s">
        <v>291</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52</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97</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57</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328</v>
      </c>
      <c r="F692" s="171"/>
      <c r="G692" s="172" t="s">
        <v>325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55</v>
      </c>
      <c r="AF692" s="201"/>
      <c r="AG692" s="201"/>
      <c r="AH692" s="202"/>
      <c r="AI692" s="183" t="s">
        <v>554</v>
      </c>
      <c r="AJ692" s="183"/>
      <c r="AK692" s="183"/>
      <c r="AL692" s="181"/>
      <c r="AM692" s="183" t="s">
        <v>53</v>
      </c>
      <c r="AN692" s="183"/>
      <c r="AO692" s="183"/>
      <c r="AP692" s="181"/>
      <c r="AQ692" s="181" t="s">
        <v>315</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316</v>
      </c>
      <c r="AH693" s="177"/>
      <c r="AI693" s="184"/>
      <c r="AJ693" s="184"/>
      <c r="AK693" s="184"/>
      <c r="AL693" s="182"/>
      <c r="AM693" s="184"/>
      <c r="AN693" s="184"/>
      <c r="AO693" s="184"/>
      <c r="AP693" s="182"/>
      <c r="AQ693" s="205"/>
      <c r="AR693" s="198"/>
      <c r="AS693" s="176" t="s">
        <v>316</v>
      </c>
      <c r="AT693" s="177"/>
      <c r="AU693" s="198"/>
      <c r="AV693" s="198"/>
      <c r="AW693" s="176" t="s">
        <v>291</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52</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97</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57</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146</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121</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69</v>
      </c>
      <c r="AE701" s="644"/>
      <c r="AF701" s="644"/>
      <c r="AG701" s="646" t="s">
        <v>63</v>
      </c>
      <c r="AH701" s="644"/>
      <c r="AI701" s="644"/>
      <c r="AJ701" s="644"/>
      <c r="AK701" s="644"/>
      <c r="AL701" s="644"/>
      <c r="AM701" s="644"/>
      <c r="AN701" s="644"/>
      <c r="AO701" s="644"/>
      <c r="AP701" s="644"/>
      <c r="AQ701" s="644"/>
      <c r="AR701" s="644"/>
      <c r="AS701" s="644"/>
      <c r="AT701" s="644"/>
      <c r="AU701" s="644"/>
      <c r="AV701" s="644"/>
      <c r="AW701" s="644"/>
      <c r="AX701" s="647"/>
    </row>
    <row r="702" spans="1:51" ht="128.25" customHeight="1" x14ac:dyDescent="0.15">
      <c r="A702" s="92" t="s">
        <v>245</v>
      </c>
      <c r="B702" s="93"/>
      <c r="C702" s="609" t="s">
        <v>247</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674</v>
      </c>
      <c r="AE702" s="613"/>
      <c r="AF702" s="613"/>
      <c r="AG702" s="614" t="s">
        <v>128</v>
      </c>
      <c r="AH702" s="615"/>
      <c r="AI702" s="615"/>
      <c r="AJ702" s="615"/>
      <c r="AK702" s="615"/>
      <c r="AL702" s="615"/>
      <c r="AM702" s="615"/>
      <c r="AN702" s="615"/>
      <c r="AO702" s="615"/>
      <c r="AP702" s="615"/>
      <c r="AQ702" s="615"/>
      <c r="AR702" s="615"/>
      <c r="AS702" s="615"/>
      <c r="AT702" s="615"/>
      <c r="AU702" s="615"/>
      <c r="AV702" s="615"/>
      <c r="AW702" s="615"/>
      <c r="AX702" s="616"/>
    </row>
    <row r="703" spans="1:51" ht="131.25" customHeight="1" x14ac:dyDescent="0.15">
      <c r="A703" s="94"/>
      <c r="B703" s="95"/>
      <c r="C703" s="617" t="s">
        <v>103</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674</v>
      </c>
      <c r="AE703" s="581"/>
      <c r="AF703" s="581"/>
      <c r="AG703" s="575" t="s">
        <v>692</v>
      </c>
      <c r="AH703" s="576"/>
      <c r="AI703" s="576"/>
      <c r="AJ703" s="576"/>
      <c r="AK703" s="576"/>
      <c r="AL703" s="576"/>
      <c r="AM703" s="576"/>
      <c r="AN703" s="576"/>
      <c r="AO703" s="576"/>
      <c r="AP703" s="576"/>
      <c r="AQ703" s="576"/>
      <c r="AR703" s="576"/>
      <c r="AS703" s="576"/>
      <c r="AT703" s="576"/>
      <c r="AU703" s="576"/>
      <c r="AV703" s="576"/>
      <c r="AW703" s="576"/>
      <c r="AX703" s="577"/>
    </row>
    <row r="704" spans="1:51" ht="126" customHeight="1" x14ac:dyDescent="0.15">
      <c r="A704" s="96"/>
      <c r="B704" s="97"/>
      <c r="C704" s="619" t="s">
        <v>252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674</v>
      </c>
      <c r="AE704" s="592"/>
      <c r="AF704" s="592"/>
      <c r="AG704" s="101" t="s">
        <v>118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107</v>
      </c>
      <c r="B705" s="159"/>
      <c r="C705" s="622" t="s">
        <v>111</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674</v>
      </c>
      <c r="AE705" s="626"/>
      <c r="AF705" s="626"/>
      <c r="AG705" s="98" t="s">
        <v>754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137</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681</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401</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580</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133.5" customHeight="1" x14ac:dyDescent="0.15">
      <c r="A708" s="110"/>
      <c r="B708" s="111"/>
      <c r="C708" s="635" t="s">
        <v>16</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674</v>
      </c>
      <c r="AE708" s="565"/>
      <c r="AF708" s="565"/>
      <c r="AG708" s="567" t="s">
        <v>749</v>
      </c>
      <c r="AH708" s="568"/>
      <c r="AI708" s="568"/>
      <c r="AJ708" s="568"/>
      <c r="AK708" s="568"/>
      <c r="AL708" s="568"/>
      <c r="AM708" s="568"/>
      <c r="AN708" s="568"/>
      <c r="AO708" s="568"/>
      <c r="AP708" s="568"/>
      <c r="AQ708" s="568"/>
      <c r="AR708" s="568"/>
      <c r="AS708" s="568"/>
      <c r="AT708" s="568"/>
      <c r="AU708" s="568"/>
      <c r="AV708" s="568"/>
      <c r="AW708" s="568"/>
      <c r="AX708" s="569"/>
    </row>
    <row r="709" spans="1:50" ht="64.5" customHeight="1" x14ac:dyDescent="0.15">
      <c r="A709" s="110"/>
      <c r="B709" s="111"/>
      <c r="C709" s="578" t="s">
        <v>213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674</v>
      </c>
      <c r="AE709" s="581"/>
      <c r="AF709" s="581"/>
      <c r="AG709" s="575" t="s">
        <v>86</v>
      </c>
      <c r="AH709" s="576"/>
      <c r="AI709" s="576"/>
      <c r="AJ709" s="576"/>
      <c r="AK709" s="576"/>
      <c r="AL709" s="576"/>
      <c r="AM709" s="576"/>
      <c r="AN709" s="576"/>
      <c r="AO709" s="576"/>
      <c r="AP709" s="576"/>
      <c r="AQ709" s="576"/>
      <c r="AR709" s="576"/>
      <c r="AS709" s="576"/>
      <c r="AT709" s="576"/>
      <c r="AU709" s="576"/>
      <c r="AV709" s="576"/>
      <c r="AW709" s="576"/>
      <c r="AX709" s="577"/>
    </row>
    <row r="710" spans="1:50" ht="66.75" customHeight="1" x14ac:dyDescent="0.15">
      <c r="A710" s="110"/>
      <c r="B710" s="111"/>
      <c r="C710" s="578" t="s">
        <v>17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674</v>
      </c>
      <c r="AE710" s="581"/>
      <c r="AF710" s="581"/>
      <c r="AG710" s="575" t="s">
        <v>757</v>
      </c>
      <c r="AH710" s="576"/>
      <c r="AI710" s="576"/>
      <c r="AJ710" s="576"/>
      <c r="AK710" s="576"/>
      <c r="AL710" s="576"/>
      <c r="AM710" s="576"/>
      <c r="AN710" s="576"/>
      <c r="AO710" s="576"/>
      <c r="AP710" s="576"/>
      <c r="AQ710" s="576"/>
      <c r="AR710" s="576"/>
      <c r="AS710" s="576"/>
      <c r="AT710" s="576"/>
      <c r="AU710" s="576"/>
      <c r="AV710" s="576"/>
      <c r="AW710" s="576"/>
      <c r="AX710" s="577"/>
    </row>
    <row r="711" spans="1:50" ht="70.5" customHeight="1" x14ac:dyDescent="0.15">
      <c r="A711" s="110"/>
      <c r="B711" s="111"/>
      <c r="C711" s="578" t="s">
        <v>99</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674</v>
      </c>
      <c r="AE711" s="581"/>
      <c r="AF711" s="581"/>
      <c r="AG711" s="575" t="s">
        <v>345</v>
      </c>
      <c r="AH711" s="576"/>
      <c r="AI711" s="576"/>
      <c r="AJ711" s="576"/>
      <c r="AK711" s="576"/>
      <c r="AL711" s="576"/>
      <c r="AM711" s="576"/>
      <c r="AN711" s="576"/>
      <c r="AO711" s="576"/>
      <c r="AP711" s="576"/>
      <c r="AQ711" s="576"/>
      <c r="AR711" s="576"/>
      <c r="AS711" s="576"/>
      <c r="AT711" s="576"/>
      <c r="AU711" s="576"/>
      <c r="AV711" s="576"/>
      <c r="AW711" s="576"/>
      <c r="AX711" s="577"/>
    </row>
    <row r="712" spans="1:50" ht="127.5" customHeight="1" x14ac:dyDescent="0.15">
      <c r="A712" s="110"/>
      <c r="B712" s="111"/>
      <c r="C712" s="578" t="s">
        <v>352</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674</v>
      </c>
      <c r="AE712" s="592"/>
      <c r="AF712" s="592"/>
      <c r="AG712" s="593" t="s">
        <v>758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362</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519</v>
      </c>
      <c r="AE713" s="581"/>
      <c r="AF713" s="599"/>
      <c r="AG713" s="575" t="s">
        <v>461</v>
      </c>
      <c r="AH713" s="576"/>
      <c r="AI713" s="576"/>
      <c r="AJ713" s="576"/>
      <c r="AK713" s="576"/>
      <c r="AL713" s="576"/>
      <c r="AM713" s="576"/>
      <c r="AN713" s="576"/>
      <c r="AO713" s="576"/>
      <c r="AP713" s="576"/>
      <c r="AQ713" s="576"/>
      <c r="AR713" s="576"/>
      <c r="AS713" s="576"/>
      <c r="AT713" s="576"/>
      <c r="AU713" s="576"/>
      <c r="AV713" s="576"/>
      <c r="AW713" s="576"/>
      <c r="AX713" s="577"/>
    </row>
    <row r="714" spans="1:50" ht="63.75" customHeight="1" x14ac:dyDescent="0.15">
      <c r="A714" s="112"/>
      <c r="B714" s="113"/>
      <c r="C714" s="600" t="s">
        <v>303</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519</v>
      </c>
      <c r="AE714" s="604"/>
      <c r="AF714" s="605"/>
      <c r="AG714" s="606" t="s">
        <v>734</v>
      </c>
      <c r="AH714" s="607"/>
      <c r="AI714" s="607"/>
      <c r="AJ714" s="607"/>
      <c r="AK714" s="607"/>
      <c r="AL714" s="607"/>
      <c r="AM714" s="607"/>
      <c r="AN714" s="607"/>
      <c r="AO714" s="607"/>
      <c r="AP714" s="607"/>
      <c r="AQ714" s="607"/>
      <c r="AR714" s="607"/>
      <c r="AS714" s="607"/>
      <c r="AT714" s="607"/>
      <c r="AU714" s="607"/>
      <c r="AV714" s="607"/>
      <c r="AW714" s="607"/>
      <c r="AX714" s="608"/>
    </row>
    <row r="715" spans="1:50" ht="105.75" customHeight="1" x14ac:dyDescent="0.15">
      <c r="A715" s="108" t="s">
        <v>108</v>
      </c>
      <c r="B715" s="109"/>
      <c r="C715" s="561" t="s">
        <v>412</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740</v>
      </c>
      <c r="AE715" s="565"/>
      <c r="AF715" s="566"/>
      <c r="AG715" s="567" t="s">
        <v>755</v>
      </c>
      <c r="AH715" s="568"/>
      <c r="AI715" s="568"/>
      <c r="AJ715" s="568"/>
      <c r="AK715" s="568"/>
      <c r="AL715" s="568"/>
      <c r="AM715" s="568"/>
      <c r="AN715" s="568"/>
      <c r="AO715" s="568"/>
      <c r="AP715" s="568"/>
      <c r="AQ715" s="568"/>
      <c r="AR715" s="568"/>
      <c r="AS715" s="568"/>
      <c r="AT715" s="568"/>
      <c r="AU715" s="568"/>
      <c r="AV715" s="568"/>
      <c r="AW715" s="568"/>
      <c r="AX715" s="569"/>
    </row>
    <row r="716" spans="1:50" ht="68.25" customHeight="1" x14ac:dyDescent="0.15">
      <c r="A716" s="110"/>
      <c r="B716" s="111"/>
      <c r="C716" s="570" t="s">
        <v>117</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674</v>
      </c>
      <c r="AE716" s="574"/>
      <c r="AF716" s="574"/>
      <c r="AG716" s="575" t="s">
        <v>735</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330</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674</v>
      </c>
      <c r="AE717" s="581"/>
      <c r="AF717" s="581"/>
      <c r="AG717" s="575" t="s">
        <v>746</v>
      </c>
      <c r="AH717" s="576"/>
      <c r="AI717" s="576"/>
      <c r="AJ717" s="576"/>
      <c r="AK717" s="576"/>
      <c r="AL717" s="576"/>
      <c r="AM717" s="576"/>
      <c r="AN717" s="576"/>
      <c r="AO717" s="576"/>
      <c r="AP717" s="576"/>
      <c r="AQ717" s="576"/>
      <c r="AR717" s="576"/>
      <c r="AS717" s="576"/>
      <c r="AT717" s="576"/>
      <c r="AU717" s="576"/>
      <c r="AV717" s="576"/>
      <c r="AW717" s="576"/>
      <c r="AX717" s="577"/>
    </row>
    <row r="718" spans="1:50" ht="100.15" customHeight="1" x14ac:dyDescent="0.15">
      <c r="A718" s="112"/>
      <c r="B718" s="113"/>
      <c r="C718" s="578" t="s">
        <v>114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674</v>
      </c>
      <c r="AE718" s="581"/>
      <c r="AF718" s="581"/>
      <c r="AG718" s="167" t="s">
        <v>736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82" t="s">
        <v>254</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519</v>
      </c>
      <c r="AE719" s="565"/>
      <c r="AF719" s="565"/>
      <c r="AG719" s="98" t="s">
        <v>461</v>
      </c>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85" t="s">
        <v>271</v>
      </c>
      <c r="D720" s="586"/>
      <c r="E720" s="586"/>
      <c r="F720" s="587"/>
      <c r="G720" s="588" t="s">
        <v>62</v>
      </c>
      <c r="H720" s="586"/>
      <c r="I720" s="586"/>
      <c r="J720" s="586"/>
      <c r="K720" s="586"/>
      <c r="L720" s="586"/>
      <c r="M720" s="586"/>
      <c r="N720" s="588" t="s">
        <v>283</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99.5" customHeight="1" x14ac:dyDescent="0.15">
      <c r="A726" s="108" t="s">
        <v>110</v>
      </c>
      <c r="B726" s="114"/>
      <c r="C726" s="489" t="s">
        <v>127</v>
      </c>
      <c r="D726" s="287"/>
      <c r="E726" s="287"/>
      <c r="F726" s="491"/>
      <c r="G726" s="360" t="s">
        <v>753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131</v>
      </c>
      <c r="D727" s="519"/>
      <c r="E727" s="519"/>
      <c r="F727" s="520"/>
      <c r="G727" s="521" t="s">
        <v>759</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100</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79</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t="s">
        <v>209</v>
      </c>
      <c r="B731" s="533"/>
      <c r="C731" s="533"/>
      <c r="D731" s="533"/>
      <c r="E731" s="534"/>
      <c r="F731" s="535" t="s">
        <v>763</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120</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t="s">
        <v>248</v>
      </c>
      <c r="B733" s="533"/>
      <c r="C733" s="533"/>
      <c r="D733" s="533"/>
      <c r="E733" s="534"/>
      <c r="F733" s="535" t="s">
        <v>765</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101</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277.5" customHeight="1" x14ac:dyDescent="0.15">
      <c r="A735" s="539" t="s">
        <v>756</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426</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648</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225</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455</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454</v>
      </c>
      <c r="B740" s="462"/>
      <c r="C740" s="462"/>
      <c r="D740" s="462"/>
      <c r="E740" s="511" t="s">
        <v>693</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171</v>
      </c>
      <c r="B741" s="462"/>
      <c r="C741" s="462"/>
      <c r="D741" s="462"/>
      <c r="E741" s="511" t="s">
        <v>312</v>
      </c>
      <c r="F741" s="512"/>
      <c r="G741" s="512"/>
      <c r="H741" s="512"/>
      <c r="I741" s="512"/>
      <c r="J741" s="512"/>
      <c r="K741" s="512"/>
      <c r="L741" s="512"/>
      <c r="M741" s="512"/>
      <c r="N741" s="512"/>
      <c r="O741" s="512"/>
      <c r="P741" s="513"/>
      <c r="Q741" s="511" t="s">
        <v>572</v>
      </c>
      <c r="R741" s="512"/>
      <c r="S741" s="512"/>
      <c r="T741" s="512"/>
      <c r="U741" s="512"/>
      <c r="V741" s="512"/>
      <c r="W741" s="512"/>
      <c r="X741" s="512"/>
      <c r="Y741" s="512"/>
      <c r="Z741" s="512"/>
      <c r="AA741" s="512"/>
      <c r="AB741" s="513"/>
      <c r="AC741" s="511" t="s">
        <v>56</v>
      </c>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451</v>
      </c>
      <c r="B742" s="462"/>
      <c r="C742" s="462"/>
      <c r="D742" s="462"/>
      <c r="E742" s="511" t="s">
        <v>694</v>
      </c>
      <c r="F742" s="512"/>
      <c r="G742" s="512"/>
      <c r="H742" s="512"/>
      <c r="I742" s="512"/>
      <c r="J742" s="512"/>
      <c r="K742" s="512"/>
      <c r="L742" s="512"/>
      <c r="M742" s="512"/>
      <c r="N742" s="512"/>
      <c r="O742" s="512"/>
      <c r="P742" s="513"/>
      <c r="Q742" s="511" t="s">
        <v>695</v>
      </c>
      <c r="R742" s="512"/>
      <c r="S742" s="512"/>
      <c r="T742" s="512"/>
      <c r="U742" s="512"/>
      <c r="V742" s="512"/>
      <c r="W742" s="512"/>
      <c r="X742" s="512"/>
      <c r="Y742" s="512"/>
      <c r="Z742" s="512"/>
      <c r="AA742" s="512"/>
      <c r="AB742" s="513"/>
      <c r="AC742" s="511" t="s">
        <v>596</v>
      </c>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193</v>
      </c>
      <c r="B743" s="462"/>
      <c r="C743" s="462"/>
      <c r="D743" s="462"/>
      <c r="E743" s="511" t="s">
        <v>696</v>
      </c>
      <c r="F743" s="512"/>
      <c r="G743" s="512"/>
      <c r="H743" s="512"/>
      <c r="I743" s="512"/>
      <c r="J743" s="512"/>
      <c r="K743" s="512"/>
      <c r="L743" s="512"/>
      <c r="M743" s="512"/>
      <c r="N743" s="512"/>
      <c r="O743" s="512"/>
      <c r="P743" s="513"/>
      <c r="Q743" s="511" t="s">
        <v>147</v>
      </c>
      <c r="R743" s="512"/>
      <c r="S743" s="512"/>
      <c r="T743" s="512"/>
      <c r="U743" s="512"/>
      <c r="V743" s="512"/>
      <c r="W743" s="512"/>
      <c r="X743" s="512"/>
      <c r="Y743" s="512"/>
      <c r="Z743" s="512"/>
      <c r="AA743" s="512"/>
      <c r="AB743" s="513"/>
      <c r="AC743" s="511" t="s">
        <v>697</v>
      </c>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176</v>
      </c>
      <c r="B744" s="462"/>
      <c r="C744" s="462"/>
      <c r="D744" s="462"/>
      <c r="E744" s="511" t="s">
        <v>698</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438</v>
      </c>
      <c r="B745" s="462"/>
      <c r="C745" s="462"/>
      <c r="D745" s="462"/>
      <c r="E745" s="515" t="s">
        <v>699</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226</v>
      </c>
      <c r="B746" s="462"/>
      <c r="C746" s="462"/>
      <c r="D746" s="462"/>
      <c r="E746" s="506" t="s">
        <v>282</v>
      </c>
      <c r="F746" s="507"/>
      <c r="G746" s="507"/>
      <c r="H746" s="18" t="str">
        <f>IF(E746="","","-")</f>
        <v>-</v>
      </c>
      <c r="I746" s="507"/>
      <c r="J746" s="507"/>
      <c r="K746" s="18" t="str">
        <f>IF(I746="","","-")</f>
        <v/>
      </c>
      <c r="L746" s="508">
        <v>240</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534</v>
      </c>
      <c r="B747" s="462"/>
      <c r="C747" s="462"/>
      <c r="D747" s="462"/>
      <c r="E747" s="506" t="s">
        <v>282</v>
      </c>
      <c r="F747" s="507"/>
      <c r="G747" s="507"/>
      <c r="H747" s="18" t="str">
        <f>IF(E747="","","-")</f>
        <v>-</v>
      </c>
      <c r="I747" s="507"/>
      <c r="J747" s="507"/>
      <c r="K747" s="18" t="str">
        <f>IF(I747="","","-")</f>
        <v/>
      </c>
      <c r="L747" s="508">
        <v>244</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447</v>
      </c>
      <c r="B748" s="81"/>
      <c r="C748" s="81"/>
      <c r="D748" s="81"/>
      <c r="E748" s="81"/>
      <c r="F748" s="82"/>
      <c r="G748" s="15" t="s">
        <v>671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85" t="s">
        <v>702</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450</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65</v>
      </c>
      <c r="H788" s="287"/>
      <c r="I788" s="287"/>
      <c r="J788" s="287"/>
      <c r="K788" s="287"/>
      <c r="L788" s="490" t="s">
        <v>67</v>
      </c>
      <c r="M788" s="287"/>
      <c r="N788" s="287"/>
      <c r="O788" s="287"/>
      <c r="P788" s="287"/>
      <c r="Q788" s="287"/>
      <c r="R788" s="287"/>
      <c r="S788" s="287"/>
      <c r="T788" s="287"/>
      <c r="U788" s="287"/>
      <c r="V788" s="287"/>
      <c r="W788" s="287"/>
      <c r="X788" s="491"/>
      <c r="Y788" s="492" t="s">
        <v>72</v>
      </c>
      <c r="Z788" s="493"/>
      <c r="AA788" s="493"/>
      <c r="AB788" s="494"/>
      <c r="AC788" s="489" t="s">
        <v>65</v>
      </c>
      <c r="AD788" s="287"/>
      <c r="AE788" s="287"/>
      <c r="AF788" s="287"/>
      <c r="AG788" s="287"/>
      <c r="AH788" s="490" t="s">
        <v>67</v>
      </c>
      <c r="AI788" s="287"/>
      <c r="AJ788" s="287"/>
      <c r="AK788" s="287"/>
      <c r="AL788" s="287"/>
      <c r="AM788" s="287"/>
      <c r="AN788" s="287"/>
      <c r="AO788" s="287"/>
      <c r="AP788" s="287"/>
      <c r="AQ788" s="287"/>
      <c r="AR788" s="287"/>
      <c r="AS788" s="287"/>
      <c r="AT788" s="491"/>
      <c r="AU788" s="492" t="s">
        <v>72</v>
      </c>
      <c r="AV788" s="493"/>
      <c r="AW788" s="493"/>
      <c r="AX788" s="495"/>
    </row>
    <row r="789" spans="1:51" ht="24.75" customHeight="1" x14ac:dyDescent="0.15">
      <c r="A789" s="89"/>
      <c r="B789" s="90"/>
      <c r="C789" s="90"/>
      <c r="D789" s="90"/>
      <c r="E789" s="90"/>
      <c r="F789" s="91"/>
      <c r="G789" s="496" t="s">
        <v>350</v>
      </c>
      <c r="H789" s="497"/>
      <c r="I789" s="497"/>
      <c r="J789" s="497"/>
      <c r="K789" s="498"/>
      <c r="L789" s="499" t="s">
        <v>719</v>
      </c>
      <c r="M789" s="500"/>
      <c r="N789" s="500"/>
      <c r="O789" s="500"/>
      <c r="P789" s="500"/>
      <c r="Q789" s="500"/>
      <c r="R789" s="500"/>
      <c r="S789" s="500"/>
      <c r="T789" s="500"/>
      <c r="U789" s="500"/>
      <c r="V789" s="500"/>
      <c r="W789" s="500"/>
      <c r="X789" s="501"/>
      <c r="Y789" s="502">
        <v>43</v>
      </c>
      <c r="Z789" s="503"/>
      <c r="AA789" s="503"/>
      <c r="AB789" s="504"/>
      <c r="AC789" s="496" t="s">
        <v>350</v>
      </c>
      <c r="AD789" s="497"/>
      <c r="AE789" s="497"/>
      <c r="AF789" s="497"/>
      <c r="AG789" s="498"/>
      <c r="AH789" s="499" t="s">
        <v>703</v>
      </c>
      <c r="AI789" s="500"/>
      <c r="AJ789" s="500"/>
      <c r="AK789" s="500"/>
      <c r="AL789" s="500"/>
      <c r="AM789" s="500"/>
      <c r="AN789" s="500"/>
      <c r="AO789" s="500"/>
      <c r="AP789" s="500"/>
      <c r="AQ789" s="500"/>
      <c r="AR789" s="500"/>
      <c r="AS789" s="500"/>
      <c r="AT789" s="501"/>
      <c r="AU789" s="502">
        <v>3</v>
      </c>
      <c r="AV789" s="503"/>
      <c r="AW789" s="503"/>
      <c r="AX789" s="505"/>
    </row>
    <row r="790" spans="1:51" ht="24.75" customHeight="1" x14ac:dyDescent="0.15">
      <c r="A790" s="89"/>
      <c r="B790" s="90"/>
      <c r="C790" s="90"/>
      <c r="D790" s="90"/>
      <c r="E790" s="90"/>
      <c r="F790" s="91"/>
      <c r="G790" s="468" t="s">
        <v>350</v>
      </c>
      <c r="H790" s="469"/>
      <c r="I790" s="469"/>
      <c r="J790" s="469"/>
      <c r="K790" s="470"/>
      <c r="L790" s="471" t="s">
        <v>720</v>
      </c>
      <c r="M790" s="472"/>
      <c r="N790" s="472"/>
      <c r="O790" s="472"/>
      <c r="P790" s="472"/>
      <c r="Q790" s="472"/>
      <c r="R790" s="472"/>
      <c r="S790" s="472"/>
      <c r="T790" s="472"/>
      <c r="U790" s="472"/>
      <c r="V790" s="472"/>
      <c r="W790" s="472"/>
      <c r="X790" s="473"/>
      <c r="Y790" s="474">
        <v>34</v>
      </c>
      <c r="Z790" s="475"/>
      <c r="AA790" s="475"/>
      <c r="AB790" s="476"/>
      <c r="AC790" s="468" t="s">
        <v>350</v>
      </c>
      <c r="AD790" s="469"/>
      <c r="AE790" s="469"/>
      <c r="AF790" s="469"/>
      <c r="AG790" s="470"/>
      <c r="AH790" s="471" t="s">
        <v>261</v>
      </c>
      <c r="AI790" s="472"/>
      <c r="AJ790" s="472"/>
      <c r="AK790" s="472"/>
      <c r="AL790" s="472"/>
      <c r="AM790" s="472"/>
      <c r="AN790" s="472"/>
      <c r="AO790" s="472"/>
      <c r="AP790" s="472"/>
      <c r="AQ790" s="472"/>
      <c r="AR790" s="472"/>
      <c r="AS790" s="472"/>
      <c r="AT790" s="473"/>
      <c r="AU790" s="474">
        <v>2</v>
      </c>
      <c r="AV790" s="475"/>
      <c r="AW790" s="475"/>
      <c r="AX790" s="477"/>
    </row>
    <row r="791" spans="1:51" ht="24.75" customHeight="1" x14ac:dyDescent="0.15">
      <c r="A791" s="89"/>
      <c r="B791" s="90"/>
      <c r="C791" s="90"/>
      <c r="D791" s="90"/>
      <c r="E791" s="90"/>
      <c r="F791" s="91"/>
      <c r="G791" s="468" t="s">
        <v>350</v>
      </c>
      <c r="H791" s="469"/>
      <c r="I791" s="469"/>
      <c r="J791" s="469"/>
      <c r="K791" s="470"/>
      <c r="L791" s="471" t="s">
        <v>490</v>
      </c>
      <c r="M791" s="472"/>
      <c r="N791" s="472"/>
      <c r="O791" s="472"/>
      <c r="P791" s="472"/>
      <c r="Q791" s="472"/>
      <c r="R791" s="472"/>
      <c r="S791" s="472"/>
      <c r="T791" s="472"/>
      <c r="U791" s="472"/>
      <c r="V791" s="472"/>
      <c r="W791" s="472"/>
      <c r="X791" s="473"/>
      <c r="Y791" s="474">
        <v>20</v>
      </c>
      <c r="Z791" s="475"/>
      <c r="AA791" s="475"/>
      <c r="AB791" s="476"/>
      <c r="AC791" s="468" t="s">
        <v>350</v>
      </c>
      <c r="AD791" s="469"/>
      <c r="AE791" s="469"/>
      <c r="AF791" s="469"/>
      <c r="AG791" s="470"/>
      <c r="AH791" s="471" t="s">
        <v>331</v>
      </c>
      <c r="AI791" s="472"/>
      <c r="AJ791" s="472"/>
      <c r="AK791" s="472"/>
      <c r="AL791" s="472"/>
      <c r="AM791" s="472"/>
      <c r="AN791" s="472"/>
      <c r="AO791" s="472"/>
      <c r="AP791" s="472"/>
      <c r="AQ791" s="472"/>
      <c r="AR791" s="472"/>
      <c r="AS791" s="472"/>
      <c r="AT791" s="473"/>
      <c r="AU791" s="474">
        <v>0.3</v>
      </c>
      <c r="AV791" s="475"/>
      <c r="AW791" s="475"/>
      <c r="AX791" s="477"/>
    </row>
    <row r="792" spans="1:51" ht="24.75" customHeight="1" x14ac:dyDescent="0.15">
      <c r="A792" s="89"/>
      <c r="B792" s="90"/>
      <c r="C792" s="90"/>
      <c r="D792" s="90"/>
      <c r="E792" s="90"/>
      <c r="F792" s="91"/>
      <c r="G792" s="468" t="s">
        <v>350</v>
      </c>
      <c r="H792" s="469"/>
      <c r="I792" s="469"/>
      <c r="J792" s="469"/>
      <c r="K792" s="470"/>
      <c r="L792" s="471" t="s">
        <v>721</v>
      </c>
      <c r="M792" s="472"/>
      <c r="N792" s="472"/>
      <c r="O792" s="472"/>
      <c r="P792" s="472"/>
      <c r="Q792" s="472"/>
      <c r="R792" s="472"/>
      <c r="S792" s="472"/>
      <c r="T792" s="472"/>
      <c r="U792" s="472"/>
      <c r="V792" s="472"/>
      <c r="W792" s="472"/>
      <c r="X792" s="473"/>
      <c r="Y792" s="474">
        <v>17</v>
      </c>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t="s">
        <v>350</v>
      </c>
      <c r="H793" s="469"/>
      <c r="I793" s="469"/>
      <c r="J793" s="469"/>
      <c r="K793" s="470"/>
      <c r="L793" s="471" t="s">
        <v>722</v>
      </c>
      <c r="M793" s="472"/>
      <c r="N793" s="472"/>
      <c r="O793" s="472"/>
      <c r="P793" s="472"/>
      <c r="Q793" s="472"/>
      <c r="R793" s="472"/>
      <c r="S793" s="472"/>
      <c r="T793" s="472"/>
      <c r="U793" s="472"/>
      <c r="V793" s="472"/>
      <c r="W793" s="472"/>
      <c r="X793" s="473"/>
      <c r="Y793" s="474">
        <v>4</v>
      </c>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75</v>
      </c>
      <c r="H799" s="479"/>
      <c r="I799" s="479"/>
      <c r="J799" s="479"/>
      <c r="K799" s="479"/>
      <c r="L799" s="480"/>
      <c r="M799" s="381"/>
      <c r="N799" s="381"/>
      <c r="O799" s="381"/>
      <c r="P799" s="381"/>
      <c r="Q799" s="381"/>
      <c r="R799" s="381"/>
      <c r="S799" s="381"/>
      <c r="T799" s="381"/>
      <c r="U799" s="381"/>
      <c r="V799" s="381"/>
      <c r="W799" s="381"/>
      <c r="X799" s="382"/>
      <c r="Y799" s="481">
        <f>SUM(Y789:AB798)</f>
        <v>118</v>
      </c>
      <c r="Z799" s="482"/>
      <c r="AA799" s="482"/>
      <c r="AB799" s="483"/>
      <c r="AC799" s="478" t="s">
        <v>75</v>
      </c>
      <c r="AD799" s="479"/>
      <c r="AE799" s="479"/>
      <c r="AF799" s="479"/>
      <c r="AG799" s="479"/>
      <c r="AH799" s="480"/>
      <c r="AI799" s="381"/>
      <c r="AJ799" s="381"/>
      <c r="AK799" s="381"/>
      <c r="AL799" s="381"/>
      <c r="AM799" s="381"/>
      <c r="AN799" s="381"/>
      <c r="AO799" s="381"/>
      <c r="AP799" s="381"/>
      <c r="AQ799" s="381"/>
      <c r="AR799" s="381"/>
      <c r="AS799" s="381"/>
      <c r="AT799" s="382"/>
      <c r="AU799" s="481">
        <f>SUM(AU789:AX798)</f>
        <v>5.3</v>
      </c>
      <c r="AV799" s="482"/>
      <c r="AW799" s="482"/>
      <c r="AX799" s="484"/>
    </row>
    <row r="800" spans="1:51" ht="24.75" customHeight="1" x14ac:dyDescent="0.15">
      <c r="A800" s="89"/>
      <c r="B800" s="90"/>
      <c r="C800" s="90"/>
      <c r="D800" s="90"/>
      <c r="E800" s="90"/>
      <c r="F800" s="91"/>
      <c r="G800" s="485" t="s">
        <v>92</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723</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2</v>
      </c>
    </row>
    <row r="801" spans="1:51" ht="24.75" customHeight="1" x14ac:dyDescent="0.15">
      <c r="A801" s="89"/>
      <c r="B801" s="90"/>
      <c r="C801" s="90"/>
      <c r="D801" s="90"/>
      <c r="E801" s="90"/>
      <c r="F801" s="91"/>
      <c r="G801" s="489" t="s">
        <v>65</v>
      </c>
      <c r="H801" s="287"/>
      <c r="I801" s="287"/>
      <c r="J801" s="287"/>
      <c r="K801" s="287"/>
      <c r="L801" s="490" t="s">
        <v>67</v>
      </c>
      <c r="M801" s="287"/>
      <c r="N801" s="287"/>
      <c r="O801" s="287"/>
      <c r="P801" s="287"/>
      <c r="Q801" s="287"/>
      <c r="R801" s="287"/>
      <c r="S801" s="287"/>
      <c r="T801" s="287"/>
      <c r="U801" s="287"/>
      <c r="V801" s="287"/>
      <c r="W801" s="287"/>
      <c r="X801" s="491"/>
      <c r="Y801" s="492" t="s">
        <v>72</v>
      </c>
      <c r="Z801" s="493"/>
      <c r="AA801" s="493"/>
      <c r="AB801" s="494"/>
      <c r="AC801" s="489" t="s">
        <v>65</v>
      </c>
      <c r="AD801" s="287"/>
      <c r="AE801" s="287"/>
      <c r="AF801" s="287"/>
      <c r="AG801" s="287"/>
      <c r="AH801" s="490" t="s">
        <v>67</v>
      </c>
      <c r="AI801" s="287"/>
      <c r="AJ801" s="287"/>
      <c r="AK801" s="287"/>
      <c r="AL801" s="287"/>
      <c r="AM801" s="287"/>
      <c r="AN801" s="287"/>
      <c r="AO801" s="287"/>
      <c r="AP801" s="287"/>
      <c r="AQ801" s="287"/>
      <c r="AR801" s="287"/>
      <c r="AS801" s="287"/>
      <c r="AT801" s="491"/>
      <c r="AU801" s="492" t="s">
        <v>72</v>
      </c>
      <c r="AV801" s="493"/>
      <c r="AW801" s="493"/>
      <c r="AX801" s="495"/>
      <c r="AY801">
        <f t="shared" ref="AY801:AY812" si="31">$AY$800</f>
        <v>2</v>
      </c>
    </row>
    <row r="802" spans="1:51" ht="24.75" customHeight="1" x14ac:dyDescent="0.15">
      <c r="A802" s="89"/>
      <c r="B802" s="90"/>
      <c r="C802" s="90"/>
      <c r="D802" s="90"/>
      <c r="E802" s="90"/>
      <c r="F802" s="91"/>
      <c r="G802" s="496" t="s">
        <v>350</v>
      </c>
      <c r="H802" s="497"/>
      <c r="I802" s="497"/>
      <c r="J802" s="497"/>
      <c r="K802" s="498"/>
      <c r="L802" s="499" t="s">
        <v>498</v>
      </c>
      <c r="M802" s="500"/>
      <c r="N802" s="500"/>
      <c r="O802" s="500"/>
      <c r="P802" s="500"/>
      <c r="Q802" s="500"/>
      <c r="R802" s="500"/>
      <c r="S802" s="500"/>
      <c r="T802" s="500"/>
      <c r="U802" s="500"/>
      <c r="V802" s="500"/>
      <c r="W802" s="500"/>
      <c r="X802" s="501"/>
      <c r="Y802" s="502">
        <v>33</v>
      </c>
      <c r="Z802" s="503"/>
      <c r="AA802" s="503"/>
      <c r="AB802" s="504"/>
      <c r="AC802" s="496" t="s">
        <v>350</v>
      </c>
      <c r="AD802" s="497"/>
      <c r="AE802" s="497"/>
      <c r="AF802" s="497"/>
      <c r="AG802" s="498"/>
      <c r="AH802" s="499" t="s">
        <v>703</v>
      </c>
      <c r="AI802" s="500"/>
      <c r="AJ802" s="500"/>
      <c r="AK802" s="500"/>
      <c r="AL802" s="500"/>
      <c r="AM802" s="500"/>
      <c r="AN802" s="500"/>
      <c r="AO802" s="500"/>
      <c r="AP802" s="500"/>
      <c r="AQ802" s="500"/>
      <c r="AR802" s="500"/>
      <c r="AS802" s="500"/>
      <c r="AT802" s="501"/>
      <c r="AU802" s="502">
        <v>3</v>
      </c>
      <c r="AV802" s="503"/>
      <c r="AW802" s="503"/>
      <c r="AX802" s="505"/>
      <c r="AY802">
        <f t="shared" si="31"/>
        <v>2</v>
      </c>
    </row>
    <row r="803" spans="1:51" ht="24.75"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t="s">
        <v>350</v>
      </c>
      <c r="AD803" s="469"/>
      <c r="AE803" s="469"/>
      <c r="AF803" s="469"/>
      <c r="AG803" s="470"/>
      <c r="AH803" s="471" t="s">
        <v>261</v>
      </c>
      <c r="AI803" s="472"/>
      <c r="AJ803" s="472"/>
      <c r="AK803" s="472"/>
      <c r="AL803" s="472"/>
      <c r="AM803" s="472"/>
      <c r="AN803" s="472"/>
      <c r="AO803" s="472"/>
      <c r="AP803" s="472"/>
      <c r="AQ803" s="472"/>
      <c r="AR803" s="472"/>
      <c r="AS803" s="472"/>
      <c r="AT803" s="473"/>
      <c r="AU803" s="474">
        <v>2</v>
      </c>
      <c r="AV803" s="475"/>
      <c r="AW803" s="475"/>
      <c r="AX803" s="477"/>
      <c r="AY803">
        <f t="shared" si="31"/>
        <v>2</v>
      </c>
    </row>
    <row r="804" spans="1:51" ht="24.75"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t="s">
        <v>350</v>
      </c>
      <c r="AD804" s="469"/>
      <c r="AE804" s="469"/>
      <c r="AF804" s="469"/>
      <c r="AG804" s="470"/>
      <c r="AH804" s="471" t="s">
        <v>724</v>
      </c>
      <c r="AI804" s="472"/>
      <c r="AJ804" s="472"/>
      <c r="AK804" s="472"/>
      <c r="AL804" s="472"/>
      <c r="AM804" s="472"/>
      <c r="AN804" s="472"/>
      <c r="AO804" s="472"/>
      <c r="AP804" s="472"/>
      <c r="AQ804" s="472"/>
      <c r="AR804" s="472"/>
      <c r="AS804" s="472"/>
      <c r="AT804" s="473"/>
      <c r="AU804" s="474">
        <v>2</v>
      </c>
      <c r="AV804" s="475"/>
      <c r="AW804" s="475"/>
      <c r="AX804" s="477"/>
      <c r="AY804">
        <f t="shared" si="31"/>
        <v>2</v>
      </c>
    </row>
    <row r="805" spans="1:51" ht="24.75"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2</v>
      </c>
    </row>
    <row r="806" spans="1:51" ht="24.75"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2</v>
      </c>
    </row>
    <row r="807" spans="1:51" ht="24.75"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2</v>
      </c>
    </row>
    <row r="808" spans="1:51" ht="24.75"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2</v>
      </c>
    </row>
    <row r="809" spans="1:51" ht="24.75"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2</v>
      </c>
    </row>
    <row r="810" spans="1:51" ht="24.75"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2</v>
      </c>
    </row>
    <row r="811" spans="1:51" ht="24.75"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2</v>
      </c>
    </row>
    <row r="812" spans="1:51" ht="24.75" customHeight="1" x14ac:dyDescent="0.15">
      <c r="A812" s="89"/>
      <c r="B812" s="90"/>
      <c r="C812" s="90"/>
      <c r="D812" s="90"/>
      <c r="E812" s="90"/>
      <c r="F812" s="91"/>
      <c r="G812" s="478" t="s">
        <v>75</v>
      </c>
      <c r="H812" s="479"/>
      <c r="I812" s="479"/>
      <c r="J812" s="479"/>
      <c r="K812" s="479"/>
      <c r="L812" s="480"/>
      <c r="M812" s="381"/>
      <c r="N812" s="381"/>
      <c r="O812" s="381"/>
      <c r="P812" s="381"/>
      <c r="Q812" s="381"/>
      <c r="R812" s="381"/>
      <c r="S812" s="381"/>
      <c r="T812" s="381"/>
      <c r="U812" s="381"/>
      <c r="V812" s="381"/>
      <c r="W812" s="381"/>
      <c r="X812" s="382"/>
      <c r="Y812" s="481">
        <f>SUM(Y802:AB811)</f>
        <v>33</v>
      </c>
      <c r="Z812" s="482"/>
      <c r="AA812" s="482"/>
      <c r="AB812" s="483"/>
      <c r="AC812" s="478" t="s">
        <v>75</v>
      </c>
      <c r="AD812" s="479"/>
      <c r="AE812" s="479"/>
      <c r="AF812" s="479"/>
      <c r="AG812" s="479"/>
      <c r="AH812" s="480"/>
      <c r="AI812" s="381"/>
      <c r="AJ812" s="381"/>
      <c r="AK812" s="381"/>
      <c r="AL812" s="381"/>
      <c r="AM812" s="381"/>
      <c r="AN812" s="381"/>
      <c r="AO812" s="381"/>
      <c r="AP812" s="381"/>
      <c r="AQ812" s="381"/>
      <c r="AR812" s="381"/>
      <c r="AS812" s="381"/>
      <c r="AT812" s="382"/>
      <c r="AU812" s="481">
        <f>SUM(AU802:AX811)</f>
        <v>7</v>
      </c>
      <c r="AV812" s="482"/>
      <c r="AW812" s="482"/>
      <c r="AX812" s="484"/>
      <c r="AY812">
        <f t="shared" si="31"/>
        <v>2</v>
      </c>
    </row>
    <row r="813" spans="1:51" ht="24.75" hidden="1" customHeight="1" x14ac:dyDescent="0.15">
      <c r="A813" s="89"/>
      <c r="B813" s="90"/>
      <c r="C813" s="90"/>
      <c r="D813" s="90"/>
      <c r="E813" s="90"/>
      <c r="F813" s="91"/>
      <c r="G813" s="485" t="s">
        <v>294</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270</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65</v>
      </c>
      <c r="H814" s="287"/>
      <c r="I814" s="287"/>
      <c r="J814" s="287"/>
      <c r="K814" s="287"/>
      <c r="L814" s="490" t="s">
        <v>67</v>
      </c>
      <c r="M814" s="287"/>
      <c r="N814" s="287"/>
      <c r="O814" s="287"/>
      <c r="P814" s="287"/>
      <c r="Q814" s="287"/>
      <c r="R814" s="287"/>
      <c r="S814" s="287"/>
      <c r="T814" s="287"/>
      <c r="U814" s="287"/>
      <c r="V814" s="287"/>
      <c r="W814" s="287"/>
      <c r="X814" s="491"/>
      <c r="Y814" s="492" t="s">
        <v>72</v>
      </c>
      <c r="Z814" s="493"/>
      <c r="AA814" s="493"/>
      <c r="AB814" s="494"/>
      <c r="AC814" s="489" t="s">
        <v>65</v>
      </c>
      <c r="AD814" s="287"/>
      <c r="AE814" s="287"/>
      <c r="AF814" s="287"/>
      <c r="AG814" s="287"/>
      <c r="AH814" s="490" t="s">
        <v>67</v>
      </c>
      <c r="AI814" s="287"/>
      <c r="AJ814" s="287"/>
      <c r="AK814" s="287"/>
      <c r="AL814" s="287"/>
      <c r="AM814" s="287"/>
      <c r="AN814" s="287"/>
      <c r="AO814" s="287"/>
      <c r="AP814" s="287"/>
      <c r="AQ814" s="287"/>
      <c r="AR814" s="287"/>
      <c r="AS814" s="287"/>
      <c r="AT814" s="491"/>
      <c r="AU814" s="492" t="s">
        <v>72</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75</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75</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364</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292</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65</v>
      </c>
      <c r="H827" s="287"/>
      <c r="I827" s="287"/>
      <c r="J827" s="287"/>
      <c r="K827" s="287"/>
      <c r="L827" s="490" t="s">
        <v>67</v>
      </c>
      <c r="M827" s="287"/>
      <c r="N827" s="287"/>
      <c r="O827" s="287"/>
      <c r="P827" s="287"/>
      <c r="Q827" s="287"/>
      <c r="R827" s="287"/>
      <c r="S827" s="287"/>
      <c r="T827" s="287"/>
      <c r="U827" s="287"/>
      <c r="V827" s="287"/>
      <c r="W827" s="287"/>
      <c r="X827" s="491"/>
      <c r="Y827" s="492" t="s">
        <v>72</v>
      </c>
      <c r="Z827" s="493"/>
      <c r="AA827" s="493"/>
      <c r="AB827" s="494"/>
      <c r="AC827" s="489" t="s">
        <v>65</v>
      </c>
      <c r="AD827" s="287"/>
      <c r="AE827" s="287"/>
      <c r="AF827" s="287"/>
      <c r="AG827" s="287"/>
      <c r="AH827" s="490" t="s">
        <v>67</v>
      </c>
      <c r="AI827" s="287"/>
      <c r="AJ827" s="287"/>
      <c r="AK827" s="287"/>
      <c r="AL827" s="287"/>
      <c r="AM827" s="287"/>
      <c r="AN827" s="287"/>
      <c r="AO827" s="287"/>
      <c r="AP827" s="287"/>
      <c r="AQ827" s="287"/>
      <c r="AR827" s="287"/>
      <c r="AS827" s="287"/>
      <c r="AT827" s="491"/>
      <c r="AU827" s="492" t="s">
        <v>72</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75</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75</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256</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423</v>
      </c>
      <c r="AM839" s="467"/>
      <c r="AN839" s="467"/>
      <c r="AO839" s="37" t="s">
        <v>414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2" t="s">
        <v>88</v>
      </c>
      <c r="K844" s="462"/>
      <c r="L844" s="462"/>
      <c r="M844" s="462"/>
      <c r="N844" s="462"/>
      <c r="O844" s="462"/>
      <c r="P844" s="273" t="s">
        <v>18</v>
      </c>
      <c r="Q844" s="273"/>
      <c r="R844" s="273"/>
      <c r="S844" s="273"/>
      <c r="T844" s="273"/>
      <c r="U844" s="273"/>
      <c r="V844" s="273"/>
      <c r="W844" s="273"/>
      <c r="X844" s="273"/>
      <c r="Y844" s="458" t="s">
        <v>381</v>
      </c>
      <c r="Z844" s="458"/>
      <c r="AA844" s="458"/>
      <c r="AB844" s="458"/>
      <c r="AC844" s="242" t="s">
        <v>317</v>
      </c>
      <c r="AD844" s="242"/>
      <c r="AE844" s="242"/>
      <c r="AF844" s="242"/>
      <c r="AG844" s="242"/>
      <c r="AH844" s="458" t="s">
        <v>436</v>
      </c>
      <c r="AI844" s="273"/>
      <c r="AJ844" s="273"/>
      <c r="AK844" s="273"/>
      <c r="AL844" s="273" t="s">
        <v>19</v>
      </c>
      <c r="AM844" s="273"/>
      <c r="AN844" s="273"/>
      <c r="AO844" s="417"/>
      <c r="AP844" s="242" t="s">
        <v>386</v>
      </c>
      <c r="AQ844" s="242"/>
      <c r="AR844" s="242"/>
      <c r="AS844" s="242"/>
      <c r="AT844" s="242"/>
      <c r="AU844" s="242"/>
      <c r="AV844" s="242"/>
      <c r="AW844" s="242"/>
      <c r="AX844" s="242"/>
    </row>
    <row r="845" spans="1:51" ht="60.6" customHeight="1" x14ac:dyDescent="0.15">
      <c r="A845" s="419">
        <v>1</v>
      </c>
      <c r="B845" s="419">
        <v>1</v>
      </c>
      <c r="C845" s="460" t="s">
        <v>704</v>
      </c>
      <c r="D845" s="460"/>
      <c r="E845" s="460"/>
      <c r="F845" s="460"/>
      <c r="G845" s="460"/>
      <c r="H845" s="460"/>
      <c r="I845" s="460"/>
      <c r="J845" s="421">
        <v>8430005000952</v>
      </c>
      <c r="K845" s="421"/>
      <c r="L845" s="421"/>
      <c r="M845" s="421"/>
      <c r="N845" s="421"/>
      <c r="O845" s="421"/>
      <c r="P845" s="422" t="s">
        <v>5</v>
      </c>
      <c r="Q845" s="422"/>
      <c r="R845" s="422"/>
      <c r="S845" s="422"/>
      <c r="T845" s="422"/>
      <c r="U845" s="422"/>
      <c r="V845" s="422"/>
      <c r="W845" s="422"/>
      <c r="X845" s="422"/>
      <c r="Y845" s="423">
        <v>118</v>
      </c>
      <c r="Z845" s="424"/>
      <c r="AA845" s="424"/>
      <c r="AB845" s="425"/>
      <c r="AC845" s="426" t="s">
        <v>434</v>
      </c>
      <c r="AD845" s="427"/>
      <c r="AE845" s="427"/>
      <c r="AF845" s="427"/>
      <c r="AG845" s="427"/>
      <c r="AH845" s="461" t="s">
        <v>461</v>
      </c>
      <c r="AI845" s="461"/>
      <c r="AJ845" s="461"/>
      <c r="AK845" s="461"/>
      <c r="AL845" s="429" t="s">
        <v>461</v>
      </c>
      <c r="AM845" s="430"/>
      <c r="AN845" s="430"/>
      <c r="AO845" s="431"/>
      <c r="AP845" s="238" t="s">
        <v>461</v>
      </c>
      <c r="AQ845" s="238"/>
      <c r="AR845" s="238"/>
      <c r="AS845" s="238"/>
      <c r="AT845" s="238"/>
      <c r="AU845" s="238"/>
      <c r="AV845" s="238"/>
      <c r="AW845" s="238"/>
      <c r="AX845" s="238"/>
    </row>
    <row r="846" spans="1:51" ht="49.5" customHeight="1" x14ac:dyDescent="0.15">
      <c r="A846" s="419">
        <v>2</v>
      </c>
      <c r="B846" s="419">
        <v>1</v>
      </c>
      <c r="C846" s="460" t="s">
        <v>705</v>
      </c>
      <c r="D846" s="460"/>
      <c r="E846" s="460"/>
      <c r="F846" s="460"/>
      <c r="G846" s="460"/>
      <c r="H846" s="460"/>
      <c r="I846" s="460"/>
      <c r="J846" s="421">
        <v>3270005005295</v>
      </c>
      <c r="K846" s="421"/>
      <c r="L846" s="421"/>
      <c r="M846" s="421"/>
      <c r="N846" s="421"/>
      <c r="O846" s="421"/>
      <c r="P846" s="422" t="s">
        <v>710</v>
      </c>
      <c r="Q846" s="422"/>
      <c r="R846" s="422"/>
      <c r="S846" s="422"/>
      <c r="T846" s="422"/>
      <c r="U846" s="422"/>
      <c r="V846" s="422"/>
      <c r="W846" s="422"/>
      <c r="X846" s="422"/>
      <c r="Y846" s="423">
        <v>82</v>
      </c>
      <c r="Z846" s="424"/>
      <c r="AA846" s="424"/>
      <c r="AB846" s="425"/>
      <c r="AC846" s="426" t="s">
        <v>434</v>
      </c>
      <c r="AD846" s="427"/>
      <c r="AE846" s="427"/>
      <c r="AF846" s="427"/>
      <c r="AG846" s="427"/>
      <c r="AH846" s="461" t="s">
        <v>461</v>
      </c>
      <c r="AI846" s="461"/>
      <c r="AJ846" s="461"/>
      <c r="AK846" s="461"/>
      <c r="AL846" s="429" t="s">
        <v>461</v>
      </c>
      <c r="AM846" s="430"/>
      <c r="AN846" s="430"/>
      <c r="AO846" s="431"/>
      <c r="AP846" s="238" t="s">
        <v>461</v>
      </c>
      <c r="AQ846" s="238"/>
      <c r="AR846" s="238"/>
      <c r="AS846" s="238"/>
      <c r="AT846" s="238"/>
      <c r="AU846" s="238"/>
      <c r="AV846" s="238"/>
      <c r="AW846" s="238"/>
      <c r="AX846" s="238"/>
      <c r="AY846">
        <f>COUNTA($C$846)</f>
        <v>1</v>
      </c>
    </row>
    <row r="847" spans="1:51" ht="30" customHeight="1" x14ac:dyDescent="0.15">
      <c r="A847" s="419">
        <v>3</v>
      </c>
      <c r="B847" s="419">
        <v>1</v>
      </c>
      <c r="C847" s="460" t="s">
        <v>643</v>
      </c>
      <c r="D847" s="460"/>
      <c r="E847" s="460"/>
      <c r="F847" s="460"/>
      <c r="G847" s="460"/>
      <c r="H847" s="460"/>
      <c r="I847" s="460"/>
      <c r="J847" s="421">
        <v>4240005014117</v>
      </c>
      <c r="K847" s="421"/>
      <c r="L847" s="421"/>
      <c r="M847" s="421"/>
      <c r="N847" s="421"/>
      <c r="O847" s="421"/>
      <c r="P847" s="422" t="s">
        <v>470</v>
      </c>
      <c r="Q847" s="422"/>
      <c r="R847" s="422"/>
      <c r="S847" s="422"/>
      <c r="T847" s="422"/>
      <c r="U847" s="422"/>
      <c r="V847" s="422"/>
      <c r="W847" s="422"/>
      <c r="X847" s="422"/>
      <c r="Y847" s="423">
        <v>68</v>
      </c>
      <c r="Z847" s="424"/>
      <c r="AA847" s="424"/>
      <c r="AB847" s="425"/>
      <c r="AC847" s="426" t="s">
        <v>434</v>
      </c>
      <c r="AD847" s="427"/>
      <c r="AE847" s="427"/>
      <c r="AF847" s="427"/>
      <c r="AG847" s="427"/>
      <c r="AH847" s="428" t="s">
        <v>461</v>
      </c>
      <c r="AI847" s="428"/>
      <c r="AJ847" s="428"/>
      <c r="AK847" s="428"/>
      <c r="AL847" s="429" t="s">
        <v>461</v>
      </c>
      <c r="AM847" s="430"/>
      <c r="AN847" s="430"/>
      <c r="AO847" s="431"/>
      <c r="AP847" s="238" t="s">
        <v>461</v>
      </c>
      <c r="AQ847" s="238"/>
      <c r="AR847" s="238"/>
      <c r="AS847" s="238"/>
      <c r="AT847" s="238"/>
      <c r="AU847" s="238"/>
      <c r="AV847" s="238"/>
      <c r="AW847" s="238"/>
      <c r="AX847" s="238"/>
      <c r="AY847">
        <f>COUNTA($C$847)</f>
        <v>1</v>
      </c>
    </row>
    <row r="848" spans="1:51" ht="54.6" customHeight="1" x14ac:dyDescent="0.15">
      <c r="A848" s="419">
        <v>4</v>
      </c>
      <c r="B848" s="419">
        <v>1</v>
      </c>
      <c r="C848" s="460" t="s">
        <v>706</v>
      </c>
      <c r="D848" s="460"/>
      <c r="E848" s="460"/>
      <c r="F848" s="460"/>
      <c r="G848" s="460"/>
      <c r="H848" s="460"/>
      <c r="I848" s="460"/>
      <c r="J848" s="421">
        <v>2370005009130</v>
      </c>
      <c r="K848" s="421"/>
      <c r="L848" s="421"/>
      <c r="M848" s="421"/>
      <c r="N848" s="421"/>
      <c r="O848" s="421"/>
      <c r="P848" s="422" t="s">
        <v>369</v>
      </c>
      <c r="Q848" s="422"/>
      <c r="R848" s="422"/>
      <c r="S848" s="422"/>
      <c r="T848" s="422"/>
      <c r="U848" s="422"/>
      <c r="V848" s="422"/>
      <c r="W848" s="422"/>
      <c r="X848" s="422"/>
      <c r="Y848" s="423">
        <v>64</v>
      </c>
      <c r="Z848" s="424"/>
      <c r="AA848" s="424"/>
      <c r="AB848" s="425"/>
      <c r="AC848" s="426" t="s">
        <v>434</v>
      </c>
      <c r="AD848" s="427"/>
      <c r="AE848" s="427"/>
      <c r="AF848" s="427"/>
      <c r="AG848" s="427"/>
      <c r="AH848" s="428" t="s">
        <v>461</v>
      </c>
      <c r="AI848" s="428"/>
      <c r="AJ848" s="428"/>
      <c r="AK848" s="428"/>
      <c r="AL848" s="429" t="s">
        <v>461</v>
      </c>
      <c r="AM848" s="430"/>
      <c r="AN848" s="430"/>
      <c r="AO848" s="431"/>
      <c r="AP848" s="238" t="s">
        <v>461</v>
      </c>
      <c r="AQ848" s="238"/>
      <c r="AR848" s="238"/>
      <c r="AS848" s="238"/>
      <c r="AT848" s="238"/>
      <c r="AU848" s="238"/>
      <c r="AV848" s="238"/>
      <c r="AW848" s="238"/>
      <c r="AX848" s="238"/>
      <c r="AY848">
        <f>COUNTA($C$848)</f>
        <v>1</v>
      </c>
    </row>
    <row r="849" spans="1:51" ht="48" customHeight="1" x14ac:dyDescent="0.15">
      <c r="A849" s="419">
        <v>5</v>
      </c>
      <c r="B849" s="419">
        <v>1</v>
      </c>
      <c r="C849" s="460" t="s">
        <v>707</v>
      </c>
      <c r="D849" s="460"/>
      <c r="E849" s="460"/>
      <c r="F849" s="460"/>
      <c r="G849" s="460"/>
      <c r="H849" s="460"/>
      <c r="I849" s="460"/>
      <c r="J849" s="421">
        <v>5120005014854</v>
      </c>
      <c r="K849" s="421"/>
      <c r="L849" s="421"/>
      <c r="M849" s="421"/>
      <c r="N849" s="421"/>
      <c r="O849" s="421"/>
      <c r="P849" s="422" t="s">
        <v>430</v>
      </c>
      <c r="Q849" s="422"/>
      <c r="R849" s="422"/>
      <c r="S849" s="422"/>
      <c r="T849" s="422"/>
      <c r="U849" s="422"/>
      <c r="V849" s="422"/>
      <c r="W849" s="422"/>
      <c r="X849" s="422"/>
      <c r="Y849" s="423">
        <v>54</v>
      </c>
      <c r="Z849" s="424"/>
      <c r="AA849" s="424"/>
      <c r="AB849" s="425"/>
      <c r="AC849" s="426" t="s">
        <v>434</v>
      </c>
      <c r="AD849" s="427"/>
      <c r="AE849" s="427"/>
      <c r="AF849" s="427"/>
      <c r="AG849" s="427"/>
      <c r="AH849" s="428" t="s">
        <v>461</v>
      </c>
      <c r="AI849" s="428"/>
      <c r="AJ849" s="428"/>
      <c r="AK849" s="428"/>
      <c r="AL849" s="429" t="s">
        <v>461</v>
      </c>
      <c r="AM849" s="430"/>
      <c r="AN849" s="430"/>
      <c r="AO849" s="431"/>
      <c r="AP849" s="238" t="s">
        <v>461</v>
      </c>
      <c r="AQ849" s="238"/>
      <c r="AR849" s="238"/>
      <c r="AS849" s="238"/>
      <c r="AT849" s="238"/>
      <c r="AU849" s="238"/>
      <c r="AV849" s="238"/>
      <c r="AW849" s="238"/>
      <c r="AX849" s="238"/>
      <c r="AY849">
        <f>COUNTA($C$849)</f>
        <v>1</v>
      </c>
    </row>
    <row r="850" spans="1:51" ht="60.75" customHeight="1" x14ac:dyDescent="0.15">
      <c r="A850" s="419">
        <v>6</v>
      </c>
      <c r="B850" s="419">
        <v>1</v>
      </c>
      <c r="C850" s="460" t="s">
        <v>391</v>
      </c>
      <c r="D850" s="460"/>
      <c r="E850" s="460"/>
      <c r="F850" s="460"/>
      <c r="G850" s="460"/>
      <c r="H850" s="460"/>
      <c r="I850" s="460"/>
      <c r="J850" s="421">
        <v>7020005013526</v>
      </c>
      <c r="K850" s="421"/>
      <c r="L850" s="421"/>
      <c r="M850" s="421"/>
      <c r="N850" s="421"/>
      <c r="O850" s="421"/>
      <c r="P850" s="422" t="s">
        <v>185</v>
      </c>
      <c r="Q850" s="422"/>
      <c r="R850" s="422"/>
      <c r="S850" s="422"/>
      <c r="T850" s="422"/>
      <c r="U850" s="422"/>
      <c r="V850" s="422"/>
      <c r="W850" s="422"/>
      <c r="X850" s="422"/>
      <c r="Y850" s="423">
        <v>40</v>
      </c>
      <c r="Z850" s="424"/>
      <c r="AA850" s="424"/>
      <c r="AB850" s="425"/>
      <c r="AC850" s="426" t="s">
        <v>434</v>
      </c>
      <c r="AD850" s="427"/>
      <c r="AE850" s="427"/>
      <c r="AF850" s="427"/>
      <c r="AG850" s="427"/>
      <c r="AH850" s="428" t="s">
        <v>461</v>
      </c>
      <c r="AI850" s="428"/>
      <c r="AJ850" s="428"/>
      <c r="AK850" s="428"/>
      <c r="AL850" s="429" t="s">
        <v>461</v>
      </c>
      <c r="AM850" s="430"/>
      <c r="AN850" s="430"/>
      <c r="AO850" s="431"/>
      <c r="AP850" s="238" t="s">
        <v>461</v>
      </c>
      <c r="AQ850" s="238"/>
      <c r="AR850" s="238"/>
      <c r="AS850" s="238"/>
      <c r="AT850" s="238"/>
      <c r="AU850" s="238"/>
      <c r="AV850" s="238"/>
      <c r="AW850" s="238"/>
      <c r="AX850" s="238"/>
      <c r="AY850">
        <f>COUNTA($C$850)</f>
        <v>1</v>
      </c>
    </row>
    <row r="851" spans="1:51" ht="56.45" customHeight="1" x14ac:dyDescent="0.15">
      <c r="A851" s="419">
        <v>7</v>
      </c>
      <c r="B851" s="419">
        <v>1</v>
      </c>
      <c r="C851" s="460" t="s">
        <v>404</v>
      </c>
      <c r="D851" s="460"/>
      <c r="E851" s="460"/>
      <c r="F851" s="460"/>
      <c r="G851" s="460"/>
      <c r="H851" s="460"/>
      <c r="I851" s="460"/>
      <c r="J851" s="421">
        <v>2180005017094</v>
      </c>
      <c r="K851" s="421"/>
      <c r="L851" s="421"/>
      <c r="M851" s="421"/>
      <c r="N851" s="421"/>
      <c r="O851" s="421"/>
      <c r="P851" s="422" t="s">
        <v>711</v>
      </c>
      <c r="Q851" s="422"/>
      <c r="R851" s="422"/>
      <c r="S851" s="422"/>
      <c r="T851" s="422"/>
      <c r="U851" s="422"/>
      <c r="V851" s="422"/>
      <c r="W851" s="422"/>
      <c r="X851" s="422"/>
      <c r="Y851" s="423">
        <v>26</v>
      </c>
      <c r="Z851" s="424"/>
      <c r="AA851" s="424"/>
      <c r="AB851" s="425"/>
      <c r="AC851" s="426" t="s">
        <v>434</v>
      </c>
      <c r="AD851" s="427"/>
      <c r="AE851" s="427"/>
      <c r="AF851" s="427"/>
      <c r="AG851" s="427"/>
      <c r="AH851" s="428" t="s">
        <v>461</v>
      </c>
      <c r="AI851" s="428"/>
      <c r="AJ851" s="428"/>
      <c r="AK851" s="428"/>
      <c r="AL851" s="429" t="s">
        <v>461</v>
      </c>
      <c r="AM851" s="430"/>
      <c r="AN851" s="430"/>
      <c r="AO851" s="431"/>
      <c r="AP851" s="238" t="s">
        <v>461</v>
      </c>
      <c r="AQ851" s="238"/>
      <c r="AR851" s="238"/>
      <c r="AS851" s="238"/>
      <c r="AT851" s="238"/>
      <c r="AU851" s="238"/>
      <c r="AV851" s="238"/>
      <c r="AW851" s="238"/>
      <c r="AX851" s="238"/>
      <c r="AY851">
        <f>COUNTA($C$851)</f>
        <v>1</v>
      </c>
    </row>
    <row r="852" spans="1:51" ht="30" customHeight="1" x14ac:dyDescent="0.15">
      <c r="A852" s="419">
        <v>8</v>
      </c>
      <c r="B852" s="419">
        <v>1</v>
      </c>
      <c r="C852" s="460" t="s">
        <v>708</v>
      </c>
      <c r="D852" s="460"/>
      <c r="E852" s="460"/>
      <c r="F852" s="460"/>
      <c r="G852" s="460"/>
      <c r="H852" s="460"/>
      <c r="I852" s="460"/>
      <c r="J852" s="421">
        <v>5470005006156</v>
      </c>
      <c r="K852" s="421"/>
      <c r="L852" s="421"/>
      <c r="M852" s="421"/>
      <c r="N852" s="421"/>
      <c r="O852" s="421"/>
      <c r="P852" s="422" t="s">
        <v>712</v>
      </c>
      <c r="Q852" s="422"/>
      <c r="R852" s="422"/>
      <c r="S852" s="422"/>
      <c r="T852" s="422"/>
      <c r="U852" s="422"/>
      <c r="V852" s="422"/>
      <c r="W852" s="422"/>
      <c r="X852" s="422"/>
      <c r="Y852" s="423">
        <v>25</v>
      </c>
      <c r="Z852" s="424"/>
      <c r="AA852" s="424"/>
      <c r="AB852" s="425"/>
      <c r="AC852" s="426" t="s">
        <v>434</v>
      </c>
      <c r="AD852" s="427"/>
      <c r="AE852" s="427"/>
      <c r="AF852" s="427"/>
      <c r="AG852" s="427"/>
      <c r="AH852" s="428" t="s">
        <v>461</v>
      </c>
      <c r="AI852" s="428"/>
      <c r="AJ852" s="428"/>
      <c r="AK852" s="428"/>
      <c r="AL852" s="429" t="s">
        <v>461</v>
      </c>
      <c r="AM852" s="430"/>
      <c r="AN852" s="430"/>
      <c r="AO852" s="431"/>
      <c r="AP852" s="238" t="s">
        <v>461</v>
      </c>
      <c r="AQ852" s="238"/>
      <c r="AR852" s="238"/>
      <c r="AS852" s="238"/>
      <c r="AT852" s="238"/>
      <c r="AU852" s="238"/>
      <c r="AV852" s="238"/>
      <c r="AW852" s="238"/>
      <c r="AX852" s="238"/>
      <c r="AY852">
        <f>COUNTA($C$852)</f>
        <v>1</v>
      </c>
    </row>
    <row r="853" spans="1:51" ht="60.75" customHeight="1" x14ac:dyDescent="0.15">
      <c r="A853" s="419">
        <v>9</v>
      </c>
      <c r="B853" s="419">
        <v>1</v>
      </c>
      <c r="C853" s="460" t="s">
        <v>685</v>
      </c>
      <c r="D853" s="460"/>
      <c r="E853" s="460"/>
      <c r="F853" s="460"/>
      <c r="G853" s="460"/>
      <c r="H853" s="460"/>
      <c r="I853" s="460"/>
      <c r="J853" s="421">
        <v>1140005020367</v>
      </c>
      <c r="K853" s="421"/>
      <c r="L853" s="421"/>
      <c r="M853" s="421"/>
      <c r="N853" s="421"/>
      <c r="O853" s="421"/>
      <c r="P853" s="422" t="s">
        <v>713</v>
      </c>
      <c r="Q853" s="422"/>
      <c r="R853" s="422"/>
      <c r="S853" s="422"/>
      <c r="T853" s="422"/>
      <c r="U853" s="422"/>
      <c r="V853" s="422"/>
      <c r="W853" s="422"/>
      <c r="X853" s="422"/>
      <c r="Y853" s="423">
        <v>20</v>
      </c>
      <c r="Z853" s="424"/>
      <c r="AA853" s="424"/>
      <c r="AB853" s="425"/>
      <c r="AC853" s="426" t="s">
        <v>434</v>
      </c>
      <c r="AD853" s="427"/>
      <c r="AE853" s="427"/>
      <c r="AF853" s="427"/>
      <c r="AG853" s="427"/>
      <c r="AH853" s="428" t="s">
        <v>461</v>
      </c>
      <c r="AI853" s="428"/>
      <c r="AJ853" s="428"/>
      <c r="AK853" s="428"/>
      <c r="AL853" s="429" t="s">
        <v>461</v>
      </c>
      <c r="AM853" s="430"/>
      <c r="AN853" s="430"/>
      <c r="AO853" s="431"/>
      <c r="AP853" s="238" t="s">
        <v>461</v>
      </c>
      <c r="AQ853" s="238"/>
      <c r="AR853" s="238"/>
      <c r="AS853" s="238"/>
      <c r="AT853" s="238"/>
      <c r="AU853" s="238"/>
      <c r="AV853" s="238"/>
      <c r="AW853" s="238"/>
      <c r="AX853" s="238"/>
      <c r="AY853">
        <f>COUNTA($C$853)</f>
        <v>1</v>
      </c>
    </row>
    <row r="854" spans="1:51" ht="55.5" customHeight="1" x14ac:dyDescent="0.15">
      <c r="A854" s="419">
        <v>10</v>
      </c>
      <c r="B854" s="419">
        <v>1</v>
      </c>
      <c r="C854" s="460" t="s">
        <v>709</v>
      </c>
      <c r="D854" s="460"/>
      <c r="E854" s="460"/>
      <c r="F854" s="460"/>
      <c r="G854" s="460"/>
      <c r="H854" s="460"/>
      <c r="I854" s="460"/>
      <c r="J854" s="421">
        <v>9130005014899</v>
      </c>
      <c r="K854" s="421"/>
      <c r="L854" s="421"/>
      <c r="M854" s="421"/>
      <c r="N854" s="421"/>
      <c r="O854" s="421"/>
      <c r="P854" s="422" t="s">
        <v>511</v>
      </c>
      <c r="Q854" s="422"/>
      <c r="R854" s="422"/>
      <c r="S854" s="422"/>
      <c r="T854" s="422"/>
      <c r="U854" s="422"/>
      <c r="V854" s="422"/>
      <c r="W854" s="422"/>
      <c r="X854" s="422"/>
      <c r="Y854" s="423">
        <v>17</v>
      </c>
      <c r="Z854" s="424"/>
      <c r="AA854" s="424"/>
      <c r="AB854" s="425"/>
      <c r="AC854" s="426" t="s">
        <v>434</v>
      </c>
      <c r="AD854" s="427"/>
      <c r="AE854" s="427"/>
      <c r="AF854" s="427"/>
      <c r="AG854" s="427"/>
      <c r="AH854" s="428" t="s">
        <v>461</v>
      </c>
      <c r="AI854" s="428"/>
      <c r="AJ854" s="428"/>
      <c r="AK854" s="428"/>
      <c r="AL854" s="429" t="s">
        <v>461</v>
      </c>
      <c r="AM854" s="430"/>
      <c r="AN854" s="430"/>
      <c r="AO854" s="431"/>
      <c r="AP854" s="238" t="s">
        <v>461</v>
      </c>
      <c r="AQ854" s="238"/>
      <c r="AR854" s="238"/>
      <c r="AS854" s="238"/>
      <c r="AT854" s="238"/>
      <c r="AU854" s="238"/>
      <c r="AV854" s="238"/>
      <c r="AW854" s="238"/>
      <c r="AX854" s="238"/>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2" t="s">
        <v>88</v>
      </c>
      <c r="K877" s="462"/>
      <c r="L877" s="462"/>
      <c r="M877" s="462"/>
      <c r="N877" s="462"/>
      <c r="O877" s="462"/>
      <c r="P877" s="273" t="s">
        <v>18</v>
      </c>
      <c r="Q877" s="273"/>
      <c r="R877" s="273"/>
      <c r="S877" s="273"/>
      <c r="T877" s="273"/>
      <c r="U877" s="273"/>
      <c r="V877" s="273"/>
      <c r="W877" s="273"/>
      <c r="X877" s="273"/>
      <c r="Y877" s="458" t="s">
        <v>381</v>
      </c>
      <c r="Z877" s="458"/>
      <c r="AA877" s="458"/>
      <c r="AB877" s="458"/>
      <c r="AC877" s="242" t="s">
        <v>317</v>
      </c>
      <c r="AD877" s="242"/>
      <c r="AE877" s="242"/>
      <c r="AF877" s="242"/>
      <c r="AG877" s="242"/>
      <c r="AH877" s="458" t="s">
        <v>436</v>
      </c>
      <c r="AI877" s="273"/>
      <c r="AJ877" s="273"/>
      <c r="AK877" s="273"/>
      <c r="AL877" s="273" t="s">
        <v>19</v>
      </c>
      <c r="AM877" s="273"/>
      <c r="AN877" s="273"/>
      <c r="AO877" s="417"/>
      <c r="AP877" s="242" t="s">
        <v>386</v>
      </c>
      <c r="AQ877" s="242"/>
      <c r="AR877" s="242"/>
      <c r="AS877" s="242"/>
      <c r="AT877" s="242"/>
      <c r="AU877" s="242"/>
      <c r="AV877" s="242"/>
      <c r="AW877" s="242"/>
      <c r="AX877" s="242"/>
      <c r="AY877">
        <f>$AY$875</f>
        <v>1</v>
      </c>
    </row>
    <row r="878" spans="1:51" ht="30" customHeight="1" x14ac:dyDescent="0.15">
      <c r="A878" s="419">
        <v>1</v>
      </c>
      <c r="B878" s="419">
        <v>1</v>
      </c>
      <c r="C878" s="460" t="s">
        <v>714</v>
      </c>
      <c r="D878" s="460"/>
      <c r="E878" s="460"/>
      <c r="F878" s="460"/>
      <c r="G878" s="460"/>
      <c r="H878" s="460"/>
      <c r="I878" s="460"/>
      <c r="J878" s="421" t="s">
        <v>461</v>
      </c>
      <c r="K878" s="421"/>
      <c r="L878" s="421"/>
      <c r="M878" s="421"/>
      <c r="N878" s="421"/>
      <c r="O878" s="421"/>
      <c r="P878" s="422" t="s">
        <v>717</v>
      </c>
      <c r="Q878" s="422"/>
      <c r="R878" s="422"/>
      <c r="S878" s="422"/>
      <c r="T878" s="422"/>
      <c r="U878" s="422"/>
      <c r="V878" s="422"/>
      <c r="W878" s="422"/>
      <c r="X878" s="422"/>
      <c r="Y878" s="423">
        <v>5</v>
      </c>
      <c r="Z878" s="424"/>
      <c r="AA878" s="424"/>
      <c r="AB878" s="425"/>
      <c r="AC878" s="426" t="s">
        <v>156</v>
      </c>
      <c r="AD878" s="427"/>
      <c r="AE878" s="427"/>
      <c r="AF878" s="427"/>
      <c r="AG878" s="427"/>
      <c r="AH878" s="461" t="s">
        <v>461</v>
      </c>
      <c r="AI878" s="461"/>
      <c r="AJ878" s="461"/>
      <c r="AK878" s="461"/>
      <c r="AL878" s="429" t="s">
        <v>461</v>
      </c>
      <c r="AM878" s="430"/>
      <c r="AN878" s="430"/>
      <c r="AO878" s="431"/>
      <c r="AP878" s="238" t="s">
        <v>461</v>
      </c>
      <c r="AQ878" s="238"/>
      <c r="AR878" s="238"/>
      <c r="AS878" s="238"/>
      <c r="AT878" s="238"/>
      <c r="AU878" s="238"/>
      <c r="AV878" s="238"/>
      <c r="AW878" s="238"/>
      <c r="AX878" s="238"/>
      <c r="AY878">
        <f>$AY$875</f>
        <v>1</v>
      </c>
    </row>
    <row r="879" spans="1:51" ht="72" customHeight="1" x14ac:dyDescent="0.15">
      <c r="A879" s="419">
        <v>2</v>
      </c>
      <c r="B879" s="419">
        <v>1</v>
      </c>
      <c r="C879" s="460" t="s">
        <v>459</v>
      </c>
      <c r="D879" s="460"/>
      <c r="E879" s="460"/>
      <c r="F879" s="460"/>
      <c r="G879" s="460"/>
      <c r="H879" s="460"/>
      <c r="I879" s="460"/>
      <c r="J879" s="421" t="s">
        <v>461</v>
      </c>
      <c r="K879" s="421"/>
      <c r="L879" s="421"/>
      <c r="M879" s="421"/>
      <c r="N879" s="421"/>
      <c r="O879" s="421"/>
      <c r="P879" s="422" t="s">
        <v>750</v>
      </c>
      <c r="Q879" s="422"/>
      <c r="R879" s="422"/>
      <c r="S879" s="422"/>
      <c r="T879" s="422"/>
      <c r="U879" s="422"/>
      <c r="V879" s="422"/>
      <c r="W879" s="422"/>
      <c r="X879" s="422"/>
      <c r="Y879" s="423">
        <v>5</v>
      </c>
      <c r="Z879" s="424"/>
      <c r="AA879" s="424"/>
      <c r="AB879" s="425"/>
      <c r="AC879" s="426" t="s">
        <v>156</v>
      </c>
      <c r="AD879" s="427"/>
      <c r="AE879" s="427"/>
      <c r="AF879" s="427"/>
      <c r="AG879" s="427"/>
      <c r="AH879" s="461" t="s">
        <v>461</v>
      </c>
      <c r="AI879" s="461"/>
      <c r="AJ879" s="461"/>
      <c r="AK879" s="461"/>
      <c r="AL879" s="429" t="s">
        <v>461</v>
      </c>
      <c r="AM879" s="430"/>
      <c r="AN879" s="430"/>
      <c r="AO879" s="431"/>
      <c r="AP879" s="238" t="s">
        <v>461</v>
      </c>
      <c r="AQ879" s="238"/>
      <c r="AR879" s="238"/>
      <c r="AS879" s="238"/>
      <c r="AT879" s="238"/>
      <c r="AU879" s="238"/>
      <c r="AV879" s="238"/>
      <c r="AW879" s="238"/>
      <c r="AX879" s="238"/>
      <c r="AY879">
        <f>COUNTA($C$879)</f>
        <v>1</v>
      </c>
    </row>
    <row r="880" spans="1:51" ht="60" customHeight="1" x14ac:dyDescent="0.15">
      <c r="A880" s="419">
        <v>3</v>
      </c>
      <c r="B880" s="419">
        <v>1</v>
      </c>
      <c r="C880" s="460" t="s">
        <v>632</v>
      </c>
      <c r="D880" s="460"/>
      <c r="E880" s="460"/>
      <c r="F880" s="460"/>
      <c r="G880" s="460"/>
      <c r="H880" s="460"/>
      <c r="I880" s="460"/>
      <c r="J880" s="421" t="s">
        <v>461</v>
      </c>
      <c r="K880" s="421"/>
      <c r="L880" s="421"/>
      <c r="M880" s="421"/>
      <c r="N880" s="421"/>
      <c r="O880" s="421"/>
      <c r="P880" s="422" t="s">
        <v>752</v>
      </c>
      <c r="Q880" s="422"/>
      <c r="R880" s="422"/>
      <c r="S880" s="422"/>
      <c r="T880" s="422"/>
      <c r="U880" s="422"/>
      <c r="V880" s="422"/>
      <c r="W880" s="422"/>
      <c r="X880" s="422"/>
      <c r="Y880" s="423">
        <v>4</v>
      </c>
      <c r="Z880" s="424"/>
      <c r="AA880" s="424"/>
      <c r="AB880" s="425"/>
      <c r="AC880" s="426" t="s">
        <v>156</v>
      </c>
      <c r="AD880" s="427"/>
      <c r="AE880" s="427"/>
      <c r="AF880" s="427"/>
      <c r="AG880" s="427"/>
      <c r="AH880" s="428" t="s">
        <v>461</v>
      </c>
      <c r="AI880" s="428"/>
      <c r="AJ880" s="428"/>
      <c r="AK880" s="428"/>
      <c r="AL880" s="429" t="s">
        <v>461</v>
      </c>
      <c r="AM880" s="430"/>
      <c r="AN880" s="430"/>
      <c r="AO880" s="431"/>
      <c r="AP880" s="238" t="s">
        <v>461</v>
      </c>
      <c r="AQ880" s="238"/>
      <c r="AR880" s="238"/>
      <c r="AS880" s="238"/>
      <c r="AT880" s="238"/>
      <c r="AU880" s="238"/>
      <c r="AV880" s="238"/>
      <c r="AW880" s="238"/>
      <c r="AX880" s="238"/>
      <c r="AY880">
        <f>COUNTA($C$880)</f>
        <v>1</v>
      </c>
    </row>
    <row r="881" spans="1:51" ht="40.5" customHeight="1" x14ac:dyDescent="0.15">
      <c r="A881" s="419">
        <v>4</v>
      </c>
      <c r="B881" s="419">
        <v>1</v>
      </c>
      <c r="C881" s="460" t="s">
        <v>42</v>
      </c>
      <c r="D881" s="460"/>
      <c r="E881" s="460"/>
      <c r="F881" s="460"/>
      <c r="G881" s="460"/>
      <c r="H881" s="460"/>
      <c r="I881" s="460"/>
      <c r="J881" s="421" t="s">
        <v>461</v>
      </c>
      <c r="K881" s="421"/>
      <c r="L881" s="421"/>
      <c r="M881" s="421"/>
      <c r="N881" s="421"/>
      <c r="O881" s="421"/>
      <c r="P881" s="422" t="s">
        <v>738</v>
      </c>
      <c r="Q881" s="422"/>
      <c r="R881" s="422"/>
      <c r="S881" s="422"/>
      <c r="T881" s="422"/>
      <c r="U881" s="422"/>
      <c r="V881" s="422"/>
      <c r="W881" s="422"/>
      <c r="X881" s="422"/>
      <c r="Y881" s="423">
        <v>4</v>
      </c>
      <c r="Z881" s="424"/>
      <c r="AA881" s="424"/>
      <c r="AB881" s="425"/>
      <c r="AC881" s="426" t="s">
        <v>156</v>
      </c>
      <c r="AD881" s="427"/>
      <c r="AE881" s="427"/>
      <c r="AF881" s="427"/>
      <c r="AG881" s="427"/>
      <c r="AH881" s="428" t="s">
        <v>461</v>
      </c>
      <c r="AI881" s="428"/>
      <c r="AJ881" s="428"/>
      <c r="AK881" s="428"/>
      <c r="AL881" s="429" t="s">
        <v>461</v>
      </c>
      <c r="AM881" s="430"/>
      <c r="AN881" s="430"/>
      <c r="AO881" s="431"/>
      <c r="AP881" s="238" t="s">
        <v>461</v>
      </c>
      <c r="AQ881" s="238"/>
      <c r="AR881" s="238"/>
      <c r="AS881" s="238"/>
      <c r="AT881" s="238"/>
      <c r="AU881" s="238"/>
      <c r="AV881" s="238"/>
      <c r="AW881" s="238"/>
      <c r="AX881" s="238"/>
      <c r="AY881">
        <f>COUNTA($C$881)</f>
        <v>1</v>
      </c>
    </row>
    <row r="882" spans="1:51" ht="80.25" customHeight="1" x14ac:dyDescent="0.15">
      <c r="A882" s="419">
        <v>5</v>
      </c>
      <c r="B882" s="419">
        <v>1</v>
      </c>
      <c r="C882" s="460" t="s">
        <v>202</v>
      </c>
      <c r="D882" s="460"/>
      <c r="E882" s="460"/>
      <c r="F882" s="460"/>
      <c r="G882" s="460"/>
      <c r="H882" s="460"/>
      <c r="I882" s="460"/>
      <c r="J882" s="421" t="s">
        <v>461</v>
      </c>
      <c r="K882" s="421"/>
      <c r="L882" s="421"/>
      <c r="M882" s="421"/>
      <c r="N882" s="421"/>
      <c r="O882" s="421"/>
      <c r="P882" s="422" t="s">
        <v>551</v>
      </c>
      <c r="Q882" s="422"/>
      <c r="R882" s="422"/>
      <c r="S882" s="422"/>
      <c r="T882" s="422"/>
      <c r="U882" s="422"/>
      <c r="V882" s="422"/>
      <c r="W882" s="422"/>
      <c r="X882" s="422"/>
      <c r="Y882" s="423">
        <v>3</v>
      </c>
      <c r="Z882" s="424"/>
      <c r="AA882" s="424"/>
      <c r="AB882" s="425"/>
      <c r="AC882" s="426" t="s">
        <v>156</v>
      </c>
      <c r="AD882" s="427"/>
      <c r="AE882" s="427"/>
      <c r="AF882" s="427"/>
      <c r="AG882" s="427"/>
      <c r="AH882" s="428" t="s">
        <v>461</v>
      </c>
      <c r="AI882" s="428"/>
      <c r="AJ882" s="428"/>
      <c r="AK882" s="428"/>
      <c r="AL882" s="429" t="s">
        <v>461</v>
      </c>
      <c r="AM882" s="430"/>
      <c r="AN882" s="430"/>
      <c r="AO882" s="431"/>
      <c r="AP882" s="238" t="s">
        <v>461</v>
      </c>
      <c r="AQ882" s="238"/>
      <c r="AR882" s="238"/>
      <c r="AS882" s="238"/>
      <c r="AT882" s="238"/>
      <c r="AU882" s="238"/>
      <c r="AV882" s="238"/>
      <c r="AW882" s="238"/>
      <c r="AX882" s="238"/>
      <c r="AY882">
        <f>COUNTA($C$882)</f>
        <v>1</v>
      </c>
    </row>
    <row r="883" spans="1:51" ht="48.75" customHeight="1" x14ac:dyDescent="0.15">
      <c r="A883" s="419">
        <v>6</v>
      </c>
      <c r="B883" s="419">
        <v>1</v>
      </c>
      <c r="C883" s="460" t="s">
        <v>715</v>
      </c>
      <c r="D883" s="460"/>
      <c r="E883" s="460"/>
      <c r="F883" s="460"/>
      <c r="G883" s="460"/>
      <c r="H883" s="460"/>
      <c r="I883" s="460"/>
      <c r="J883" s="421" t="s">
        <v>461</v>
      </c>
      <c r="K883" s="421"/>
      <c r="L883" s="421"/>
      <c r="M883" s="421"/>
      <c r="N883" s="421"/>
      <c r="O883" s="421"/>
      <c r="P883" s="422" t="s">
        <v>718</v>
      </c>
      <c r="Q883" s="422"/>
      <c r="R883" s="422"/>
      <c r="S883" s="422"/>
      <c r="T883" s="422"/>
      <c r="U883" s="422"/>
      <c r="V883" s="422"/>
      <c r="W883" s="422"/>
      <c r="X883" s="422"/>
      <c r="Y883" s="423">
        <v>2</v>
      </c>
      <c r="Z883" s="424"/>
      <c r="AA883" s="424"/>
      <c r="AB883" s="425"/>
      <c r="AC883" s="426" t="s">
        <v>156</v>
      </c>
      <c r="AD883" s="427"/>
      <c r="AE883" s="427"/>
      <c r="AF883" s="427"/>
      <c r="AG883" s="427"/>
      <c r="AH883" s="428" t="s">
        <v>461</v>
      </c>
      <c r="AI883" s="428"/>
      <c r="AJ883" s="428"/>
      <c r="AK883" s="428"/>
      <c r="AL883" s="429" t="s">
        <v>461</v>
      </c>
      <c r="AM883" s="430"/>
      <c r="AN883" s="430"/>
      <c r="AO883" s="431"/>
      <c r="AP883" s="238" t="s">
        <v>461</v>
      </c>
      <c r="AQ883" s="238"/>
      <c r="AR883" s="238"/>
      <c r="AS883" s="238"/>
      <c r="AT883" s="238"/>
      <c r="AU883" s="238"/>
      <c r="AV883" s="238"/>
      <c r="AW883" s="238"/>
      <c r="AX883" s="238"/>
      <c r="AY883">
        <f>COUNTA($C$883)</f>
        <v>1</v>
      </c>
    </row>
    <row r="884" spans="1:51" ht="54.75" customHeight="1" x14ac:dyDescent="0.15">
      <c r="A884" s="419">
        <v>7</v>
      </c>
      <c r="B884" s="419">
        <v>1</v>
      </c>
      <c r="C884" s="460" t="s">
        <v>716</v>
      </c>
      <c r="D884" s="460"/>
      <c r="E884" s="460"/>
      <c r="F884" s="460"/>
      <c r="G884" s="460"/>
      <c r="H884" s="460"/>
      <c r="I884" s="460"/>
      <c r="J884" s="421" t="s">
        <v>461</v>
      </c>
      <c r="K884" s="421"/>
      <c r="L884" s="421"/>
      <c r="M884" s="421"/>
      <c r="N884" s="421"/>
      <c r="O884" s="421"/>
      <c r="P884" s="422" t="s">
        <v>751</v>
      </c>
      <c r="Q884" s="422"/>
      <c r="R884" s="422"/>
      <c r="S884" s="422"/>
      <c r="T884" s="422"/>
      <c r="U884" s="422"/>
      <c r="V884" s="422"/>
      <c r="W884" s="422"/>
      <c r="X884" s="422"/>
      <c r="Y884" s="423">
        <v>1</v>
      </c>
      <c r="Z884" s="424"/>
      <c r="AA884" s="424"/>
      <c r="AB884" s="425"/>
      <c r="AC884" s="426" t="s">
        <v>156</v>
      </c>
      <c r="AD884" s="427"/>
      <c r="AE884" s="427"/>
      <c r="AF884" s="427"/>
      <c r="AG884" s="427"/>
      <c r="AH884" s="428" t="s">
        <v>461</v>
      </c>
      <c r="AI884" s="428"/>
      <c r="AJ884" s="428"/>
      <c r="AK884" s="428"/>
      <c r="AL884" s="429" t="s">
        <v>461</v>
      </c>
      <c r="AM884" s="430"/>
      <c r="AN884" s="430"/>
      <c r="AO884" s="431"/>
      <c r="AP884" s="238" t="s">
        <v>461</v>
      </c>
      <c r="AQ884" s="238"/>
      <c r="AR884" s="238"/>
      <c r="AS884" s="238"/>
      <c r="AT884" s="238"/>
      <c r="AU884" s="238"/>
      <c r="AV884" s="238"/>
      <c r="AW884" s="238"/>
      <c r="AX884" s="238"/>
      <c r="AY884">
        <f>COUNTA($C$884)</f>
        <v>1</v>
      </c>
    </row>
    <row r="885" spans="1:51" ht="64.5" customHeight="1" x14ac:dyDescent="0.15">
      <c r="A885" s="419">
        <v>8</v>
      </c>
      <c r="B885" s="419">
        <v>1</v>
      </c>
      <c r="C885" s="460" t="s">
        <v>418</v>
      </c>
      <c r="D885" s="460"/>
      <c r="E885" s="460"/>
      <c r="F885" s="460"/>
      <c r="G885" s="460"/>
      <c r="H885" s="460"/>
      <c r="I885" s="460"/>
      <c r="J885" s="421" t="s">
        <v>461</v>
      </c>
      <c r="K885" s="421"/>
      <c r="L885" s="421"/>
      <c r="M885" s="421"/>
      <c r="N885" s="421"/>
      <c r="O885" s="421"/>
      <c r="P885" s="422" t="s">
        <v>739</v>
      </c>
      <c r="Q885" s="422"/>
      <c r="R885" s="422"/>
      <c r="S885" s="422"/>
      <c r="T885" s="422"/>
      <c r="U885" s="422"/>
      <c r="V885" s="422"/>
      <c r="W885" s="422"/>
      <c r="X885" s="422"/>
      <c r="Y885" s="423">
        <v>0.4</v>
      </c>
      <c r="Z885" s="424"/>
      <c r="AA885" s="424"/>
      <c r="AB885" s="425"/>
      <c r="AC885" s="426" t="s">
        <v>156</v>
      </c>
      <c r="AD885" s="427"/>
      <c r="AE885" s="427"/>
      <c r="AF885" s="427"/>
      <c r="AG885" s="427"/>
      <c r="AH885" s="428" t="s">
        <v>461</v>
      </c>
      <c r="AI885" s="428"/>
      <c r="AJ885" s="428"/>
      <c r="AK885" s="428"/>
      <c r="AL885" s="429" t="s">
        <v>461</v>
      </c>
      <c r="AM885" s="430"/>
      <c r="AN885" s="430"/>
      <c r="AO885" s="431"/>
      <c r="AP885" s="238" t="s">
        <v>461</v>
      </c>
      <c r="AQ885" s="238"/>
      <c r="AR885" s="238"/>
      <c r="AS885" s="238"/>
      <c r="AT885" s="238"/>
      <c r="AU885" s="238"/>
      <c r="AV885" s="238"/>
      <c r="AW885" s="238"/>
      <c r="AX885" s="238"/>
      <c r="AY885">
        <f>COUNTA($C$885)</f>
        <v>1</v>
      </c>
    </row>
    <row r="886" spans="1:51" ht="75" customHeight="1" x14ac:dyDescent="0.15">
      <c r="A886" s="419">
        <v>9</v>
      </c>
      <c r="B886" s="419">
        <v>1</v>
      </c>
      <c r="C886" s="460" t="s">
        <v>476</v>
      </c>
      <c r="D886" s="460"/>
      <c r="E886" s="460"/>
      <c r="F886" s="460"/>
      <c r="G886" s="460"/>
      <c r="H886" s="460"/>
      <c r="I886" s="460"/>
      <c r="J886" s="421" t="s">
        <v>461</v>
      </c>
      <c r="K886" s="421"/>
      <c r="L886" s="421"/>
      <c r="M886" s="421"/>
      <c r="N886" s="421"/>
      <c r="O886" s="421"/>
      <c r="P886" s="422" t="s">
        <v>741</v>
      </c>
      <c r="Q886" s="422"/>
      <c r="R886" s="422"/>
      <c r="S886" s="422"/>
      <c r="T886" s="422"/>
      <c r="U886" s="422"/>
      <c r="V886" s="422"/>
      <c r="W886" s="422"/>
      <c r="X886" s="422"/>
      <c r="Y886" s="423">
        <v>0.2</v>
      </c>
      <c r="Z886" s="424"/>
      <c r="AA886" s="424"/>
      <c r="AB886" s="425"/>
      <c r="AC886" s="426" t="s">
        <v>156</v>
      </c>
      <c r="AD886" s="427"/>
      <c r="AE886" s="427"/>
      <c r="AF886" s="427"/>
      <c r="AG886" s="427"/>
      <c r="AH886" s="428" t="s">
        <v>461</v>
      </c>
      <c r="AI886" s="428"/>
      <c r="AJ886" s="428"/>
      <c r="AK886" s="428"/>
      <c r="AL886" s="429" t="s">
        <v>461</v>
      </c>
      <c r="AM886" s="430"/>
      <c r="AN886" s="430"/>
      <c r="AO886" s="431"/>
      <c r="AP886" s="238" t="s">
        <v>461</v>
      </c>
      <c r="AQ886" s="238"/>
      <c r="AR886" s="238"/>
      <c r="AS886" s="238"/>
      <c r="AT886" s="238"/>
      <c r="AU886" s="238"/>
      <c r="AV886" s="238"/>
      <c r="AW886" s="238"/>
      <c r="AX886" s="238"/>
      <c r="AY886">
        <f>COUNTA($C$886)</f>
        <v>1</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71.45" customHeight="1" x14ac:dyDescent="0.15">
      <c r="A910" s="273"/>
      <c r="B910" s="273"/>
      <c r="C910" s="273" t="s">
        <v>85</v>
      </c>
      <c r="D910" s="273"/>
      <c r="E910" s="273"/>
      <c r="F910" s="273"/>
      <c r="G910" s="273"/>
      <c r="H910" s="273"/>
      <c r="I910" s="273"/>
      <c r="J910" s="242" t="s">
        <v>88</v>
      </c>
      <c r="K910" s="462"/>
      <c r="L910" s="462"/>
      <c r="M910" s="462"/>
      <c r="N910" s="462"/>
      <c r="O910" s="462"/>
      <c r="P910" s="273" t="s">
        <v>18</v>
      </c>
      <c r="Q910" s="273"/>
      <c r="R910" s="273"/>
      <c r="S910" s="273"/>
      <c r="T910" s="273"/>
      <c r="U910" s="273"/>
      <c r="V910" s="273"/>
      <c r="W910" s="273"/>
      <c r="X910" s="273"/>
      <c r="Y910" s="458" t="s">
        <v>381</v>
      </c>
      <c r="Z910" s="458"/>
      <c r="AA910" s="458"/>
      <c r="AB910" s="458"/>
      <c r="AC910" s="242" t="s">
        <v>317</v>
      </c>
      <c r="AD910" s="242"/>
      <c r="AE910" s="242"/>
      <c r="AF910" s="242"/>
      <c r="AG910" s="242"/>
      <c r="AH910" s="458" t="s">
        <v>436</v>
      </c>
      <c r="AI910" s="273"/>
      <c r="AJ910" s="273"/>
      <c r="AK910" s="273"/>
      <c r="AL910" s="273" t="s">
        <v>19</v>
      </c>
      <c r="AM910" s="273"/>
      <c r="AN910" s="273"/>
      <c r="AO910" s="417"/>
      <c r="AP910" s="242" t="s">
        <v>386</v>
      </c>
      <c r="AQ910" s="242"/>
      <c r="AR910" s="242"/>
      <c r="AS910" s="242"/>
      <c r="AT910" s="242"/>
      <c r="AU910" s="242"/>
      <c r="AV910" s="242"/>
      <c r="AW910" s="242"/>
      <c r="AX910" s="242"/>
      <c r="AY910">
        <f>$AY$908</f>
        <v>1</v>
      </c>
    </row>
    <row r="911" spans="1:51" ht="57.75" customHeight="1" x14ac:dyDescent="0.15">
      <c r="A911" s="419">
        <v>1</v>
      </c>
      <c r="B911" s="419">
        <v>1</v>
      </c>
      <c r="C911" s="460" t="s">
        <v>725</v>
      </c>
      <c r="D911" s="460"/>
      <c r="E911" s="460"/>
      <c r="F911" s="460"/>
      <c r="G911" s="460"/>
      <c r="H911" s="460"/>
      <c r="I911" s="460"/>
      <c r="J911" s="421">
        <v>8010701012863</v>
      </c>
      <c r="K911" s="421"/>
      <c r="L911" s="421"/>
      <c r="M911" s="421"/>
      <c r="N911" s="421"/>
      <c r="O911" s="421"/>
      <c r="P911" s="422" t="s">
        <v>123</v>
      </c>
      <c r="Q911" s="422"/>
      <c r="R911" s="422"/>
      <c r="S911" s="422"/>
      <c r="T911" s="422"/>
      <c r="U911" s="422"/>
      <c r="V911" s="422"/>
      <c r="W911" s="422"/>
      <c r="X911" s="422"/>
      <c r="Y911" s="423">
        <v>33</v>
      </c>
      <c r="Z911" s="424"/>
      <c r="AA911" s="424"/>
      <c r="AB911" s="425"/>
      <c r="AC911" s="426" t="s">
        <v>443</v>
      </c>
      <c r="AD911" s="427"/>
      <c r="AE911" s="427"/>
      <c r="AF911" s="427"/>
      <c r="AG911" s="427"/>
      <c r="AH911" s="461">
        <v>4</v>
      </c>
      <c r="AI911" s="461"/>
      <c r="AJ911" s="461"/>
      <c r="AK911" s="461"/>
      <c r="AL911" s="429">
        <v>100</v>
      </c>
      <c r="AM911" s="430"/>
      <c r="AN911" s="430"/>
      <c r="AO911" s="431"/>
      <c r="AP911" s="238" t="s">
        <v>461</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73.150000000000006" customHeight="1" x14ac:dyDescent="0.15">
      <c r="A943" s="273"/>
      <c r="B943" s="273"/>
      <c r="C943" s="273" t="s">
        <v>85</v>
      </c>
      <c r="D943" s="273"/>
      <c r="E943" s="273"/>
      <c r="F943" s="273"/>
      <c r="G943" s="273"/>
      <c r="H943" s="273"/>
      <c r="I943" s="273"/>
      <c r="J943" s="242" t="s">
        <v>88</v>
      </c>
      <c r="K943" s="462"/>
      <c r="L943" s="462"/>
      <c r="M943" s="462"/>
      <c r="N943" s="462"/>
      <c r="O943" s="462"/>
      <c r="P943" s="273" t="s">
        <v>18</v>
      </c>
      <c r="Q943" s="273"/>
      <c r="R943" s="273"/>
      <c r="S943" s="273"/>
      <c r="T943" s="273"/>
      <c r="U943" s="273"/>
      <c r="V943" s="273"/>
      <c r="W943" s="273"/>
      <c r="X943" s="273"/>
      <c r="Y943" s="458" t="s">
        <v>381</v>
      </c>
      <c r="Z943" s="458"/>
      <c r="AA943" s="458"/>
      <c r="AB943" s="458"/>
      <c r="AC943" s="242" t="s">
        <v>317</v>
      </c>
      <c r="AD943" s="242"/>
      <c r="AE943" s="242"/>
      <c r="AF943" s="242"/>
      <c r="AG943" s="242"/>
      <c r="AH943" s="458" t="s">
        <v>436</v>
      </c>
      <c r="AI943" s="273"/>
      <c r="AJ943" s="273"/>
      <c r="AK943" s="273"/>
      <c r="AL943" s="273" t="s">
        <v>19</v>
      </c>
      <c r="AM943" s="273"/>
      <c r="AN943" s="273"/>
      <c r="AO943" s="417"/>
      <c r="AP943" s="242" t="s">
        <v>386</v>
      </c>
      <c r="AQ943" s="242"/>
      <c r="AR943" s="242"/>
      <c r="AS943" s="242"/>
      <c r="AT943" s="242"/>
      <c r="AU943" s="242"/>
      <c r="AV943" s="242"/>
      <c r="AW943" s="242"/>
      <c r="AX943" s="242"/>
      <c r="AY943">
        <f>$AY$941</f>
        <v>1</v>
      </c>
    </row>
    <row r="944" spans="1:51" ht="30" customHeight="1" x14ac:dyDescent="0.15">
      <c r="A944" s="419">
        <v>1</v>
      </c>
      <c r="B944" s="419">
        <v>1</v>
      </c>
      <c r="C944" s="460" t="s">
        <v>726</v>
      </c>
      <c r="D944" s="460"/>
      <c r="E944" s="460"/>
      <c r="F944" s="460"/>
      <c r="G944" s="460"/>
      <c r="H944" s="460"/>
      <c r="I944" s="460"/>
      <c r="J944" s="421">
        <v>6011501006529</v>
      </c>
      <c r="K944" s="421"/>
      <c r="L944" s="421"/>
      <c r="M944" s="421"/>
      <c r="N944" s="421"/>
      <c r="O944" s="421"/>
      <c r="P944" s="422" t="s">
        <v>703</v>
      </c>
      <c r="Q944" s="422"/>
      <c r="R944" s="422"/>
      <c r="S944" s="422"/>
      <c r="T944" s="422"/>
      <c r="U944" s="422"/>
      <c r="V944" s="422"/>
      <c r="W944" s="422"/>
      <c r="X944" s="422"/>
      <c r="Y944" s="423">
        <v>3</v>
      </c>
      <c r="Z944" s="424"/>
      <c r="AA944" s="424"/>
      <c r="AB944" s="425"/>
      <c r="AC944" s="426" t="s">
        <v>443</v>
      </c>
      <c r="AD944" s="427"/>
      <c r="AE944" s="427"/>
      <c r="AF944" s="427"/>
      <c r="AG944" s="427"/>
      <c r="AH944" s="461">
        <v>1</v>
      </c>
      <c r="AI944" s="461"/>
      <c r="AJ944" s="461"/>
      <c r="AK944" s="461"/>
      <c r="AL944" s="429">
        <v>100</v>
      </c>
      <c r="AM944" s="430"/>
      <c r="AN944" s="430"/>
      <c r="AO944" s="431"/>
      <c r="AP944" s="238" t="s">
        <v>461</v>
      </c>
      <c r="AQ944" s="238"/>
      <c r="AR944" s="238"/>
      <c r="AS944" s="238"/>
      <c r="AT944" s="238"/>
      <c r="AU944" s="238"/>
      <c r="AV944" s="238"/>
      <c r="AW944" s="238"/>
      <c r="AX944" s="238"/>
      <c r="AY944">
        <f>$AY$941</f>
        <v>1</v>
      </c>
    </row>
    <row r="945" spans="1:51" ht="30" customHeight="1" x14ac:dyDescent="0.15">
      <c r="A945" s="419">
        <v>2</v>
      </c>
      <c r="B945" s="419">
        <v>1</v>
      </c>
      <c r="C945" s="460" t="s">
        <v>726</v>
      </c>
      <c r="D945" s="460"/>
      <c r="E945" s="460"/>
      <c r="F945" s="460"/>
      <c r="G945" s="460"/>
      <c r="H945" s="460"/>
      <c r="I945" s="460"/>
      <c r="J945" s="421">
        <v>6011501006529</v>
      </c>
      <c r="K945" s="421"/>
      <c r="L945" s="421"/>
      <c r="M945" s="421"/>
      <c r="N945" s="421"/>
      <c r="O945" s="421"/>
      <c r="P945" s="422" t="s">
        <v>261</v>
      </c>
      <c r="Q945" s="422"/>
      <c r="R945" s="422"/>
      <c r="S945" s="422"/>
      <c r="T945" s="422"/>
      <c r="U945" s="422"/>
      <c r="V945" s="422"/>
      <c r="W945" s="422"/>
      <c r="X945" s="422"/>
      <c r="Y945" s="423">
        <v>2</v>
      </c>
      <c r="Z945" s="424"/>
      <c r="AA945" s="424"/>
      <c r="AB945" s="425"/>
      <c r="AC945" s="426" t="s">
        <v>443</v>
      </c>
      <c r="AD945" s="427"/>
      <c r="AE945" s="427"/>
      <c r="AF945" s="427"/>
      <c r="AG945" s="427"/>
      <c r="AH945" s="461">
        <v>1</v>
      </c>
      <c r="AI945" s="461"/>
      <c r="AJ945" s="461"/>
      <c r="AK945" s="461"/>
      <c r="AL945" s="429">
        <v>100</v>
      </c>
      <c r="AM945" s="430"/>
      <c r="AN945" s="430"/>
      <c r="AO945" s="431"/>
      <c r="AP945" s="238" t="s">
        <v>461</v>
      </c>
      <c r="AQ945" s="238"/>
      <c r="AR945" s="238"/>
      <c r="AS945" s="238"/>
      <c r="AT945" s="238"/>
      <c r="AU945" s="238"/>
      <c r="AV945" s="238"/>
      <c r="AW945" s="238"/>
      <c r="AX945" s="238"/>
      <c r="AY945">
        <f>COUNTA($C$945)</f>
        <v>1</v>
      </c>
    </row>
    <row r="946" spans="1:51" ht="30" customHeight="1" x14ac:dyDescent="0.15">
      <c r="A946" s="419">
        <v>3</v>
      </c>
      <c r="B946" s="419">
        <v>1</v>
      </c>
      <c r="C946" s="460" t="s">
        <v>726</v>
      </c>
      <c r="D946" s="460"/>
      <c r="E946" s="460"/>
      <c r="F946" s="460"/>
      <c r="G946" s="460"/>
      <c r="H946" s="460"/>
      <c r="I946" s="460"/>
      <c r="J946" s="421">
        <v>6011501006529</v>
      </c>
      <c r="K946" s="421"/>
      <c r="L946" s="421"/>
      <c r="M946" s="421"/>
      <c r="N946" s="421"/>
      <c r="O946" s="421"/>
      <c r="P946" s="422" t="s">
        <v>724</v>
      </c>
      <c r="Q946" s="422"/>
      <c r="R946" s="422"/>
      <c r="S946" s="422"/>
      <c r="T946" s="422"/>
      <c r="U946" s="422"/>
      <c r="V946" s="422"/>
      <c r="W946" s="422"/>
      <c r="X946" s="422"/>
      <c r="Y946" s="423">
        <v>2</v>
      </c>
      <c r="Z946" s="424"/>
      <c r="AA946" s="424"/>
      <c r="AB946" s="425"/>
      <c r="AC946" s="426" t="s">
        <v>443</v>
      </c>
      <c r="AD946" s="427"/>
      <c r="AE946" s="427"/>
      <c r="AF946" s="427"/>
      <c r="AG946" s="427"/>
      <c r="AH946" s="428">
        <v>2</v>
      </c>
      <c r="AI946" s="428"/>
      <c r="AJ946" s="428"/>
      <c r="AK946" s="428"/>
      <c r="AL946" s="429">
        <v>100</v>
      </c>
      <c r="AM946" s="430"/>
      <c r="AN946" s="430"/>
      <c r="AO946" s="431"/>
      <c r="AP946" s="238" t="s">
        <v>461</v>
      </c>
      <c r="AQ946" s="238"/>
      <c r="AR946" s="238"/>
      <c r="AS946" s="238"/>
      <c r="AT946" s="238"/>
      <c r="AU946" s="238"/>
      <c r="AV946" s="238"/>
      <c r="AW946" s="238"/>
      <c r="AX946" s="238"/>
      <c r="AY946">
        <f>COUNTA($C$946)</f>
        <v>1</v>
      </c>
    </row>
    <row r="947" spans="1:51" ht="63" customHeight="1" x14ac:dyDescent="0.15">
      <c r="A947" s="419">
        <v>4</v>
      </c>
      <c r="B947" s="419">
        <v>1</v>
      </c>
      <c r="C947" s="460" t="s">
        <v>478</v>
      </c>
      <c r="D947" s="460"/>
      <c r="E947" s="460"/>
      <c r="F947" s="460"/>
      <c r="G947" s="460"/>
      <c r="H947" s="460"/>
      <c r="I947" s="460"/>
      <c r="J947" s="421">
        <v>9470005005303</v>
      </c>
      <c r="K947" s="421"/>
      <c r="L947" s="421"/>
      <c r="M947" s="421"/>
      <c r="N947" s="421"/>
      <c r="O947" s="421"/>
      <c r="P947" s="422" t="s">
        <v>747</v>
      </c>
      <c r="Q947" s="422"/>
      <c r="R947" s="422"/>
      <c r="S947" s="422"/>
      <c r="T947" s="422"/>
      <c r="U947" s="422"/>
      <c r="V947" s="422"/>
      <c r="W947" s="422"/>
      <c r="X947" s="422"/>
      <c r="Y947" s="423">
        <v>4</v>
      </c>
      <c r="Z947" s="424"/>
      <c r="AA947" s="424"/>
      <c r="AB947" s="425"/>
      <c r="AC947" s="426" t="s">
        <v>443</v>
      </c>
      <c r="AD947" s="427"/>
      <c r="AE947" s="427"/>
      <c r="AF947" s="427"/>
      <c r="AG947" s="427"/>
      <c r="AH947" s="428">
        <v>2</v>
      </c>
      <c r="AI947" s="428"/>
      <c r="AJ947" s="428"/>
      <c r="AK947" s="428"/>
      <c r="AL947" s="429">
        <v>99</v>
      </c>
      <c r="AM947" s="430"/>
      <c r="AN947" s="430"/>
      <c r="AO947" s="431"/>
      <c r="AP947" s="238" t="s">
        <v>461</v>
      </c>
      <c r="AQ947" s="238"/>
      <c r="AR947" s="238"/>
      <c r="AS947" s="238"/>
      <c r="AT947" s="238"/>
      <c r="AU947" s="238"/>
      <c r="AV947" s="238"/>
      <c r="AW947" s="238"/>
      <c r="AX947" s="238"/>
      <c r="AY947">
        <f>COUNTA($C$947)</f>
        <v>1</v>
      </c>
    </row>
    <row r="948" spans="1:51" ht="65.25" customHeight="1" x14ac:dyDescent="0.15">
      <c r="A948" s="419">
        <v>5</v>
      </c>
      <c r="B948" s="419">
        <v>1</v>
      </c>
      <c r="C948" s="460" t="s">
        <v>727</v>
      </c>
      <c r="D948" s="460"/>
      <c r="E948" s="460"/>
      <c r="F948" s="460"/>
      <c r="G948" s="460"/>
      <c r="H948" s="460"/>
      <c r="I948" s="460"/>
      <c r="J948" s="421">
        <v>4110001006741</v>
      </c>
      <c r="K948" s="421"/>
      <c r="L948" s="421"/>
      <c r="M948" s="421"/>
      <c r="N948" s="421"/>
      <c r="O948" s="421"/>
      <c r="P948" s="422" t="s">
        <v>728</v>
      </c>
      <c r="Q948" s="422"/>
      <c r="R948" s="422"/>
      <c r="S948" s="422"/>
      <c r="T948" s="422"/>
      <c r="U948" s="422"/>
      <c r="V948" s="422"/>
      <c r="W948" s="422"/>
      <c r="X948" s="422"/>
      <c r="Y948" s="423">
        <v>4</v>
      </c>
      <c r="Z948" s="424"/>
      <c r="AA948" s="424"/>
      <c r="AB948" s="425"/>
      <c r="AC948" s="426" t="s">
        <v>443</v>
      </c>
      <c r="AD948" s="427"/>
      <c r="AE948" s="427"/>
      <c r="AF948" s="427"/>
      <c r="AG948" s="427"/>
      <c r="AH948" s="428">
        <v>4</v>
      </c>
      <c r="AI948" s="428"/>
      <c r="AJ948" s="428"/>
      <c r="AK948" s="428"/>
      <c r="AL948" s="429">
        <v>100</v>
      </c>
      <c r="AM948" s="430"/>
      <c r="AN948" s="430"/>
      <c r="AO948" s="431"/>
      <c r="AP948" s="238" t="s">
        <v>461</v>
      </c>
      <c r="AQ948" s="238"/>
      <c r="AR948" s="238"/>
      <c r="AS948" s="238"/>
      <c r="AT948" s="238"/>
      <c r="AU948" s="238"/>
      <c r="AV948" s="238"/>
      <c r="AW948" s="238"/>
      <c r="AX948" s="238"/>
      <c r="AY948">
        <f>COUNTA($C$948)</f>
        <v>1</v>
      </c>
    </row>
    <row r="949" spans="1:51" ht="37.5" customHeight="1" x14ac:dyDescent="0.15">
      <c r="A949" s="419">
        <v>6</v>
      </c>
      <c r="B949" s="419">
        <v>1</v>
      </c>
      <c r="C949" s="460" t="s">
        <v>374</v>
      </c>
      <c r="D949" s="460"/>
      <c r="E949" s="460"/>
      <c r="F949" s="460"/>
      <c r="G949" s="460"/>
      <c r="H949" s="460"/>
      <c r="I949" s="460"/>
      <c r="J949" s="421">
        <v>2010701023536</v>
      </c>
      <c r="K949" s="421"/>
      <c r="L949" s="421"/>
      <c r="M949" s="421"/>
      <c r="N949" s="421"/>
      <c r="O949" s="421"/>
      <c r="P949" s="422" t="s">
        <v>682</v>
      </c>
      <c r="Q949" s="422"/>
      <c r="R949" s="422"/>
      <c r="S949" s="422"/>
      <c r="T949" s="422"/>
      <c r="U949" s="422"/>
      <c r="V949" s="422"/>
      <c r="W949" s="422"/>
      <c r="X949" s="422"/>
      <c r="Y949" s="423">
        <v>2</v>
      </c>
      <c r="Z949" s="424"/>
      <c r="AA949" s="424"/>
      <c r="AB949" s="425"/>
      <c r="AC949" s="426" t="s">
        <v>443</v>
      </c>
      <c r="AD949" s="427"/>
      <c r="AE949" s="427"/>
      <c r="AF949" s="427"/>
      <c r="AG949" s="427"/>
      <c r="AH949" s="428">
        <v>4</v>
      </c>
      <c r="AI949" s="428"/>
      <c r="AJ949" s="428"/>
      <c r="AK949" s="428"/>
      <c r="AL949" s="429">
        <v>99</v>
      </c>
      <c r="AM949" s="430"/>
      <c r="AN949" s="430"/>
      <c r="AO949" s="431"/>
      <c r="AP949" s="238" t="s">
        <v>461</v>
      </c>
      <c r="AQ949" s="238"/>
      <c r="AR949" s="238"/>
      <c r="AS949" s="238"/>
      <c r="AT949" s="238"/>
      <c r="AU949" s="238"/>
      <c r="AV949" s="238"/>
      <c r="AW949" s="238"/>
      <c r="AX949" s="238"/>
      <c r="AY949">
        <f>COUNTA($C$949)</f>
        <v>1</v>
      </c>
    </row>
    <row r="950" spans="1:51" ht="30" customHeight="1" x14ac:dyDescent="0.15">
      <c r="A950" s="419">
        <v>7</v>
      </c>
      <c r="B950" s="419">
        <v>1</v>
      </c>
      <c r="C950" s="460" t="s">
        <v>374</v>
      </c>
      <c r="D950" s="460"/>
      <c r="E950" s="460"/>
      <c r="F950" s="460"/>
      <c r="G950" s="460"/>
      <c r="H950" s="460"/>
      <c r="I950" s="460"/>
      <c r="J950" s="421">
        <v>2010701023536</v>
      </c>
      <c r="K950" s="421"/>
      <c r="L950" s="421"/>
      <c r="M950" s="421"/>
      <c r="N950" s="421"/>
      <c r="O950" s="421"/>
      <c r="P950" s="422" t="s">
        <v>540</v>
      </c>
      <c r="Q950" s="422"/>
      <c r="R950" s="422"/>
      <c r="S950" s="422"/>
      <c r="T950" s="422"/>
      <c r="U950" s="422"/>
      <c r="V950" s="422"/>
      <c r="W950" s="422"/>
      <c r="X950" s="422"/>
      <c r="Y950" s="423">
        <v>0.4</v>
      </c>
      <c r="Z950" s="424"/>
      <c r="AA950" s="424"/>
      <c r="AB950" s="425"/>
      <c r="AC950" s="426" t="s">
        <v>268</v>
      </c>
      <c r="AD950" s="427"/>
      <c r="AE950" s="427"/>
      <c r="AF950" s="427"/>
      <c r="AG950" s="427"/>
      <c r="AH950" s="428">
        <v>2</v>
      </c>
      <c r="AI950" s="428"/>
      <c r="AJ950" s="428"/>
      <c r="AK950" s="428"/>
      <c r="AL950" s="429">
        <v>56</v>
      </c>
      <c r="AM950" s="430"/>
      <c r="AN950" s="430"/>
      <c r="AO950" s="431"/>
      <c r="AP950" s="238" t="s">
        <v>461</v>
      </c>
      <c r="AQ950" s="238"/>
      <c r="AR950" s="238"/>
      <c r="AS950" s="238"/>
      <c r="AT950" s="238"/>
      <c r="AU950" s="238"/>
      <c r="AV950" s="238"/>
      <c r="AW950" s="238"/>
      <c r="AX950" s="238"/>
      <c r="AY950">
        <f>COUNTA($C$950)</f>
        <v>1</v>
      </c>
    </row>
    <row r="951" spans="1:51" ht="66.75" customHeight="1" x14ac:dyDescent="0.15">
      <c r="A951" s="419">
        <v>8</v>
      </c>
      <c r="B951" s="419">
        <v>1</v>
      </c>
      <c r="C951" s="460" t="s">
        <v>374</v>
      </c>
      <c r="D951" s="460"/>
      <c r="E951" s="460"/>
      <c r="F951" s="460"/>
      <c r="G951" s="460"/>
      <c r="H951" s="460"/>
      <c r="I951" s="460"/>
      <c r="J951" s="421">
        <v>2010701023536</v>
      </c>
      <c r="K951" s="421"/>
      <c r="L951" s="421"/>
      <c r="M951" s="421"/>
      <c r="N951" s="421"/>
      <c r="O951" s="421"/>
      <c r="P951" s="422" t="s">
        <v>748</v>
      </c>
      <c r="Q951" s="422"/>
      <c r="R951" s="422"/>
      <c r="S951" s="422"/>
      <c r="T951" s="422"/>
      <c r="U951" s="422"/>
      <c r="V951" s="422"/>
      <c r="W951" s="422"/>
      <c r="X951" s="422"/>
      <c r="Y951" s="423">
        <v>0.5</v>
      </c>
      <c r="Z951" s="424"/>
      <c r="AA951" s="424"/>
      <c r="AB951" s="425"/>
      <c r="AC951" s="426" t="s">
        <v>268</v>
      </c>
      <c r="AD951" s="427"/>
      <c r="AE951" s="427"/>
      <c r="AF951" s="427"/>
      <c r="AG951" s="427"/>
      <c r="AH951" s="428">
        <v>2</v>
      </c>
      <c r="AI951" s="428"/>
      <c r="AJ951" s="428"/>
      <c r="AK951" s="428"/>
      <c r="AL951" s="429">
        <v>78</v>
      </c>
      <c r="AM951" s="430"/>
      <c r="AN951" s="430"/>
      <c r="AO951" s="431"/>
      <c r="AP951" s="238" t="s">
        <v>461</v>
      </c>
      <c r="AQ951" s="238"/>
      <c r="AR951" s="238"/>
      <c r="AS951" s="238"/>
      <c r="AT951" s="238"/>
      <c r="AU951" s="238"/>
      <c r="AV951" s="238"/>
      <c r="AW951" s="238"/>
      <c r="AX951" s="238"/>
      <c r="AY951">
        <f>COUNTA($C$951)</f>
        <v>1</v>
      </c>
    </row>
    <row r="952" spans="1:51" ht="65.25" customHeight="1" x14ac:dyDescent="0.15">
      <c r="A952" s="419">
        <v>9</v>
      </c>
      <c r="B952" s="419">
        <v>1</v>
      </c>
      <c r="C952" s="460" t="s">
        <v>374</v>
      </c>
      <c r="D952" s="460"/>
      <c r="E952" s="460"/>
      <c r="F952" s="460"/>
      <c r="G952" s="460"/>
      <c r="H952" s="460"/>
      <c r="I952" s="460"/>
      <c r="J952" s="421">
        <v>2010701023536</v>
      </c>
      <c r="K952" s="421"/>
      <c r="L952" s="421"/>
      <c r="M952" s="421"/>
      <c r="N952" s="421"/>
      <c r="O952" s="421"/>
      <c r="P952" s="422" t="s">
        <v>672</v>
      </c>
      <c r="Q952" s="422"/>
      <c r="R952" s="422"/>
      <c r="S952" s="422"/>
      <c r="T952" s="422"/>
      <c r="U952" s="422"/>
      <c r="V952" s="422"/>
      <c r="W952" s="422"/>
      <c r="X952" s="422"/>
      <c r="Y952" s="423">
        <v>0.5</v>
      </c>
      <c r="Z952" s="424"/>
      <c r="AA952" s="424"/>
      <c r="AB952" s="425"/>
      <c r="AC952" s="426" t="s">
        <v>268</v>
      </c>
      <c r="AD952" s="427"/>
      <c r="AE952" s="427"/>
      <c r="AF952" s="427"/>
      <c r="AG952" s="427"/>
      <c r="AH952" s="428">
        <v>2</v>
      </c>
      <c r="AI952" s="428"/>
      <c r="AJ952" s="428"/>
      <c r="AK952" s="428"/>
      <c r="AL952" s="429">
        <v>98</v>
      </c>
      <c r="AM952" s="430"/>
      <c r="AN952" s="430"/>
      <c r="AO952" s="431"/>
      <c r="AP952" s="238" t="s">
        <v>461</v>
      </c>
      <c r="AQ952" s="238"/>
      <c r="AR952" s="238"/>
      <c r="AS952" s="238"/>
      <c r="AT952" s="238"/>
      <c r="AU952" s="238"/>
      <c r="AV952" s="238"/>
      <c r="AW952" s="238"/>
      <c r="AX952" s="238"/>
      <c r="AY952">
        <f>COUNTA($C$952)</f>
        <v>1</v>
      </c>
    </row>
    <row r="953" spans="1:51" ht="40.5" customHeight="1" x14ac:dyDescent="0.15">
      <c r="A953" s="419">
        <v>10</v>
      </c>
      <c r="B953" s="419">
        <v>1</v>
      </c>
      <c r="C953" s="460" t="s">
        <v>729</v>
      </c>
      <c r="D953" s="460"/>
      <c r="E953" s="460"/>
      <c r="F953" s="460"/>
      <c r="G953" s="460"/>
      <c r="H953" s="460"/>
      <c r="I953" s="460"/>
      <c r="J953" s="421">
        <v>8010501030487</v>
      </c>
      <c r="K953" s="421"/>
      <c r="L953" s="421"/>
      <c r="M953" s="421"/>
      <c r="N953" s="421"/>
      <c r="O953" s="421"/>
      <c r="P953" s="422" t="s">
        <v>730</v>
      </c>
      <c r="Q953" s="422"/>
      <c r="R953" s="422"/>
      <c r="S953" s="422"/>
      <c r="T953" s="422"/>
      <c r="U953" s="422"/>
      <c r="V953" s="422"/>
      <c r="W953" s="422"/>
      <c r="X953" s="422"/>
      <c r="Y953" s="423">
        <v>0.5</v>
      </c>
      <c r="Z953" s="424"/>
      <c r="AA953" s="424"/>
      <c r="AB953" s="425"/>
      <c r="AC953" s="426" t="s">
        <v>268</v>
      </c>
      <c r="AD953" s="427"/>
      <c r="AE953" s="427"/>
      <c r="AF953" s="427"/>
      <c r="AG953" s="427"/>
      <c r="AH953" s="428">
        <v>2</v>
      </c>
      <c r="AI953" s="428"/>
      <c r="AJ953" s="428"/>
      <c r="AK953" s="428"/>
      <c r="AL953" s="429">
        <v>99</v>
      </c>
      <c r="AM953" s="430"/>
      <c r="AN953" s="430"/>
      <c r="AO953" s="431"/>
      <c r="AP953" s="238" t="s">
        <v>461</v>
      </c>
      <c r="AQ953" s="238"/>
      <c r="AR953" s="238"/>
      <c r="AS953" s="238"/>
      <c r="AT953" s="238"/>
      <c r="AU953" s="238"/>
      <c r="AV953" s="238"/>
      <c r="AW953" s="238"/>
      <c r="AX953" s="238"/>
      <c r="AY953">
        <f>COUNTA($C$953)</f>
        <v>1</v>
      </c>
    </row>
    <row r="954" spans="1:51" ht="44.25" customHeight="1" x14ac:dyDescent="0.15">
      <c r="A954" s="419">
        <v>11</v>
      </c>
      <c r="B954" s="419">
        <v>1</v>
      </c>
      <c r="C954" s="460" t="s">
        <v>729</v>
      </c>
      <c r="D954" s="460"/>
      <c r="E954" s="460"/>
      <c r="F954" s="460"/>
      <c r="G954" s="460"/>
      <c r="H954" s="460"/>
      <c r="I954" s="460"/>
      <c r="J954" s="421">
        <v>8010501030487</v>
      </c>
      <c r="K954" s="421"/>
      <c r="L954" s="421"/>
      <c r="M954" s="421"/>
      <c r="N954" s="421"/>
      <c r="O954" s="421"/>
      <c r="P954" s="422" t="s">
        <v>523</v>
      </c>
      <c r="Q954" s="422"/>
      <c r="R954" s="422"/>
      <c r="S954" s="422"/>
      <c r="T954" s="422"/>
      <c r="U954" s="422"/>
      <c r="V954" s="422"/>
      <c r="W954" s="422"/>
      <c r="X954" s="422"/>
      <c r="Y954" s="423">
        <v>0.5</v>
      </c>
      <c r="Z954" s="424"/>
      <c r="AA954" s="424"/>
      <c r="AB954" s="425"/>
      <c r="AC954" s="426" t="s">
        <v>268</v>
      </c>
      <c r="AD954" s="427"/>
      <c r="AE954" s="427"/>
      <c r="AF954" s="427"/>
      <c r="AG954" s="427"/>
      <c r="AH954" s="428">
        <v>2</v>
      </c>
      <c r="AI954" s="428"/>
      <c r="AJ954" s="428"/>
      <c r="AK954" s="428"/>
      <c r="AL954" s="429">
        <v>95</v>
      </c>
      <c r="AM954" s="430"/>
      <c r="AN954" s="430"/>
      <c r="AO954" s="431"/>
      <c r="AP954" s="238" t="s">
        <v>461</v>
      </c>
      <c r="AQ954" s="238"/>
      <c r="AR954" s="238"/>
      <c r="AS954" s="238"/>
      <c r="AT954" s="238"/>
      <c r="AU954" s="238"/>
      <c r="AV954" s="238"/>
      <c r="AW954" s="238"/>
      <c r="AX954" s="238"/>
      <c r="AY954">
        <f>COUNTA($C$954)</f>
        <v>1</v>
      </c>
    </row>
    <row r="955" spans="1:51" ht="87.75" customHeight="1" x14ac:dyDescent="0.15">
      <c r="A955" s="419">
        <v>12</v>
      </c>
      <c r="B955" s="419">
        <v>1</v>
      </c>
      <c r="C955" s="460" t="s">
        <v>231</v>
      </c>
      <c r="D955" s="460"/>
      <c r="E955" s="460"/>
      <c r="F955" s="460"/>
      <c r="G955" s="460"/>
      <c r="H955" s="460"/>
      <c r="I955" s="460"/>
      <c r="J955" s="421">
        <v>6120001153242</v>
      </c>
      <c r="K955" s="421"/>
      <c r="L955" s="421"/>
      <c r="M955" s="421"/>
      <c r="N955" s="421"/>
      <c r="O955" s="421"/>
      <c r="P955" s="422" t="s">
        <v>373</v>
      </c>
      <c r="Q955" s="422"/>
      <c r="R955" s="422"/>
      <c r="S955" s="422"/>
      <c r="T955" s="422"/>
      <c r="U955" s="422"/>
      <c r="V955" s="422"/>
      <c r="W955" s="422"/>
      <c r="X955" s="422"/>
      <c r="Y955" s="423">
        <v>1</v>
      </c>
      <c r="Z955" s="424"/>
      <c r="AA955" s="424"/>
      <c r="AB955" s="425"/>
      <c r="AC955" s="426" t="s">
        <v>268</v>
      </c>
      <c r="AD955" s="427"/>
      <c r="AE955" s="427"/>
      <c r="AF955" s="427"/>
      <c r="AG955" s="427"/>
      <c r="AH955" s="428">
        <v>2</v>
      </c>
      <c r="AI955" s="428"/>
      <c r="AJ955" s="428"/>
      <c r="AK955" s="428"/>
      <c r="AL955" s="429">
        <v>99</v>
      </c>
      <c r="AM955" s="430"/>
      <c r="AN955" s="430"/>
      <c r="AO955" s="431"/>
      <c r="AP955" s="238" t="s">
        <v>461</v>
      </c>
      <c r="AQ955" s="238"/>
      <c r="AR955" s="238"/>
      <c r="AS955" s="238"/>
      <c r="AT955" s="238"/>
      <c r="AU955" s="238"/>
      <c r="AV955" s="238"/>
      <c r="AW955" s="238"/>
      <c r="AX955" s="238"/>
      <c r="AY955">
        <f>COUNTA($C$955)</f>
        <v>1</v>
      </c>
    </row>
    <row r="956" spans="1:51" ht="66.75" customHeight="1" x14ac:dyDescent="0.15">
      <c r="A956" s="419">
        <v>13</v>
      </c>
      <c r="B956" s="419">
        <v>1</v>
      </c>
      <c r="C956" s="460" t="s">
        <v>525</v>
      </c>
      <c r="D956" s="460"/>
      <c r="E956" s="460"/>
      <c r="F956" s="460"/>
      <c r="G956" s="460"/>
      <c r="H956" s="460"/>
      <c r="I956" s="460"/>
      <c r="J956" s="421">
        <v>3010401011971</v>
      </c>
      <c r="K956" s="421"/>
      <c r="L956" s="421"/>
      <c r="M956" s="421"/>
      <c r="N956" s="421"/>
      <c r="O956" s="421"/>
      <c r="P956" s="422" t="s">
        <v>731</v>
      </c>
      <c r="Q956" s="422"/>
      <c r="R956" s="422"/>
      <c r="S956" s="422"/>
      <c r="T956" s="422"/>
      <c r="U956" s="422"/>
      <c r="V956" s="422"/>
      <c r="W956" s="422"/>
      <c r="X956" s="422"/>
      <c r="Y956" s="423">
        <v>0.9</v>
      </c>
      <c r="Z956" s="424"/>
      <c r="AA956" s="424"/>
      <c r="AB956" s="425"/>
      <c r="AC956" s="426" t="s">
        <v>268</v>
      </c>
      <c r="AD956" s="427"/>
      <c r="AE956" s="427"/>
      <c r="AF956" s="427"/>
      <c r="AG956" s="427"/>
      <c r="AH956" s="428">
        <v>2</v>
      </c>
      <c r="AI956" s="428"/>
      <c r="AJ956" s="428"/>
      <c r="AK956" s="428"/>
      <c r="AL956" s="429">
        <v>100</v>
      </c>
      <c r="AM956" s="430"/>
      <c r="AN956" s="430"/>
      <c r="AO956" s="431"/>
      <c r="AP956" s="238" t="s">
        <v>461</v>
      </c>
      <c r="AQ956" s="238"/>
      <c r="AR956" s="238"/>
      <c r="AS956" s="238"/>
      <c r="AT956" s="238"/>
      <c r="AU956" s="238"/>
      <c r="AV956" s="238"/>
      <c r="AW956" s="238"/>
      <c r="AX956" s="238"/>
      <c r="AY956">
        <f>COUNTA($C$956)</f>
        <v>1</v>
      </c>
    </row>
    <row r="957" spans="1:51" ht="50.25" customHeight="1" x14ac:dyDescent="0.15">
      <c r="A957" s="419">
        <v>14</v>
      </c>
      <c r="B957" s="419">
        <v>1</v>
      </c>
      <c r="C957" s="460" t="s">
        <v>588</v>
      </c>
      <c r="D957" s="460"/>
      <c r="E957" s="460"/>
      <c r="F957" s="460"/>
      <c r="G957" s="460"/>
      <c r="H957" s="460"/>
      <c r="I957" s="460"/>
      <c r="J957" s="421">
        <v>3011101040658</v>
      </c>
      <c r="K957" s="421"/>
      <c r="L957" s="421"/>
      <c r="M957" s="421"/>
      <c r="N957" s="421"/>
      <c r="O957" s="421"/>
      <c r="P957" s="422" t="s">
        <v>322</v>
      </c>
      <c r="Q957" s="422"/>
      <c r="R957" s="422"/>
      <c r="S957" s="422"/>
      <c r="T957" s="422"/>
      <c r="U957" s="422"/>
      <c r="V957" s="422"/>
      <c r="W957" s="422"/>
      <c r="X957" s="422"/>
      <c r="Y957" s="423">
        <v>0.8</v>
      </c>
      <c r="Z957" s="424"/>
      <c r="AA957" s="424"/>
      <c r="AB957" s="425"/>
      <c r="AC957" s="426" t="s">
        <v>268</v>
      </c>
      <c r="AD957" s="427"/>
      <c r="AE957" s="427"/>
      <c r="AF957" s="427"/>
      <c r="AG957" s="427"/>
      <c r="AH957" s="428">
        <v>2</v>
      </c>
      <c r="AI957" s="428"/>
      <c r="AJ957" s="428"/>
      <c r="AK957" s="428"/>
      <c r="AL957" s="429">
        <v>100</v>
      </c>
      <c r="AM957" s="430"/>
      <c r="AN957" s="430"/>
      <c r="AO957" s="431"/>
      <c r="AP957" s="238" t="s">
        <v>461</v>
      </c>
      <c r="AQ957" s="238"/>
      <c r="AR957" s="238"/>
      <c r="AS957" s="238"/>
      <c r="AT957" s="238"/>
      <c r="AU957" s="238"/>
      <c r="AV957" s="238"/>
      <c r="AW957" s="238"/>
      <c r="AX957" s="238"/>
      <c r="AY957">
        <f>COUNTA($C$957)</f>
        <v>1</v>
      </c>
    </row>
    <row r="958" spans="1:51" ht="65.25" customHeight="1" x14ac:dyDescent="0.15">
      <c r="A958" s="419">
        <v>15</v>
      </c>
      <c r="B958" s="419">
        <v>1</v>
      </c>
      <c r="C958" s="460" t="s">
        <v>343</v>
      </c>
      <c r="D958" s="460"/>
      <c r="E958" s="460"/>
      <c r="F958" s="460"/>
      <c r="G958" s="460"/>
      <c r="H958" s="460"/>
      <c r="I958" s="460"/>
      <c r="J958" s="421">
        <v>1100001000814</v>
      </c>
      <c r="K958" s="421"/>
      <c r="L958" s="421"/>
      <c r="M958" s="421"/>
      <c r="N958" s="421"/>
      <c r="O958" s="421"/>
      <c r="P958" s="422" t="s">
        <v>732</v>
      </c>
      <c r="Q958" s="422"/>
      <c r="R958" s="422"/>
      <c r="S958" s="422"/>
      <c r="T958" s="422"/>
      <c r="U958" s="422"/>
      <c r="V958" s="422"/>
      <c r="W958" s="422"/>
      <c r="X958" s="422"/>
      <c r="Y958" s="423">
        <v>0.6</v>
      </c>
      <c r="Z958" s="424"/>
      <c r="AA958" s="424"/>
      <c r="AB958" s="425"/>
      <c r="AC958" s="426" t="s">
        <v>268</v>
      </c>
      <c r="AD958" s="427"/>
      <c r="AE958" s="427"/>
      <c r="AF958" s="427"/>
      <c r="AG958" s="427"/>
      <c r="AH958" s="428">
        <v>2</v>
      </c>
      <c r="AI958" s="428"/>
      <c r="AJ958" s="428"/>
      <c r="AK958" s="428"/>
      <c r="AL958" s="429">
        <v>100</v>
      </c>
      <c r="AM958" s="430"/>
      <c r="AN958" s="430"/>
      <c r="AO958" s="431"/>
      <c r="AP958" s="238" t="s">
        <v>461</v>
      </c>
      <c r="AQ958" s="238"/>
      <c r="AR958" s="238"/>
      <c r="AS958" s="238"/>
      <c r="AT958" s="238"/>
      <c r="AU958" s="238"/>
      <c r="AV958" s="238"/>
      <c r="AW958" s="238"/>
      <c r="AX958" s="238"/>
      <c r="AY958">
        <f>COUNTA($C$958)</f>
        <v>1</v>
      </c>
    </row>
    <row r="959" spans="1:51" ht="57" customHeight="1" x14ac:dyDescent="0.15">
      <c r="A959" s="419">
        <v>16</v>
      </c>
      <c r="B959" s="419">
        <v>1</v>
      </c>
      <c r="C959" s="460" t="s">
        <v>326</v>
      </c>
      <c r="D959" s="460"/>
      <c r="E959" s="460"/>
      <c r="F959" s="460"/>
      <c r="G959" s="460"/>
      <c r="H959" s="460"/>
      <c r="I959" s="460"/>
      <c r="J959" s="421">
        <v>3430001018004</v>
      </c>
      <c r="K959" s="421"/>
      <c r="L959" s="421"/>
      <c r="M959" s="421"/>
      <c r="N959" s="421"/>
      <c r="O959" s="421"/>
      <c r="P959" s="422" t="s">
        <v>733</v>
      </c>
      <c r="Q959" s="422"/>
      <c r="R959" s="422"/>
      <c r="S959" s="422"/>
      <c r="T959" s="422"/>
      <c r="U959" s="422"/>
      <c r="V959" s="422"/>
      <c r="W959" s="422"/>
      <c r="X959" s="422"/>
      <c r="Y959" s="423">
        <v>0.4</v>
      </c>
      <c r="Z959" s="424"/>
      <c r="AA959" s="424"/>
      <c r="AB959" s="425"/>
      <c r="AC959" s="426" t="s">
        <v>268</v>
      </c>
      <c r="AD959" s="427"/>
      <c r="AE959" s="427"/>
      <c r="AF959" s="427"/>
      <c r="AG959" s="427"/>
      <c r="AH959" s="428">
        <v>2</v>
      </c>
      <c r="AI959" s="428"/>
      <c r="AJ959" s="428"/>
      <c r="AK959" s="428"/>
      <c r="AL959" s="429">
        <v>99</v>
      </c>
      <c r="AM959" s="430"/>
      <c r="AN959" s="430"/>
      <c r="AO959" s="431"/>
      <c r="AP959" s="238" t="s">
        <v>461</v>
      </c>
      <c r="AQ959" s="238"/>
      <c r="AR959" s="238"/>
      <c r="AS959" s="238"/>
      <c r="AT959" s="238"/>
      <c r="AU959" s="238"/>
      <c r="AV959" s="238"/>
      <c r="AW959" s="238"/>
      <c r="AX959" s="238"/>
      <c r="AY959">
        <f>COUNTA($C$959)</f>
        <v>1</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t="s">
        <v>461</v>
      </c>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85</v>
      </c>
      <c r="D976" s="273"/>
      <c r="E976" s="273"/>
      <c r="F976" s="273"/>
      <c r="G976" s="273"/>
      <c r="H976" s="273"/>
      <c r="I976" s="273"/>
      <c r="J976" s="242" t="s">
        <v>88</v>
      </c>
      <c r="K976" s="462"/>
      <c r="L976" s="462"/>
      <c r="M976" s="462"/>
      <c r="N976" s="462"/>
      <c r="O976" s="462"/>
      <c r="P976" s="273" t="s">
        <v>18</v>
      </c>
      <c r="Q976" s="273"/>
      <c r="R976" s="273"/>
      <c r="S976" s="273"/>
      <c r="T976" s="273"/>
      <c r="U976" s="273"/>
      <c r="V976" s="273"/>
      <c r="W976" s="273"/>
      <c r="X976" s="273"/>
      <c r="Y976" s="458" t="s">
        <v>381</v>
      </c>
      <c r="Z976" s="458"/>
      <c r="AA976" s="458"/>
      <c r="AB976" s="458"/>
      <c r="AC976" s="242" t="s">
        <v>317</v>
      </c>
      <c r="AD976" s="242"/>
      <c r="AE976" s="242"/>
      <c r="AF976" s="242"/>
      <c r="AG976" s="242"/>
      <c r="AH976" s="458" t="s">
        <v>436</v>
      </c>
      <c r="AI976" s="273"/>
      <c r="AJ976" s="273"/>
      <c r="AK976" s="273"/>
      <c r="AL976" s="273" t="s">
        <v>19</v>
      </c>
      <c r="AM976" s="273"/>
      <c r="AN976" s="273"/>
      <c r="AO976" s="417"/>
      <c r="AP976" s="242" t="s">
        <v>386</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2" t="s">
        <v>88</v>
      </c>
      <c r="K1009" s="462"/>
      <c r="L1009" s="462"/>
      <c r="M1009" s="462"/>
      <c r="N1009" s="462"/>
      <c r="O1009" s="462"/>
      <c r="P1009" s="273" t="s">
        <v>18</v>
      </c>
      <c r="Q1009" s="273"/>
      <c r="R1009" s="273"/>
      <c r="S1009" s="273"/>
      <c r="T1009" s="273"/>
      <c r="U1009" s="273"/>
      <c r="V1009" s="273"/>
      <c r="W1009" s="273"/>
      <c r="X1009" s="273"/>
      <c r="Y1009" s="458" t="s">
        <v>381</v>
      </c>
      <c r="Z1009" s="458"/>
      <c r="AA1009" s="458"/>
      <c r="AB1009" s="458"/>
      <c r="AC1009" s="242" t="s">
        <v>317</v>
      </c>
      <c r="AD1009" s="242"/>
      <c r="AE1009" s="242"/>
      <c r="AF1009" s="242"/>
      <c r="AG1009" s="242"/>
      <c r="AH1009" s="458" t="s">
        <v>436</v>
      </c>
      <c r="AI1009" s="273"/>
      <c r="AJ1009" s="273"/>
      <c r="AK1009" s="273"/>
      <c r="AL1009" s="273" t="s">
        <v>19</v>
      </c>
      <c r="AM1009" s="273"/>
      <c r="AN1009" s="273"/>
      <c r="AO1009" s="417"/>
      <c r="AP1009" s="242" t="s">
        <v>386</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2" t="s">
        <v>88</v>
      </c>
      <c r="K1042" s="462"/>
      <c r="L1042" s="462"/>
      <c r="M1042" s="462"/>
      <c r="N1042" s="462"/>
      <c r="O1042" s="462"/>
      <c r="P1042" s="273" t="s">
        <v>18</v>
      </c>
      <c r="Q1042" s="273"/>
      <c r="R1042" s="273"/>
      <c r="S1042" s="273"/>
      <c r="T1042" s="273"/>
      <c r="U1042" s="273"/>
      <c r="V1042" s="273"/>
      <c r="W1042" s="273"/>
      <c r="X1042" s="273"/>
      <c r="Y1042" s="458" t="s">
        <v>381</v>
      </c>
      <c r="Z1042" s="458"/>
      <c r="AA1042" s="458"/>
      <c r="AB1042" s="458"/>
      <c r="AC1042" s="242" t="s">
        <v>317</v>
      </c>
      <c r="AD1042" s="242"/>
      <c r="AE1042" s="242"/>
      <c r="AF1042" s="242"/>
      <c r="AG1042" s="242"/>
      <c r="AH1042" s="458" t="s">
        <v>436</v>
      </c>
      <c r="AI1042" s="273"/>
      <c r="AJ1042" s="273"/>
      <c r="AK1042" s="273"/>
      <c r="AL1042" s="273" t="s">
        <v>19</v>
      </c>
      <c r="AM1042" s="273"/>
      <c r="AN1042" s="273"/>
      <c r="AO1042" s="417"/>
      <c r="AP1042" s="242" t="s">
        <v>386</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2" t="s">
        <v>88</v>
      </c>
      <c r="K1075" s="462"/>
      <c r="L1075" s="462"/>
      <c r="M1075" s="462"/>
      <c r="N1075" s="462"/>
      <c r="O1075" s="462"/>
      <c r="P1075" s="273" t="s">
        <v>18</v>
      </c>
      <c r="Q1075" s="273"/>
      <c r="R1075" s="273"/>
      <c r="S1075" s="273"/>
      <c r="T1075" s="273"/>
      <c r="U1075" s="273"/>
      <c r="V1075" s="273"/>
      <c r="W1075" s="273"/>
      <c r="X1075" s="273"/>
      <c r="Y1075" s="458" t="s">
        <v>381</v>
      </c>
      <c r="Z1075" s="458"/>
      <c r="AA1075" s="458"/>
      <c r="AB1075" s="458"/>
      <c r="AC1075" s="242" t="s">
        <v>317</v>
      </c>
      <c r="AD1075" s="242"/>
      <c r="AE1075" s="242"/>
      <c r="AF1075" s="242"/>
      <c r="AG1075" s="242"/>
      <c r="AH1075" s="458" t="s">
        <v>436</v>
      </c>
      <c r="AI1075" s="273"/>
      <c r="AJ1075" s="273"/>
      <c r="AK1075" s="273"/>
      <c r="AL1075" s="273" t="s">
        <v>19</v>
      </c>
      <c r="AM1075" s="273"/>
      <c r="AN1075" s="273"/>
      <c r="AO1075" s="417"/>
      <c r="AP1075" s="242" t="s">
        <v>386</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423</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333</v>
      </c>
      <c r="F1109" s="242"/>
      <c r="G1109" s="242"/>
      <c r="H1109" s="242"/>
      <c r="I1109" s="242"/>
      <c r="J1109" s="242" t="s">
        <v>88</v>
      </c>
      <c r="K1109" s="242"/>
      <c r="L1109" s="242"/>
      <c r="M1109" s="242"/>
      <c r="N1109" s="242"/>
      <c r="O1109" s="242"/>
      <c r="P1109" s="458" t="s">
        <v>18</v>
      </c>
      <c r="Q1109" s="458"/>
      <c r="R1109" s="458"/>
      <c r="S1109" s="458"/>
      <c r="T1109" s="458"/>
      <c r="U1109" s="458"/>
      <c r="V1109" s="458"/>
      <c r="W1109" s="458"/>
      <c r="X1109" s="458"/>
      <c r="Y1109" s="242" t="s">
        <v>329</v>
      </c>
      <c r="Z1109" s="242"/>
      <c r="AA1109" s="242"/>
      <c r="AB1109" s="242"/>
      <c r="AC1109" s="242" t="s">
        <v>334</v>
      </c>
      <c r="AD1109" s="242"/>
      <c r="AE1109" s="242"/>
      <c r="AF1109" s="242"/>
      <c r="AG1109" s="242"/>
      <c r="AH1109" s="458" t="s">
        <v>355</v>
      </c>
      <c r="AI1109" s="458"/>
      <c r="AJ1109" s="458"/>
      <c r="AK1109" s="458"/>
      <c r="AL1109" s="458" t="s">
        <v>19</v>
      </c>
      <c r="AM1109" s="458"/>
      <c r="AN1109" s="458"/>
      <c r="AO1109" s="459"/>
      <c r="AP1109" s="242" t="s">
        <v>416</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 AQ134:AQ135 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IF(AND(AL847&gt;=0,RIGHT(TEXT(AL847,"0.#"),1)&lt;&gt;"."),TRUE,FALSE)</formula>
    </cfRule>
    <cfRule type="expression" dxfId="1806" priority="6636">
      <formula>IF(AND(AL847&gt;=0,RIGHT(TEXT(AL847,"0.#"),1)="."),TRUE,FALSE)</formula>
    </cfRule>
    <cfRule type="expression" dxfId="1805" priority="6637">
      <formula>IF(AND(AL847&lt;0,RIGHT(TEXT(AL847,"0.#"),1)&lt;&gt;"."),TRUE,FALSE)</formula>
    </cfRule>
    <cfRule type="expression" dxfId="1804" priority="6638">
      <formula>IF(AND(AL847&lt;0,RIGHT(TEXT(AL847,"0.#"),1)="."),TRUE,FALSE)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IF(AND(AL1110&gt;=0,RIGHT(TEXT(AL1110,"0.#"),1)&lt;&gt;"."),TRUE,FALSE)</formula>
    </cfRule>
    <cfRule type="expression" dxfId="1702" priority="2870">
      <formula>IF(AND(AL1110&gt;=0,RIGHT(TEXT(AL1110,"0.#"),1)="."),TRUE,FALSE)</formula>
    </cfRule>
    <cfRule type="expression" dxfId="1701" priority="2871">
      <formula>IF(AND(AL1110&lt;0,RIGHT(TEXT(AL1110,"0.#"),1)&lt;&gt;"."),TRUE,FALSE)</formula>
    </cfRule>
    <cfRule type="expression" dxfId="1700" priority="2872">
      <formula>IF(AND(AL1110&lt;0,RIGHT(TEXT(AL1110,"0.#"),1)="."),TRUE,FALSE)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IF(AND(AL845&gt;=0,RIGHT(TEXT(AL845,"0.#"),1)&lt;&gt;"."),TRUE,FALSE)</formula>
    </cfRule>
    <cfRule type="expression" dxfId="1688" priority="2822">
      <formula>IF(AND(AL845&gt;=0,RIGHT(TEXT(AL845,"0.#"),1)="."),TRUE,FALSE)</formula>
    </cfRule>
    <cfRule type="expression" dxfId="1687" priority="2823">
      <formula>IF(AND(AL845&lt;0,RIGHT(TEXT(AL845,"0.#"),1)&lt;&gt;"."),TRUE,FALSE)</formula>
    </cfRule>
    <cfRule type="expression" dxfId="1686" priority="2824">
      <formula>IF(AND(AL845&lt;0,RIGHT(TEXT(AL845,"0.#"),1)="."),TRUE,FALSE)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IF(AND(AL880&gt;=0,RIGHT(TEXT(AL880,"0.#"),1)&lt;&gt;"."),TRUE,FALSE)</formula>
    </cfRule>
    <cfRule type="expression" dxfId="1268" priority="2082">
      <formula>IF(AND(AL880&gt;=0,RIGHT(TEXT(AL880,"0.#"),1)="."),TRUE,FALSE)</formula>
    </cfRule>
    <cfRule type="expression" dxfId="1267" priority="2083">
      <formula>IF(AND(AL880&lt;0,RIGHT(TEXT(AL880,"0.#"),1)&lt;&gt;"."),TRUE,FALSE)</formula>
    </cfRule>
    <cfRule type="expression" dxfId="1266" priority="2084">
      <formula>IF(AND(AL880&lt;0,RIGHT(TEXT(AL880,"0.#"),1)="."),TRUE,FALSE)</formula>
    </cfRule>
  </conditionalFormatting>
  <conditionalFormatting sqref="AL878:AO879">
    <cfRule type="expression" dxfId="1265" priority="2075">
      <formula>IF(AND(AL878&gt;=0,RIGHT(TEXT(AL878,"0.#"),1)&lt;&gt;"."),TRUE,FALSE)</formula>
    </cfRule>
    <cfRule type="expression" dxfId="1264" priority="2076">
      <formula>IF(AND(AL878&gt;=0,RIGHT(TEXT(AL878,"0.#"),1)="."),TRUE,FALSE)</formula>
    </cfRule>
    <cfRule type="expression" dxfId="1263" priority="2077">
      <formula>IF(AND(AL878&lt;0,RIGHT(TEXT(AL878,"0.#"),1)&lt;&gt;"."),TRUE,FALSE)</formula>
    </cfRule>
    <cfRule type="expression" dxfId="1262" priority="2078">
      <formula>IF(AND(AL878&lt;0,RIGHT(TEXT(AL878,"0.#"),1)="."),TRUE,FALSE)</formula>
    </cfRule>
  </conditionalFormatting>
  <conditionalFormatting sqref="AL913:AO940">
    <cfRule type="expression" dxfId="1261" priority="2069">
      <formula>IF(AND(AL913&gt;=0,RIGHT(TEXT(AL913,"0.#"),1)&lt;&gt;"."),TRUE,FALSE)</formula>
    </cfRule>
    <cfRule type="expression" dxfId="1260" priority="2070">
      <formula>IF(AND(AL913&gt;=0,RIGHT(TEXT(AL913,"0.#"),1)="."),TRUE,FALSE)</formula>
    </cfRule>
    <cfRule type="expression" dxfId="1259" priority="2071">
      <formula>IF(AND(AL913&lt;0,RIGHT(TEXT(AL913,"0.#"),1)&lt;&gt;"."),TRUE,FALSE)</formula>
    </cfRule>
    <cfRule type="expression" dxfId="1258" priority="2072">
      <formula>IF(AND(AL913&lt;0,RIGHT(TEXT(AL913,"0.#"),1)="."),TRUE,FALSE)</formula>
    </cfRule>
  </conditionalFormatting>
  <conditionalFormatting sqref="AL911:AO912">
    <cfRule type="expression" dxfId="1257" priority="2063">
      <formula>IF(AND(AL911&gt;=0,RIGHT(TEXT(AL911,"0.#"),1)&lt;&gt;"."),TRUE,FALSE)</formula>
    </cfRule>
    <cfRule type="expression" dxfId="1256" priority="2064">
      <formula>IF(AND(AL911&gt;=0,RIGHT(TEXT(AL911,"0.#"),1)="."),TRUE,FALSE)</formula>
    </cfRule>
    <cfRule type="expression" dxfId="1255" priority="2065">
      <formula>IF(AND(AL911&lt;0,RIGHT(TEXT(AL911,"0.#"),1)&lt;&gt;"."),TRUE,FALSE)</formula>
    </cfRule>
    <cfRule type="expression" dxfId="1254" priority="2066">
      <formula>IF(AND(AL911&lt;0,RIGHT(TEXT(AL911,"0.#"),1)="."),TRUE,FALSE)</formula>
    </cfRule>
  </conditionalFormatting>
  <conditionalFormatting sqref="AL946:AO973">
    <cfRule type="expression" dxfId="1253" priority="2057">
      <formula>IF(AND(AL946&gt;=0,RIGHT(TEXT(AL946,"0.#"),1)&lt;&gt;"."),TRUE,FALSE)</formula>
    </cfRule>
    <cfRule type="expression" dxfId="1252" priority="2058">
      <formula>IF(AND(AL946&gt;=0,RIGHT(TEXT(AL946,"0.#"),1)="."),TRUE,FALSE)</formula>
    </cfRule>
    <cfRule type="expression" dxfId="1251" priority="2059">
      <formula>IF(AND(AL946&lt;0,RIGHT(TEXT(AL946,"0.#"),1)&lt;&gt;"."),TRUE,FALSE)</formula>
    </cfRule>
    <cfRule type="expression" dxfId="1250" priority="2060">
      <formula>IF(AND(AL946&lt;0,RIGHT(TEXT(AL946,"0.#"),1)="."),TRUE,FALSE)</formula>
    </cfRule>
  </conditionalFormatting>
  <conditionalFormatting sqref="AL944:AO945">
    <cfRule type="expression" dxfId="1249" priority="2051">
      <formula>IF(AND(AL944&gt;=0,RIGHT(TEXT(AL944,"0.#"),1)&lt;&gt;"."),TRUE,FALSE)</formula>
    </cfRule>
    <cfRule type="expression" dxfId="1248" priority="2052">
      <formula>IF(AND(AL944&gt;=0,RIGHT(TEXT(AL944,"0.#"),1)="."),TRUE,FALSE)</formula>
    </cfRule>
    <cfRule type="expression" dxfId="1247" priority="2053">
      <formula>IF(AND(AL944&lt;0,RIGHT(TEXT(AL944,"0.#"),1)&lt;&gt;"."),TRUE,FALSE)</formula>
    </cfRule>
    <cfRule type="expression" dxfId="1246" priority="2054">
      <formula>IF(AND(AL944&lt;0,RIGHT(TEXT(AL944,"0.#"),1)="."),TRUE,FALSE)</formula>
    </cfRule>
  </conditionalFormatting>
  <conditionalFormatting sqref="AL979:AO1006">
    <cfRule type="expression" dxfId="1245" priority="2045">
      <formula>IF(AND(AL979&gt;=0,RIGHT(TEXT(AL979,"0.#"),1)&lt;&gt;"."),TRUE,FALSE)</formula>
    </cfRule>
    <cfRule type="expression" dxfId="1244" priority="2046">
      <formula>IF(AND(AL979&gt;=0,RIGHT(TEXT(AL979,"0.#"),1)="."),TRUE,FALSE)</formula>
    </cfRule>
    <cfRule type="expression" dxfId="1243" priority="2047">
      <formula>IF(AND(AL979&lt;0,RIGHT(TEXT(AL979,"0.#"),1)&lt;&gt;"."),TRUE,FALSE)</formula>
    </cfRule>
    <cfRule type="expression" dxfId="1242" priority="2048">
      <formula>IF(AND(AL979&lt;0,RIGHT(TEXT(AL979,"0.#"),1)="."),TRUE,FALSE)</formula>
    </cfRule>
  </conditionalFormatting>
  <conditionalFormatting sqref="AL977:AO978">
    <cfRule type="expression" dxfId="1241" priority="2039">
      <formula>IF(AND(AL977&gt;=0,RIGHT(TEXT(AL977,"0.#"),1)&lt;&gt;"."),TRUE,FALSE)</formula>
    </cfRule>
    <cfRule type="expression" dxfId="1240" priority="2040">
      <formula>IF(AND(AL977&gt;=0,RIGHT(TEXT(AL977,"0.#"),1)="."),TRUE,FALSE)</formula>
    </cfRule>
    <cfRule type="expression" dxfId="1239" priority="2041">
      <formula>IF(AND(AL977&lt;0,RIGHT(TEXT(AL977,"0.#"),1)&lt;&gt;"."),TRUE,FALSE)</formula>
    </cfRule>
    <cfRule type="expression" dxfId="1238" priority="2042">
      <formula>IF(AND(AL977&lt;0,RIGHT(TEXT(AL977,"0.#"),1)="."),TRUE,FALSE)</formula>
    </cfRule>
  </conditionalFormatting>
  <conditionalFormatting sqref="AL1012:AO1039">
    <cfRule type="expression" dxfId="1237" priority="2033">
      <formula>IF(AND(AL1012&gt;=0,RIGHT(TEXT(AL1012,"0.#"),1)&lt;&gt;"."),TRUE,FALSE)</formula>
    </cfRule>
    <cfRule type="expression" dxfId="1236" priority="2034">
      <formula>IF(AND(AL1012&gt;=0,RIGHT(TEXT(AL1012,"0.#"),1)="."),TRUE,FALSE)</formula>
    </cfRule>
    <cfRule type="expression" dxfId="1235" priority="2035">
      <formula>IF(AND(AL1012&lt;0,RIGHT(TEXT(AL1012,"0.#"),1)&lt;&gt;"."),TRUE,FALSE)</formula>
    </cfRule>
    <cfRule type="expression" dxfId="1234" priority="2036">
      <formula>IF(AND(AL1012&lt;0,RIGHT(TEXT(AL1012,"0.#"),1)="."),TRUE,FALSE)</formula>
    </cfRule>
  </conditionalFormatting>
  <conditionalFormatting sqref="AL1010:AO1011">
    <cfRule type="expression" dxfId="1233" priority="2027">
      <formula>IF(AND(AL1010&gt;=0,RIGHT(TEXT(AL1010,"0.#"),1)&lt;&gt;"."),TRUE,FALSE)</formula>
    </cfRule>
    <cfRule type="expression" dxfId="1232" priority="2028">
      <formula>IF(AND(AL1010&gt;=0,RIGHT(TEXT(AL1010,"0.#"),1)="."),TRUE,FALSE)</formula>
    </cfRule>
    <cfRule type="expression" dxfId="1231" priority="2029">
      <formula>IF(AND(AL1010&lt;0,RIGHT(TEXT(AL1010,"0.#"),1)&lt;&gt;"."),TRUE,FALSE)</formula>
    </cfRule>
    <cfRule type="expression" dxfId="1230" priority="2030">
      <formula>IF(AND(AL1010&lt;0,RIGHT(TEXT(AL1010,"0.#"),1)="."),TRUE,FALSE)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IF(AND(AL1045&gt;=0,RIGHT(TEXT(AL1045,"0.#"),1)&lt;&gt;"."),TRUE,FALSE)</formula>
    </cfRule>
    <cfRule type="expression" dxfId="1226" priority="2022">
      <formula>IF(AND(AL1045&gt;=0,RIGHT(TEXT(AL1045,"0.#"),1)="."),TRUE,FALSE)</formula>
    </cfRule>
    <cfRule type="expression" dxfId="1225" priority="2023">
      <formula>IF(AND(AL1045&lt;0,RIGHT(TEXT(AL1045,"0.#"),1)&lt;&gt;"."),TRUE,FALSE)</formula>
    </cfRule>
    <cfRule type="expression" dxfId="1224" priority="2024">
      <formula>IF(AND(AL1045&lt;0,RIGHT(TEXT(AL1045,"0.#"),1)="."),TRUE,FALSE)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IF(AND(AL1043&gt;=0,RIGHT(TEXT(AL1043,"0.#"),1)&lt;&gt;"."),TRUE,FALSE)</formula>
    </cfRule>
    <cfRule type="expression" dxfId="1220" priority="2016">
      <formula>IF(AND(AL1043&gt;=0,RIGHT(TEXT(AL1043,"0.#"),1)="."),TRUE,FALSE)</formula>
    </cfRule>
    <cfRule type="expression" dxfId="1219" priority="2017">
      <formula>IF(AND(AL1043&lt;0,RIGHT(TEXT(AL1043,"0.#"),1)&lt;&gt;"."),TRUE,FALSE)</formula>
    </cfRule>
    <cfRule type="expression" dxfId="1218" priority="2018">
      <formula>IF(AND(AL1043&lt;0,RIGHT(TEXT(AL1043,"0.#"),1)="."),TRUE,FALSE)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IF(AND(AL1078&gt;=0,RIGHT(TEXT(AL1078,"0.#"),1)&lt;&gt;"."),TRUE,FALSE)</formula>
    </cfRule>
    <cfRule type="expression" dxfId="1214" priority="2010">
      <formula>IF(AND(AL1078&gt;=0,RIGHT(TEXT(AL1078,"0.#"),1)="."),TRUE,FALSE)</formula>
    </cfRule>
    <cfRule type="expression" dxfId="1213" priority="2011">
      <formula>IF(AND(AL1078&lt;0,RIGHT(TEXT(AL1078,"0.#"),1)&lt;&gt;"."),TRUE,FALSE)</formula>
    </cfRule>
    <cfRule type="expression" dxfId="1212" priority="2012">
      <formula>IF(AND(AL1078&lt;0,RIGHT(TEXT(AL1078,"0.#"),1)="."),TRUE,FALSE)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IF(AND(AL1076&gt;=0,RIGHT(TEXT(AL1076,"0.#"),1)&lt;&gt;"."),TRUE,FALSE)</formula>
    </cfRule>
    <cfRule type="expression" dxfId="1208" priority="2004">
      <formula>IF(AND(AL1076&gt;=0,RIGHT(TEXT(AL1076,"0.#"),1)="."),TRUE,FALSE)</formula>
    </cfRule>
    <cfRule type="expression" dxfId="1207" priority="2005">
      <formula>IF(AND(AL1076&lt;0,RIGHT(TEXT(AL1076,"0.#"),1)&lt;&gt;"."),TRUE,FALSE)</formula>
    </cfRule>
    <cfRule type="expression" dxfId="1206" priority="2006">
      <formula>IF(AND(AL1076&lt;0,RIGHT(TEXT(AL1076,"0.#"),1)="."),TRUE,FALSE)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AU134">
    <cfRule type="expression" dxfId="7" priority="7">
      <formula>IF(RIGHT(TEXT(AU134,"0.#"),1)=".",FALSE,TRUE)</formula>
    </cfRule>
    <cfRule type="expression" dxfId="6" priority="8">
      <formula>IF(RIGHT(TEXT(AU134,"0.#"),1)=".",TRUE,FALSE)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50" man="1"/>
    <brk id="356" max="50" man="1"/>
    <brk id="714" max="50" man="1"/>
    <brk id="735" max="50" man="1"/>
    <brk id="786" max="50" man="1"/>
    <brk id="841" max="50" man="1"/>
    <brk id="875" max="50" man="1"/>
    <brk id="908"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27</v>
      </c>
      <c r="G1" s="61" t="s">
        <v>148</v>
      </c>
      <c r="K1" s="66" t="s">
        <v>184</v>
      </c>
      <c r="L1" s="54" t="s">
        <v>148</v>
      </c>
      <c r="O1" s="51"/>
      <c r="P1" s="61" t="s">
        <v>20</v>
      </c>
      <c r="Q1" s="61" t="s">
        <v>148</v>
      </c>
      <c r="T1" s="51"/>
      <c r="U1" s="67" t="s">
        <v>287</v>
      </c>
      <c r="W1" s="67" t="s">
        <v>286</v>
      </c>
      <c r="Y1" s="67" t="s">
        <v>32</v>
      </c>
      <c r="Z1" s="67" t="s">
        <v>556</v>
      </c>
      <c r="AA1" s="67" t="s">
        <v>157</v>
      </c>
      <c r="AB1" s="67" t="s">
        <v>558</v>
      </c>
      <c r="AC1" s="67" t="s">
        <v>79</v>
      </c>
      <c r="AD1" s="52"/>
      <c r="AE1" s="67" t="s">
        <v>120</v>
      </c>
      <c r="AF1" s="74"/>
      <c r="AG1" s="75" t="s">
        <v>334</v>
      </c>
      <c r="AI1" s="75" t="s">
        <v>347</v>
      </c>
      <c r="AK1" s="75" t="s">
        <v>357</v>
      </c>
      <c r="AM1" s="78"/>
      <c r="AN1" s="78"/>
      <c r="AP1" s="52" t="s">
        <v>431</v>
      </c>
    </row>
    <row r="2" spans="1:42" ht="13.5" customHeight="1" x14ac:dyDescent="0.15">
      <c r="A2" s="55" t="s">
        <v>162</v>
      </c>
      <c r="B2" s="58"/>
      <c r="C2" s="51" t="str">
        <f t="shared" ref="C2:C24" si="0">IF(B2="","",A2)</f>
        <v/>
      </c>
      <c r="D2" s="51" t="str">
        <f>IF(C2="","",IF(D1&lt;&gt;"",CONCATENATE(D1,"、",C2),C2))</f>
        <v/>
      </c>
      <c r="F2" s="62" t="s">
        <v>144</v>
      </c>
      <c r="G2" s="64" t="s">
        <v>674</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201</v>
      </c>
      <c r="Y2" s="69" t="s">
        <v>141</v>
      </c>
      <c r="Z2" s="69" t="s">
        <v>141</v>
      </c>
      <c r="AA2" s="70" t="s">
        <v>384</v>
      </c>
      <c r="AB2" s="70" t="s">
        <v>629</v>
      </c>
      <c r="AC2" s="73" t="s">
        <v>243</v>
      </c>
      <c r="AD2" s="52"/>
      <c r="AE2" s="69" t="s">
        <v>177</v>
      </c>
      <c r="AF2" s="74"/>
      <c r="AG2" s="76" t="s">
        <v>23</v>
      </c>
      <c r="AI2" s="75" t="s">
        <v>461</v>
      </c>
      <c r="AK2" s="75" t="s">
        <v>358</v>
      </c>
      <c r="AM2" s="78"/>
      <c r="AN2" s="78"/>
      <c r="AP2" s="76" t="s">
        <v>23</v>
      </c>
    </row>
    <row r="3" spans="1:42" ht="13.5" customHeight="1" x14ac:dyDescent="0.15">
      <c r="A3" s="55" t="s">
        <v>164</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150</v>
      </c>
      <c r="Q3" s="64" t="s">
        <v>674</v>
      </c>
      <c r="R3" s="51" t="str">
        <f t="shared" si="3"/>
        <v>委託・請負</v>
      </c>
      <c r="S3" s="51" t="str">
        <f t="shared" ref="S3:S8" si="7">IF(R3="",S2,IF(S2&lt;&gt;"",CONCATENATE(S2,"、",R3),R3))</f>
        <v>委託・請負</v>
      </c>
      <c r="T3" s="51"/>
      <c r="U3" s="69" t="s">
        <v>649</v>
      </c>
      <c r="W3" s="69" t="s">
        <v>258</v>
      </c>
      <c r="Y3" s="69" t="s">
        <v>142</v>
      </c>
      <c r="Z3" s="69" t="s">
        <v>559</v>
      </c>
      <c r="AA3" s="70" t="s">
        <v>535</v>
      </c>
      <c r="AB3" s="70" t="s">
        <v>615</v>
      </c>
      <c r="AC3" s="73" t="s">
        <v>230</v>
      </c>
      <c r="AD3" s="52"/>
      <c r="AE3" s="69" t="s">
        <v>289</v>
      </c>
      <c r="AF3" s="74"/>
      <c r="AG3" s="76" t="s">
        <v>387</v>
      </c>
      <c r="AI3" s="75" t="s">
        <v>138</v>
      </c>
      <c r="AK3" s="75" t="str">
        <f t="shared" ref="AK3:AK27" si="8">CHAR(CODE(AK2)+1)</f>
        <v>B</v>
      </c>
      <c r="AM3" s="78"/>
      <c r="AN3" s="78"/>
      <c r="AP3" s="76" t="s">
        <v>387</v>
      </c>
    </row>
    <row r="4" spans="1:42" ht="13.5" customHeight="1" x14ac:dyDescent="0.15">
      <c r="A4" s="55" t="s">
        <v>167</v>
      </c>
      <c r="B4" s="58"/>
      <c r="C4" s="51" t="str">
        <f t="shared" si="0"/>
        <v/>
      </c>
      <c r="D4" s="51" t="str">
        <f t="shared" si="4"/>
        <v/>
      </c>
      <c r="F4" s="63" t="s">
        <v>207</v>
      </c>
      <c r="G4" s="64"/>
      <c r="H4" s="51" t="str">
        <f t="shared" si="1"/>
        <v/>
      </c>
      <c r="I4" s="51" t="str">
        <f t="shared" si="5"/>
        <v>一般会計</v>
      </c>
      <c r="K4" s="55" t="s">
        <v>91</v>
      </c>
      <c r="L4" s="58"/>
      <c r="M4" s="51" t="str">
        <f t="shared" si="2"/>
        <v/>
      </c>
      <c r="N4" s="51" t="str">
        <f t="shared" si="6"/>
        <v/>
      </c>
      <c r="O4" s="51"/>
      <c r="P4" s="62" t="s">
        <v>152</v>
      </c>
      <c r="Q4" s="64" t="s">
        <v>674</v>
      </c>
      <c r="R4" s="51" t="str">
        <f t="shared" si="3"/>
        <v>補助</v>
      </c>
      <c r="S4" s="51" t="str">
        <f t="shared" si="7"/>
        <v>委託・請負、補助</v>
      </c>
      <c r="T4" s="51"/>
      <c r="U4" s="69" t="s">
        <v>165</v>
      </c>
      <c r="W4" s="69" t="s">
        <v>260</v>
      </c>
      <c r="Y4" s="69" t="s">
        <v>9</v>
      </c>
      <c r="Z4" s="69" t="s">
        <v>560</v>
      </c>
      <c r="AA4" s="70" t="s">
        <v>132</v>
      </c>
      <c r="AB4" s="70" t="s">
        <v>630</v>
      </c>
      <c r="AC4" s="70" t="s">
        <v>209</v>
      </c>
      <c r="AD4" s="52"/>
      <c r="AE4" s="69" t="s">
        <v>248</v>
      </c>
      <c r="AF4" s="74"/>
      <c r="AG4" s="76" t="s">
        <v>218</v>
      </c>
      <c r="AI4" s="75" t="s">
        <v>349</v>
      </c>
      <c r="AK4" s="75" t="str">
        <f t="shared" si="8"/>
        <v>C</v>
      </c>
      <c r="AM4" s="78"/>
      <c r="AN4" s="78"/>
      <c r="AP4" s="76" t="s">
        <v>218</v>
      </c>
    </row>
    <row r="5" spans="1:42" ht="13.5" customHeight="1" x14ac:dyDescent="0.15">
      <c r="A5" s="55" t="s">
        <v>168</v>
      </c>
      <c r="B5" s="58"/>
      <c r="C5" s="51" t="str">
        <f t="shared" si="0"/>
        <v/>
      </c>
      <c r="D5" s="51" t="str">
        <f t="shared" si="4"/>
        <v/>
      </c>
      <c r="F5" s="63" t="s">
        <v>70</v>
      </c>
      <c r="G5" s="64"/>
      <c r="H5" s="51" t="str">
        <f t="shared" si="1"/>
        <v/>
      </c>
      <c r="I5" s="51" t="str">
        <f t="shared" si="5"/>
        <v>一般会計</v>
      </c>
      <c r="K5" s="55" t="s">
        <v>194</v>
      </c>
      <c r="L5" s="58"/>
      <c r="M5" s="51" t="str">
        <f t="shared" si="2"/>
        <v/>
      </c>
      <c r="N5" s="51" t="str">
        <f t="shared" si="6"/>
        <v/>
      </c>
      <c r="O5" s="51"/>
      <c r="P5" s="62" t="s">
        <v>153</v>
      </c>
      <c r="Q5" s="64"/>
      <c r="R5" s="51" t="str">
        <f t="shared" si="3"/>
        <v/>
      </c>
      <c r="S5" s="51" t="str">
        <f t="shared" si="7"/>
        <v>委託・請負、補助</v>
      </c>
      <c r="T5" s="51"/>
      <c r="W5" s="69" t="s">
        <v>665</v>
      </c>
      <c r="Y5" s="69" t="s">
        <v>360</v>
      </c>
      <c r="Z5" s="69" t="s">
        <v>68</v>
      </c>
      <c r="AA5" s="70" t="s">
        <v>274</v>
      </c>
      <c r="AB5" s="70" t="s">
        <v>631</v>
      </c>
      <c r="AC5" s="70" t="s">
        <v>39</v>
      </c>
      <c r="AD5" s="72"/>
      <c r="AE5" s="69" t="s">
        <v>437</v>
      </c>
      <c r="AF5" s="74"/>
      <c r="AG5" s="76" t="s">
        <v>368</v>
      </c>
      <c r="AI5" s="75" t="s">
        <v>402</v>
      </c>
      <c r="AK5" s="75" t="str">
        <f t="shared" si="8"/>
        <v>D</v>
      </c>
      <c r="AP5" s="76" t="s">
        <v>368</v>
      </c>
    </row>
    <row r="6" spans="1:42" ht="13.5" customHeight="1" x14ac:dyDescent="0.15">
      <c r="A6" s="55" t="s">
        <v>169</v>
      </c>
      <c r="B6" s="58"/>
      <c r="C6" s="51" t="str">
        <f t="shared" si="0"/>
        <v/>
      </c>
      <c r="D6" s="51" t="str">
        <f t="shared" si="4"/>
        <v/>
      </c>
      <c r="F6" s="63" t="s">
        <v>208</v>
      </c>
      <c r="G6" s="64"/>
      <c r="H6" s="51" t="str">
        <f t="shared" si="1"/>
        <v/>
      </c>
      <c r="I6" s="51" t="str">
        <f t="shared" si="5"/>
        <v>一般会計</v>
      </c>
      <c r="K6" s="55" t="s">
        <v>197</v>
      </c>
      <c r="L6" s="58"/>
      <c r="M6" s="51" t="str">
        <f t="shared" si="2"/>
        <v/>
      </c>
      <c r="N6" s="51" t="str">
        <f t="shared" si="6"/>
        <v/>
      </c>
      <c r="O6" s="51"/>
      <c r="P6" s="62" t="s">
        <v>154</v>
      </c>
      <c r="Q6" s="64"/>
      <c r="R6" s="51" t="str">
        <f t="shared" si="3"/>
        <v/>
      </c>
      <c r="S6" s="51" t="str">
        <f t="shared" si="7"/>
        <v>委託・請負、補助</v>
      </c>
      <c r="T6" s="51"/>
      <c r="U6" s="69" t="s">
        <v>449</v>
      </c>
      <c r="W6" s="69" t="s">
        <v>262</v>
      </c>
      <c r="Y6" s="69" t="s">
        <v>465</v>
      </c>
      <c r="Z6" s="69" t="s">
        <v>464</v>
      </c>
      <c r="AA6" s="70" t="s">
        <v>324</v>
      </c>
      <c r="AB6" s="70" t="s">
        <v>633</v>
      </c>
      <c r="AC6" s="70" t="s">
        <v>244</v>
      </c>
      <c r="AD6" s="72"/>
      <c r="AE6" s="69" t="s">
        <v>445</v>
      </c>
      <c r="AF6" s="74"/>
      <c r="AG6" s="76" t="s">
        <v>443</v>
      </c>
      <c r="AI6" s="75" t="s">
        <v>463</v>
      </c>
      <c r="AK6" s="75" t="str">
        <f t="shared" si="8"/>
        <v>E</v>
      </c>
      <c r="AP6" s="76" t="s">
        <v>443</v>
      </c>
    </row>
    <row r="7" spans="1:42" ht="13.5" customHeight="1" x14ac:dyDescent="0.15">
      <c r="A7" s="55" t="s">
        <v>133</v>
      </c>
      <c r="B7" s="58" t="s">
        <v>674</v>
      </c>
      <c r="C7" s="51" t="str">
        <f t="shared" si="0"/>
        <v>観光立国</v>
      </c>
      <c r="D7" s="51" t="str">
        <f t="shared" si="4"/>
        <v>観光立国</v>
      </c>
      <c r="F7" s="63" t="s">
        <v>50</v>
      </c>
      <c r="G7" s="64"/>
      <c r="H7" s="51" t="str">
        <f t="shared" si="1"/>
        <v/>
      </c>
      <c r="I7" s="51" t="str">
        <f t="shared" si="5"/>
        <v>一般会計</v>
      </c>
      <c r="K7" s="55" t="s">
        <v>159</v>
      </c>
      <c r="L7" s="58"/>
      <c r="M7" s="51" t="str">
        <f t="shared" si="2"/>
        <v/>
      </c>
      <c r="N7" s="51" t="str">
        <f t="shared" si="6"/>
        <v/>
      </c>
      <c r="O7" s="51"/>
      <c r="P7" s="62" t="s">
        <v>155</v>
      </c>
      <c r="Q7" s="64"/>
      <c r="R7" s="51" t="str">
        <f t="shared" si="3"/>
        <v/>
      </c>
      <c r="S7" s="51" t="str">
        <f t="shared" si="7"/>
        <v>委託・請負、補助</v>
      </c>
      <c r="T7" s="51"/>
      <c r="U7" s="69"/>
      <c r="W7" s="69" t="s">
        <v>263</v>
      </c>
      <c r="Y7" s="69" t="s">
        <v>440</v>
      </c>
      <c r="Z7" s="69" t="s">
        <v>366</v>
      </c>
      <c r="AA7" s="70" t="s">
        <v>393</v>
      </c>
      <c r="AB7" s="70" t="s">
        <v>634</v>
      </c>
      <c r="AC7" s="72"/>
      <c r="AD7" s="72"/>
      <c r="AE7" s="69" t="s">
        <v>244</v>
      </c>
      <c r="AF7" s="74"/>
      <c r="AG7" s="76" t="s">
        <v>419</v>
      </c>
      <c r="AH7" s="79"/>
      <c r="AI7" s="76" t="s">
        <v>302</v>
      </c>
      <c r="AK7" s="75" t="str">
        <f t="shared" si="8"/>
        <v>F</v>
      </c>
      <c r="AP7" s="76" t="s">
        <v>419</v>
      </c>
    </row>
    <row r="8" spans="1:42" ht="13.5" customHeight="1" x14ac:dyDescent="0.15">
      <c r="A8" s="55" t="s">
        <v>76</v>
      </c>
      <c r="B8" s="58"/>
      <c r="C8" s="51" t="str">
        <f t="shared" si="0"/>
        <v/>
      </c>
      <c r="D8" s="51" t="str">
        <f t="shared" si="4"/>
        <v>観光立国</v>
      </c>
      <c r="F8" s="63" t="s">
        <v>210</v>
      </c>
      <c r="G8" s="64"/>
      <c r="H8" s="51" t="str">
        <f t="shared" si="1"/>
        <v/>
      </c>
      <c r="I8" s="51" t="str">
        <f t="shared" si="5"/>
        <v>一般会計</v>
      </c>
      <c r="K8" s="55" t="s">
        <v>198</v>
      </c>
      <c r="L8" s="58"/>
      <c r="M8" s="51" t="str">
        <f t="shared" si="2"/>
        <v/>
      </c>
      <c r="N8" s="51" t="str">
        <f t="shared" si="6"/>
        <v/>
      </c>
      <c r="O8" s="51"/>
      <c r="P8" s="62" t="s">
        <v>156</v>
      </c>
      <c r="Q8" s="64"/>
      <c r="R8" s="51" t="str">
        <f t="shared" si="3"/>
        <v/>
      </c>
      <c r="S8" s="51" t="str">
        <f t="shared" si="7"/>
        <v>委託・請負、補助</v>
      </c>
      <c r="T8" s="51"/>
      <c r="U8" s="69" t="s">
        <v>462</v>
      </c>
      <c r="W8" s="69" t="s">
        <v>265</v>
      </c>
      <c r="Y8" s="69" t="s">
        <v>466</v>
      </c>
      <c r="Z8" s="69" t="s">
        <v>561</v>
      </c>
      <c r="AA8" s="70" t="s">
        <v>480</v>
      </c>
      <c r="AB8" s="70" t="s">
        <v>30</v>
      </c>
      <c r="AC8" s="72"/>
      <c r="AD8" s="72"/>
      <c r="AE8" s="72"/>
      <c r="AF8" s="74"/>
      <c r="AG8" s="76" t="s">
        <v>268</v>
      </c>
      <c r="AI8" s="75" t="s">
        <v>400</v>
      </c>
      <c r="AK8" s="75" t="str">
        <f t="shared" si="8"/>
        <v>G</v>
      </c>
      <c r="AP8" s="76" t="s">
        <v>268</v>
      </c>
    </row>
    <row r="9" spans="1:42" ht="13.5" customHeight="1" x14ac:dyDescent="0.15">
      <c r="A9" s="55" t="s">
        <v>170</v>
      </c>
      <c r="B9" s="58"/>
      <c r="C9" s="51" t="str">
        <f t="shared" si="0"/>
        <v/>
      </c>
      <c r="D9" s="51" t="str">
        <f t="shared" si="4"/>
        <v>観光立国</v>
      </c>
      <c r="F9" s="63" t="s">
        <v>389</v>
      </c>
      <c r="G9" s="64"/>
      <c r="H9" s="51" t="str">
        <f t="shared" si="1"/>
        <v/>
      </c>
      <c r="I9" s="51" t="str">
        <f t="shared" si="5"/>
        <v>一般会計</v>
      </c>
      <c r="K9" s="55" t="s">
        <v>200</v>
      </c>
      <c r="L9" s="58"/>
      <c r="M9" s="51" t="str">
        <f t="shared" si="2"/>
        <v/>
      </c>
      <c r="N9" s="51" t="str">
        <f t="shared" si="6"/>
        <v/>
      </c>
      <c r="O9" s="51"/>
      <c r="P9" s="51"/>
      <c r="Q9" s="65"/>
      <c r="T9" s="51"/>
      <c r="U9" s="69" t="s">
        <v>187</v>
      </c>
      <c r="W9" s="69" t="s">
        <v>267</v>
      </c>
      <c r="Y9" s="69" t="s">
        <v>380</v>
      </c>
      <c r="Z9" s="69" t="s">
        <v>304</v>
      </c>
      <c r="AA9" s="70" t="s">
        <v>379</v>
      </c>
      <c r="AB9" s="70" t="s">
        <v>377</v>
      </c>
      <c r="AC9" s="72"/>
      <c r="AD9" s="72"/>
      <c r="AE9" s="72"/>
      <c r="AF9" s="74"/>
      <c r="AG9" s="76" t="s">
        <v>444</v>
      </c>
      <c r="AI9" s="77"/>
      <c r="AK9" s="75" t="str">
        <f t="shared" si="8"/>
        <v>H</v>
      </c>
      <c r="AP9" s="76" t="s">
        <v>444</v>
      </c>
    </row>
    <row r="10" spans="1:42" ht="13.5" customHeight="1" x14ac:dyDescent="0.15">
      <c r="A10" s="55" t="s">
        <v>413</v>
      </c>
      <c r="B10" s="58"/>
      <c r="C10" s="51" t="str">
        <f t="shared" si="0"/>
        <v/>
      </c>
      <c r="D10" s="51" t="str">
        <f t="shared" si="4"/>
        <v>観光立国</v>
      </c>
      <c r="F10" s="63" t="s">
        <v>211</v>
      </c>
      <c r="G10" s="64"/>
      <c r="H10" s="51" t="str">
        <f t="shared" si="1"/>
        <v/>
      </c>
      <c r="I10" s="51" t="str">
        <f t="shared" si="5"/>
        <v>一般会計</v>
      </c>
      <c r="K10" s="55" t="s">
        <v>417</v>
      </c>
      <c r="L10" s="58"/>
      <c r="M10" s="51" t="str">
        <f t="shared" si="2"/>
        <v/>
      </c>
      <c r="N10" s="51" t="str">
        <f t="shared" si="6"/>
        <v/>
      </c>
      <c r="O10" s="51"/>
      <c r="P10" s="51" t="str">
        <f>S8</f>
        <v>委託・請負、補助</v>
      </c>
      <c r="Q10" s="65"/>
      <c r="T10" s="51"/>
      <c r="W10" s="69" t="s">
        <v>269</v>
      </c>
      <c r="Y10" s="69" t="s">
        <v>467</v>
      </c>
      <c r="Z10" s="69" t="s">
        <v>236</v>
      </c>
      <c r="AA10" s="70" t="s">
        <v>536</v>
      </c>
      <c r="AB10" s="70" t="s">
        <v>105</v>
      </c>
      <c r="AC10" s="72"/>
      <c r="AD10" s="72"/>
      <c r="AE10" s="72"/>
      <c r="AF10" s="74"/>
      <c r="AG10" s="76" t="s">
        <v>434</v>
      </c>
      <c r="AK10" s="75" t="str">
        <f t="shared" si="8"/>
        <v>I</v>
      </c>
      <c r="AP10" s="75" t="s">
        <v>156</v>
      </c>
    </row>
    <row r="11" spans="1:42" ht="13.5" customHeight="1" x14ac:dyDescent="0.15">
      <c r="A11" s="55" t="s">
        <v>172</v>
      </c>
      <c r="B11" s="58"/>
      <c r="C11" s="51" t="str">
        <f t="shared" si="0"/>
        <v/>
      </c>
      <c r="D11" s="51" t="str">
        <f t="shared" si="4"/>
        <v>観光立国</v>
      </c>
      <c r="F11" s="63" t="s">
        <v>212</v>
      </c>
      <c r="G11" s="64"/>
      <c r="H11" s="51" t="str">
        <f t="shared" si="1"/>
        <v/>
      </c>
      <c r="I11" s="51" t="str">
        <f t="shared" si="5"/>
        <v>一般会計</v>
      </c>
      <c r="K11" s="55" t="s">
        <v>203</v>
      </c>
      <c r="L11" s="58" t="s">
        <v>674</v>
      </c>
      <c r="M11" s="51" t="str">
        <f t="shared" si="2"/>
        <v>その他の事項経費</v>
      </c>
      <c r="N11" s="51" t="str">
        <f t="shared" si="6"/>
        <v>その他の事項経費</v>
      </c>
      <c r="O11" s="51"/>
      <c r="P11" s="51"/>
      <c r="Q11" s="65"/>
      <c r="T11" s="51"/>
      <c r="W11" s="69" t="s">
        <v>272</v>
      </c>
      <c r="Y11" s="69" t="s">
        <v>135</v>
      </c>
      <c r="Z11" s="69" t="s">
        <v>562</v>
      </c>
      <c r="AA11" s="70" t="s">
        <v>537</v>
      </c>
      <c r="AB11" s="70" t="s">
        <v>635</v>
      </c>
      <c r="AC11" s="72"/>
      <c r="AD11" s="72"/>
      <c r="AE11" s="72"/>
      <c r="AF11" s="74"/>
      <c r="AG11" s="75" t="s">
        <v>435</v>
      </c>
      <c r="AK11" s="75" t="str">
        <f t="shared" si="8"/>
        <v>J</v>
      </c>
    </row>
    <row r="12" spans="1:42" ht="13.5" customHeight="1" x14ac:dyDescent="0.15">
      <c r="A12" s="55" t="s">
        <v>174</v>
      </c>
      <c r="B12" s="58"/>
      <c r="C12" s="51" t="str">
        <f t="shared" si="0"/>
        <v/>
      </c>
      <c r="D12" s="51" t="str">
        <f t="shared" si="4"/>
        <v>観光立国</v>
      </c>
      <c r="F12" s="63" t="s">
        <v>74</v>
      </c>
      <c r="G12" s="64"/>
      <c r="H12" s="51" t="str">
        <f t="shared" si="1"/>
        <v/>
      </c>
      <c r="I12" s="51" t="str">
        <f t="shared" si="5"/>
        <v>一般会計</v>
      </c>
      <c r="K12" s="51"/>
      <c r="L12" s="51"/>
      <c r="O12" s="51"/>
      <c r="P12" s="51"/>
      <c r="Q12" s="65"/>
      <c r="T12" s="51"/>
      <c r="U12" s="67" t="s">
        <v>650</v>
      </c>
      <c r="W12" s="69" t="s">
        <v>160</v>
      </c>
      <c r="Y12" s="69" t="s">
        <v>471</v>
      </c>
      <c r="Z12" s="69" t="s">
        <v>563</v>
      </c>
      <c r="AA12" s="70" t="s">
        <v>406</v>
      </c>
      <c r="AB12" s="70" t="s">
        <v>526</v>
      </c>
      <c r="AC12" s="72"/>
      <c r="AD12" s="72"/>
      <c r="AE12" s="72"/>
      <c r="AF12" s="74"/>
      <c r="AG12" s="75" t="s">
        <v>371</v>
      </c>
      <c r="AK12" s="75" t="str">
        <f t="shared" si="8"/>
        <v>K</v>
      </c>
    </row>
    <row r="13" spans="1:42" ht="13.5" customHeight="1" x14ac:dyDescent="0.15">
      <c r="A13" s="55" t="s">
        <v>179</v>
      </c>
      <c r="B13" s="58"/>
      <c r="C13" s="51" t="str">
        <f t="shared" si="0"/>
        <v/>
      </c>
      <c r="D13" s="51" t="str">
        <f t="shared" si="4"/>
        <v>観光立国</v>
      </c>
      <c r="F13" s="63" t="s">
        <v>215</v>
      </c>
      <c r="G13" s="64"/>
      <c r="H13" s="51" t="str">
        <f t="shared" si="1"/>
        <v/>
      </c>
      <c r="I13" s="51" t="str">
        <f t="shared" si="5"/>
        <v>一般会計</v>
      </c>
      <c r="K13" s="51" t="str">
        <f>N11</f>
        <v>その他の事項経費</v>
      </c>
      <c r="L13" s="51"/>
      <c r="O13" s="51"/>
      <c r="P13" s="51"/>
      <c r="Q13" s="65"/>
      <c r="T13" s="51"/>
      <c r="U13" s="69" t="s">
        <v>201</v>
      </c>
      <c r="W13" s="69" t="s">
        <v>273</v>
      </c>
      <c r="Y13" s="69" t="s">
        <v>472</v>
      </c>
      <c r="Z13" s="69" t="s">
        <v>564</v>
      </c>
      <c r="AA13" s="70" t="s">
        <v>488</v>
      </c>
      <c r="AB13" s="70" t="s">
        <v>64</v>
      </c>
      <c r="AC13" s="72"/>
      <c r="AD13" s="72"/>
      <c r="AE13" s="72"/>
      <c r="AF13" s="74"/>
      <c r="AG13" s="75" t="s">
        <v>156</v>
      </c>
      <c r="AK13" s="75" t="str">
        <f t="shared" si="8"/>
        <v>L</v>
      </c>
    </row>
    <row r="14" spans="1:42" ht="13.5" customHeight="1" x14ac:dyDescent="0.15">
      <c r="A14" s="55" t="s">
        <v>11</v>
      </c>
      <c r="B14" s="58"/>
      <c r="C14" s="51" t="str">
        <f t="shared" si="0"/>
        <v/>
      </c>
      <c r="D14" s="51" t="str">
        <f t="shared" si="4"/>
        <v>観光立国</v>
      </c>
      <c r="F14" s="63" t="s">
        <v>216</v>
      </c>
      <c r="G14" s="64"/>
      <c r="H14" s="51" t="str">
        <f t="shared" si="1"/>
        <v/>
      </c>
      <c r="I14" s="51" t="str">
        <f t="shared" si="5"/>
        <v>一般会計</v>
      </c>
      <c r="K14" s="51"/>
      <c r="L14" s="51"/>
      <c r="O14" s="51"/>
      <c r="P14" s="51"/>
      <c r="Q14" s="65"/>
      <c r="T14" s="51"/>
      <c r="U14" s="69" t="s">
        <v>603</v>
      </c>
      <c r="W14" s="69" t="s">
        <v>275</v>
      </c>
      <c r="Y14" s="69" t="s">
        <v>473</v>
      </c>
      <c r="Z14" s="69" t="s">
        <v>565</v>
      </c>
      <c r="AA14" s="70" t="s">
        <v>533</v>
      </c>
      <c r="AB14" s="70" t="s">
        <v>636</v>
      </c>
      <c r="AC14" s="72"/>
      <c r="AD14" s="72"/>
      <c r="AE14" s="72"/>
      <c r="AF14" s="74"/>
      <c r="AG14" s="77"/>
      <c r="AK14" s="75" t="str">
        <f t="shared" si="8"/>
        <v>M</v>
      </c>
    </row>
    <row r="15" spans="1:42" ht="13.5" customHeight="1" x14ac:dyDescent="0.15">
      <c r="A15" s="55" t="s">
        <v>180</v>
      </c>
      <c r="B15" s="58"/>
      <c r="C15" s="51" t="str">
        <f t="shared" si="0"/>
        <v/>
      </c>
      <c r="D15" s="51" t="str">
        <f t="shared" si="4"/>
        <v>観光立国</v>
      </c>
      <c r="F15" s="63" t="s">
        <v>217</v>
      </c>
      <c r="G15" s="64"/>
      <c r="H15" s="51" t="str">
        <f t="shared" si="1"/>
        <v/>
      </c>
      <c r="I15" s="51" t="str">
        <f t="shared" si="5"/>
        <v>一般会計</v>
      </c>
      <c r="K15" s="51"/>
      <c r="L15" s="51"/>
      <c r="O15" s="51"/>
      <c r="P15" s="51"/>
      <c r="Q15" s="65"/>
      <c r="T15" s="51"/>
      <c r="U15" s="69" t="s">
        <v>309</v>
      </c>
      <c r="W15" s="69" t="s">
        <v>277</v>
      </c>
      <c r="Y15" s="69" t="s">
        <v>220</v>
      </c>
      <c r="Z15" s="69" t="s">
        <v>566</v>
      </c>
      <c r="AA15" s="70" t="s">
        <v>538</v>
      </c>
      <c r="AB15" s="70" t="s">
        <v>637</v>
      </c>
      <c r="AC15" s="72"/>
      <c r="AD15" s="72"/>
      <c r="AE15" s="72"/>
      <c r="AF15" s="74"/>
      <c r="AG15" s="78"/>
      <c r="AK15" s="75" t="str">
        <f t="shared" si="8"/>
        <v>N</v>
      </c>
    </row>
    <row r="16" spans="1:42" ht="13.5" customHeight="1" x14ac:dyDescent="0.15">
      <c r="A16" s="55" t="s">
        <v>182</v>
      </c>
      <c r="B16" s="58"/>
      <c r="C16" s="51" t="str">
        <f t="shared" si="0"/>
        <v/>
      </c>
      <c r="D16" s="51" t="str">
        <f t="shared" si="4"/>
        <v>観光立国</v>
      </c>
      <c r="F16" s="63" t="s">
        <v>221</v>
      </c>
      <c r="G16" s="64"/>
      <c r="H16" s="51" t="str">
        <f t="shared" si="1"/>
        <v/>
      </c>
      <c r="I16" s="51" t="str">
        <f t="shared" si="5"/>
        <v>一般会計</v>
      </c>
      <c r="K16" s="51"/>
      <c r="L16" s="51"/>
      <c r="O16" s="51"/>
      <c r="P16" s="51"/>
      <c r="Q16" s="65"/>
      <c r="T16" s="51"/>
      <c r="U16" s="69" t="s">
        <v>651</v>
      </c>
      <c r="W16" s="69" t="s">
        <v>279</v>
      </c>
      <c r="Y16" s="69" t="s">
        <v>112</v>
      </c>
      <c r="Z16" s="69" t="s">
        <v>567</v>
      </c>
      <c r="AA16" s="70" t="s">
        <v>539</v>
      </c>
      <c r="AB16" s="70" t="s">
        <v>638</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223</v>
      </c>
      <c r="G17" s="64"/>
      <c r="H17" s="51" t="str">
        <f t="shared" si="1"/>
        <v/>
      </c>
      <c r="I17" s="51" t="str">
        <f t="shared" si="5"/>
        <v>一般会計</v>
      </c>
      <c r="K17" s="51"/>
      <c r="L17" s="51"/>
      <c r="O17" s="51"/>
      <c r="P17" s="51"/>
      <c r="Q17" s="65"/>
      <c r="T17" s="51"/>
      <c r="U17" s="69" t="s">
        <v>652</v>
      </c>
      <c r="W17" s="69" t="s">
        <v>280</v>
      </c>
      <c r="Y17" s="69" t="s">
        <v>474</v>
      </c>
      <c r="Z17" s="69" t="s">
        <v>568</v>
      </c>
      <c r="AA17" s="70" t="s">
        <v>299</v>
      </c>
      <c r="AB17" s="70" t="s">
        <v>376</v>
      </c>
      <c r="AC17" s="72"/>
      <c r="AD17" s="72"/>
      <c r="AE17" s="72"/>
      <c r="AF17" s="74"/>
      <c r="AG17" s="78"/>
      <c r="AK17" s="75" t="str">
        <f t="shared" si="8"/>
        <v>P</v>
      </c>
    </row>
    <row r="18" spans="1:37" ht="13.5" customHeight="1" x14ac:dyDescent="0.15">
      <c r="A18" s="55" t="s">
        <v>183</v>
      </c>
      <c r="B18" s="58"/>
      <c r="C18" s="51" t="str">
        <f t="shared" si="0"/>
        <v/>
      </c>
      <c r="D18" s="51" t="str">
        <f t="shared" si="4"/>
        <v>観光立国</v>
      </c>
      <c r="F18" s="63" t="s">
        <v>227</v>
      </c>
      <c r="G18" s="64"/>
      <c r="H18" s="51" t="str">
        <f t="shared" si="1"/>
        <v/>
      </c>
      <c r="I18" s="51" t="str">
        <f t="shared" si="5"/>
        <v>一般会計</v>
      </c>
      <c r="K18" s="51"/>
      <c r="L18" s="51"/>
      <c r="O18" s="51"/>
      <c r="P18" s="51"/>
      <c r="Q18" s="65"/>
      <c r="T18" s="51"/>
      <c r="U18" s="69" t="s">
        <v>385</v>
      </c>
      <c r="W18" s="69" t="s">
        <v>29</v>
      </c>
      <c r="Y18" s="69" t="s">
        <v>453</v>
      </c>
      <c r="Z18" s="69" t="s">
        <v>569</v>
      </c>
      <c r="AA18" s="70" t="s">
        <v>222</v>
      </c>
      <c r="AB18" s="70" t="s">
        <v>441</v>
      </c>
      <c r="AC18" s="72"/>
      <c r="AD18" s="72"/>
      <c r="AE18" s="72"/>
      <c r="AF18" s="74"/>
      <c r="AK18" s="75" t="str">
        <f t="shared" si="8"/>
        <v>Q</v>
      </c>
    </row>
    <row r="19" spans="1:37" ht="13.5" customHeight="1" x14ac:dyDescent="0.15">
      <c r="A19" s="55" t="s">
        <v>163</v>
      </c>
      <c r="B19" s="58"/>
      <c r="C19" s="51" t="str">
        <f t="shared" si="0"/>
        <v/>
      </c>
      <c r="D19" s="51" t="str">
        <f t="shared" si="4"/>
        <v>観光立国</v>
      </c>
      <c r="F19" s="63" t="s">
        <v>229</v>
      </c>
      <c r="G19" s="64"/>
      <c r="H19" s="51" t="str">
        <f t="shared" si="1"/>
        <v/>
      </c>
      <c r="I19" s="51" t="str">
        <f t="shared" si="5"/>
        <v>一般会計</v>
      </c>
      <c r="K19" s="51"/>
      <c r="L19" s="51"/>
      <c r="O19" s="51"/>
      <c r="P19" s="51"/>
      <c r="Q19" s="65"/>
      <c r="T19" s="51"/>
      <c r="U19" s="69" t="s">
        <v>653</v>
      </c>
      <c r="W19" s="69" t="s">
        <v>282</v>
      </c>
      <c r="Y19" s="69" t="s">
        <v>344</v>
      </c>
      <c r="Z19" s="69" t="s">
        <v>570</v>
      </c>
      <c r="AA19" s="70" t="s">
        <v>541</v>
      </c>
      <c r="AB19" s="70" t="s">
        <v>639</v>
      </c>
      <c r="AC19" s="72"/>
      <c r="AD19" s="72"/>
      <c r="AE19" s="72"/>
      <c r="AF19" s="74"/>
      <c r="AK19" s="75" t="str">
        <f t="shared" si="8"/>
        <v>R</v>
      </c>
    </row>
    <row r="20" spans="1:37" ht="13.5" customHeight="1" x14ac:dyDescent="0.15">
      <c r="A20" s="55" t="s">
        <v>314</v>
      </c>
      <c r="B20" s="58"/>
      <c r="C20" s="51" t="str">
        <f t="shared" si="0"/>
        <v/>
      </c>
      <c r="D20" s="51" t="str">
        <f t="shared" si="4"/>
        <v>観光立国</v>
      </c>
      <c r="F20" s="63" t="s">
        <v>26</v>
      </c>
      <c r="G20" s="64"/>
      <c r="H20" s="51" t="str">
        <f t="shared" si="1"/>
        <v/>
      </c>
      <c r="I20" s="51" t="str">
        <f t="shared" si="5"/>
        <v>一般会計</v>
      </c>
      <c r="K20" s="51"/>
      <c r="L20" s="51"/>
      <c r="O20" s="51"/>
      <c r="P20" s="51"/>
      <c r="Q20" s="65"/>
      <c r="T20" s="51"/>
      <c r="U20" s="69" t="s">
        <v>654</v>
      </c>
      <c r="W20" s="69" t="s">
        <v>284</v>
      </c>
      <c r="Y20" s="69" t="s">
        <v>281</v>
      </c>
      <c r="Z20" s="69" t="s">
        <v>571</v>
      </c>
      <c r="AA20" s="70" t="s">
        <v>542</v>
      </c>
      <c r="AB20" s="70" t="s">
        <v>641</v>
      </c>
      <c r="AC20" s="72"/>
      <c r="AD20" s="72"/>
      <c r="AE20" s="72"/>
      <c r="AF20" s="74"/>
      <c r="AK20" s="75" t="str">
        <f t="shared" si="8"/>
        <v>S</v>
      </c>
    </row>
    <row r="21" spans="1:37" ht="13.5" customHeight="1" x14ac:dyDescent="0.15">
      <c r="A21" s="55" t="s">
        <v>396</v>
      </c>
      <c r="B21" s="58" t="s">
        <v>674</v>
      </c>
      <c r="C21" s="51" t="str">
        <f t="shared" si="0"/>
        <v>地方創生</v>
      </c>
      <c r="D21" s="51" t="str">
        <f t="shared" si="4"/>
        <v>観光立国、地方創生</v>
      </c>
      <c r="F21" s="63" t="s">
        <v>232</v>
      </c>
      <c r="G21" s="64"/>
      <c r="H21" s="51" t="str">
        <f t="shared" si="1"/>
        <v/>
      </c>
      <c r="I21" s="51" t="str">
        <f t="shared" si="5"/>
        <v>一般会計</v>
      </c>
      <c r="K21" s="51"/>
      <c r="L21" s="51"/>
      <c r="O21" s="51"/>
      <c r="P21" s="51"/>
      <c r="Q21" s="65"/>
      <c r="T21" s="51"/>
      <c r="U21" s="69" t="s">
        <v>655</v>
      </c>
      <c r="W21" s="69" t="s">
        <v>102</v>
      </c>
      <c r="Y21" s="69" t="s">
        <v>337</v>
      </c>
      <c r="Z21" s="69" t="s">
        <v>378</v>
      </c>
      <c r="AA21" s="70" t="s">
        <v>543</v>
      </c>
      <c r="AB21" s="70" t="s">
        <v>642</v>
      </c>
      <c r="AC21" s="72"/>
      <c r="AD21" s="72"/>
      <c r="AE21" s="72"/>
      <c r="AF21" s="74"/>
      <c r="AK21" s="75" t="str">
        <f t="shared" si="8"/>
        <v>T</v>
      </c>
    </row>
    <row r="22" spans="1:37" ht="13.5" customHeight="1" x14ac:dyDescent="0.15">
      <c r="A22" s="55" t="s">
        <v>397</v>
      </c>
      <c r="B22" s="58"/>
      <c r="C22" s="51" t="str">
        <f t="shared" si="0"/>
        <v/>
      </c>
      <c r="D22" s="51" t="str">
        <f t="shared" si="4"/>
        <v>観光立国、地方創生</v>
      </c>
      <c r="F22" s="63" t="s">
        <v>145</v>
      </c>
      <c r="G22" s="64"/>
      <c r="H22" s="51" t="str">
        <f t="shared" si="1"/>
        <v/>
      </c>
      <c r="I22" s="51" t="str">
        <f t="shared" si="5"/>
        <v>一般会計</v>
      </c>
      <c r="K22" s="51"/>
      <c r="L22" s="51"/>
      <c r="O22" s="51"/>
      <c r="P22" s="51"/>
      <c r="Q22" s="65"/>
      <c r="T22" s="51"/>
      <c r="U22" s="69" t="s">
        <v>656</v>
      </c>
      <c r="W22" s="69" t="s">
        <v>285</v>
      </c>
      <c r="Y22" s="69" t="s">
        <v>475</v>
      </c>
      <c r="Z22" s="69" t="s">
        <v>573</v>
      </c>
      <c r="AA22" s="70" t="s">
        <v>96</v>
      </c>
      <c r="AB22" s="70" t="s">
        <v>405</v>
      </c>
      <c r="AC22" s="72"/>
      <c r="AD22" s="72"/>
      <c r="AE22" s="72"/>
      <c r="AF22" s="74"/>
      <c r="AK22" s="75" t="str">
        <f t="shared" si="8"/>
        <v>U</v>
      </c>
    </row>
    <row r="23" spans="1:37" ht="13.5" customHeight="1" x14ac:dyDescent="0.15">
      <c r="A23" s="55" t="s">
        <v>398</v>
      </c>
      <c r="B23" s="58"/>
      <c r="C23" s="51" t="str">
        <f t="shared" si="0"/>
        <v/>
      </c>
      <c r="D23" s="51" t="str">
        <f t="shared" si="4"/>
        <v>観光立国、地方創生</v>
      </c>
      <c r="F23" s="63" t="s">
        <v>151</v>
      </c>
      <c r="G23" s="64"/>
      <c r="H23" s="51" t="str">
        <f t="shared" si="1"/>
        <v/>
      </c>
      <c r="I23" s="51" t="str">
        <f t="shared" si="5"/>
        <v>一般会計</v>
      </c>
      <c r="K23" s="51"/>
      <c r="L23" s="51"/>
      <c r="O23" s="51"/>
      <c r="P23" s="51"/>
      <c r="Q23" s="65"/>
      <c r="T23" s="51"/>
      <c r="U23" s="69" t="s">
        <v>614</v>
      </c>
      <c r="W23" s="69" t="s">
        <v>666</v>
      </c>
      <c r="Y23" s="69" t="s">
        <v>477</v>
      </c>
      <c r="Z23" s="69" t="s">
        <v>575</v>
      </c>
      <c r="AA23" s="70" t="s">
        <v>544</v>
      </c>
      <c r="AB23" s="70" t="s">
        <v>94</v>
      </c>
      <c r="AC23" s="72"/>
      <c r="AD23" s="72"/>
      <c r="AE23" s="72"/>
      <c r="AF23" s="74"/>
      <c r="AK23" s="75" t="str">
        <f t="shared" si="8"/>
        <v>V</v>
      </c>
    </row>
    <row r="24" spans="1:37" ht="13.5" customHeight="1" x14ac:dyDescent="0.15">
      <c r="A24" s="55" t="s">
        <v>460</v>
      </c>
      <c r="B24" s="58"/>
      <c r="C24" s="51" t="str">
        <f t="shared" si="0"/>
        <v/>
      </c>
      <c r="D24" s="51" t="str">
        <f t="shared" si="4"/>
        <v>観光立国、地方創生</v>
      </c>
      <c r="F24" s="63" t="s">
        <v>415</v>
      </c>
      <c r="G24" s="64"/>
      <c r="H24" s="51" t="str">
        <f t="shared" si="1"/>
        <v/>
      </c>
      <c r="I24" s="51" t="str">
        <f t="shared" si="5"/>
        <v>一般会計</v>
      </c>
      <c r="K24" s="51"/>
      <c r="L24" s="51"/>
      <c r="O24" s="51"/>
      <c r="P24" s="51"/>
      <c r="Q24" s="65"/>
      <c r="T24" s="51"/>
      <c r="U24" s="69" t="s">
        <v>657</v>
      </c>
      <c r="Y24" s="69" t="s">
        <v>479</v>
      </c>
      <c r="Z24" s="69" t="s">
        <v>356</v>
      </c>
      <c r="AA24" s="70" t="s">
        <v>545</v>
      </c>
      <c r="AB24" s="70" t="s">
        <v>644</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658</v>
      </c>
      <c r="Y25" s="69" t="s">
        <v>481</v>
      </c>
      <c r="Z25" s="69" t="s">
        <v>576</v>
      </c>
      <c r="AA25" s="70" t="s">
        <v>546</v>
      </c>
      <c r="AB25" s="70" t="s">
        <v>645</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659</v>
      </c>
      <c r="Y26" s="69" t="s">
        <v>482</v>
      </c>
      <c r="Z26" s="69" t="s">
        <v>73</v>
      </c>
      <c r="AA26" s="70" t="s">
        <v>547</v>
      </c>
      <c r="AB26" s="70" t="s">
        <v>607</v>
      </c>
      <c r="AC26" s="72"/>
      <c r="AD26" s="72"/>
      <c r="AE26" s="72"/>
      <c r="AF26" s="74"/>
      <c r="AK26" s="75" t="str">
        <f t="shared" si="8"/>
        <v>Y</v>
      </c>
    </row>
    <row r="27" spans="1:37" ht="13.5" customHeight="1" x14ac:dyDescent="0.15">
      <c r="A27" s="51" t="str">
        <f>IF(D24="","-",D24)</f>
        <v>観光立国、地方創生</v>
      </c>
      <c r="B27" s="51"/>
      <c r="F27" s="63" t="s">
        <v>237</v>
      </c>
      <c r="G27" s="64"/>
      <c r="H27" s="51" t="str">
        <f t="shared" si="1"/>
        <v/>
      </c>
      <c r="I27" s="51" t="str">
        <f t="shared" si="5"/>
        <v>一般会計</v>
      </c>
      <c r="K27" s="51"/>
      <c r="L27" s="51"/>
      <c r="O27" s="51"/>
      <c r="P27" s="51"/>
      <c r="Q27" s="65"/>
      <c r="T27" s="51"/>
      <c r="U27" s="69" t="s">
        <v>214</v>
      </c>
      <c r="Y27" s="69" t="s">
        <v>483</v>
      </c>
      <c r="Z27" s="69" t="s">
        <v>15</v>
      </c>
      <c r="AA27" s="70" t="s">
        <v>290</v>
      </c>
      <c r="AB27" s="70" t="s">
        <v>646</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660</v>
      </c>
      <c r="Y28" s="69" t="s">
        <v>468</v>
      </c>
      <c r="Z28" s="69" t="s">
        <v>577</v>
      </c>
      <c r="AA28" s="70" t="s">
        <v>548</v>
      </c>
      <c r="AB28" s="70" t="s">
        <v>12</v>
      </c>
      <c r="AC28" s="72"/>
      <c r="AD28" s="72"/>
      <c r="AE28" s="72"/>
      <c r="AF28" s="74"/>
      <c r="AK28" s="75" t="s">
        <v>305</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661</v>
      </c>
      <c r="Y29" s="69" t="s">
        <v>338</v>
      </c>
      <c r="Z29" s="69" t="s">
        <v>579</v>
      </c>
      <c r="AA29" s="70" t="s">
        <v>549</v>
      </c>
      <c r="AB29" s="70" t="s">
        <v>439</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662</v>
      </c>
      <c r="Y30" s="69" t="s">
        <v>484</v>
      </c>
      <c r="Z30" s="69" t="s">
        <v>130</v>
      </c>
      <c r="AA30" s="70" t="s">
        <v>550</v>
      </c>
      <c r="AB30" s="70" t="s">
        <v>647</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125</v>
      </c>
      <c r="Y31" s="69" t="s">
        <v>60</v>
      </c>
      <c r="Z31" s="69" t="s">
        <v>581</v>
      </c>
      <c r="AA31" s="70" t="s">
        <v>504</v>
      </c>
      <c r="AB31" s="70" t="s">
        <v>585</v>
      </c>
      <c r="AC31" s="72"/>
      <c r="AD31" s="72"/>
      <c r="AE31" s="72"/>
      <c r="AF31" s="74"/>
      <c r="AK31" s="75" t="str">
        <f t="shared" si="9"/>
        <v>d</v>
      </c>
    </row>
    <row r="32" spans="1:37" ht="13.5" customHeight="1" x14ac:dyDescent="0.15">
      <c r="A32" s="51"/>
      <c r="B32" s="51"/>
      <c r="F32" s="63" t="s">
        <v>390</v>
      </c>
      <c r="G32" s="64"/>
      <c r="H32" s="51" t="str">
        <f t="shared" si="1"/>
        <v/>
      </c>
      <c r="I32" s="51" t="str">
        <f t="shared" si="5"/>
        <v>一般会計</v>
      </c>
      <c r="K32" s="51"/>
      <c r="L32" s="51"/>
      <c r="O32" s="51"/>
      <c r="P32" s="51"/>
      <c r="Q32" s="65"/>
      <c r="T32" s="51"/>
      <c r="U32" s="69" t="s">
        <v>28</v>
      </c>
      <c r="Y32" s="69" t="s">
        <v>301</v>
      </c>
      <c r="Z32" s="69" t="s">
        <v>582</v>
      </c>
      <c r="AA32" s="70" t="s">
        <v>33</v>
      </c>
      <c r="AB32" s="70" t="s">
        <v>33</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640</v>
      </c>
      <c r="Y33" s="69" t="s">
        <v>485</v>
      </c>
      <c r="Z33" s="69" t="s">
        <v>574</v>
      </c>
      <c r="AA33" s="71"/>
      <c r="AB33" s="72"/>
      <c r="AC33" s="72"/>
      <c r="AD33" s="72"/>
      <c r="AE33" s="72"/>
      <c r="AF33" s="74"/>
      <c r="AK33" s="75" t="str">
        <f t="shared" si="9"/>
        <v>f</v>
      </c>
    </row>
    <row r="34" spans="1:37" ht="13.5" customHeight="1" x14ac:dyDescent="0.15">
      <c r="A34" s="51"/>
      <c r="B34" s="51"/>
      <c r="F34" s="63" t="s">
        <v>392</v>
      </c>
      <c r="G34" s="64"/>
      <c r="H34" s="51" t="str">
        <f t="shared" si="1"/>
        <v/>
      </c>
      <c r="I34" s="51" t="str">
        <f t="shared" si="5"/>
        <v>一般会計</v>
      </c>
      <c r="K34" s="51"/>
      <c r="L34" s="51"/>
      <c r="O34" s="51"/>
      <c r="P34" s="51"/>
      <c r="Q34" s="65"/>
      <c r="T34" s="51"/>
      <c r="U34" s="69" t="s">
        <v>663</v>
      </c>
      <c r="Y34" s="69" t="s">
        <v>370</v>
      </c>
      <c r="Z34" s="69" t="s">
        <v>190</v>
      </c>
      <c r="AB34" s="72"/>
      <c r="AC34" s="72"/>
      <c r="AD34" s="72"/>
      <c r="AE34" s="72"/>
      <c r="AF34" s="74"/>
      <c r="AK34" s="75" t="str">
        <f t="shared" si="9"/>
        <v>g</v>
      </c>
    </row>
    <row r="35" spans="1:37" ht="13.5" customHeight="1" x14ac:dyDescent="0.15">
      <c r="A35" s="51"/>
      <c r="B35" s="51"/>
      <c r="F35" s="63" t="s">
        <v>394</v>
      </c>
      <c r="G35" s="64"/>
      <c r="H35" s="51" t="str">
        <f t="shared" si="1"/>
        <v/>
      </c>
      <c r="I35" s="51" t="str">
        <f t="shared" si="5"/>
        <v>一般会計</v>
      </c>
      <c r="K35" s="51"/>
      <c r="L35" s="51"/>
      <c r="O35" s="51"/>
      <c r="P35" s="51"/>
      <c r="Q35" s="65"/>
      <c r="T35" s="51"/>
      <c r="Y35" s="69" t="s">
        <v>486</v>
      </c>
      <c r="Z35" s="69" t="s">
        <v>583</v>
      </c>
      <c r="AC35" s="72"/>
      <c r="AF35" s="74"/>
      <c r="AK35" s="75" t="str">
        <f t="shared" si="9"/>
        <v>h</v>
      </c>
    </row>
    <row r="36" spans="1:37" ht="13.5" customHeight="1" x14ac:dyDescent="0.15">
      <c r="A36" s="51"/>
      <c r="B36" s="51"/>
      <c r="F36" s="63" t="s">
        <v>395</v>
      </c>
      <c r="G36" s="64"/>
      <c r="H36" s="51" t="str">
        <f t="shared" si="1"/>
        <v/>
      </c>
      <c r="I36" s="51" t="str">
        <f t="shared" si="5"/>
        <v>一般会計</v>
      </c>
      <c r="K36" s="51"/>
      <c r="L36" s="51"/>
      <c r="O36" s="51"/>
      <c r="P36" s="51"/>
      <c r="Q36" s="65"/>
      <c r="T36" s="51"/>
      <c r="U36" s="69" t="s">
        <v>664</v>
      </c>
      <c r="Y36" s="69" t="s">
        <v>489</v>
      </c>
      <c r="Z36" s="69" t="s">
        <v>411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491</v>
      </c>
      <c r="Z37" s="69" t="s">
        <v>584</v>
      </c>
      <c r="AF37" s="74"/>
      <c r="AK37" s="75" t="str">
        <f t="shared" si="9"/>
        <v>j</v>
      </c>
    </row>
    <row r="38" spans="1:37" x14ac:dyDescent="0.15">
      <c r="A38" s="51"/>
      <c r="B38" s="51"/>
      <c r="F38" s="51"/>
      <c r="G38" s="65"/>
      <c r="K38" s="51"/>
      <c r="L38" s="51"/>
      <c r="O38" s="51"/>
      <c r="P38" s="51"/>
      <c r="Q38" s="65"/>
      <c r="T38" s="51"/>
      <c r="U38" s="69" t="s">
        <v>403</v>
      </c>
      <c r="Y38" s="69" t="s">
        <v>469</v>
      </c>
      <c r="Z38" s="69" t="s">
        <v>586</v>
      </c>
      <c r="AF38" s="74"/>
      <c r="AK38" s="75" t="str">
        <f t="shared" si="9"/>
        <v>k</v>
      </c>
    </row>
    <row r="39" spans="1:37" x14ac:dyDescent="0.15">
      <c r="A39" s="51"/>
      <c r="B39" s="51"/>
      <c r="F39" s="51" t="str">
        <f>I37</f>
        <v>一般会計</v>
      </c>
      <c r="G39" s="65"/>
      <c r="K39" s="51"/>
      <c r="L39" s="51"/>
      <c r="O39" s="51"/>
      <c r="P39" s="51"/>
      <c r="Q39" s="65"/>
      <c r="T39" s="51"/>
      <c r="U39" s="69" t="s">
        <v>456</v>
      </c>
      <c r="Y39" s="69" t="s">
        <v>493</v>
      </c>
      <c r="Z39" s="69" t="s">
        <v>452</v>
      </c>
      <c r="AF39" s="74"/>
      <c r="AK39" s="75" t="str">
        <f t="shared" si="9"/>
        <v>l</v>
      </c>
    </row>
    <row r="40" spans="1:37" x14ac:dyDescent="0.15">
      <c r="A40" s="51"/>
      <c r="B40" s="51"/>
      <c r="F40" s="51"/>
      <c r="G40" s="65"/>
      <c r="K40" s="51"/>
      <c r="L40" s="51"/>
      <c r="O40" s="51"/>
      <c r="P40" s="51"/>
      <c r="Q40" s="65"/>
      <c r="T40" s="51"/>
      <c r="Y40" s="69" t="s">
        <v>494</v>
      </c>
      <c r="Z40" s="69" t="s">
        <v>587</v>
      </c>
      <c r="AF40" s="74"/>
      <c r="AK40" s="75" t="str">
        <f t="shared" si="9"/>
        <v>m</v>
      </c>
    </row>
    <row r="41" spans="1:37" x14ac:dyDescent="0.15">
      <c r="A41" s="51"/>
      <c r="B41" s="51"/>
      <c r="F41" s="51"/>
      <c r="G41" s="65"/>
      <c r="K41" s="51"/>
      <c r="L41" s="51"/>
      <c r="O41" s="51"/>
      <c r="P41" s="51"/>
      <c r="Q41" s="65"/>
      <c r="T41" s="51"/>
      <c r="Y41" s="69" t="s">
        <v>308</v>
      </c>
      <c r="Z41" s="69" t="s">
        <v>512</v>
      </c>
      <c r="AF41" s="74"/>
      <c r="AK41" s="75" t="str">
        <f t="shared" si="9"/>
        <v>n</v>
      </c>
    </row>
    <row r="42" spans="1:37" x14ac:dyDescent="0.15">
      <c r="A42" s="51"/>
      <c r="B42" s="51"/>
      <c r="F42" s="51"/>
      <c r="G42" s="65"/>
      <c r="K42" s="51"/>
      <c r="L42" s="51"/>
      <c r="O42" s="51"/>
      <c r="P42" s="51"/>
      <c r="Q42" s="65"/>
      <c r="T42" s="51"/>
      <c r="Y42" s="69" t="s">
        <v>495</v>
      </c>
      <c r="Z42" s="69" t="s">
        <v>590</v>
      </c>
      <c r="AF42" s="74"/>
      <c r="AK42" s="75" t="str">
        <f t="shared" si="9"/>
        <v>o</v>
      </c>
    </row>
    <row r="43" spans="1:37" x14ac:dyDescent="0.15">
      <c r="A43" s="51"/>
      <c r="B43" s="51"/>
      <c r="F43" s="51"/>
      <c r="G43" s="65"/>
      <c r="K43" s="51"/>
      <c r="L43" s="51"/>
      <c r="O43" s="51"/>
      <c r="P43" s="51"/>
      <c r="Q43" s="65"/>
      <c r="T43" s="51"/>
      <c r="Y43" s="69" t="s">
        <v>496</v>
      </c>
      <c r="Z43" s="69" t="s">
        <v>591</v>
      </c>
      <c r="AF43" s="74"/>
      <c r="AK43" s="75" t="str">
        <f t="shared" si="9"/>
        <v>p</v>
      </c>
    </row>
    <row r="44" spans="1:37" x14ac:dyDescent="0.15">
      <c r="A44" s="51"/>
      <c r="B44" s="51"/>
      <c r="F44" s="51"/>
      <c r="G44" s="65"/>
      <c r="K44" s="51"/>
      <c r="L44" s="51"/>
      <c r="O44" s="51"/>
      <c r="P44" s="51"/>
      <c r="Q44" s="65"/>
      <c r="T44" s="51"/>
      <c r="Y44" s="69" t="s">
        <v>497</v>
      </c>
      <c r="Z44" s="69" t="s">
        <v>40</v>
      </c>
      <c r="AF44" s="74"/>
      <c r="AK44" s="75" t="str">
        <f t="shared" si="9"/>
        <v>q</v>
      </c>
    </row>
    <row r="45" spans="1:37" x14ac:dyDescent="0.15">
      <c r="A45" s="51"/>
      <c r="B45" s="51"/>
      <c r="F45" s="51"/>
      <c r="G45" s="65"/>
      <c r="K45" s="51"/>
      <c r="L45" s="51"/>
      <c r="O45" s="51"/>
      <c r="P45" s="51"/>
      <c r="Q45" s="65"/>
      <c r="T45" s="51"/>
      <c r="Y45" s="69" t="s">
        <v>288</v>
      </c>
      <c r="Z45" s="69" t="s">
        <v>592</v>
      </c>
      <c r="AF45" s="74"/>
      <c r="AK45" s="75" t="str">
        <f t="shared" si="9"/>
        <v>r</v>
      </c>
    </row>
    <row r="46" spans="1:37" x14ac:dyDescent="0.15">
      <c r="A46" s="51"/>
      <c r="B46" s="51"/>
      <c r="F46" s="51"/>
      <c r="G46" s="65"/>
      <c r="K46" s="51"/>
      <c r="L46" s="51"/>
      <c r="O46" s="51"/>
      <c r="P46" s="51"/>
      <c r="Q46" s="65"/>
      <c r="T46" s="51"/>
      <c r="Y46" s="69" t="s">
        <v>367</v>
      </c>
      <c r="Z46" s="69" t="s">
        <v>71</v>
      </c>
      <c r="AF46" s="74"/>
      <c r="AK46" s="75" t="str">
        <f t="shared" si="9"/>
        <v>s</v>
      </c>
    </row>
    <row r="47" spans="1:37" x14ac:dyDescent="0.15">
      <c r="A47" s="51"/>
      <c r="B47" s="51"/>
      <c r="F47" s="51"/>
      <c r="G47" s="65"/>
      <c r="K47" s="51"/>
      <c r="L47" s="51"/>
      <c r="O47" s="51"/>
      <c r="P47" s="51"/>
      <c r="Q47" s="65"/>
      <c r="T47" s="51"/>
      <c r="Y47" s="69" t="s">
        <v>238</v>
      </c>
      <c r="Z47" s="69" t="s">
        <v>593</v>
      </c>
      <c r="AF47" s="74"/>
      <c r="AK47" s="75" t="str">
        <f t="shared" si="9"/>
        <v>t</v>
      </c>
    </row>
    <row r="48" spans="1:37" x14ac:dyDescent="0.15">
      <c r="A48" s="51"/>
      <c r="B48" s="51"/>
      <c r="F48" s="51"/>
      <c r="G48" s="65"/>
      <c r="K48" s="51"/>
      <c r="L48" s="51"/>
      <c r="O48" s="51"/>
      <c r="P48" s="51"/>
      <c r="Q48" s="65"/>
      <c r="T48" s="51"/>
      <c r="Y48" s="69" t="s">
        <v>51</v>
      </c>
      <c r="Z48" s="69" t="s">
        <v>594</v>
      </c>
      <c r="AF48" s="74"/>
      <c r="AK48" s="75" t="str">
        <f t="shared" si="9"/>
        <v>u</v>
      </c>
    </row>
    <row r="49" spans="1:37" x14ac:dyDescent="0.15">
      <c r="A49" s="51"/>
      <c r="B49" s="51"/>
      <c r="F49" s="51"/>
      <c r="G49" s="65"/>
      <c r="K49" s="51"/>
      <c r="L49" s="51"/>
      <c r="O49" s="51"/>
      <c r="P49" s="51"/>
      <c r="Q49" s="65"/>
      <c r="T49" s="51"/>
      <c r="Y49" s="69" t="s">
        <v>500</v>
      </c>
      <c r="Z49" s="69" t="s">
        <v>266</v>
      </c>
      <c r="AF49" s="74"/>
      <c r="AK49" s="75" t="str">
        <f t="shared" si="9"/>
        <v>v</v>
      </c>
    </row>
    <row r="50" spans="1:37" x14ac:dyDescent="0.15">
      <c r="A50" s="51"/>
      <c r="B50" s="51"/>
      <c r="F50" s="51"/>
      <c r="G50" s="65"/>
      <c r="K50" s="51"/>
      <c r="L50" s="51"/>
      <c r="O50" s="51"/>
      <c r="P50" s="51"/>
      <c r="Q50" s="65"/>
      <c r="T50" s="51"/>
      <c r="Y50" s="69" t="s">
        <v>501</v>
      </c>
      <c r="Z50" s="69" t="s">
        <v>595</v>
      </c>
      <c r="AF50" s="74"/>
    </row>
    <row r="51" spans="1:37" x14ac:dyDescent="0.15">
      <c r="A51" s="51"/>
      <c r="B51" s="51"/>
      <c r="F51" s="51"/>
      <c r="G51" s="65"/>
      <c r="K51" s="51"/>
      <c r="L51" s="51"/>
      <c r="O51" s="51"/>
      <c r="P51" s="51"/>
      <c r="Q51" s="65"/>
      <c r="T51" s="51"/>
      <c r="Y51" s="69" t="s">
        <v>502</v>
      </c>
      <c r="Z51" s="69" t="s">
        <v>503</v>
      </c>
      <c r="AF51" s="74"/>
    </row>
    <row r="52" spans="1:37" x14ac:dyDescent="0.15">
      <c r="A52" s="51"/>
      <c r="B52" s="51"/>
      <c r="F52" s="51"/>
      <c r="G52" s="65"/>
      <c r="K52" s="51"/>
      <c r="L52" s="51"/>
      <c r="O52" s="51"/>
      <c r="P52" s="51"/>
      <c r="Q52" s="65"/>
      <c r="T52" s="51"/>
      <c r="Y52" s="69" t="s">
        <v>505</v>
      </c>
      <c r="Z52" s="69" t="s">
        <v>597</v>
      </c>
      <c r="AF52" s="74"/>
    </row>
    <row r="53" spans="1:37" x14ac:dyDescent="0.15">
      <c r="A53" s="51"/>
      <c r="B53" s="51"/>
      <c r="F53" s="51"/>
      <c r="G53" s="65"/>
      <c r="K53" s="51"/>
      <c r="L53" s="51"/>
      <c r="O53" s="51"/>
      <c r="P53" s="51"/>
      <c r="Q53" s="65"/>
      <c r="T53" s="51"/>
      <c r="Y53" s="69" t="s">
        <v>293</v>
      </c>
      <c r="Z53" s="69" t="s">
        <v>242</v>
      </c>
      <c r="AF53" s="74"/>
    </row>
    <row r="54" spans="1:37" x14ac:dyDescent="0.15">
      <c r="A54" s="51"/>
      <c r="B54" s="51"/>
      <c r="F54" s="51"/>
      <c r="G54" s="65"/>
      <c r="K54" s="51"/>
      <c r="L54" s="51"/>
      <c r="O54" s="51"/>
      <c r="P54" s="57"/>
      <c r="Q54" s="65"/>
      <c r="T54" s="51"/>
      <c r="Y54" s="69" t="s">
        <v>311</v>
      </c>
      <c r="Z54" s="69" t="s">
        <v>598</v>
      </c>
      <c r="AF54" s="74"/>
    </row>
    <row r="55" spans="1:37" x14ac:dyDescent="0.15">
      <c r="A55" s="51"/>
      <c r="B55" s="51"/>
      <c r="F55" s="51"/>
      <c r="G55" s="65"/>
      <c r="K55" s="51"/>
      <c r="L55" s="51"/>
      <c r="O55" s="51"/>
      <c r="P55" s="51"/>
      <c r="Q55" s="65"/>
      <c r="T55" s="51"/>
      <c r="Y55" s="69" t="s">
        <v>506</v>
      </c>
      <c r="Z55" s="69" t="s">
        <v>24</v>
      </c>
      <c r="AF55" s="74"/>
    </row>
    <row r="56" spans="1:37" x14ac:dyDescent="0.15">
      <c r="A56" s="51"/>
      <c r="B56" s="51"/>
      <c r="F56" s="51"/>
      <c r="G56" s="65"/>
      <c r="K56" s="51"/>
      <c r="L56" s="51"/>
      <c r="O56" s="51"/>
      <c r="P56" s="51"/>
      <c r="Q56" s="65"/>
      <c r="T56" s="51"/>
      <c r="Y56" s="69" t="s">
        <v>508</v>
      </c>
      <c r="Z56" s="69" t="s">
        <v>599</v>
      </c>
      <c r="AF56" s="74"/>
    </row>
    <row r="57" spans="1:37" x14ac:dyDescent="0.15">
      <c r="A57" s="51"/>
      <c r="B57" s="51"/>
      <c r="F57" s="51"/>
      <c r="G57" s="65"/>
      <c r="K57" s="51"/>
      <c r="L57" s="51"/>
      <c r="O57" s="51"/>
      <c r="P57" s="51"/>
      <c r="Q57" s="65"/>
      <c r="T57" s="51"/>
      <c r="Y57" s="69" t="s">
        <v>507</v>
      </c>
      <c r="Z57" s="69" t="s">
        <v>44</v>
      </c>
      <c r="AF57" s="74"/>
    </row>
    <row r="58" spans="1:37" x14ac:dyDescent="0.15">
      <c r="A58" s="51"/>
      <c r="B58" s="51"/>
      <c r="F58" s="51"/>
      <c r="G58" s="65"/>
      <c r="K58" s="51"/>
      <c r="L58" s="51"/>
      <c r="O58" s="51"/>
      <c r="P58" s="51"/>
      <c r="Q58" s="65"/>
      <c r="T58" s="51"/>
      <c r="Y58" s="69" t="s">
        <v>509</v>
      </c>
      <c r="Z58" s="69" t="s">
        <v>446</v>
      </c>
      <c r="AF58" s="74"/>
    </row>
    <row r="59" spans="1:37" x14ac:dyDescent="0.15">
      <c r="A59" s="51"/>
      <c r="B59" s="51"/>
      <c r="F59" s="51"/>
      <c r="G59" s="65"/>
      <c r="K59" s="51"/>
      <c r="L59" s="51"/>
      <c r="O59" s="51"/>
      <c r="P59" s="51"/>
      <c r="Q59" s="65"/>
      <c r="T59" s="51"/>
      <c r="Y59" s="69" t="s">
        <v>510</v>
      </c>
      <c r="Z59" s="69" t="s">
        <v>600</v>
      </c>
      <c r="AF59" s="74"/>
    </row>
    <row r="60" spans="1:37" x14ac:dyDescent="0.15">
      <c r="A60" s="51"/>
      <c r="B60" s="51"/>
      <c r="F60" s="51"/>
      <c r="G60" s="65"/>
      <c r="K60" s="51"/>
      <c r="L60" s="51"/>
      <c r="O60" s="51"/>
      <c r="P60" s="51"/>
      <c r="Q60" s="65"/>
      <c r="T60" s="51"/>
      <c r="Y60" s="69" t="s">
        <v>432</v>
      </c>
      <c r="Z60" s="69" t="s">
        <v>601</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332</v>
      </c>
      <c r="AF62" s="74"/>
    </row>
    <row r="63" spans="1:37" x14ac:dyDescent="0.15">
      <c r="A63" s="51"/>
      <c r="B63" s="51"/>
      <c r="F63" s="51"/>
      <c r="G63" s="65"/>
      <c r="K63" s="51"/>
      <c r="L63" s="51"/>
      <c r="O63" s="51"/>
      <c r="P63" s="51"/>
      <c r="Q63" s="65"/>
      <c r="T63" s="51"/>
      <c r="Y63" s="69" t="s">
        <v>253</v>
      </c>
      <c r="Z63" s="69" t="s">
        <v>602</v>
      </c>
      <c r="AF63" s="74"/>
    </row>
    <row r="64" spans="1:37" x14ac:dyDescent="0.15">
      <c r="A64" s="51"/>
      <c r="B64" s="51"/>
      <c r="F64" s="51"/>
      <c r="G64" s="65"/>
      <c r="K64" s="51"/>
      <c r="L64" s="51"/>
      <c r="O64" s="51"/>
      <c r="P64" s="51"/>
      <c r="Q64" s="65"/>
      <c r="T64" s="51"/>
      <c r="Y64" s="69" t="s">
        <v>363</v>
      </c>
      <c r="Z64" s="69" t="s">
        <v>48</v>
      </c>
      <c r="AF64" s="74"/>
    </row>
    <row r="65" spans="1:32" x14ac:dyDescent="0.15">
      <c r="A65" s="51"/>
      <c r="B65" s="51"/>
      <c r="F65" s="51"/>
      <c r="G65" s="65"/>
      <c r="K65" s="51"/>
      <c r="L65" s="51"/>
      <c r="O65" s="51"/>
      <c r="P65" s="51"/>
      <c r="Q65" s="65"/>
      <c r="T65" s="51"/>
      <c r="Y65" s="69" t="s">
        <v>513</v>
      </c>
      <c r="Z65" s="69" t="s">
        <v>604</v>
      </c>
      <c r="AF65" s="74"/>
    </row>
    <row r="66" spans="1:32" x14ac:dyDescent="0.15">
      <c r="A66" s="51"/>
      <c r="B66" s="51"/>
      <c r="F66" s="51"/>
      <c r="G66" s="65"/>
      <c r="K66" s="51"/>
      <c r="L66" s="51"/>
      <c r="O66" s="51"/>
      <c r="P66" s="51"/>
      <c r="Q66" s="65"/>
      <c r="T66" s="51"/>
      <c r="Y66" s="69" t="s">
        <v>143</v>
      </c>
      <c r="Z66" s="69" t="s">
        <v>605</v>
      </c>
      <c r="AF66" s="74"/>
    </row>
    <row r="67" spans="1:32" x14ac:dyDescent="0.15">
      <c r="A67" s="51"/>
      <c r="B67" s="51"/>
      <c r="F67" s="51"/>
      <c r="G67" s="65"/>
      <c r="K67" s="51"/>
      <c r="L67" s="51"/>
      <c r="O67" s="51"/>
      <c r="P67" s="51"/>
      <c r="Q67" s="65"/>
      <c r="T67" s="51"/>
      <c r="Y67" s="69" t="s">
        <v>514</v>
      </c>
      <c r="Z67" s="69" t="s">
        <v>21</v>
      </c>
      <c r="AF67" s="74"/>
    </row>
    <row r="68" spans="1:32" x14ac:dyDescent="0.15">
      <c r="A68" s="51"/>
      <c r="B68" s="51"/>
      <c r="F68" s="51"/>
      <c r="G68" s="65"/>
      <c r="K68" s="51"/>
      <c r="L68" s="51"/>
      <c r="O68" s="51"/>
      <c r="P68" s="51"/>
      <c r="Q68" s="65"/>
      <c r="T68" s="51"/>
      <c r="Y68" s="69" t="s">
        <v>348</v>
      </c>
      <c r="Z68" s="69" t="s">
        <v>608</v>
      </c>
      <c r="AF68" s="74"/>
    </row>
    <row r="69" spans="1:32" x14ac:dyDescent="0.15">
      <c r="A69" s="51"/>
      <c r="B69" s="51"/>
      <c r="F69" s="51"/>
      <c r="G69" s="65"/>
      <c r="K69" s="51"/>
      <c r="L69" s="51"/>
      <c r="O69" s="51"/>
      <c r="P69" s="51"/>
      <c r="Q69" s="65"/>
      <c r="T69" s="51"/>
      <c r="Y69" s="69" t="s">
        <v>448</v>
      </c>
      <c r="Z69" s="69" t="s">
        <v>609</v>
      </c>
      <c r="AF69" s="74"/>
    </row>
    <row r="70" spans="1:32" x14ac:dyDescent="0.15">
      <c r="A70" s="51"/>
      <c r="B70" s="51"/>
      <c r="Y70" s="69" t="s">
        <v>122</v>
      </c>
      <c r="Z70" s="69" t="s">
        <v>610</v>
      </c>
    </row>
    <row r="71" spans="1:32" x14ac:dyDescent="0.15">
      <c r="Y71" s="69" t="s">
        <v>515</v>
      </c>
      <c r="Z71" s="69" t="s">
        <v>181</v>
      </c>
    </row>
    <row r="72" spans="1:32" x14ac:dyDescent="0.15">
      <c r="Y72" s="69" t="s">
        <v>516</v>
      </c>
      <c r="Z72" s="69" t="s">
        <v>531</v>
      </c>
    </row>
    <row r="73" spans="1:32" x14ac:dyDescent="0.15">
      <c r="Y73" s="69" t="s">
        <v>487</v>
      </c>
      <c r="Z73" s="69" t="s">
        <v>612</v>
      </c>
    </row>
    <row r="74" spans="1:32" x14ac:dyDescent="0.15">
      <c r="Y74" s="69" t="s">
        <v>365</v>
      </c>
      <c r="Z74" s="69" t="s">
        <v>246</v>
      </c>
    </row>
    <row r="75" spans="1:32" x14ac:dyDescent="0.15">
      <c r="Y75" s="69" t="s">
        <v>427</v>
      </c>
      <c r="Z75" s="69" t="s">
        <v>613</v>
      </c>
    </row>
    <row r="76" spans="1:32" x14ac:dyDescent="0.15">
      <c r="Y76" s="69" t="s">
        <v>517</v>
      </c>
      <c r="Z76" s="69" t="s">
        <v>616</v>
      </c>
    </row>
    <row r="77" spans="1:32" x14ac:dyDescent="0.15">
      <c r="Y77" s="69" t="s">
        <v>518</v>
      </c>
      <c r="Z77" s="69" t="s">
        <v>410</v>
      </c>
    </row>
    <row r="78" spans="1:32" x14ac:dyDescent="0.15">
      <c r="Y78" s="69" t="s">
        <v>499</v>
      </c>
      <c r="Z78" s="69" t="s">
        <v>617</v>
      </c>
    </row>
    <row r="79" spans="1:32" x14ac:dyDescent="0.15">
      <c r="Y79" s="69" t="s">
        <v>520</v>
      </c>
      <c r="Z79" s="69" t="s">
        <v>589</v>
      </c>
    </row>
    <row r="80" spans="1:32" x14ac:dyDescent="0.15">
      <c r="Y80" s="69" t="s">
        <v>521</v>
      </c>
      <c r="Z80" s="69" t="s">
        <v>611</v>
      </c>
    </row>
    <row r="81" spans="25:26" x14ac:dyDescent="0.15">
      <c r="Y81" s="69" t="s">
        <v>106</v>
      </c>
      <c r="Z81" s="69" t="s">
        <v>276</v>
      </c>
    </row>
    <row r="82" spans="25:26" x14ac:dyDescent="0.15">
      <c r="Y82" s="69" t="s">
        <v>388</v>
      </c>
      <c r="Z82" s="69" t="s">
        <v>618</v>
      </c>
    </row>
    <row r="83" spans="25:26" x14ac:dyDescent="0.15">
      <c r="Y83" s="69" t="s">
        <v>188</v>
      </c>
      <c r="Z83" s="69" t="s">
        <v>228</v>
      </c>
    </row>
    <row r="84" spans="25:26" x14ac:dyDescent="0.15">
      <c r="Y84" s="69" t="s">
        <v>522</v>
      </c>
      <c r="Z84" s="69" t="s">
        <v>235</v>
      </c>
    </row>
    <row r="85" spans="25:26" x14ac:dyDescent="0.15">
      <c r="Y85" s="69" t="s">
        <v>524</v>
      </c>
      <c r="Z85" s="69" t="s">
        <v>620</v>
      </c>
    </row>
    <row r="86" spans="25:26" x14ac:dyDescent="0.15">
      <c r="Y86" s="69" t="s">
        <v>527</v>
      </c>
      <c r="Z86" s="69" t="s">
        <v>621</v>
      </c>
    </row>
    <row r="87" spans="25:26" x14ac:dyDescent="0.15">
      <c r="Y87" s="69" t="s">
        <v>528</v>
      </c>
      <c r="Z87" s="69" t="s">
        <v>622</v>
      </c>
    </row>
    <row r="88" spans="25:26" x14ac:dyDescent="0.15">
      <c r="Y88" s="69" t="s">
        <v>530</v>
      </c>
      <c r="Z88" s="69" t="s">
        <v>623</v>
      </c>
    </row>
    <row r="89" spans="25:26" x14ac:dyDescent="0.15">
      <c r="Y89" s="69" t="s">
        <v>354</v>
      </c>
      <c r="Z89" s="69" t="s">
        <v>624</v>
      </c>
    </row>
    <row r="90" spans="25:26" x14ac:dyDescent="0.15">
      <c r="Y90" s="69" t="s">
        <v>532</v>
      </c>
      <c r="Z90" s="69" t="s">
        <v>625</v>
      </c>
    </row>
    <row r="91" spans="25:26" x14ac:dyDescent="0.15">
      <c r="Y91" s="69" t="s">
        <v>250</v>
      </c>
      <c r="Z91" s="69" t="s">
        <v>626</v>
      </c>
    </row>
    <row r="92" spans="25:26" x14ac:dyDescent="0.15">
      <c r="Y92" s="69" t="s">
        <v>492</v>
      </c>
      <c r="Z92" s="69" t="s">
        <v>555</v>
      </c>
    </row>
    <row r="93" spans="25:26" x14ac:dyDescent="0.15">
      <c r="Y93" s="69" t="s">
        <v>372</v>
      </c>
      <c r="Z93" s="69" t="s">
        <v>627</v>
      </c>
    </row>
    <row r="94" spans="25:26" x14ac:dyDescent="0.15">
      <c r="Y94" s="69" t="s">
        <v>158</v>
      </c>
      <c r="Z94" s="69" t="s">
        <v>619</v>
      </c>
    </row>
    <row r="95" spans="25:26" x14ac:dyDescent="0.15">
      <c r="Y95" s="69" t="s">
        <v>399</v>
      </c>
      <c r="Z95" s="69" t="s">
        <v>628</v>
      </c>
    </row>
    <row r="96" spans="25:26" x14ac:dyDescent="0.15">
      <c r="Y96" s="69" t="s">
        <v>77</v>
      </c>
      <c r="Z96" s="69" t="s">
        <v>629</v>
      </c>
    </row>
    <row r="97" spans="25:26" x14ac:dyDescent="0.15">
      <c r="Y97" s="69" t="s">
        <v>534</v>
      </c>
      <c r="Z97" s="69" t="s">
        <v>615</v>
      </c>
    </row>
    <row r="98" spans="25:26" x14ac:dyDescent="0.15">
      <c r="Y98" s="69" t="s">
        <v>318</v>
      </c>
      <c r="Z98" s="69" t="s">
        <v>630</v>
      </c>
    </row>
    <row r="99" spans="25:26" x14ac:dyDescent="0.15">
      <c r="Y99" s="69" t="s">
        <v>552</v>
      </c>
      <c r="Z99" s="69" t="s">
        <v>631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2021-05-25T03:12:15Z</cp:lastPrinted>
  <dcterms:created xsi:type="dcterms:W3CDTF">2012-03-13T00:50:25Z</dcterms:created>
  <dcterms:modified xsi:type="dcterms:W3CDTF">2021-09-02T11:46:36Z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2021-05-19T07:17:46Z</vt:filetime>
  </property>
</Properties>
</file>