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81902\Downloads\"/>
    </mc:Choice>
  </mc:AlternateContent>
  <xr:revisionPtr revIDLastSave="0" documentId="13_ncr:1_{E6784918-37AC-4D55-949B-5AF1CEC2A752}"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616" i="3"/>
  <c r="AY606" i="3"/>
  <c r="AY417" i="3"/>
  <c r="AY369" i="3"/>
  <c r="AY50"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<sst xmlns="http://schemas.openxmlformats.org/spreadsheetml/2006/main" count="2266" uniqueCount="693">
  <si>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</si>
  <si>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</si>
  <si>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</si>
  <si>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</si>
  <si>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</si>
  <si>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</si>
  <si>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</si>
  <si>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</si>
  <si>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</si>
  <si>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</si>
  <si>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</si>
  <si>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</si>
  <si>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</si>
  <si>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</si>
  <si>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</si>
  <si>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</si>
  <si>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</si>
  <si>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</si>
  <si>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</si>
  <si>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</si>
  <si>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</si>
  <si>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</si>
  <si>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</si>
  <si>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</si>
  <si>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</si>
  <si>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</si>
  <si>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</si>
  <si>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</si>
  <si>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</si>
  <si>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</si>
  <si>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</si>
  <si>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</si>
  <si>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</si>
  <si>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</si>
  <si>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</si>
  <si>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</si>
  <si>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</si>
  <si>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</si>
  <si>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</si>
  <si>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</si>
  <si>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</si>
  <si>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</si>
  <si>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</si>
  <si>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</si>
  <si>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</si>
  <si>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</si>
  <si>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</si>
  <si>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</si>
  <si>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</si>
  <si>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</si>
  <si>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</si>
  <si>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</si>
  <si>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</si>
  <si>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</si>
  <si>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</si>
  <si>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</si>
  <si>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</si>
  <si>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</si>
  <si>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</si>
  <si>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</si>
  <si>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</si>
  <si>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</si>
  <si>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</si>
  <si>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</si>
  <si>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</si>
  <si>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</si>
  <si>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</si>
  <si>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</si>
  <si>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</si>
  <si>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</si>
  <si>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</si>
  <si>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</si>
  <si>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</si>
  <si>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</si>
  <si>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</si>
  <si>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</si>
  <si>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</si>
  <si>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</si>
  <si>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</si>
  <si>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</si>
  <si>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</si>
  <si>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</si>
  <si>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</si>
  <si>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</si>
  <si>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</si>
  <si>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</si>
  <si>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</si>
  <si>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</si>
  <si>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</si>
  <si>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</si>
  <si>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</si>
  <si>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</si>
  <si>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</si>
  <si>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</si>
  <si>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</si>
  <si>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</si>
  <si>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</si>
  <si>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</si>
  <si>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</si>
  <si>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</si>
  <si>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</si>
  <si>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</si>
  <si>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</si>
  <si>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</si>
  <si>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</si>
  <si>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</si>
  <si>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</si>
  <si>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</si>
  <si>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</si>
  <si>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</si>
  <si>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</si>
  <si>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</si>
  <si>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</si>
  <si>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</si>
  <si>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</si>
  <si>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</si>
  <si>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</si>
  <si>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</si>
  <si>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</si>
  <si>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</si>
  <si>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</si>
  <si>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</si>
  <si>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</si>
  <si>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</si>
  <si>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</si>
  <si>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</si>
  <si>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</si>
  <si>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</si>
  <si>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</si>
  <si>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</si>
  <si>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</si>
  <si>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</si>
  <si>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</si>
  <si>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</si>
  <si>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</si>
  <si>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</si>
  <si>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</si>
  <si>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</si>
  <si>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</si>
  <si>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</si>
  <si>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</si>
  <si>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</si>
  <si>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</si>
  <si>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</si>
  <si>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</si>
  <si>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</si>
  <si>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</si>
  <si>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</si>
  <si>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</si>
  <si>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</si>
  <si>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</si>
  <si>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</si>
  <si>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</si>
  <si>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</si>
  <si>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</si>
  <si>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</si>
  <si>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</si>
  <si>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</si>
  <si>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</si>
  <si>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</si>
  <si>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</si>
  <si>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</si>
  <si>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</si>
  <si>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</si>
  <si>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</si>
  <si>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</si>
  <si>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</si>
  <si>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</si>
  <si>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</si>
  <si>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</si>
  <si>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</si>
  <si>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</si>
  <si>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</si>
  <si>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</si>
  <si>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</si>
  <si>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</si>
  <si>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</si>
  <si>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</si>
  <si>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</si>
  <si>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</si>
  <si>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</si>
  <si>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</si>
  <si>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</si>
  <si>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</si>
  <si>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</si>
  <si>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</si>
  <si>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</si>
  <si>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</si>
  <si>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</si>
  <si>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</si>
  <si>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</si>
  <si>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</si>
  <si>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</si>
  <si>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</si>
  <si>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</si>
  <si>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</si>
  <si>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</si>
  <si>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</si>
  <si>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</si>
  <si>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</si>
  <si>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</si>
  <si>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</si>
  <si>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</si>
  <si>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</si>
  <si>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</si>
  <si>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</si>
  <si>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</si>
  <si>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</si>
  <si>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</si>
  <si>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</si>
  <si>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</si>
  <si>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</si>
  <si>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</si>
  <si>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</si>
  <si>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</si>
  <si>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</si>
  <si>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</si>
  <si>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</si>
  <si>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</si>
  <si>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</si>
  <si>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</si>
  <si>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</si>
  <si>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</si>
  <si>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</si>
  <si>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</si>
  <si>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</si>
  <si>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</si>
  <si>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</si>
  <si>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</si>
  <si>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</si>
  <si>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</si>
  <si>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</si>
  <si>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</si>
  <si>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</si>
  <si>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</si>
  <si>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</si>
  <si>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</si>
  <si>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</si>
  <si>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</si>
  <si>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</si>
  <si>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</si>
  <si>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</si>
  <si>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</si>
  <si>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</si>
  <si>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</si>
  <si>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</si>
  <si>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</si>
  <si>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</si>
  <si>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</si>
  <si>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</si>
  <si>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</si>
  <si>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</si>
  <si>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</si>
  <si>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</si>
  <si>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</si>
  <si>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</si>
  <si>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</si>
  <si>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</si>
  <si>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</si>
  <si>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</si>
  <si>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</si>
  <si>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</si>
  <si>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</si>
  <si>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</si>
  <si>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</si>
  <si>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</si>
  <si>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</si>
  <si>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</si>
  <si>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</si>
  <si>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</si>
  <si>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</si>
  <si>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</si>
  <si>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</si>
  <si>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</si>
  <si>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</si>
  <si>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</si>
  <si>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</si>
  <si>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</si>
  <si>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</si>
  <si>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</si>
  <si>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</si>
  <si>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</si>
  <si>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</si>
  <si>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</si>
  <si>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</si>
  <si>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</si>
  <si>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</si>
  <si>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</si>
  <si>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</si>
  <si>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</si>
  <si>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</si>
  <si>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</si>
  <si>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</si>
  <si>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</si>
  <si>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</si>
  <si>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</si>
  <si>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</si>
  <si>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</si>
  <si>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</si>
  <si>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</si>
  <si>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</si>
  <si>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</si>
  <si>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</si>
  <si>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</si>
  <si>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</si>
  <si>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</si>
  <si>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</si>
  <si>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</si>
  <si>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</si>
  <si>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</si>
  <si>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</si>
  <si>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</si>
  <si>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</si>
  <si>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</si>
  <si>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</si>
  <si>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</si>
  <si>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</si>
  <si>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</si>
  <si>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</si>
  <si>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</si>
  <si>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</si>
  <si>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</si>
  <si>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</si>
  <si>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</si>
  <si>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</si>
  <si>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</si>
  <si>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</si>
  <si>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</si>
  <si>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</si>
  <si>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</si>
  <si>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</si>
  <si>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</si>
  <si>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</si>
  <si>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</si>
  <si>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</si>
  <si>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</si>
  <si>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</si>
  <si>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</si>
  <si>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</si>
  <si>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</si>
  <si>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</si>
  <si>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</si>
  <si>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</si>
  <si>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</si>
  <si>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</si>
  <si>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</si>
  <si>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</si>
  <si>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</si>
  <si>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</si>
  <si>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</si>
  <si>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</si>
  <si>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</si>
  <si>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</si>
  <si>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</si>
  <si>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</si>
  <si>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</si>
  <si>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</si>
  <si>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</si>
  <si>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</si>
  <si>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</si>
  <si>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</si>
  <si>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</si>
  <si>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</si>
  <si>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</si>
  <si>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</si>
  <si>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</si>
  <si>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</si>
  <si>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</si>
  <si>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</si>
  <si>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</si>
  <si>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</si>
  <si>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</si>
  <si>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</si>
  <si>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</si>
  <si>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</si>
  <si>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</si>
  <si>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</si>
  <si>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</si>
  <si>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</si>
  <si>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</si>
  <si>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</si>
  <si>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</si>
  <si>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</si>
  <si>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</si>
  <si>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</si>
  <si>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</si>
  <si>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</si>
  <si>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</si>
  <si>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</si>
  <si>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</si>
  <si>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</si>
  <si>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</si>
  <si>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</si>
  <si>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</si>
  <si>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</si>
  <si>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</si>
  <si>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</si>
  <si>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</si>
  <si>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</si>
  <si>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</si>
  <si>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</si>
  <si>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</si>
  <si>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</si>
  <si>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</si>
  <si>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</si>
  <si>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</si>
  <si>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</si>
  <si>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</si>
  <si>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</si>
  <si>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</si>
  <si>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</si>
  <si>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</si>
  <si>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</si>
  <si>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</si>
  <si>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</si>
  <si>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</si>
  <si>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</si>
  <si>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</si>
  <si>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</si>
  <si>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</si>
  <si>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</si>
  <si>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</si>
  <si>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</si>
  <si>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</si>
  <si>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</si>
  <si>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</si>
  <si>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</si>
  <si>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</si>
  <si>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</si>
  <si>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</si>
  <si>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</si>
  <si>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</si>
  <si>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</si>
  <si>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</si>
  <si>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</si>
  <si>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</si>
  <si>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</si>
  <si>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</si>
  <si>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</si>
  <si>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</si>
  <si>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</si>
  <si>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</si>
  <si>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</si>
  <si>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</si>
  <si>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</si>
  <si>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</si>
  <si>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</si>
  <si>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</si>
  <si>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</si>
  <si>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</si>
  <si>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</si>
  <si>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</si>
  <si>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</si>
  <si>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</si>
  <si>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</si>
  <si>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</si>
  <si>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</si>
  <si>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</si>
  <si>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</si>
  <si>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</si>
  <si>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</si>
  <si>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</si>
  <si>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</si>
  <si>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</si>
  <si>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</si>
  <si>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</si>
  <si>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</si>
  <si>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</si>
  <si>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</si>
  <si>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</si>
  <si>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</si>
  <si>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</si>
  <si>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</si>
  <si>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</si>
  <si>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</si>
  <si>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</si>
  <si>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</si>
  <si>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</si>
  <si>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</si>
  <si>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</si>
  <si>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</si>
  <si>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</si>
  <si>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</si>
  <si>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</si>
  <si>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</si>
  <si>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</si>
  <si>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</si>
  <si>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</si>
  <si>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</si>
  <si>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</si>
  <si>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</si>
  <si>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</si>
  <si>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</si>
  <si>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</si>
  <si>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</si>
  <si>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</si>
  <si>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</si>
  <si>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</si>
  <si>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</si>
  <si>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</si>
  <si>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</si>
  <si>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</si>
  <si>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</si>
  <si>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</si>
  <si>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</si>
  <si>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</si>
  <si>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</si>
  <si>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</si>
  <si>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</si>
  <si>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</si>
  <si>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</si>
  <si>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</si>
  <si>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</si>
  <si>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</si>
  <si>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</si>
  <si>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</si>
  <si>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</si>
  <si>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</si>
  <si>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</si>
  <si>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</si>
  <si>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</si>
  <si>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</si>
  <si>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</si>
  <si>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</si>
  <si>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</si>
  <si>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</si>
  <si>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</si>
  <si>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</si>
  <si>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</si>
  <si>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</si>
  <si>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</si>
  <si>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</si>
  <si>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</si>
  <si>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</si>
  <si>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</si>
  <si>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</si>
  <si>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</si>
  <si>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</si>
  <si>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</si>
  <si>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</si>
  <si>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</si>
  <si>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</si>
  <si>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</si>
  <si>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</si>
  <si>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</si>
  <si>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</si>
  <si>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</si>
  <si>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</si>
  <si>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</si>
  <si>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</si>
  <si>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</si>
  <si>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</si>
  <si>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</si>
  <si>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</si>
  <si>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</si>
  <si>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</si>
  <si>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</si>
  <si>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</si>
  <si>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</si>
  <si>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</si>
  <si>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</si>
  <si>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</si>
  <si>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</si>
  <si>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</si>
  <si>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</si>
  <si>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</si>
  <si>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</si>
  <si>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</si>
  <si>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</si>
  <si>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</si>
  <si>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</si>
  <si>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</si>
  <si>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</si>
  <si>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</si>
  <si>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</si>
  <si>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</si>
  <si>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</si>
  <si>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</si>
  <si>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</si>
  <si>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</si>
  <si>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</si>
  <si>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</si>
  <si>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</si>
  <si>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</si>
  <si>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</si>
  <si>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</si>
  <si>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</si>
  <si>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</si>
  <si>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</si>
  <si>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</si>
  <si>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</si>
  <si>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</si>
  <si>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</si>
  <si>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</si>
  <si>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</si>
  <si>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</si>
  <si>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</si>
  <si>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</si>
  <si>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</si>
  <si>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</si>
  <si>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</si>
  <si>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</si>
  <si>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</si>
  <si>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</si>
  <si>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</si>
  <si>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</si>
  <si>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</si>
  <si>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</si>
  <si>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</si>
  <si>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</si>
  <si>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</si>
  <si>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</si>
  <si>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</si>
  <si>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</si>
  <si>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</si>
  <si>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</si>
  <si>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</si>
  <si>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</si>
  <si>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</si>
  <si>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</si>
  <si>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</si>
  <si>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</si>
  <si>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</si>
  <si>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</si>
  <si>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</si>
  <si>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</si>
  <si>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</si>
  <si>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</si>
  <si>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</si>
  <si>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</si>
  <si>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水源地域対策基本問題調査費</t>
  </si>
  <si>
    <t>水管理・国土保全局　水資源部</t>
  </si>
  <si>
    <t>平成4年度</t>
  </si>
  <si>
    <t>終了予定なし</t>
  </si>
  <si>
    <t>水資源政策課</t>
  </si>
  <si>
    <t>水源地域対策特別措置法（昭和４８年法律第１１８号）第７条、同第１１条、同第１４条</t>
  </si>
  <si>
    <t>-</t>
  </si>
  <si>
    <t>　国民生活の維持に必要な水の安定供給、水害からの被害軽減など水源地域の保全は国における基本的な施策であり、ダム等の建設による水源地域の社会環境の変化に対して、水源地域対策特別措置法に基づく水源地域対策を着実に推進するとともに、水源地域の保全・地域活性化の活動を促すことを目的とする。</t>
  </si>
  <si>
    <t>　本事業は、水源地域対策特別措置法の適切な施行のため、職員による現地調査および地元関係者打合せ等を行う。また、地域の活動主体や活動支援に関わる専門家等が連携し、全国レベルの「情報共有の場」を設け、様々な知見や人材の共有を通して各地域に自立的な水源地域活性化活動を促す。</t>
  </si>
  <si>
    <t>水資源対策調査費</t>
  </si>
  <si>
    <t>職員旅費</t>
  </si>
  <si>
    <t>委員等旅費</t>
  </si>
  <si>
    <t>諸謝金</t>
  </si>
  <si>
    <t>令和3年度末に水源地域整備計画に基づく社会基盤整備事業の完了割合を90%まで進捗する。</t>
  </si>
  <si>
    <t>水源地域対策特別措置法に基づく水源地域整備計画（34ダム）に位置づけられた事業の総数を分母とし、そのうち完了した事業数を分子とした割合を指標とする。（単位：％）</t>
  </si>
  <si>
    <t>水源地域対策特別措置法に基づく水源地域として指定した地域数</t>
  </si>
  <si>
    <t>地域</t>
  </si>
  <si>
    <t>（執行額（Ｘ））／（水源地域対策特別措置法に基づく水源地域として指定した地域数（Ｙ））</t>
    <phoneticPr fontId="5"/>
  </si>
  <si>
    <t>万円／地域</t>
  </si>
  <si>
    <t>　　Ｘ　/　Ｙ</t>
    <phoneticPr fontId="5"/>
  </si>
  <si>
    <t>700万円／96地域</t>
  </si>
  <si>
    <t>2.良好な生活環境、自然環境の形成、バリアフリー社会の実現</t>
  </si>
  <si>
    <t>6.水資源の確保、水源地域活性化等を推進する</t>
  </si>
  <si>
    <t>水源地域整備計画に基づく社会基盤整備事業の完了割合</t>
  </si>
  <si>
    <t>135</t>
  </si>
  <si>
    <t>193</t>
  </si>
  <si>
    <t>207</t>
  </si>
  <si>
    <t>048</t>
  </si>
  <si>
    <t>043</t>
  </si>
  <si>
    <t>044</t>
  </si>
  <si>
    <t>053</t>
  </si>
  <si>
    <t>051</t>
  </si>
  <si>
    <t>○</t>
  </si>
  <si>
    <t>国交</t>
  </si>
  <si>
    <t>水資源地域における社会基盤整備事業の完了割合（国土交通省水管理・国土保全局調べ（令和3年5月）</t>
    <phoneticPr fontId="5"/>
  </si>
  <si>
    <t>600万円／96地域</t>
    <phoneticPr fontId="5"/>
  </si>
  <si>
    <t>700万円／97地域</t>
    <phoneticPr fontId="5"/>
  </si>
  <si>
    <t>-</t>
    <phoneticPr fontId="5"/>
  </si>
  <si>
    <t>有</t>
  </si>
  <si>
    <t>無</t>
  </si>
  <si>
    <t>‐</t>
  </si>
  <si>
    <t>　国民生活の維持に必要な水の安定供給、水害からの被害軽減を担う水源地域の振興を目的としており、国民や社会のニーズを反映している。</t>
    <rPh sb="19" eb="21">
      <t>スイガイ</t>
    </rPh>
    <rPh sb="24" eb="26">
      <t>ヒガイ</t>
    </rPh>
    <rPh sb="26" eb="28">
      <t>ケイゲン</t>
    </rPh>
    <rPh sb="29" eb="30">
      <t>ニナ</t>
    </rPh>
    <phoneticPr fontId="5"/>
  </si>
  <si>
    <t>　国民生活の維持に必要な水の安定供給、水害からの被害軽減を担う水源地域の振興は、国における基本的かつ、全国を対象とした施策であり国の関与が必要である。</t>
    <rPh sb="29" eb="30">
      <t>ニナ</t>
    </rPh>
    <phoneticPr fontId="5"/>
  </si>
  <si>
    <t>　国民生活の維持に必要な水の安定供給、水害からの被害軽減を担う水源地域の振興は、優先度の高い事業である。</t>
    <rPh sb="29" eb="30">
      <t>ニナ</t>
    </rPh>
    <phoneticPr fontId="5"/>
  </si>
  <si>
    <t>　業務発注については、総合評価落札方式により競争性・透明性を高めた契約手続を行っているところである。</t>
  </si>
  <si>
    <t>　単位当たりコストは、十分低い水準となっており、妥当である。</t>
  </si>
  <si>
    <t>　水源地域振興に関連し、かつ真に必要なものに限定している。</t>
  </si>
  <si>
    <t>　業務発注については、総合評価落札方式により競争性・透明性を高めた契約手続により行っているところである。</t>
  </si>
  <si>
    <t>　成果実績は着実に向上しているが、事業主体である関係地方公共団体の財政状況やダム建設事業の影響を受けている。</t>
  </si>
  <si>
    <t>　現在の手段により、十分低いコストで実施できている。</t>
  </si>
  <si>
    <t>　概ね見込みに見合った活動実績となっている。</t>
  </si>
  <si>
    <t>　成果は、定期的に実施するヒアリング等を通じて水源地域対策に取り組む地方公共団体等に対する助言や、水源地域整備計画策定時に活用している。</t>
  </si>
  <si>
    <t>令和2年度水源地域の課題と情報発信に関する調査業務</t>
    <rPh sb="0" eb="2">
      <t>レイワ</t>
    </rPh>
    <phoneticPr fontId="5"/>
  </si>
  <si>
    <t>中央開発（株）</t>
  </si>
  <si>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</si>
  <si>
    <t>400万円／97地域</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</si>
  <si>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</si>
  <si>
    <t>　水源地域における社会基盤整備事業の完了割合は、令和2年度末で82％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rPh sb="24" eb="26">
      <t>レイワ</t>
    </rPh>
    <phoneticPr fontId="5"/>
  </si>
  <si>
    <t>自発的・持続的な水源地域活性化という目的を達成するため、地域づくり活動主体やその支援に関わる専門家等が必要な情報・知見等を持って活動できるよう、優良事例の横展開など全国レベルの情報共有をより一層効果的・効率的に進めるよう努めるべき。</t>
    <rPh sb="0" eb="3">
      <t>ジハツテキ</t>
    </rPh>
    <rPh sb="4" eb="7">
      <t>ジゾクテキ</t>
    </rPh>
    <rPh sb="8" eb="10">
      <t>スイゲン</t>
    </rPh>
    <rPh sb="10" eb="12">
      <t>チイキ</t>
    </rPh>
    <rPh sb="12" eb="15">
      <t>カッセイカ</t>
    </rPh>
    <rPh sb="18" eb="20">
      <t>モクテキ</t>
    </rPh>
    <rPh sb="21" eb="23">
      <t>タッセイ</t>
    </rPh>
    <rPh sb="28" eb="30">
      <t>チイキ</t>
    </rPh>
    <rPh sb="33" eb="35">
      <t>カツドウ</t>
    </rPh>
    <rPh sb="35" eb="37">
      <t>シュタイ</t>
    </rPh>
    <rPh sb="40" eb="42">
      <t>シエン</t>
    </rPh>
    <rPh sb="43" eb="44">
      <t>カカ</t>
    </rPh>
    <rPh sb="46" eb="49">
      <t>センモンカ</t>
    </rPh>
    <rPh sb="49" eb="50">
      <t>トウ</t>
    </rPh>
    <rPh sb="51" eb="53">
      <t>ヒツヨウ</t>
    </rPh>
    <rPh sb="54" eb="56">
      <t>ジョウホウ</t>
    </rPh>
    <rPh sb="57" eb="59">
      <t>チケン</t>
    </rPh>
    <rPh sb="59" eb="60">
      <t>トウ</t>
    </rPh>
    <rPh sb="61" eb="62">
      <t>モ</t>
    </rPh>
    <rPh sb="64" eb="66">
      <t>カツドウ</t>
    </rPh>
    <rPh sb="72" eb="74">
      <t>ユウリョウ</t>
    </rPh>
    <rPh sb="74" eb="76">
      <t>ジレイ</t>
    </rPh>
    <rPh sb="77" eb="78">
      <t>ヨコ</t>
    </rPh>
    <rPh sb="78" eb="80">
      <t>テンカイ</t>
    </rPh>
    <rPh sb="82" eb="84">
      <t>ゼンコク</t>
    </rPh>
    <rPh sb="88" eb="90">
      <t>ジョウホウ</t>
    </rPh>
    <rPh sb="90" eb="92">
      <t>キョウユウ</t>
    </rPh>
    <rPh sb="95" eb="97">
      <t>イッソウ</t>
    </rPh>
    <rPh sb="97" eb="100">
      <t>コウカテキ</t>
    </rPh>
    <rPh sb="101" eb="104">
      <t>コウリツテキ</t>
    </rPh>
    <rPh sb="105" eb="106">
      <t>スス</t>
    </rPh>
    <rPh sb="110" eb="111">
      <t>ツト</t>
    </rPh>
    <phoneticPr fontId="5"/>
  </si>
  <si>
    <t>課長　石川　亨</t>
    <rPh sb="3" eb="5">
      <t>イシカワ</t>
    </rPh>
    <rPh sb="6" eb="7">
      <t>トオル</t>
    </rPh>
    <phoneticPr fontId="5"/>
  </si>
  <si>
    <t>-</t>
    <phoneticPr fontId="5"/>
  </si>
  <si>
    <t>執行等改善</t>
  </si>
  <si>
    <t>水源地域対策特別措置法の施行事務、水源地域における地域づくりの活動主体間の連携、情報共有の場の運用を引き続き効率的に行っていく。加えて、地方移住への国民の意識・行動変容等を踏まえ、水源地域の施策ニーズの調査を行い、水源地域整備計画に位置づけられる事業の見直しを検討する。</t>
    <rPh sb="33" eb="35">
      <t>シュタイ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</si>
</sst>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85389</xdr:colOff>
      <xdr:row>754</xdr:row>
      <xdr:rowOff>51928</xdr:rowOff>
    </xdr:from>
    <xdr:to>
      <xdr:col>35</xdr:col>
      <xdr:colOff>174140</xdr:colOff>
      <xdr:row>754</xdr:row>
      <xdr:rowOff>51928</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046327" y="39342553"/>
          <a:ext cx="2073126"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25</xdr:col>
      <xdr:colOff>86712</xdr:colOff>
      <xdr:row>752</xdr:row>
      <xdr:rowOff>52226</xdr:rowOff>
    </xdr:from>
    <xdr:to>
      <xdr:col>25</xdr:col>
      <xdr:colOff>87008</xdr:colOff>
      <xdr:row>758</xdr:row>
      <xdr:rowOff>64829</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6" idx="2"/>
        </xdr:cNvCxnSpPr>
      </xdr:nvCxnSpPr>
      <xdr:spPr>
        <a:xfrm flipH="1">
          <a:off x="4849212" y="38859797"/>
          <a:ext cx="296" cy="213531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21</xdr:col>
      <xdr:colOff>8698</xdr:colOff>
      <xdr:row>748</xdr:row>
      <xdr:rowOff>40821</xdr:rowOff>
    </xdr:from>
    <xdr:to>
      <xdr:col>30</xdr:col>
      <xdr:colOff>534</xdr:colOff>
      <xdr:row>752</xdr:row>
      <xdr:rowOff>52226</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842511" y="38371009"/>
          <a:ext cx="1634898" cy="1432217"/>
          <a:chOff x="4021667" y="35871636"/>
          <a:chExt cx="1809750" cy="1401148"/>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21667" y="36580719"/>
            <a:ext cx="1799166"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4030569" y="36575809"/>
            <a:ext cx="1800848"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54427</xdr:colOff>
      <xdr:row>758</xdr:row>
      <xdr:rowOff>64829</xdr:rowOff>
    </xdr:from>
    <xdr:to>
      <xdr:col>30</xdr:col>
      <xdr:colOff>132601</xdr:colOff>
      <xdr:row>759</xdr:row>
      <xdr:rowOff>37410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023177" y="40784204"/>
          <a:ext cx="2062549" cy="329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8698</xdr:colOff>
      <xdr:row>759</xdr:row>
      <xdr:rowOff>60777</xdr:rowOff>
    </xdr:from>
    <xdr:to>
      <xdr:col>30</xdr:col>
      <xdr:colOff>128984</xdr:colOff>
      <xdr:row>763</xdr:row>
      <xdr:rowOff>272143</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3842511" y="42304152"/>
          <a:ext cx="1763348" cy="1632179"/>
          <a:chOff x="4021666" y="39713385"/>
          <a:chExt cx="1940510" cy="1699199"/>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021666" y="40422466"/>
            <a:ext cx="1940510" cy="99011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・水源地域における課題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等に関する調査</a:t>
            </a:r>
            <a:b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・水源地域からの情報発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信手法等に関する調査</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231353" y="39713385"/>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030569" y="40417558"/>
            <a:ext cx="1800848" cy="9950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34</xdr:col>
      <xdr:colOff>182700</xdr:colOff>
      <xdr:row>753</xdr:row>
      <xdr:rowOff>50950</xdr:rowOff>
    </xdr:from>
    <xdr:to>
      <xdr:col>43</xdr:col>
      <xdr:colOff>165634</xdr:colOff>
      <xdr:row>757</xdr:row>
      <xdr:rowOff>62355</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89825" y="40159138"/>
          <a:ext cx="1625997" cy="1432217"/>
          <a:chOff x="4030569" y="35871636"/>
          <a:chExt cx="1800848" cy="1401148"/>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231353" y="36580719"/>
            <a:ext cx="1390970"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4030569" y="36575809"/>
            <a:ext cx="1800848"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48" zoomScale="96" zoomScaleNormal="75" zoomScaleSheetLayoutView="96" zoomScalePageLayoutView="85" workbookViewId="0">
      <selection activeCell="W29" sqref="W29:AC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663</v>
      </c>
      <c r="AK2" s="191"/>
      <c r="AL2" s="191"/>
      <c r="AM2" s="191"/>
      <c r="AN2" s="83" t="s">
        <v>325</v>
      </c>
      <c r="AO2" s="191">
        <v>20</v>
      </c>
      <c r="AP2" s="191"/>
      <c r="AQ2" s="191"/>
      <c r="AR2" s="84" t="s">
        <v>628</v>
      </c>
      <c r="AS2" s="192">
        <v>49</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689</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8</v>
      </c>
      <c r="Q13" s="149"/>
      <c r="R13" s="149"/>
      <c r="S13" s="149"/>
      <c r="T13" s="149"/>
      <c r="U13" s="149"/>
      <c r="V13" s="150"/>
      <c r="W13" s="148">
        <v>6</v>
      </c>
      <c r="X13" s="149"/>
      <c r="Y13" s="149"/>
      <c r="Z13" s="149"/>
      <c r="AA13" s="149"/>
      <c r="AB13" s="149"/>
      <c r="AC13" s="150"/>
      <c r="AD13" s="148">
        <v>5</v>
      </c>
      <c r="AE13" s="149"/>
      <c r="AF13" s="149"/>
      <c r="AG13" s="149"/>
      <c r="AH13" s="149"/>
      <c r="AI13" s="149"/>
      <c r="AJ13" s="150"/>
      <c r="AK13" s="148">
        <v>7</v>
      </c>
      <c r="AL13" s="149"/>
      <c r="AM13" s="149"/>
      <c r="AN13" s="149"/>
      <c r="AO13" s="149"/>
      <c r="AP13" s="149"/>
      <c r="AQ13" s="150"/>
      <c r="AR13" s="145">
        <v>6</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690</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8</v>
      </c>
      <c r="Q18" s="155"/>
      <c r="R18" s="155"/>
      <c r="S18" s="155"/>
      <c r="T18" s="155"/>
      <c r="U18" s="155"/>
      <c r="V18" s="156"/>
      <c r="W18" s="154">
        <f>SUM(W13:AC17)</f>
        <v>6</v>
      </c>
      <c r="X18" s="155"/>
      <c r="Y18" s="155"/>
      <c r="Z18" s="155"/>
      <c r="AA18" s="155"/>
      <c r="AB18" s="155"/>
      <c r="AC18" s="156"/>
      <c r="AD18" s="154">
        <f>SUM(AD13:AJ17)</f>
        <v>5</v>
      </c>
      <c r="AE18" s="155"/>
      <c r="AF18" s="155"/>
      <c r="AG18" s="155"/>
      <c r="AH18" s="155"/>
      <c r="AI18" s="155"/>
      <c r="AJ18" s="156"/>
      <c r="AK18" s="154">
        <f>SUM(AK13:AQ17)</f>
        <v>7</v>
      </c>
      <c r="AL18" s="155"/>
      <c r="AM18" s="155"/>
      <c r="AN18" s="155"/>
      <c r="AO18" s="155"/>
      <c r="AP18" s="155"/>
      <c r="AQ18" s="156"/>
      <c r="AR18" s="154">
        <f>SUM(AR13:AX17)</f>
        <v>6</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7</v>
      </c>
      <c r="Q19" s="149"/>
      <c r="R19" s="149"/>
      <c r="S19" s="149"/>
      <c r="T19" s="149"/>
      <c r="U19" s="149"/>
      <c r="V19" s="150"/>
      <c r="W19" s="148">
        <v>6</v>
      </c>
      <c r="X19" s="149"/>
      <c r="Y19" s="149"/>
      <c r="Z19" s="149"/>
      <c r="AA19" s="149"/>
      <c r="AB19" s="149"/>
      <c r="AC19" s="150"/>
      <c r="AD19" s="148">
        <v>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0.875</v>
      </c>
      <c r="Q20" s="520"/>
      <c r="R20" s="520"/>
      <c r="S20" s="520"/>
      <c r="T20" s="520"/>
      <c r="U20" s="520"/>
      <c r="V20" s="520"/>
      <c r="W20" s="520">
        <f t="shared" ref="W20" si="0">IF(W18=0, "-", SUM(W19)/W18)</f>
        <v>1</v>
      </c>
      <c r="X20" s="520"/>
      <c r="Y20" s="520"/>
      <c r="Z20" s="520"/>
      <c r="AA20" s="520"/>
      <c r="AB20" s="520"/>
      <c r="AC20" s="520"/>
      <c r="AD20" s="520">
        <f t="shared" ref="AD20" si="1">IF(AD18=0, "-", SUM(AD19)/AD18)</f>
        <v>0.8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5" t="s">
        <v>274</v>
      </c>
      <c r="H21" s="906"/>
      <c r="I21" s="906"/>
      <c r="J21" s="906"/>
      <c r="K21" s="906"/>
      <c r="L21" s="906"/>
      <c r="M21" s="906"/>
      <c r="N21" s="906"/>
      <c r="O21" s="906"/>
      <c r="P21" s="520">
        <f>IF(P19=0, "-", SUM(P19)/SUM(P13,P14))</f>
        <v>0.875</v>
      </c>
      <c r="Q21" s="520"/>
      <c r="R21" s="520"/>
      <c r="S21" s="520"/>
      <c r="T21" s="520"/>
      <c r="U21" s="520"/>
      <c r="V21" s="520"/>
      <c r="W21" s="520">
        <f t="shared" ref="W21" si="2">IF(W19=0, "-", SUM(W19)/SUM(W13,W14))</f>
        <v>1</v>
      </c>
      <c r="X21" s="520"/>
      <c r="Y21" s="520"/>
      <c r="Z21" s="520"/>
      <c r="AA21" s="520"/>
      <c r="AB21" s="520"/>
      <c r="AC21" s="520"/>
      <c r="AD21" s="520">
        <f t="shared" ref="AD21" si="3">IF(AD19=0, "-", SUM(AD19)/SUM(AD13,AD14))</f>
        <v>0.8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639</v>
      </c>
      <c r="H23" s="118"/>
      <c r="I23" s="118"/>
      <c r="J23" s="118"/>
      <c r="K23" s="118"/>
      <c r="L23" s="118"/>
      <c r="M23" s="118"/>
      <c r="N23" s="118"/>
      <c r="O23" s="119"/>
      <c r="P23" s="145">
        <v>4</v>
      </c>
      <c r="Q23" s="146"/>
      <c r="R23" s="146"/>
      <c r="S23" s="146"/>
      <c r="T23" s="146"/>
      <c r="U23" s="146"/>
      <c r="V23" s="147"/>
      <c r="W23" s="145">
        <v>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641</v>
      </c>
      <c r="H25" s="121"/>
      <c r="I25" s="121"/>
      <c r="J25" s="121"/>
      <c r="K25" s="121"/>
      <c r="L25" s="121"/>
      <c r="M25" s="121"/>
      <c r="N25" s="121"/>
      <c r="O25" s="122"/>
      <c r="P25" s="148">
        <v>1</v>
      </c>
      <c r="Q25" s="149"/>
      <c r="R25" s="149"/>
      <c r="S25" s="149"/>
      <c r="T25" s="149"/>
      <c r="U25" s="149"/>
      <c r="V25" s="150"/>
      <c r="W25" s="148">
        <v>0.7</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t="s">
        <v>642</v>
      </c>
      <c r="H26" s="121"/>
      <c r="I26" s="121"/>
      <c r="J26" s="121"/>
      <c r="K26" s="121"/>
      <c r="L26" s="121"/>
      <c r="M26" s="121"/>
      <c r="N26" s="121"/>
      <c r="O26" s="122"/>
      <c r="P26" s="148">
        <v>1</v>
      </c>
      <c r="Q26" s="149"/>
      <c r="R26" s="149"/>
      <c r="S26" s="149"/>
      <c r="T26" s="149"/>
      <c r="U26" s="149"/>
      <c r="V26" s="150"/>
      <c r="W26" s="148">
        <v>0.3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7</v>
      </c>
      <c r="Q29" s="149"/>
      <c r="R29" s="149"/>
      <c r="S29" s="149"/>
      <c r="T29" s="149"/>
      <c r="U29" s="149"/>
      <c r="V29" s="150"/>
      <c r="W29" s="196">
        <f>AR13</f>
        <v>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37.5" customHeight="1" x14ac:dyDescent="0.2">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290</v>
      </c>
      <c r="AC32" s="532"/>
      <c r="AD32" s="532"/>
      <c r="AE32" s="348">
        <v>75</v>
      </c>
      <c r="AF32" s="349"/>
      <c r="AG32" s="349"/>
      <c r="AH32" s="349"/>
      <c r="AI32" s="348">
        <v>78</v>
      </c>
      <c r="AJ32" s="349"/>
      <c r="AK32" s="349"/>
      <c r="AL32" s="349"/>
      <c r="AM32" s="348">
        <v>82</v>
      </c>
      <c r="AN32" s="349"/>
      <c r="AO32" s="349"/>
      <c r="AP32" s="349"/>
      <c r="AQ32" s="151" t="s">
        <v>636</v>
      </c>
      <c r="AR32" s="152"/>
      <c r="AS32" s="152"/>
      <c r="AT32" s="153"/>
      <c r="AU32" s="349" t="s">
        <v>636</v>
      </c>
      <c r="AV32" s="349"/>
      <c r="AW32" s="349"/>
      <c r="AX32" s="350"/>
    </row>
    <row r="33" spans="1:51" ht="37.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90</v>
      </c>
      <c r="AF33" s="349"/>
      <c r="AG33" s="349"/>
      <c r="AH33" s="349"/>
      <c r="AI33" s="348">
        <v>90</v>
      </c>
      <c r="AJ33" s="349"/>
      <c r="AK33" s="349"/>
      <c r="AL33" s="349"/>
      <c r="AM33" s="348">
        <v>90</v>
      </c>
      <c r="AN33" s="349"/>
      <c r="AO33" s="349"/>
      <c r="AP33" s="349"/>
      <c r="AQ33" s="151" t="s">
        <v>667</v>
      </c>
      <c r="AR33" s="152"/>
      <c r="AS33" s="152"/>
      <c r="AT33" s="153"/>
      <c r="AU33" s="349">
        <v>90</v>
      </c>
      <c r="AV33" s="349"/>
      <c r="AW33" s="349"/>
      <c r="AX33" s="350"/>
    </row>
    <row r="34" spans="1:51" ht="37.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83</v>
      </c>
      <c r="AF34" s="349"/>
      <c r="AG34" s="349"/>
      <c r="AH34" s="349"/>
      <c r="AI34" s="348">
        <v>87</v>
      </c>
      <c r="AJ34" s="349"/>
      <c r="AK34" s="349"/>
      <c r="AL34" s="349"/>
      <c r="AM34" s="348">
        <v>91</v>
      </c>
      <c r="AN34" s="349"/>
      <c r="AO34" s="349"/>
      <c r="AP34" s="349"/>
      <c r="AQ34" s="151" t="s">
        <v>636</v>
      </c>
      <c r="AR34" s="152"/>
      <c r="AS34" s="152"/>
      <c r="AT34" s="153"/>
      <c r="AU34" s="349" t="s">
        <v>636</v>
      </c>
      <c r="AV34" s="349"/>
      <c r="AW34" s="349"/>
      <c r="AX34" s="350"/>
    </row>
    <row r="35" spans="1:51" ht="23.25" customHeight="1" x14ac:dyDescent="0.2">
      <c r="A35" s="878" t="s">
        <v>299</v>
      </c>
      <c r="B35" s="879"/>
      <c r="C35" s="879"/>
      <c r="D35" s="879"/>
      <c r="E35" s="879"/>
      <c r="F35" s="880"/>
      <c r="G35" s="884" t="s">
        <v>664</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8" t="s">
        <v>299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8" t="s">
        <v>299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2">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8" t="s">
        <v>299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2">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8" t="s">
        <v>299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2">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7" t="s">
        <v>133</v>
      </c>
      <c r="AV65" s="957"/>
      <c r="AW65" s="957"/>
      <c r="AX65" s="958"/>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9"/>
      <c r="AY66">
        <f>$AY$65</f>
        <v>0</v>
      </c>
    </row>
    <row r="67" spans="1:51" ht="23.25" hidden="1" customHeight="1" x14ac:dyDescent="0.2">
      <c r="A67" s="830"/>
      <c r="B67" s="831"/>
      <c r="C67" s="831"/>
      <c r="D67" s="831"/>
      <c r="E67" s="831"/>
      <c r="F67" s="832"/>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289</v>
      </c>
      <c r="AC67" s="932"/>
      <c r="AD67" s="932"/>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289</v>
      </c>
      <c r="AC68" s="955"/>
      <c r="AD68" s="955"/>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290</v>
      </c>
      <c r="AC69" s="956"/>
      <c r="AD69" s="956"/>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20" t="s">
        <v>187</v>
      </c>
      <c r="H70" s="921"/>
      <c r="I70" s="921"/>
      <c r="J70" s="921"/>
      <c r="K70" s="921"/>
      <c r="L70" s="921"/>
      <c r="M70" s="921"/>
      <c r="N70" s="921"/>
      <c r="O70" s="921"/>
      <c r="P70" s="921"/>
      <c r="Q70" s="921"/>
      <c r="R70" s="921"/>
      <c r="S70" s="921"/>
      <c r="T70" s="921"/>
      <c r="U70" s="921"/>
      <c r="V70" s="921"/>
      <c r="W70" s="924" t="s">
        <v>288</v>
      </c>
      <c r="X70" s="925"/>
      <c r="Y70" s="930" t="s">
        <v>12</v>
      </c>
      <c r="Z70" s="930"/>
      <c r="AA70" s="931"/>
      <c r="AB70" s="932" t="s">
        <v>289</v>
      </c>
      <c r="AC70" s="932"/>
      <c r="AD70" s="932"/>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289</v>
      </c>
      <c r="AC71" s="955"/>
      <c r="AD71" s="955"/>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290</v>
      </c>
      <c r="AC72" s="956"/>
      <c r="AD72" s="956"/>
      <c r="AE72" s="356"/>
      <c r="AF72" s="357"/>
      <c r="AG72" s="357"/>
      <c r="AH72" s="357"/>
      <c r="AI72" s="356"/>
      <c r="AJ72" s="357"/>
      <c r="AK72" s="357"/>
      <c r="AL72" s="357"/>
      <c r="AM72" s="356"/>
      <c r="AN72" s="357"/>
      <c r="AO72" s="357"/>
      <c r="AP72" s="919"/>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3" t="s">
        <v>302</v>
      </c>
      <c r="B78" s="894"/>
      <c r="C78" s="894"/>
      <c r="D78" s="894"/>
      <c r="E78" s="891" t="s">
        <v>249</v>
      </c>
      <c r="F78" s="892"/>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7" t="s">
        <v>336</v>
      </c>
      <c r="AR100" s="908"/>
      <c r="AS100" s="908"/>
      <c r="AT100" s="909"/>
      <c r="AU100" s="907" t="s">
        <v>460</v>
      </c>
      <c r="AV100" s="908"/>
      <c r="AW100" s="908"/>
      <c r="AX100" s="910"/>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v>96</v>
      </c>
      <c r="AF101" s="343"/>
      <c r="AG101" s="343"/>
      <c r="AH101" s="343"/>
      <c r="AI101" s="343">
        <v>96</v>
      </c>
      <c r="AJ101" s="343"/>
      <c r="AK101" s="343"/>
      <c r="AL101" s="343"/>
      <c r="AM101" s="343">
        <v>97</v>
      </c>
      <c r="AN101" s="343"/>
      <c r="AO101" s="343"/>
      <c r="AP101" s="343"/>
      <c r="AQ101" s="343" t="s">
        <v>667</v>
      </c>
      <c r="AR101" s="343"/>
      <c r="AS101" s="343"/>
      <c r="AT101" s="343"/>
      <c r="AU101" s="348" t="s">
        <v>667</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v>96</v>
      </c>
      <c r="AF102" s="343"/>
      <c r="AG102" s="343"/>
      <c r="AH102" s="343"/>
      <c r="AI102" s="343">
        <v>96</v>
      </c>
      <c r="AJ102" s="343"/>
      <c r="AK102" s="343"/>
      <c r="AL102" s="343"/>
      <c r="AM102" s="343">
        <v>97</v>
      </c>
      <c r="AN102" s="343"/>
      <c r="AO102" s="343"/>
      <c r="AP102" s="343"/>
      <c r="AQ102" s="343">
        <v>97</v>
      </c>
      <c r="AR102" s="343"/>
      <c r="AS102" s="343"/>
      <c r="AT102" s="343"/>
      <c r="AU102" s="356">
        <v>97</v>
      </c>
      <c r="AV102" s="357"/>
      <c r="AW102" s="357"/>
      <c r="AX102" s="911"/>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7</v>
      </c>
      <c r="AF116" s="343"/>
      <c r="AG116" s="343"/>
      <c r="AH116" s="343"/>
      <c r="AI116" s="343">
        <v>6</v>
      </c>
      <c r="AJ116" s="343"/>
      <c r="AK116" s="343"/>
      <c r="AL116" s="343"/>
      <c r="AM116" s="343">
        <v>4</v>
      </c>
      <c r="AN116" s="343"/>
      <c r="AO116" s="343"/>
      <c r="AP116" s="343"/>
      <c r="AQ116" s="348">
        <v>7</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665</v>
      </c>
      <c r="AJ117" s="291"/>
      <c r="AK117" s="291"/>
      <c r="AL117" s="291"/>
      <c r="AM117" s="291" t="s">
        <v>685</v>
      </c>
      <c r="AN117" s="291"/>
      <c r="AO117" s="291"/>
      <c r="AP117" s="291"/>
      <c r="AQ117" s="291" t="s">
        <v>666</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4" t="s">
        <v>324</v>
      </c>
      <c r="B130" s="972"/>
      <c r="C130" s="971" t="s">
        <v>188</v>
      </c>
      <c r="D130" s="972"/>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5"/>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2">
      <c r="A134" s="975"/>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75</v>
      </c>
      <c r="AF134" s="152"/>
      <c r="AG134" s="152"/>
      <c r="AH134" s="152"/>
      <c r="AI134" s="251">
        <v>78</v>
      </c>
      <c r="AJ134" s="152"/>
      <c r="AK134" s="152"/>
      <c r="AL134" s="152"/>
      <c r="AM134" s="251">
        <v>82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2">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636</v>
      </c>
      <c r="AF135" s="152"/>
      <c r="AG135" s="152"/>
      <c r="AH135" s="152"/>
      <c r="AI135" s="251" t="s">
        <v>636</v>
      </c>
      <c r="AJ135" s="152"/>
      <c r="AK135" s="152"/>
      <c r="AL135" s="152"/>
      <c r="AM135" s="251" t="s">
        <v>636</v>
      </c>
      <c r="AN135" s="152"/>
      <c r="AO135" s="152"/>
      <c r="AP135" s="152"/>
      <c r="AQ135" s="251" t="s">
        <v>636</v>
      </c>
      <c r="AR135" s="867"/>
      <c r="AS135" s="867"/>
      <c r="AT135" s="868"/>
      <c r="AU135" s="251">
        <v>90</v>
      </c>
      <c r="AV135" s="152"/>
      <c r="AW135" s="152"/>
      <c r="AX135" s="193"/>
      <c r="AY135">
        <f t="shared" si="13"/>
        <v>1</v>
      </c>
    </row>
    <row r="136" spans="1:51" ht="18.75" hidden="1" customHeight="1" x14ac:dyDescent="0.2">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3.5" customHeight="1" x14ac:dyDescent="0.2">
      <c r="A188" s="975"/>
      <c r="B188" s="238"/>
      <c r="C188" s="237"/>
      <c r="D188" s="238"/>
      <c r="E188" s="175" t="s">
        <v>684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3.5" customHeight="1" thickBot="1" x14ac:dyDescent="0.25">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5"/>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7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2">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2">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5"/>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5"/>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5"/>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5"/>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5"/>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5"/>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5"/>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5"/>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5"/>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3.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6" t="s">
        <v>662</v>
      </c>
      <c r="AE702" s="877"/>
      <c r="AF702" s="877"/>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43.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662</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43.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662</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662</v>
      </c>
      <c r="AE705" s="717"/>
      <c r="AF705" s="71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670</v>
      </c>
      <c r="AE708" s="652"/>
      <c r="AF708" s="652"/>
      <c r="AG708" s="507" t="s">
        <v>667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662</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670</v>
      </c>
      <c r="AE710" s="170"/>
      <c r="AF710" s="170"/>
      <c r="AG710" s="648" t="s">
        <v>636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662</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670</v>
      </c>
      <c r="AE712" s="567"/>
      <c r="AF712" s="567"/>
      <c r="AG712" s="575" t="s">
        <v>636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662</v>
      </c>
      <c r="AE714" s="573"/>
      <c r="AF714" s="574"/>
      <c r="AG714" s="673" t="s">
        <v>677</v>
      </c>
      <c r="AH714" s="674"/>
      <c r="AI714" s="674"/>
      <c r="AJ714" s="674"/>
      <c r="AK714" s="674"/>
      <c r="AL714" s="674"/>
      <c r="AM714" s="674"/>
      <c r="AN714" s="674"/>
      <c r="AO714" s="674"/>
      <c r="AP714" s="674"/>
      <c r="AQ714" s="674"/>
      <c r="AR714" s="674"/>
      <c r="AS714" s="674"/>
      <c r="AT714" s="674"/>
      <c r="AU714" s="674"/>
      <c r="AV714" s="674"/>
      <c r="AW714" s="674"/>
      <c r="AX714" s="675"/>
    </row>
    <row r="715" spans="1:50" ht="43.5"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662</v>
      </c>
      <c r="AE715" s="652"/>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662</v>
      </c>
      <c r="AE716" s="740"/>
      <c r="AF716" s="740"/>
      <c r="AG716" s="648" t="s">
        <v>679</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662</v>
      </c>
      <c r="AE717" s="170"/>
      <c r="AF717" s="170"/>
      <c r="AG717" s="648" t="s">
        <v>680</v>
      </c>
      <c r="AH717" s="649"/>
      <c r="AI717" s="649"/>
      <c r="AJ717" s="649"/>
      <c r="AK717" s="649"/>
      <c r="AL717" s="649"/>
      <c r="AM717" s="649"/>
      <c r="AN717" s="649"/>
      <c r="AO717" s="649"/>
      <c r="AP717" s="649"/>
      <c r="AQ717" s="649"/>
      <c r="AR717" s="649"/>
      <c r="AS717" s="649"/>
      <c r="AT717" s="649"/>
      <c r="AU717" s="649"/>
      <c r="AV717" s="649"/>
      <c r="AW717" s="649"/>
      <c r="AX717" s="650"/>
    </row>
    <row r="718" spans="1:50" ht="43.5"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662</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670</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9"/>
      <c r="D721" s="900"/>
      <c r="E721" s="900"/>
      <c r="F721" s="901"/>
      <c r="G721" s="917"/>
      <c r="H721" s="918"/>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79.5" customHeight="1" x14ac:dyDescent="0.2">
      <c r="A726" s="602" t="s">
        <v>47</v>
      </c>
      <c r="B726" s="603"/>
      <c r="C726" s="424" t="s">
        <v>52</v>
      </c>
      <c r="D726" s="562"/>
      <c r="E726" s="562"/>
      <c r="F726" s="563"/>
      <c r="G726" s="778" t="s">
        <v>687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79.5" customHeight="1" thickBot="1" x14ac:dyDescent="0.25">
      <c r="A727" s="604"/>
      <c r="B727" s="605"/>
      <c r="C727" s="679" t="s">
        <v>56</v>
      </c>
      <c r="D727" s="680"/>
      <c r="E727" s="680"/>
      <c r="F727" s="681"/>
      <c r="G727" s="776" t="s">
        <v>686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136</v>
      </c>
      <c r="B731" s="600"/>
      <c r="C731" s="600"/>
      <c r="D731" s="600"/>
      <c r="E731" s="601"/>
      <c r="F731" s="664" t="s">
        <v>688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691</v>
      </c>
      <c r="B733" s="600"/>
      <c r="C733" s="600"/>
      <c r="D733" s="600"/>
      <c r="E733" s="601"/>
      <c r="F733" s="747" t="s">
        <v>692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629</v>
      </c>
      <c r="F746" s="98"/>
      <c r="G746" s="98"/>
      <c r="H746" s="85" t="str">
        <f>IF(E746="","","-")</f>
        <v>-</v>
      </c>
      <c r="I746" s="98"/>
      <c r="J746" s="98"/>
      <c r="K746" s="85" t="str">
        <f>IF(I746="","","-")</f>
        <v/>
      </c>
      <c r="L746" s="89">
        <v>48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629</v>
      </c>
      <c r="F747" s="98"/>
      <c r="G747" s="98"/>
      <c r="H747" s="85" t="str">
        <f>IF(E747="","","-")</f>
        <v>-</v>
      </c>
      <c r="I747" s="98"/>
      <c r="J747" s="98"/>
      <c r="K747" s="85" t="str">
        <f>IF(I747="","","-")</f>
        <v/>
      </c>
      <c r="L747" s="89">
        <v>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5.25" customHeight="1" x14ac:dyDescent="0.2">
      <c r="A789" s="537"/>
      <c r="B789" s="744"/>
      <c r="C789" s="744"/>
      <c r="D789" s="744"/>
      <c r="E789" s="744"/>
      <c r="F789" s="745"/>
      <c r="G789" s="430" t="s">
        <v>639</v>
      </c>
      <c r="H789" s="431"/>
      <c r="I789" s="431"/>
      <c r="J789" s="431"/>
      <c r="K789" s="432"/>
      <c r="L789" s="433" t="s">
        <v>682</v>
      </c>
      <c r="M789" s="434"/>
      <c r="N789" s="434"/>
      <c r="O789" s="434"/>
      <c r="P789" s="434"/>
      <c r="Q789" s="434"/>
      <c r="R789" s="434"/>
      <c r="S789" s="434"/>
      <c r="T789" s="434"/>
      <c r="U789" s="434"/>
      <c r="V789" s="434"/>
      <c r="W789" s="434"/>
      <c r="X789" s="435"/>
      <c r="Y789" s="436">
        <v>3</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3.5" customHeight="1" x14ac:dyDescent="0.2">
      <c r="A845" s="386">
        <v>1</v>
      </c>
      <c r="B845" s="386">
        <v>1</v>
      </c>
      <c r="C845" s="400" t="s">
        <v>683</v>
      </c>
      <c r="D845" s="400"/>
      <c r="E845" s="400"/>
      <c r="F845" s="400"/>
      <c r="G845" s="400"/>
      <c r="H845" s="400"/>
      <c r="I845" s="400"/>
      <c r="J845" s="401">
        <v>5011101012993</v>
      </c>
      <c r="K845" s="402"/>
      <c r="L845" s="402"/>
      <c r="M845" s="402"/>
      <c r="N845" s="402"/>
      <c r="O845" s="402"/>
      <c r="P845" s="406" t="s">
        <v>682</v>
      </c>
      <c r="Q845" s="302"/>
      <c r="R845" s="302"/>
      <c r="S845" s="302"/>
      <c r="T845" s="302"/>
      <c r="U845" s="302"/>
      <c r="V845" s="302"/>
      <c r="W845" s="302"/>
      <c r="X845" s="302"/>
      <c r="Y845" s="303">
        <v>3</v>
      </c>
      <c r="Z845" s="304"/>
      <c r="AA845" s="304"/>
      <c r="AB845" s="305"/>
      <c r="AC845" s="307" t="s">
        <v>292</v>
      </c>
      <c r="AD845" s="308"/>
      <c r="AE845" s="308"/>
      <c r="AF845" s="308"/>
      <c r="AG845" s="308"/>
      <c r="AH845" s="403">
        <v>1</v>
      </c>
      <c r="AI845" s="404"/>
      <c r="AJ845" s="404"/>
      <c r="AK845" s="404"/>
      <c r="AL845" s="311">
        <v>98.6</v>
      </c>
      <c r="AM845" s="312"/>
      <c r="AN845" s="312"/>
      <c r="AO845" s="313"/>
      <c r="AP845" s="306" t="s">
        <v>667</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265</v>
      </c>
      <c r="AM1106" s="939"/>
      <c r="AN1106" s="939"/>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hidden="1" customHeight="1" x14ac:dyDescent="0.2">
      <c r="A1110" s="386">
        <v>1</v>
      </c>
      <c r="B1110" s="386">
        <v>1</v>
      </c>
      <c r="C1110" s="874"/>
      <c r="D1110" s="874"/>
      <c r="E1110" s="873"/>
      <c r="F1110" s="873"/>
      <c r="G1110" s="873"/>
      <c r="H1110" s="873"/>
      <c r="I1110" s="873"/>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3:AX13 P15:AC17 AK15:AX15 AK16:AQ17 AD14:AJ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Q134:AQ135 AU134:AU135 AM134:AM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森口裕輔</cp:lastModifiedBy>
  <cp:lastPrinted>2021-04-26T05:34:17Z</cp:lastPrinted>
  <dcterms:created xsi:type="dcterms:W3CDTF">2012-03-13T00:50:25Z</dcterms:created>
  <dcterms:modified xsi:type="dcterms:W3CDTF">2021-08-26T01:23:15Z</dcterms:modified>
</cp:coreProperties>
</file>