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ThisWorkbook" defaultThemeVersion="124226"/>
  <mc:AlternateContent xmlns:mc="http://schemas.openxmlformats.org/markup-compatibility/2006">
    <mc:Choice Requires="x15">
      <x15ac:absPath xmlns:x15ac="http://schemas.microsoft.com/office/spreadsheetml/2010/11/ac" url="Z:\調整係関係\01_行政部費概算要求\R4概算要求関係\行政事業レビュー\210823【最終公表】\03_回答 - コピー\"/>
    </mc:Choice>
  </mc:AlternateContent>
  <xr:revisionPtr revIDLastSave="0" documentId="13_ncr:1_{81E4A860-3C21-44BB-A388-B294A6A7311B}" xr6:coauthVersionLast="36" xr6:coauthVersionMax="36" xr10:uidLastSave="{00000000-0000-0000-0000-000000000000}"/>
  <bookViews>
    <workbookView xWindow="0" yWindow="0" windowWidth="19200" windowHeight="6855" xr2:uid="{00000000-000D-0000-FFFF-FFFF00000000}"/>
  </bookViews>
  <sheets>
    <sheet name="行政事業レビューシート" sheetId="3" r:id="rId1"/>
    <sheet name="入力規則等" sheetId="4" r:id="rId2"/>
  </sheets>
  <definedNames>
    <definedName name="_xlnm.Print_Area" localSheetId="0">行政事業レビューシート!$A$1:$AX$1137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616" i="3"/>
  <c r="AY645" i="3"/>
  <c r="AY417"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<sst xmlns="http://schemas.openxmlformats.org/spreadsheetml/2006/main" count="2312" uniqueCount="685">
  <si>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</si>
  <si>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</si>
  <si>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</si>
  <si>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</si>
  <si>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</si>
  <si>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</si>
  <si>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</si>
  <si>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</si>
  <si>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</si>
  <si>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</si>
  <si>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</si>
  <si>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</si>
  <si>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</si>
  <si>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</si>
  <si>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</si>
  <si>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</si>
  <si>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</si>
  <si>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</si>
  <si>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</si>
  <si>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</si>
  <si>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</si>
  <si>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</si>
  <si>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</si>
  <si>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</si>
  <si>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</si>
  <si>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</si>
  <si>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</si>
  <si>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</si>
  <si>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</si>
  <si>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</si>
  <si>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</si>
  <si>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</si>
  <si>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</si>
  <si>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</si>
  <si>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</si>
  <si>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</si>
  <si>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</si>
  <si>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</si>
  <si>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</si>
  <si>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</si>
  <si>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</si>
  <si>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</si>
  <si>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</si>
  <si>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</si>
  <si>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</si>
  <si>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</si>
  <si>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</si>
  <si>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</si>
  <si>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</si>
  <si>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</si>
  <si>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</si>
  <si>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</si>
  <si>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</si>
  <si>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</si>
  <si>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</si>
  <si>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</si>
  <si>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</si>
  <si>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</si>
  <si>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</si>
  <si>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</si>
  <si>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</si>
  <si>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</si>
  <si>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</si>
  <si>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</si>
  <si>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</si>
  <si>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</si>
  <si>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</si>
  <si>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</si>
  <si>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</si>
  <si>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</si>
  <si>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</si>
  <si>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</si>
  <si>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</si>
  <si>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</si>
  <si>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</si>
  <si>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</si>
  <si>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</si>
  <si>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</si>
  <si>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</si>
  <si>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</si>
  <si>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</si>
  <si>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</si>
  <si>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</si>
  <si>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</si>
  <si>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</si>
  <si>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</si>
  <si>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</si>
  <si>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</si>
  <si>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</si>
  <si>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</si>
  <si>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</si>
  <si>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</si>
  <si>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</si>
  <si>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</si>
  <si>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</si>
  <si>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</si>
  <si>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</si>
  <si>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</si>
  <si>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</si>
  <si>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</si>
  <si>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</si>
  <si>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</si>
  <si>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</si>
  <si>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</si>
  <si>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</si>
  <si>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</si>
  <si>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</si>
  <si>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</si>
  <si>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</si>
  <si>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</si>
  <si>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</si>
  <si>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</si>
  <si>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</si>
  <si>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</si>
  <si>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</si>
  <si>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</si>
  <si>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</si>
  <si>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</si>
  <si>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</si>
  <si>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</si>
  <si>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</si>
  <si>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</si>
  <si>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</si>
  <si>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</si>
  <si>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</si>
  <si>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</si>
  <si>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</si>
  <si>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</si>
  <si>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</si>
  <si>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</si>
  <si>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</si>
  <si>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</si>
  <si>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</si>
  <si>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</si>
  <si>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</si>
  <si>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</si>
  <si>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</si>
  <si>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</si>
  <si>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</si>
  <si>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</si>
  <si>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</si>
  <si>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</si>
  <si>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</si>
  <si>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</si>
  <si>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</si>
  <si>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</si>
  <si>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</si>
  <si>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</si>
  <si>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</si>
  <si>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</si>
  <si>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</si>
  <si>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</si>
  <si>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</si>
  <si>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</si>
  <si>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</si>
  <si>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</si>
  <si>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</si>
  <si>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</si>
  <si>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</si>
  <si>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</si>
  <si>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</si>
  <si>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</si>
  <si>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</si>
  <si>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</si>
  <si>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</si>
  <si>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</si>
  <si>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</si>
  <si>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</si>
  <si>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</si>
  <si>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</si>
  <si>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</si>
  <si>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</si>
  <si>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</si>
  <si>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</si>
  <si>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</si>
  <si>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</si>
  <si>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</si>
  <si>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</si>
  <si>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</si>
  <si>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</si>
  <si>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</si>
  <si>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</si>
  <si>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</si>
  <si>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</si>
  <si>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</si>
  <si>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</si>
  <si>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</si>
  <si>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</si>
  <si>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</si>
  <si>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</si>
  <si>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</si>
  <si>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</si>
  <si>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</si>
  <si>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</si>
  <si>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</si>
  <si>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</si>
  <si>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</si>
  <si>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</si>
  <si>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</si>
  <si>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</si>
  <si>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</si>
  <si>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</si>
  <si>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</si>
  <si>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</si>
  <si>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</si>
  <si>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</si>
  <si>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</si>
  <si>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</si>
  <si>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</si>
  <si>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</si>
  <si>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</si>
  <si>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</si>
  <si>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</si>
  <si>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</si>
  <si>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</si>
  <si>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</si>
  <si>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</si>
  <si>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</si>
  <si>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</si>
  <si>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</si>
  <si>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</si>
  <si>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</si>
  <si>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</si>
  <si>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</si>
  <si>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</si>
  <si>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</si>
  <si>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</si>
  <si>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</si>
  <si>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</si>
  <si>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</si>
  <si>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</si>
  <si>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</si>
  <si>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</si>
  <si>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</si>
  <si>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</si>
  <si>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</si>
  <si>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</si>
  <si>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</si>
  <si>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</si>
  <si>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</si>
  <si>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</si>
  <si>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</si>
  <si>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</si>
  <si>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</si>
  <si>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</si>
  <si>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</si>
  <si>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</si>
  <si>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</si>
  <si>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</si>
  <si>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</si>
  <si>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</si>
  <si>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</si>
  <si>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</si>
  <si>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</si>
  <si>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</si>
  <si>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</si>
  <si>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</si>
  <si>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</si>
  <si>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</si>
  <si>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</si>
  <si>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</si>
  <si>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</si>
  <si>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</si>
  <si>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</si>
  <si>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</si>
  <si>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</si>
  <si>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</si>
  <si>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</si>
  <si>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</si>
  <si>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</si>
  <si>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</si>
  <si>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</si>
  <si>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</si>
  <si>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</si>
  <si>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</si>
  <si>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</si>
  <si>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</si>
  <si>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</si>
  <si>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</si>
  <si>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</si>
  <si>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</si>
  <si>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</si>
  <si>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</si>
  <si>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</si>
  <si>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</si>
  <si>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</si>
  <si>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</si>
  <si>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</si>
  <si>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</si>
  <si>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</si>
  <si>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</si>
  <si>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</si>
  <si>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</si>
  <si>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</si>
  <si>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</si>
  <si>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</si>
  <si>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</si>
  <si>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</si>
  <si>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</si>
  <si>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</si>
  <si>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</si>
  <si>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</si>
  <si>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</si>
  <si>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</si>
  <si>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</si>
  <si>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</si>
  <si>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</si>
  <si>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</si>
  <si>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</si>
  <si>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</si>
  <si>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</si>
  <si>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</si>
  <si>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</si>
  <si>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</si>
  <si>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</si>
  <si>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</si>
  <si>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</si>
  <si>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</si>
  <si>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</si>
  <si>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</si>
  <si>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</si>
  <si>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</si>
  <si>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</si>
  <si>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</si>
  <si>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</si>
  <si>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</si>
  <si>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</si>
  <si>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</si>
  <si>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</si>
  <si>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</si>
  <si>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</si>
  <si>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</si>
  <si>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</si>
  <si>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</si>
  <si>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</si>
  <si>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</si>
  <si>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</si>
  <si>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</si>
  <si>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</si>
  <si>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</si>
  <si>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</si>
  <si>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</si>
  <si>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</si>
  <si>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</si>
  <si>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</si>
  <si>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</si>
  <si>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</si>
  <si>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</si>
  <si>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</si>
  <si>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</si>
  <si>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</si>
  <si>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</si>
  <si>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</si>
  <si>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</si>
  <si>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</si>
  <si>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</si>
  <si>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</si>
  <si>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</si>
  <si>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</si>
  <si>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</si>
  <si>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</si>
  <si>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</si>
  <si>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</si>
  <si>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</si>
  <si>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</si>
  <si>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</si>
  <si>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</si>
  <si>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</si>
  <si>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</si>
  <si>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</si>
  <si>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</si>
  <si>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</si>
  <si>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</si>
  <si>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</si>
  <si>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</si>
  <si>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</si>
  <si>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</si>
  <si>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</si>
  <si>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</si>
  <si>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</si>
  <si>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</si>
  <si>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</si>
  <si>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</si>
  <si>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</si>
  <si>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</si>
  <si>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</si>
  <si>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</si>
  <si>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</si>
  <si>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</si>
  <si>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</si>
  <si>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</si>
  <si>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</si>
  <si>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</si>
  <si>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</si>
  <si>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</si>
  <si>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</si>
  <si>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</si>
  <si>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</si>
  <si>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</si>
  <si>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</si>
  <si>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</si>
  <si>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</si>
  <si>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</si>
  <si>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</si>
  <si>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</si>
  <si>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</si>
  <si>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</si>
  <si>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</si>
  <si>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</si>
  <si>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</si>
  <si>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</si>
  <si>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</si>
  <si>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</si>
  <si>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</si>
  <si>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</si>
  <si>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</si>
  <si>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</si>
  <si>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</si>
  <si>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</si>
  <si>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</si>
  <si>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</si>
  <si>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</si>
  <si>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</si>
  <si>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</si>
  <si>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</si>
  <si>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</si>
  <si>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</si>
  <si>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</si>
  <si>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</si>
  <si>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</si>
  <si>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</si>
  <si>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</si>
  <si>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</si>
  <si>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</si>
  <si>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</si>
  <si>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</si>
  <si>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</si>
  <si>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</si>
  <si>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</si>
  <si>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</si>
  <si>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</si>
  <si>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</si>
  <si>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</si>
  <si>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</si>
  <si>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</si>
  <si>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</si>
  <si>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</si>
  <si>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</si>
  <si>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</si>
  <si>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</si>
  <si>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</si>
  <si>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</si>
  <si>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</si>
  <si>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</si>
  <si>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</si>
  <si>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</si>
  <si>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</si>
  <si>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</si>
  <si>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</si>
  <si>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</si>
  <si>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</si>
  <si>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</si>
  <si>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</si>
  <si>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</si>
  <si>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</si>
  <si>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</si>
  <si>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</si>
  <si>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</si>
  <si>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</si>
  <si>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</si>
  <si>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</si>
  <si>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</si>
  <si>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</si>
  <si>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</si>
  <si>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</si>
  <si>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</si>
  <si>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</si>
  <si>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</si>
  <si>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</si>
  <si>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</si>
  <si>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</si>
  <si>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</si>
  <si>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</si>
  <si>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</si>
  <si>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</si>
  <si>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</si>
  <si>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</si>
  <si>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</si>
  <si>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</si>
  <si>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</si>
  <si>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</si>
  <si>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</si>
  <si>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</si>
  <si>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</si>
  <si>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</si>
  <si>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</si>
  <si>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</si>
  <si>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</si>
  <si>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</si>
  <si>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</si>
  <si>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</si>
  <si>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</si>
  <si>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</si>
  <si>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</si>
  <si>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</si>
  <si>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</si>
  <si>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</si>
  <si>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</si>
  <si>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</si>
  <si>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</si>
  <si>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</si>
  <si>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</si>
  <si>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</si>
  <si>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</si>
  <si>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</si>
  <si>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</si>
  <si>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</si>
  <si>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</si>
  <si>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</si>
  <si>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</si>
  <si>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</si>
  <si>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</si>
  <si>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</si>
  <si>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</si>
  <si>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</si>
  <si>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</si>
  <si>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</si>
  <si>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</si>
  <si>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</si>
  <si>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</si>
  <si>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</si>
  <si>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</si>
  <si>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</si>
  <si>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</si>
  <si>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</si>
  <si>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</si>
  <si>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</si>
  <si>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</si>
  <si>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</si>
  <si>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</si>
  <si>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</si>
  <si>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</si>
  <si>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</si>
  <si>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</si>
  <si>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</si>
  <si>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</si>
  <si>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</si>
  <si>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</si>
  <si>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</si>
  <si>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</si>
  <si>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</si>
  <si>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</si>
  <si>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</si>
  <si>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</si>
  <si>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</si>
  <si>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</si>
  <si>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</si>
  <si>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</si>
  <si>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</si>
  <si>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</si>
  <si>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</si>
  <si>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</si>
  <si>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</si>
  <si>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</si>
  <si>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</si>
  <si>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</si>
  <si>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</si>
  <si>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</si>
  <si>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</si>
  <si>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</si>
  <si>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</si>
  <si>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</si>
  <si>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</si>
  <si>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</si>
  <si>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</si>
  <si>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</si>
  <si>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</si>
  <si>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</si>
  <si>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</si>
  <si>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</si>
  <si>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</si>
  <si>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</si>
  <si>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</si>
  <si>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</si>
  <si>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</si>
  <si>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</si>
  <si>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</si>
  <si>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</si>
  <si>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</si>
  <si>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</si>
  <si>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</si>
  <si>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</si>
  <si>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</si>
  <si>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</si>
  <si>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</si>
  <si>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</si>
  <si>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</si>
  <si>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</si>
  <si>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</si>
  <si>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</si>
  <si>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</si>
  <si>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</si>
  <si>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</si>
  <si>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</si>
  <si>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</si>
  <si>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</si>
  <si>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</si>
  <si>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</si>
  <si>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</si>
  <si>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</si>
  <si>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</si>
  <si>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</si>
  <si>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</si>
  <si>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</si>
  <si>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</si>
  <si>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</si>
  <si>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</si>
  <si>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</si>
  <si>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</si>
  <si>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</si>
  <si>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</si>
  <si>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</si>
  <si>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</si>
  <si>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</si>
  <si>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</si>
  <si>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</si>
  <si>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</si>
  <si>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</si>
  <si>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</si>
  <si>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緑地等による都市環境改善効果の定量的評価手法に関する研究</t>
  </si>
  <si>
    <t>国土技術政策総合研究所</t>
  </si>
  <si>
    <t>室長　石井 儀光</t>
  </si>
  <si>
    <t>平成30年度</t>
  </si>
  <si>
    <t>令和2年度</t>
  </si>
  <si>
    <t>都市研究部 都市開発研究室</t>
  </si>
  <si>
    <t>-</t>
  </si>
  <si>
    <t>都市緑地法等の一部を改正する法律（平成２９年６月）</t>
  </si>
  <si>
    <t>都市の緑の総量が大幅に減少している状況において、緑の効用を効果的に発揮させるために、「緑の質」に着目して、都市の緑地等の多面的な効果を定量的に評価する手法を開発し、緑の保全・創出による良好な都市環境の形成を支援する。</t>
  </si>
  <si>
    <t>　都市の緑の総量の大幅な減少により、都市環境の改善に寄与する緑の効用が大幅に低下している中、地球温暖化等により都市環境問題は厳しさを増している。本研究は、少なくなった緑の効用を効果的に発揮させ都市環境の改善を図るために、都市の緑の状況を、総量だけでなく効果の違いを把握できる「緑の質」に着目して広域的に調査する手法を開発し、その緑の多面的な効用を定量的に評価する技術を開発する。これにより、都市緑地法等による施策展開の推進基盤の充実を図り、地方公共団体による緑の保全・創出による良好な都市環境の形成を支援するものである。</t>
  </si>
  <si>
    <t>令和2年度までに、定量的な評価に基づく緑地の保全・創出計画のためのマニュアル案1本を作成する</t>
  </si>
  <si>
    <t>定量的な評価に基づく緑地の保全・創出計画のためのマニュアル案の数</t>
  </si>
  <si>
    <t>本</t>
  </si>
  <si>
    <t>国土技術政策総合研究所調べ</t>
  </si>
  <si>
    <t>緑地等による都市環境改善効果の定量的評価手法に関する研究項目の終了件数</t>
  </si>
  <si>
    <t>執行額（百万円）／　緑地等による都市環境改善効果の定量的評価手法に関する研究項目　　　　　　　　　　　　　　　　</t>
    <phoneticPr fontId="5"/>
  </si>
  <si>
    <t>百万円/件</t>
  </si>
  <si>
    <t>17百万円/2</t>
  </si>
  <si>
    <t>16百万円/3</t>
  </si>
  <si>
    <t>11 ICTの利活用及び技術研究開発の推進</t>
  </si>
  <si>
    <t>41 技術研究開発を推進する</t>
  </si>
  <si>
    <t>目標を達成した技術研究開発の割合</t>
  </si>
  <si>
    <t>%</t>
  </si>
  <si>
    <t>新30-0054</t>
  </si>
  <si>
    <t>新30-0052</t>
  </si>
  <si>
    <t>○</t>
  </si>
  <si>
    <t>A.朝日航洋株式会社</t>
    <phoneticPr fontId="5"/>
  </si>
  <si>
    <t>役務費</t>
  </si>
  <si>
    <t>緑視率調査の高度化に関する調査業務</t>
  </si>
  <si>
    <t>朝日航洋株式会社</t>
  </si>
  <si>
    <t>緑化による延焼遅延効果のシミュレーションに関する業務</t>
  </si>
  <si>
    <t>株式会社ハオ技術コンサルタント事務所</t>
  </si>
  <si>
    <t>-</t>
    <phoneticPr fontId="5"/>
  </si>
  <si>
    <t>国土交通省</t>
    <phoneticPr fontId="5"/>
  </si>
  <si>
    <t>B.</t>
    <phoneticPr fontId="5"/>
  </si>
  <si>
    <t>百万円未満</t>
    <rPh sb="0" eb="3">
      <t>ヒャクマンエン</t>
    </rPh>
    <rPh sb="3" eb="5">
      <t>ミマン</t>
    </rPh>
    <phoneticPr fontId="5"/>
  </si>
  <si>
    <t>国交</t>
    <rPh sb="0" eb="2">
      <t>コッコウ</t>
    </rPh>
    <phoneticPr fontId="5"/>
  </si>
  <si>
    <t>令和2年度で事業終了</t>
    <phoneticPr fontId="5"/>
  </si>
  <si>
    <t>-</t>
    <phoneticPr fontId="5"/>
  </si>
  <si>
    <t>国土交通省が実施している技術研究開発課題を効果的・効率的に推進することに資する。</t>
    <phoneticPr fontId="5"/>
  </si>
  <si>
    <t>無</t>
  </si>
  <si>
    <t>‐</t>
  </si>
  <si>
    <t>見込み通りの成果実績を上げている。</t>
    <phoneticPr fontId="5"/>
  </si>
  <si>
    <t>見込み通りの研究項目を実施した。</t>
    <phoneticPr fontId="5"/>
  </si>
  <si>
    <t>類似業務等を参考にしてコスト水準の妥当性を確認している。</t>
    <phoneticPr fontId="5"/>
  </si>
  <si>
    <t>事業に必要な経費のみに支出している。</t>
    <phoneticPr fontId="5"/>
  </si>
  <si>
    <t>地方公共団体の協力を得て必要なデータを効率的に収集するなどの工夫を行っている。</t>
    <phoneticPr fontId="5"/>
  </si>
  <si>
    <t>調査内容が専門的かつ高度であることから、第三者機関である技術提案評価審査会に諮ったうえで、支出先を選定しており、妥当性や競争性の確保に努めている。</t>
    <phoneticPr fontId="5"/>
  </si>
  <si>
    <t>近年厳しさを増す都市環境問題に対し、都市緑地法に基づく施策ツールを用いてより的確に対応していくためには、緑の多面的な効果を定量的に評価にするための調査研究の推進が必要であり、本事業の優先度は高い。</t>
    <phoneticPr fontId="5"/>
  </si>
  <si>
    <t>都市緑地法に基づく良好な都市環境の形成は国の課題である。また、地方公共団体を支援する関係マニュアル類を整備し知見・技術力が集積した国が実施することが効率的である。</t>
    <phoneticPr fontId="5"/>
  </si>
  <si>
    <t>近年、都市緑地等は減少、都市環境が悪化傾向にあり、対策の強化を図ることは社会のニーズを的確に反映している。</t>
    <phoneticPr fontId="5"/>
  </si>
  <si>
    <t>14百万円/2</t>
    <rPh sb="2" eb="5">
      <t>ヒャクマンエン</t>
    </rPh>
    <phoneticPr fontId="5"/>
  </si>
  <si>
    <t>・本事業は、外部有識者による評価委員会において「事前評価」を受け、都市気候の変化や都市空間の変容等により緑の必要度が高まっている中、緑の質・量の両者を総合的に評価する手法を開発するタイムリーかつ重要な研究であり国土技術政策総合研究所において実施すべきと評価された。
・研究成果の利用主体である地方公共団体と意見交換を行い、本研究の成果が実効性のあるものとなるように留意して技術開発を実施した。</t>
    <phoneticPr fontId="5"/>
  </si>
  <si>
    <t>本事業は令和２年度で事業完了に伴い終了。事業の成果が有効活用されるよう努められたい。</t>
    <phoneticPr fontId="5"/>
  </si>
  <si>
    <t>終了予定</t>
  </si>
  <si>
    <t>予定通り令和２年度事業終了。事業の成果が有効活用されるよう努めていく。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</si>
</sst>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32</xdr:col>
      <xdr:colOff>130699</xdr:colOff>
      <xdr:row>750</xdr:row>
      <xdr:rowOff>254058</xdr:rowOff>
    </xdr:from>
    <xdr:to>
      <xdr:col>46</xdr:col>
      <xdr:colOff>10783</xdr:colOff>
      <xdr:row>754</xdr:row>
      <xdr:rowOff>292408</xdr:rowOff>
    </xdr:to>
    <xdr:sp macro="" textlink="">
      <xdr:nvSpPr>
        <xdr:cNvPr id="2" name="大かっこ 1">
          <a:extLst>
            <a:ext uri="{FF2B5EF4-FFF2-40B4-BE49-F238E27FC236}">
              <a16:creationId xmlns:a16="http://schemas.microsoft.com/office/drawing/2014/main" id="{41902286-87F9-45FF-B2C7-27A2D5D5680A}"/>
            </a:ext>
          </a:extLst>
        </xdr:cNvPr>
        <xdr:cNvSpPr/>
      </xdr:nvSpPr>
      <xdr:spPr>
        <a:xfrm>
          <a:off x="6780881" y="39116058"/>
          <a:ext cx="2789538" cy="14699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150440</xdr:colOff>
      <xdr:row>758</xdr:row>
      <xdr:rowOff>30392</xdr:rowOff>
    </xdr:from>
    <xdr:to>
      <xdr:col>32</xdr:col>
      <xdr:colOff>166656</xdr:colOff>
      <xdr:row>764</xdr:row>
      <xdr:rowOff>280191</xdr:rowOff>
    </xdr:to>
    <xdr:grpSp>
      <xdr:nvGrpSpPr>
        <xdr:cNvPr id="15" name="契約方式２線">
          <a:extLst>
            <a:ext uri="{FF2B5EF4-FFF2-40B4-BE49-F238E27FC236}">
              <a16:creationId xmlns:a16="http://schemas.microsoft.com/office/drawing/2014/main" id="{303CC969-3C44-4B1C-888B-A83029265336}"/>
            </a:ext>
          </a:extLst>
        </xdr:cNvPr>
        <xdr:cNvGrpSpPr/>
      </xdr:nvGrpSpPr>
      <xdr:grpSpPr>
        <a:xfrm>
          <a:off x="3150815" y="41749892"/>
          <a:ext cx="3416641" cy="2364349"/>
          <a:chOff x="3354265" y="236000925"/>
          <a:chExt cx="3413465" cy="2378455"/>
        </a:xfrm>
      </xdr:grpSpPr>
      <xdr:cxnSp macro="">
        <xdr:nvCxnSpPr>
          <xdr:cNvPr id="16" name="直線コネクタ 15">
            <a:extLst>
              <a:ext uri="{FF2B5EF4-FFF2-40B4-BE49-F238E27FC236}">
                <a16:creationId xmlns:a16="http://schemas.microsoft.com/office/drawing/2014/main" id="{D2646ABC-526E-4171-87EA-5D8377E05225}"/>
              </a:ext>
            </a:extLst>
          </xdr:cNvPr>
          <xdr:cNvCxnSpPr/>
        </xdr:nvCxnSpPr>
        <xdr:spPr>
          <a:xfrm>
            <a:off x="3354265" y="236000925"/>
            <a:ext cx="0" cy="2377494"/>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17" name="直線矢印コネクタ 16">
            <a:extLst>
              <a:ext uri="{FF2B5EF4-FFF2-40B4-BE49-F238E27FC236}">
                <a16:creationId xmlns:a16="http://schemas.microsoft.com/office/drawing/2014/main" id="{94AA2E9D-1812-4465-A898-C22469537D2C}"/>
              </a:ext>
            </a:extLst>
          </xdr:cNvPr>
          <xdr:cNvCxnSpPr/>
        </xdr:nvCxnSpPr>
        <xdr:spPr>
          <a:xfrm>
            <a:off x="3354265" y="238379380"/>
            <a:ext cx="341346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oneCellAnchor>
    <xdr:from>
      <xdr:col>32</xdr:col>
      <xdr:colOff>120721</xdr:colOff>
      <xdr:row>764</xdr:row>
      <xdr:rowOff>650999</xdr:rowOff>
    </xdr:from>
    <xdr:ext cx="3013362" cy="507940"/>
    <xdr:sp macro="" textlink="">
      <xdr:nvSpPr>
        <xdr:cNvPr id="18" name="契約方式２大かっこ">
          <a:extLst>
            <a:ext uri="{FF2B5EF4-FFF2-40B4-BE49-F238E27FC236}">
              <a16:creationId xmlns:a16="http://schemas.microsoft.com/office/drawing/2014/main" id="{E1263CD9-0128-4CF7-B5A9-754F13D653CC}"/>
            </a:ext>
          </a:extLst>
        </xdr:cNvPr>
        <xdr:cNvSpPr/>
      </xdr:nvSpPr>
      <xdr:spPr>
        <a:xfrm>
          <a:off x="6521521" y="44989874"/>
          <a:ext cx="3013362" cy="5079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mn-lt"/>
              <a:ea typeface="+mn-ea"/>
              <a:cs typeface="+mn-cs"/>
            </a:rPr>
            <a:t>延焼シミュレーションプログラムを用いて樹木等による延焼遅延効果のシミュレーションを実施</a:t>
          </a:r>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33</xdr:col>
      <xdr:colOff>32852</xdr:colOff>
      <xdr:row>763</xdr:row>
      <xdr:rowOff>262204</xdr:rowOff>
    </xdr:from>
    <xdr:to>
      <xdr:col>46</xdr:col>
      <xdr:colOff>31250</xdr:colOff>
      <xdr:row>764</xdr:row>
      <xdr:rowOff>641402</xdr:rowOff>
    </xdr:to>
    <xdr:sp macro="" textlink="">
      <xdr:nvSpPr>
        <xdr:cNvPr id="19" name="契約方式２上位">
          <a:extLst>
            <a:ext uri="{FF2B5EF4-FFF2-40B4-BE49-F238E27FC236}">
              <a16:creationId xmlns:a16="http://schemas.microsoft.com/office/drawing/2014/main" id="{599C22D0-EA0A-474A-A1CB-B9338BB6C463}"/>
            </a:ext>
          </a:extLst>
        </xdr:cNvPr>
        <xdr:cNvSpPr txBox="1"/>
      </xdr:nvSpPr>
      <xdr:spPr>
        <a:xfrm>
          <a:off x="6890852" y="43777022"/>
          <a:ext cx="2700034" cy="73710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en-US" sz="1100"/>
            <a:t>Ｂ. </a:t>
          </a:r>
          <a:r>
            <a:rPr kumimoji="1" lang="ja-JP" altLang="en-US" sz="1100"/>
            <a:t>株式会社ハオ技術コンサルタント事務所
　　０．８百万円</a:t>
          </a:r>
          <a:endParaRPr kumimoji="1" lang="en-US" altLang="en-US" sz="1100"/>
        </a:p>
      </xdr:txBody>
    </xdr:sp>
    <xdr:clientData/>
  </xdr:twoCellAnchor>
  <xdr:oneCellAnchor>
    <xdr:from>
      <xdr:col>33</xdr:col>
      <xdr:colOff>29099</xdr:colOff>
      <xdr:row>762</xdr:row>
      <xdr:rowOff>269341</xdr:rowOff>
    </xdr:from>
    <xdr:ext cx="2313214" cy="275717"/>
    <xdr:sp macro="" textlink="">
      <xdr:nvSpPr>
        <xdr:cNvPr id="20" name="契約方式２">
          <a:extLst>
            <a:ext uri="{FF2B5EF4-FFF2-40B4-BE49-F238E27FC236}">
              <a16:creationId xmlns:a16="http://schemas.microsoft.com/office/drawing/2014/main" id="{D2A474EC-562E-4842-9867-B694A7D584D8}"/>
            </a:ext>
          </a:extLst>
        </xdr:cNvPr>
        <xdr:cNvSpPr txBox="1"/>
      </xdr:nvSpPr>
      <xdr:spPr>
        <a:xfrm>
          <a:off x="6887099" y="43426250"/>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oneCellAnchor>
    <xdr:from>
      <xdr:col>32</xdr:col>
      <xdr:colOff>120721</xdr:colOff>
      <xdr:row>759</xdr:row>
      <xdr:rowOff>103988</xdr:rowOff>
    </xdr:from>
    <xdr:ext cx="3013362" cy="507940"/>
    <xdr:sp macro="" textlink="">
      <xdr:nvSpPr>
        <xdr:cNvPr id="21" name="契約方式大かっこ">
          <a:extLst>
            <a:ext uri="{FF2B5EF4-FFF2-40B4-BE49-F238E27FC236}">
              <a16:creationId xmlns:a16="http://schemas.microsoft.com/office/drawing/2014/main" id="{858A5CF0-F671-485F-9A50-8D6727787184}"/>
            </a:ext>
          </a:extLst>
        </xdr:cNvPr>
        <xdr:cNvSpPr/>
      </xdr:nvSpPr>
      <xdr:spPr>
        <a:xfrm>
          <a:off x="6521521" y="42680738"/>
          <a:ext cx="3013362" cy="5079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mn-lt"/>
              <a:ea typeface="+mn-ea"/>
              <a:cs typeface="+mn-cs"/>
            </a:rPr>
            <a:t>緑視率調査の高度化に関する検討に必要な、緑視率調査データの取得及び分析を実施</a:t>
          </a:r>
          <a:endParaRPr kumimoji="1" lang="en-US" altLang="ja-JP" sz="1100" b="0" i="0" baseline="0">
            <a:solidFill>
              <a:schemeClr val="tx1"/>
            </a:solidFill>
            <a:effectLst/>
            <a:latin typeface="+mn-lt"/>
            <a:ea typeface="+mn-ea"/>
            <a:cs typeface="+mn-cs"/>
          </a:endParaRPr>
        </a:p>
      </xdr:txBody>
    </xdr:sp>
    <xdr:clientData/>
  </xdr:oneCellAnchor>
  <xdr:twoCellAnchor>
    <xdr:from>
      <xdr:col>33</xdr:col>
      <xdr:colOff>32852</xdr:colOff>
      <xdr:row>756</xdr:row>
      <xdr:rowOff>350970</xdr:rowOff>
    </xdr:from>
    <xdr:to>
      <xdr:col>46</xdr:col>
      <xdr:colOff>29344</xdr:colOff>
      <xdr:row>759</xdr:row>
      <xdr:rowOff>66501</xdr:rowOff>
    </xdr:to>
    <xdr:sp macro="" textlink="">
      <xdr:nvSpPr>
        <xdr:cNvPr id="22" name="契約方式上位">
          <a:extLst>
            <a:ext uri="{FF2B5EF4-FFF2-40B4-BE49-F238E27FC236}">
              <a16:creationId xmlns:a16="http://schemas.microsoft.com/office/drawing/2014/main" id="{1EDA16DA-00AC-4E52-AEF7-987DCDD9A0FA}"/>
            </a:ext>
          </a:extLst>
        </xdr:cNvPr>
        <xdr:cNvSpPr txBox="1"/>
      </xdr:nvSpPr>
      <xdr:spPr>
        <a:xfrm>
          <a:off x="6890852" y="41360425"/>
          <a:ext cx="2698128" cy="78925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en-US">
              <a:effectLst/>
            </a:rPr>
            <a:t>Ａ. </a:t>
          </a:r>
          <a:r>
            <a:rPr lang="ja-JP" altLang="en-US">
              <a:effectLst/>
            </a:rPr>
            <a:t>朝日航洋株式会社
　　１０百万円</a:t>
          </a:r>
          <a:endParaRPr lang="en-US" altLang="en-US">
            <a:effectLst/>
          </a:endParaRPr>
        </a:p>
      </xdr:txBody>
    </xdr:sp>
    <xdr:clientData/>
  </xdr:twoCellAnchor>
  <xdr:oneCellAnchor>
    <xdr:from>
      <xdr:col>33</xdr:col>
      <xdr:colOff>29099</xdr:colOff>
      <xdr:row>755</xdr:row>
      <xdr:rowOff>347672</xdr:rowOff>
    </xdr:from>
    <xdr:ext cx="2313214" cy="275717"/>
    <xdr:sp macro="" textlink="">
      <xdr:nvSpPr>
        <xdr:cNvPr id="23" name="契約方式">
          <a:extLst>
            <a:ext uri="{FF2B5EF4-FFF2-40B4-BE49-F238E27FC236}">
              <a16:creationId xmlns:a16="http://schemas.microsoft.com/office/drawing/2014/main" id="{277A2162-9FAE-4D17-83B6-B51ED80C1488}"/>
            </a:ext>
          </a:extLst>
        </xdr:cNvPr>
        <xdr:cNvSpPr txBox="1"/>
      </xdr:nvSpPr>
      <xdr:spPr>
        <a:xfrm>
          <a:off x="6887099" y="40999217"/>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35</xdr:col>
      <xdr:colOff>164167</xdr:colOff>
      <xdr:row>753</xdr:row>
      <xdr:rowOff>218241</xdr:rowOff>
    </xdr:from>
    <xdr:to>
      <xdr:col>46</xdr:col>
      <xdr:colOff>118990</xdr:colOff>
      <xdr:row>754</xdr:row>
      <xdr:rowOff>163413</xdr:rowOff>
    </xdr:to>
    <xdr:sp macro="" textlink="">
      <xdr:nvSpPr>
        <xdr:cNvPr id="24" name="職員旅費">
          <a:extLst>
            <a:ext uri="{FF2B5EF4-FFF2-40B4-BE49-F238E27FC236}">
              <a16:creationId xmlns:a16="http://schemas.microsoft.com/office/drawing/2014/main" id="{73224B69-ED3B-45FB-8CB5-372FDF134C34}"/>
            </a:ext>
          </a:extLst>
        </xdr:cNvPr>
        <xdr:cNvSpPr/>
      </xdr:nvSpPr>
      <xdr:spPr>
        <a:xfrm>
          <a:off x="7437803" y="40153968"/>
          <a:ext cx="2240823" cy="30308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a:solidFill>
              <a:sysClr val="windowText" lastClr="000000"/>
            </a:solidFill>
            <a:latin typeface="+mj-ea"/>
            <a:ea typeface="+mj-ea"/>
          </a:endParaRPr>
        </a:p>
      </xdr:txBody>
    </xdr:sp>
    <xdr:clientData/>
  </xdr:twoCellAnchor>
  <xdr:twoCellAnchor>
    <xdr:from>
      <xdr:col>35</xdr:col>
      <xdr:colOff>164167</xdr:colOff>
      <xdr:row>752</xdr:row>
      <xdr:rowOff>108429</xdr:rowOff>
    </xdr:from>
    <xdr:to>
      <xdr:col>46</xdr:col>
      <xdr:colOff>123072</xdr:colOff>
      <xdr:row>753</xdr:row>
      <xdr:rowOff>53600</xdr:rowOff>
    </xdr:to>
    <xdr:sp macro="" textlink="">
      <xdr:nvSpPr>
        <xdr:cNvPr id="25" name="試験研究費">
          <a:extLst>
            <a:ext uri="{FF2B5EF4-FFF2-40B4-BE49-F238E27FC236}">
              <a16:creationId xmlns:a16="http://schemas.microsoft.com/office/drawing/2014/main" id="{0773CF5A-B632-455E-A182-AD35139DCC9B}"/>
            </a:ext>
          </a:extLst>
        </xdr:cNvPr>
        <xdr:cNvSpPr/>
      </xdr:nvSpPr>
      <xdr:spPr>
        <a:xfrm>
          <a:off x="7437803" y="39686247"/>
          <a:ext cx="2244905" cy="30308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ysClr val="windowText" lastClr="000000"/>
              </a:solidFill>
              <a:effectLst/>
              <a:latin typeface="+mn-ea"/>
              <a:ea typeface="+mn-ea"/>
            </a:rPr>
            <a:t>①試験研究費　　　　２．２百万円</a:t>
          </a:r>
          <a:endParaRPr lang="en-US" altLang="en-US" sz="1100">
            <a:solidFill>
              <a:sysClr val="windowText" lastClr="000000"/>
            </a:solidFill>
            <a:effectLst/>
            <a:latin typeface="+mn-ea"/>
            <a:ea typeface="+mn-ea"/>
          </a:endParaRPr>
        </a:p>
      </xdr:txBody>
    </xdr:sp>
    <xdr:clientData/>
  </xdr:twoCellAnchor>
  <xdr:twoCellAnchor>
    <xdr:from>
      <xdr:col>34</xdr:col>
      <xdr:colOff>92552</xdr:colOff>
      <xdr:row>751</xdr:row>
      <xdr:rowOff>55569</xdr:rowOff>
    </xdr:from>
    <xdr:to>
      <xdr:col>45</xdr:col>
      <xdr:colOff>53294</xdr:colOff>
      <xdr:row>751</xdr:row>
      <xdr:rowOff>353759</xdr:rowOff>
    </xdr:to>
    <xdr:sp macro="" textlink="">
      <xdr:nvSpPr>
        <xdr:cNvPr id="26" name="事務費">
          <a:extLst>
            <a:ext uri="{FF2B5EF4-FFF2-40B4-BE49-F238E27FC236}">
              <a16:creationId xmlns:a16="http://schemas.microsoft.com/office/drawing/2014/main" id="{4B7A2E3A-1D68-42C7-8365-DB774A7E62DF}"/>
            </a:ext>
          </a:extLst>
        </xdr:cNvPr>
        <xdr:cNvSpPr/>
      </xdr:nvSpPr>
      <xdr:spPr>
        <a:xfrm>
          <a:off x="7158370" y="39275478"/>
          <a:ext cx="2246742" cy="29819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事務費　　　　２．２百万円</a:t>
          </a:r>
        </a:p>
      </xdr:txBody>
    </xdr:sp>
    <xdr:clientData/>
  </xdr:twoCellAnchor>
  <xdr:twoCellAnchor>
    <xdr:from>
      <xdr:col>8</xdr:col>
      <xdr:colOff>12741</xdr:colOff>
      <xdr:row>749</xdr:row>
      <xdr:rowOff>88113</xdr:rowOff>
    </xdr:from>
    <xdr:to>
      <xdr:col>24</xdr:col>
      <xdr:colOff>99953</xdr:colOff>
      <xdr:row>751</xdr:row>
      <xdr:rowOff>124273</xdr:rowOff>
    </xdr:to>
    <xdr:sp macro="" textlink="">
      <xdr:nvSpPr>
        <xdr:cNvPr id="27" name="機関名">
          <a:extLst>
            <a:ext uri="{FF2B5EF4-FFF2-40B4-BE49-F238E27FC236}">
              <a16:creationId xmlns:a16="http://schemas.microsoft.com/office/drawing/2014/main" id="{40B17104-249F-4D5C-A243-8D474B5290B9}"/>
            </a:ext>
          </a:extLst>
        </xdr:cNvPr>
        <xdr:cNvSpPr txBox="1"/>
      </xdr:nvSpPr>
      <xdr:spPr>
        <a:xfrm>
          <a:off x="1675286" y="38592204"/>
          <a:ext cx="3412303" cy="75197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a:effectLst/>
            </a:rPr>
            <a:t>国土技術政策総合研究所
１３．０百万円</a:t>
          </a:r>
        </a:p>
      </xdr:txBody>
    </xdr:sp>
    <xdr:clientData/>
  </xdr:twoCellAnchor>
  <xdr:twoCellAnchor>
    <xdr:from>
      <xdr:col>15</xdr:col>
      <xdr:colOff>150440</xdr:colOff>
      <xdr:row>758</xdr:row>
      <xdr:rowOff>30591</xdr:rowOff>
    </xdr:from>
    <xdr:to>
      <xdr:col>32</xdr:col>
      <xdr:colOff>163480</xdr:colOff>
      <xdr:row>758</xdr:row>
      <xdr:rowOff>30591</xdr:rowOff>
    </xdr:to>
    <xdr:cxnSp macro="">
      <xdr:nvCxnSpPr>
        <xdr:cNvPr id="28" name="直線矢印コネクタ 27">
          <a:extLst>
            <a:ext uri="{FF2B5EF4-FFF2-40B4-BE49-F238E27FC236}">
              <a16:creationId xmlns:a16="http://schemas.microsoft.com/office/drawing/2014/main" id="{A18EE138-F2BE-4625-9566-2803F1B3FD9B}"/>
            </a:ext>
          </a:extLst>
        </xdr:cNvPr>
        <xdr:cNvCxnSpPr/>
      </xdr:nvCxnSpPr>
      <xdr:spPr>
        <a:xfrm>
          <a:off x="3267713" y="41755864"/>
          <a:ext cx="3545949"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150440</xdr:colOff>
      <xdr:row>755</xdr:row>
      <xdr:rowOff>76200</xdr:rowOff>
    </xdr:from>
    <xdr:to>
      <xdr:col>15</xdr:col>
      <xdr:colOff>161925</xdr:colOff>
      <xdr:row>758</xdr:row>
      <xdr:rowOff>29097</xdr:rowOff>
    </xdr:to>
    <xdr:cxnSp macro="">
      <xdr:nvCxnSpPr>
        <xdr:cNvPr id="29" name="直線コネクタ 28">
          <a:extLst>
            <a:ext uri="{FF2B5EF4-FFF2-40B4-BE49-F238E27FC236}">
              <a16:creationId xmlns:a16="http://schemas.microsoft.com/office/drawing/2014/main" id="{D5F26E90-6C11-46AA-8865-4A1EF688B6C0}"/>
            </a:ext>
          </a:extLst>
        </xdr:cNvPr>
        <xdr:cNvCxnSpPr/>
      </xdr:nvCxnSpPr>
      <xdr:spPr>
        <a:xfrm flipH="1">
          <a:off x="3150815" y="41243250"/>
          <a:ext cx="11485" cy="101017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91011</xdr:colOff>
      <xdr:row>751</xdr:row>
      <xdr:rowOff>336708</xdr:rowOff>
    </xdr:from>
    <xdr:ext cx="3013362" cy="1116618"/>
    <xdr:sp macro="" textlink="">
      <xdr:nvSpPr>
        <xdr:cNvPr id="30" name="契約方式大かっこ">
          <a:extLst>
            <a:ext uri="{FF2B5EF4-FFF2-40B4-BE49-F238E27FC236}">
              <a16:creationId xmlns:a16="http://schemas.microsoft.com/office/drawing/2014/main" id="{D1C3D066-9D7C-4B7B-A2A9-572FE511D386}"/>
            </a:ext>
          </a:extLst>
        </xdr:cNvPr>
        <xdr:cNvSpPr/>
      </xdr:nvSpPr>
      <xdr:spPr>
        <a:xfrm>
          <a:off x="1691211" y="40094058"/>
          <a:ext cx="3013362" cy="11166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mn-lt"/>
              <a:ea typeface="+mn-ea"/>
              <a:cs typeface="+mn-cs"/>
            </a:rPr>
            <a:t>緑地等の多面的な機能を効果的に発揮させ計画的に活用するための</a:t>
          </a:r>
          <a:r>
            <a:rPr kumimoji="1" lang="ja-JP" altLang="ja-JP" sz="1100" b="0" i="0" baseline="0">
              <a:solidFill>
                <a:schemeClr val="tx1"/>
              </a:solidFill>
              <a:effectLst/>
              <a:latin typeface="+mn-lt"/>
              <a:ea typeface="+mn-ea"/>
              <a:cs typeface="+mn-cs"/>
            </a:rPr>
            <a:t>緑の定量的な計測・評価手法の開発</a:t>
          </a:r>
          <a:r>
            <a:rPr kumimoji="1" lang="ja-JP" altLang="en-US" sz="1100" b="0" i="0" baseline="0">
              <a:solidFill>
                <a:schemeClr val="tx1"/>
              </a:solidFill>
              <a:effectLst/>
              <a:latin typeface="+mn-lt"/>
              <a:ea typeface="+mn-ea"/>
              <a:cs typeface="+mn-cs"/>
            </a:rPr>
            <a:t>、地方公共団体による良好な都市環境の形成を支援するための技術開発を実施</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A132" zoomScaleNormal="75" zoomScaleSheetLayoutView="100" zoomScalePageLayoutView="85" workbookViewId="0">
      <selection activeCell="AZ700" sqref="AZ70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324</v>
      </c>
      <c r="AJ2" s="925" t="s">
        <v>665</v>
      </c>
      <c r="AK2" s="925"/>
      <c r="AL2" s="925"/>
      <c r="AM2" s="925"/>
      <c r="AN2" s="83" t="s">
        <v>324</v>
      </c>
      <c r="AO2" s="925">
        <v>20</v>
      </c>
      <c r="AP2" s="925"/>
      <c r="AQ2" s="925"/>
      <c r="AR2" s="84" t="s">
        <v>627</v>
      </c>
      <c r="AS2" s="931">
        <v>523</v>
      </c>
      <c r="AT2" s="931"/>
      <c r="AU2" s="931"/>
      <c r="AV2" s="83" t="str">
        <f>IF(AW2="","","-")</f>
        <v/>
      </c>
      <c r="AW2" s="891"/>
      <c r="AX2" s="891"/>
    </row>
    <row r="3" spans="1:50" ht="21" customHeight="1" thickBot="1" x14ac:dyDescent="0.2">
      <c r="A3" s="847" t="s">
        <v>620</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628</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629</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630</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632</v>
      </c>
      <c r="H5" s="820"/>
      <c r="I5" s="820"/>
      <c r="J5" s="820"/>
      <c r="K5" s="820"/>
      <c r="L5" s="820"/>
      <c r="M5" s="821" t="s">
        <v>65</v>
      </c>
      <c r="N5" s="822"/>
      <c r="O5" s="822"/>
      <c r="P5" s="822"/>
      <c r="Q5" s="822"/>
      <c r="R5" s="823"/>
      <c r="S5" s="824" t="s">
        <v>633</v>
      </c>
      <c r="T5" s="820"/>
      <c r="U5" s="820"/>
      <c r="V5" s="820"/>
      <c r="W5" s="820"/>
      <c r="X5" s="825"/>
      <c r="Y5" s="681" t="s">
        <v>3</v>
      </c>
      <c r="Z5" s="527"/>
      <c r="AA5" s="527"/>
      <c r="AB5" s="527"/>
      <c r="AC5" s="527"/>
      <c r="AD5" s="528"/>
      <c r="AE5" s="682" t="s">
        <v>634</v>
      </c>
      <c r="AF5" s="682"/>
      <c r="AG5" s="682"/>
      <c r="AH5" s="682"/>
      <c r="AI5" s="682"/>
      <c r="AJ5" s="682"/>
      <c r="AK5" s="682"/>
      <c r="AL5" s="682"/>
      <c r="AM5" s="682"/>
      <c r="AN5" s="682"/>
      <c r="AO5" s="682"/>
      <c r="AP5" s="683"/>
      <c r="AQ5" s="684" t="s">
        <v>631</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635</v>
      </c>
      <c r="H7" s="483"/>
      <c r="I7" s="483"/>
      <c r="J7" s="483"/>
      <c r="K7" s="483"/>
      <c r="L7" s="483"/>
      <c r="M7" s="483"/>
      <c r="N7" s="483"/>
      <c r="O7" s="483"/>
      <c r="P7" s="483"/>
      <c r="Q7" s="483"/>
      <c r="R7" s="483"/>
      <c r="S7" s="483"/>
      <c r="T7" s="483"/>
      <c r="U7" s="483"/>
      <c r="V7" s="483"/>
      <c r="W7" s="483"/>
      <c r="X7" s="484"/>
      <c r="Y7" s="903" t="s">
        <v>307</v>
      </c>
      <c r="Z7" s="424"/>
      <c r="AA7" s="424"/>
      <c r="AB7" s="424"/>
      <c r="AC7" s="424"/>
      <c r="AD7" s="904"/>
      <c r="AE7" s="892" t="s">
        <v>636</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15">
      <c r="A8" s="479" t="s">
        <v>208</v>
      </c>
      <c r="B8" s="480"/>
      <c r="C8" s="480"/>
      <c r="D8" s="480"/>
      <c r="E8" s="480"/>
      <c r="F8" s="481"/>
      <c r="G8" s="926" t="str">
        <f>入力規則等!A27</f>
        <v>科学技術・イノベーション</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文教及び科学振興</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637</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43" t="s">
        <v>29</v>
      </c>
      <c r="B10" s="644"/>
      <c r="C10" s="644"/>
      <c r="D10" s="644"/>
      <c r="E10" s="644"/>
      <c r="F10" s="644"/>
      <c r="G10" s="737" t="s">
        <v>638</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直接実施、委託・請負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24</v>
      </c>
      <c r="B12" s="945"/>
      <c r="C12" s="945"/>
      <c r="D12" s="945"/>
      <c r="E12" s="945"/>
      <c r="F12" s="946"/>
      <c r="G12" s="743"/>
      <c r="H12" s="744"/>
      <c r="I12" s="744"/>
      <c r="J12" s="744"/>
      <c r="K12" s="744"/>
      <c r="L12" s="744"/>
      <c r="M12" s="744"/>
      <c r="N12" s="744"/>
      <c r="O12" s="744"/>
      <c r="P12" s="431" t="s">
        <v>308</v>
      </c>
      <c r="Q12" s="426"/>
      <c r="R12" s="426"/>
      <c r="S12" s="426"/>
      <c r="T12" s="426"/>
      <c r="U12" s="426"/>
      <c r="V12" s="427"/>
      <c r="W12" s="431" t="s">
        <v>330</v>
      </c>
      <c r="X12" s="426"/>
      <c r="Y12" s="426"/>
      <c r="Z12" s="426"/>
      <c r="AA12" s="426"/>
      <c r="AB12" s="426"/>
      <c r="AC12" s="427"/>
      <c r="AD12" s="431" t="s">
        <v>617</v>
      </c>
      <c r="AE12" s="426"/>
      <c r="AF12" s="426"/>
      <c r="AG12" s="426"/>
      <c r="AH12" s="426"/>
      <c r="AI12" s="426"/>
      <c r="AJ12" s="427"/>
      <c r="AK12" s="431" t="s">
        <v>621</v>
      </c>
      <c r="AL12" s="426"/>
      <c r="AM12" s="426"/>
      <c r="AN12" s="426"/>
      <c r="AO12" s="426"/>
      <c r="AP12" s="426"/>
      <c r="AQ12" s="427"/>
      <c r="AR12" s="431" t="s">
        <v>622</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v>17</v>
      </c>
      <c r="Q13" s="641"/>
      <c r="R13" s="641"/>
      <c r="S13" s="641"/>
      <c r="T13" s="641"/>
      <c r="U13" s="641"/>
      <c r="V13" s="642"/>
      <c r="W13" s="640">
        <v>16</v>
      </c>
      <c r="X13" s="641"/>
      <c r="Y13" s="641"/>
      <c r="Z13" s="641"/>
      <c r="AA13" s="641"/>
      <c r="AB13" s="641"/>
      <c r="AC13" s="642"/>
      <c r="AD13" s="640">
        <v>14</v>
      </c>
      <c r="AE13" s="641"/>
      <c r="AF13" s="641"/>
      <c r="AG13" s="641"/>
      <c r="AH13" s="641"/>
      <c r="AI13" s="641"/>
      <c r="AJ13" s="642"/>
      <c r="AK13" s="640" t="s">
        <v>661</v>
      </c>
      <c r="AL13" s="641"/>
      <c r="AM13" s="641"/>
      <c r="AN13" s="641"/>
      <c r="AO13" s="641"/>
      <c r="AP13" s="641"/>
      <c r="AQ13" s="642"/>
      <c r="AR13" s="900" t="s">
        <v>661</v>
      </c>
      <c r="AS13" s="901"/>
      <c r="AT13" s="901"/>
      <c r="AU13" s="901"/>
      <c r="AV13" s="901"/>
      <c r="AW13" s="901"/>
      <c r="AX13" s="902"/>
    </row>
    <row r="14" spans="1:50" ht="21" customHeight="1" x14ac:dyDescent="0.15">
      <c r="A14" s="597"/>
      <c r="B14" s="598"/>
      <c r="C14" s="598"/>
      <c r="D14" s="598"/>
      <c r="E14" s="598"/>
      <c r="F14" s="599"/>
      <c r="G14" s="708"/>
      <c r="H14" s="709"/>
      <c r="I14" s="694" t="s">
        <v>8</v>
      </c>
      <c r="J14" s="745"/>
      <c r="K14" s="745"/>
      <c r="L14" s="745"/>
      <c r="M14" s="745"/>
      <c r="N14" s="745"/>
      <c r="O14" s="746"/>
      <c r="P14" s="640" t="s">
        <v>635</v>
      </c>
      <c r="Q14" s="641"/>
      <c r="R14" s="641"/>
      <c r="S14" s="641"/>
      <c r="T14" s="641"/>
      <c r="U14" s="641"/>
      <c r="V14" s="642"/>
      <c r="W14" s="640" t="s">
        <v>635</v>
      </c>
      <c r="X14" s="641"/>
      <c r="Y14" s="641"/>
      <c r="Z14" s="641"/>
      <c r="AA14" s="641"/>
      <c r="AB14" s="641"/>
      <c r="AC14" s="642"/>
      <c r="AD14" s="640">
        <v>0</v>
      </c>
      <c r="AE14" s="641"/>
      <c r="AF14" s="641"/>
      <c r="AG14" s="641"/>
      <c r="AH14" s="641"/>
      <c r="AI14" s="641"/>
      <c r="AJ14" s="642"/>
      <c r="AK14" s="640" t="s">
        <v>661</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635</v>
      </c>
      <c r="Q15" s="641"/>
      <c r="R15" s="641"/>
      <c r="S15" s="641"/>
      <c r="T15" s="641"/>
      <c r="U15" s="641"/>
      <c r="V15" s="642"/>
      <c r="W15" s="640" t="s">
        <v>635</v>
      </c>
      <c r="X15" s="641"/>
      <c r="Y15" s="641"/>
      <c r="Z15" s="641"/>
      <c r="AA15" s="641"/>
      <c r="AB15" s="641"/>
      <c r="AC15" s="642"/>
      <c r="AD15" s="640" t="s">
        <v>635</v>
      </c>
      <c r="AE15" s="641"/>
      <c r="AF15" s="641"/>
      <c r="AG15" s="641"/>
      <c r="AH15" s="641"/>
      <c r="AI15" s="641"/>
      <c r="AJ15" s="642"/>
      <c r="AK15" s="640" t="s">
        <v>661</v>
      </c>
      <c r="AL15" s="641"/>
      <c r="AM15" s="641"/>
      <c r="AN15" s="641"/>
      <c r="AO15" s="641"/>
      <c r="AP15" s="641"/>
      <c r="AQ15" s="642"/>
      <c r="AR15" s="640" t="s">
        <v>661</v>
      </c>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635</v>
      </c>
      <c r="Q16" s="641"/>
      <c r="R16" s="641"/>
      <c r="S16" s="641"/>
      <c r="T16" s="641"/>
      <c r="U16" s="641"/>
      <c r="V16" s="642"/>
      <c r="W16" s="640" t="s">
        <v>635</v>
      </c>
      <c r="X16" s="641"/>
      <c r="Y16" s="641"/>
      <c r="Z16" s="641"/>
      <c r="AA16" s="641"/>
      <c r="AB16" s="641"/>
      <c r="AC16" s="642"/>
      <c r="AD16" s="640">
        <v>0</v>
      </c>
      <c r="AE16" s="641"/>
      <c r="AF16" s="641"/>
      <c r="AG16" s="641"/>
      <c r="AH16" s="641"/>
      <c r="AI16" s="641"/>
      <c r="AJ16" s="642"/>
      <c r="AK16" s="640" t="s">
        <v>635</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635</v>
      </c>
      <c r="Q17" s="641"/>
      <c r="R17" s="641"/>
      <c r="S17" s="641"/>
      <c r="T17" s="641"/>
      <c r="U17" s="641"/>
      <c r="V17" s="642"/>
      <c r="W17" s="640" t="s">
        <v>635</v>
      </c>
      <c r="X17" s="641"/>
      <c r="Y17" s="641"/>
      <c r="Z17" s="641"/>
      <c r="AA17" s="641"/>
      <c r="AB17" s="641"/>
      <c r="AC17" s="642"/>
      <c r="AD17" s="640" t="s">
        <v>635</v>
      </c>
      <c r="AE17" s="641"/>
      <c r="AF17" s="641"/>
      <c r="AG17" s="641"/>
      <c r="AH17" s="641"/>
      <c r="AI17" s="641"/>
      <c r="AJ17" s="642"/>
      <c r="AK17" s="640" t="s">
        <v>635</v>
      </c>
      <c r="AL17" s="641"/>
      <c r="AM17" s="641"/>
      <c r="AN17" s="641"/>
      <c r="AO17" s="641"/>
      <c r="AP17" s="641"/>
      <c r="AQ17" s="642"/>
      <c r="AR17" s="898"/>
      <c r="AS17" s="898"/>
      <c r="AT17" s="898"/>
      <c r="AU17" s="898"/>
      <c r="AV17" s="898"/>
      <c r="AW17" s="898"/>
      <c r="AX17" s="899"/>
    </row>
    <row r="18" spans="1:50" ht="24.75" customHeight="1" x14ac:dyDescent="0.15">
      <c r="A18" s="597"/>
      <c r="B18" s="598"/>
      <c r="C18" s="598"/>
      <c r="D18" s="598"/>
      <c r="E18" s="598"/>
      <c r="F18" s="599"/>
      <c r="G18" s="710"/>
      <c r="H18" s="711"/>
      <c r="I18" s="699" t="s">
        <v>20</v>
      </c>
      <c r="J18" s="700"/>
      <c r="K18" s="700"/>
      <c r="L18" s="700"/>
      <c r="M18" s="700"/>
      <c r="N18" s="700"/>
      <c r="O18" s="701"/>
      <c r="P18" s="858">
        <f>SUM(P13:V17)</f>
        <v>17</v>
      </c>
      <c r="Q18" s="859"/>
      <c r="R18" s="859"/>
      <c r="S18" s="859"/>
      <c r="T18" s="859"/>
      <c r="U18" s="859"/>
      <c r="V18" s="860"/>
      <c r="W18" s="858">
        <f>SUM(W13:AC17)</f>
        <v>16</v>
      </c>
      <c r="X18" s="859"/>
      <c r="Y18" s="859"/>
      <c r="Z18" s="859"/>
      <c r="AA18" s="859"/>
      <c r="AB18" s="859"/>
      <c r="AC18" s="860"/>
      <c r="AD18" s="858">
        <f>SUM(AD13:AJ17)</f>
        <v>14</v>
      </c>
      <c r="AE18" s="859"/>
      <c r="AF18" s="859"/>
      <c r="AG18" s="859"/>
      <c r="AH18" s="859"/>
      <c r="AI18" s="859"/>
      <c r="AJ18" s="860"/>
      <c r="AK18" s="858">
        <f>SUM(AK13:AQ17)</f>
        <v>0</v>
      </c>
      <c r="AL18" s="859"/>
      <c r="AM18" s="859"/>
      <c r="AN18" s="859"/>
      <c r="AO18" s="859"/>
      <c r="AP18" s="859"/>
      <c r="AQ18" s="860"/>
      <c r="AR18" s="858">
        <f>SUM(AR13:AX17)</f>
        <v>0</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v>16</v>
      </c>
      <c r="Q19" s="641"/>
      <c r="R19" s="641"/>
      <c r="S19" s="641"/>
      <c r="T19" s="641"/>
      <c r="U19" s="641"/>
      <c r="V19" s="642"/>
      <c r="W19" s="640">
        <v>16</v>
      </c>
      <c r="X19" s="641"/>
      <c r="Y19" s="641"/>
      <c r="Z19" s="641"/>
      <c r="AA19" s="641"/>
      <c r="AB19" s="641"/>
      <c r="AC19" s="642"/>
      <c r="AD19" s="640">
        <v>13</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f>IF(P18=0, "-", SUM(P19)/P18)</f>
        <v>0.94117647058823528</v>
      </c>
      <c r="Q20" s="301"/>
      <c r="R20" s="301"/>
      <c r="S20" s="301"/>
      <c r="T20" s="301"/>
      <c r="U20" s="301"/>
      <c r="V20" s="301"/>
      <c r="W20" s="301">
        <f t="shared" ref="W20" si="0">IF(W18=0, "-", SUM(W19)/W18)</f>
        <v>1</v>
      </c>
      <c r="X20" s="301"/>
      <c r="Y20" s="301"/>
      <c r="Z20" s="301"/>
      <c r="AA20" s="301"/>
      <c r="AB20" s="301"/>
      <c r="AC20" s="301"/>
      <c r="AD20" s="301">
        <f t="shared" ref="AD20" si="1">IF(AD18=0, "-", SUM(AD19)/AD18)</f>
        <v>0.9285714285714286</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47"/>
      <c r="G21" s="299" t="s">
        <v>274</v>
      </c>
      <c r="H21" s="300"/>
      <c r="I21" s="300"/>
      <c r="J21" s="300"/>
      <c r="K21" s="300"/>
      <c r="L21" s="300"/>
      <c r="M21" s="300"/>
      <c r="N21" s="300"/>
      <c r="O21" s="300"/>
      <c r="P21" s="301">
        <f>IF(P19=0, "-", SUM(P19)/SUM(P13,P14))</f>
        <v>0.94117647058823528</v>
      </c>
      <c r="Q21" s="301"/>
      <c r="R21" s="301"/>
      <c r="S21" s="301"/>
      <c r="T21" s="301"/>
      <c r="U21" s="301"/>
      <c r="V21" s="301"/>
      <c r="W21" s="301">
        <f t="shared" ref="W21" si="2">IF(W19=0, "-", SUM(W19)/SUM(W13,W14))</f>
        <v>1</v>
      </c>
      <c r="X21" s="301"/>
      <c r="Y21" s="301"/>
      <c r="Z21" s="301"/>
      <c r="AA21" s="301"/>
      <c r="AB21" s="301"/>
      <c r="AC21" s="301"/>
      <c r="AD21" s="301">
        <f t="shared" ref="AD21" si="3">IF(AD19=0, "-", SUM(AD19)/SUM(AD13,AD14))</f>
        <v>0.9285714285714286</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3" t="s">
        <v>625</v>
      </c>
      <c r="B22" s="954"/>
      <c r="C22" s="954"/>
      <c r="D22" s="954"/>
      <c r="E22" s="954"/>
      <c r="F22" s="955"/>
      <c r="G22" s="949" t="s">
        <v>254</v>
      </c>
      <c r="H22" s="207"/>
      <c r="I22" s="207"/>
      <c r="J22" s="207"/>
      <c r="K22" s="207"/>
      <c r="L22" s="207"/>
      <c r="M22" s="207"/>
      <c r="N22" s="207"/>
      <c r="O22" s="208"/>
      <c r="P22" s="914" t="s">
        <v>623</v>
      </c>
      <c r="Q22" s="207"/>
      <c r="R22" s="207"/>
      <c r="S22" s="207"/>
      <c r="T22" s="207"/>
      <c r="U22" s="207"/>
      <c r="V22" s="208"/>
      <c r="W22" s="914" t="s">
        <v>624</v>
      </c>
      <c r="X22" s="207"/>
      <c r="Y22" s="207"/>
      <c r="Z22" s="207"/>
      <c r="AA22" s="207"/>
      <c r="AB22" s="207"/>
      <c r="AC22" s="208"/>
      <c r="AD22" s="914" t="s">
        <v>253</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15">
      <c r="A23" s="956"/>
      <c r="B23" s="957"/>
      <c r="C23" s="957"/>
      <c r="D23" s="957"/>
      <c r="E23" s="957"/>
      <c r="F23" s="958"/>
      <c r="G23" s="950" t="s">
        <v>661</v>
      </c>
      <c r="H23" s="951"/>
      <c r="I23" s="951"/>
      <c r="J23" s="951"/>
      <c r="K23" s="951"/>
      <c r="L23" s="951"/>
      <c r="M23" s="951"/>
      <c r="N23" s="951"/>
      <c r="O23" s="952"/>
      <c r="P23" s="900" t="s">
        <v>635</v>
      </c>
      <c r="Q23" s="901"/>
      <c r="R23" s="901"/>
      <c r="S23" s="901"/>
      <c r="T23" s="901"/>
      <c r="U23" s="901"/>
      <c r="V23" s="915"/>
      <c r="W23" s="900" t="s">
        <v>661</v>
      </c>
      <c r="X23" s="901"/>
      <c r="Y23" s="901"/>
      <c r="Z23" s="901"/>
      <c r="AA23" s="901"/>
      <c r="AB23" s="901"/>
      <c r="AC23" s="915"/>
      <c r="AD23" s="963" t="s">
        <v>667</v>
      </c>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16" t="s">
        <v>661</v>
      </c>
      <c r="H24" s="917"/>
      <c r="I24" s="917"/>
      <c r="J24" s="917"/>
      <c r="K24" s="917"/>
      <c r="L24" s="917"/>
      <c r="M24" s="917"/>
      <c r="N24" s="917"/>
      <c r="O24" s="918"/>
      <c r="P24" s="640" t="s">
        <v>635</v>
      </c>
      <c r="Q24" s="641"/>
      <c r="R24" s="641"/>
      <c r="S24" s="641"/>
      <c r="T24" s="641"/>
      <c r="U24" s="641"/>
      <c r="V24" s="642"/>
      <c r="W24" s="640" t="s">
        <v>661</v>
      </c>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hidden="1" customHeight="1" x14ac:dyDescent="0.15">
      <c r="A25" s="956"/>
      <c r="B25" s="957"/>
      <c r="C25" s="957"/>
      <c r="D25" s="957"/>
      <c r="E25" s="957"/>
      <c r="F25" s="958"/>
      <c r="G25" s="916"/>
      <c r="H25" s="917"/>
      <c r="I25" s="917"/>
      <c r="J25" s="917"/>
      <c r="K25" s="917"/>
      <c r="L25" s="917"/>
      <c r="M25" s="917"/>
      <c r="N25" s="917"/>
      <c r="O25" s="918"/>
      <c r="P25" s="640">
        <v>0</v>
      </c>
      <c r="Q25" s="641"/>
      <c r="R25" s="641"/>
      <c r="S25" s="641"/>
      <c r="T25" s="641"/>
      <c r="U25" s="641"/>
      <c r="V25" s="642"/>
      <c r="W25" s="640"/>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x14ac:dyDescent="0.15">
      <c r="A26" s="956"/>
      <c r="B26" s="957"/>
      <c r="C26" s="957"/>
      <c r="D26" s="957"/>
      <c r="E26" s="957"/>
      <c r="F26" s="958"/>
      <c r="G26" s="916"/>
      <c r="H26" s="917"/>
      <c r="I26" s="917"/>
      <c r="J26" s="917"/>
      <c r="K26" s="917"/>
      <c r="L26" s="917"/>
      <c r="M26" s="917"/>
      <c r="N26" s="917"/>
      <c r="O26" s="918"/>
      <c r="P26" s="640"/>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956"/>
      <c r="B27" s="957"/>
      <c r="C27" s="957"/>
      <c r="D27" s="957"/>
      <c r="E27" s="957"/>
      <c r="F27" s="958"/>
      <c r="G27" s="916"/>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19" t="s">
        <v>258</v>
      </c>
      <c r="H28" s="920"/>
      <c r="I28" s="920"/>
      <c r="J28" s="920"/>
      <c r="K28" s="920"/>
      <c r="L28" s="920"/>
      <c r="M28" s="920"/>
      <c r="N28" s="920"/>
      <c r="O28" s="921"/>
      <c r="P28" s="858" t="e">
        <f>P29-SUM(P23:P27)</f>
        <v>#VALUE!</v>
      </c>
      <c r="Q28" s="859"/>
      <c r="R28" s="859"/>
      <c r="S28" s="859"/>
      <c r="T28" s="859"/>
      <c r="U28" s="859"/>
      <c r="V28" s="860"/>
      <c r="W28" s="858" t="e">
        <f>W29-SUM(W23:W27)</f>
        <v>#VALUE!</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255</v>
      </c>
      <c r="H29" s="923"/>
      <c r="I29" s="923"/>
      <c r="J29" s="923"/>
      <c r="K29" s="923"/>
      <c r="L29" s="923"/>
      <c r="M29" s="923"/>
      <c r="N29" s="923"/>
      <c r="O29" s="924"/>
      <c r="P29" s="932" t="str">
        <f>AK13</f>
        <v>-</v>
      </c>
      <c r="Q29" s="933"/>
      <c r="R29" s="933"/>
      <c r="S29" s="933"/>
      <c r="T29" s="933"/>
      <c r="U29" s="933"/>
      <c r="V29" s="934"/>
      <c r="W29" s="932" t="str">
        <f>AR13</f>
        <v>-</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308</v>
      </c>
      <c r="AF30" s="839"/>
      <c r="AG30" s="839"/>
      <c r="AH30" s="840"/>
      <c r="AI30" s="895" t="s">
        <v>330</v>
      </c>
      <c r="AJ30" s="895"/>
      <c r="AK30" s="895"/>
      <c r="AL30" s="838"/>
      <c r="AM30" s="895" t="s">
        <v>427</v>
      </c>
      <c r="AN30" s="895"/>
      <c r="AO30" s="895"/>
      <c r="AP30" s="838"/>
      <c r="AQ30" s="750" t="s">
        <v>184</v>
      </c>
      <c r="AR30" s="751"/>
      <c r="AS30" s="751"/>
      <c r="AT30" s="752"/>
      <c r="AU30" s="757" t="s">
        <v>133</v>
      </c>
      <c r="AV30" s="757"/>
      <c r="AW30" s="757"/>
      <c r="AX30" s="89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t="s">
        <v>635</v>
      </c>
      <c r="AR31" s="186"/>
      <c r="AS31" s="121" t="s">
        <v>185</v>
      </c>
      <c r="AT31" s="122"/>
      <c r="AU31" s="185">
        <v>2</v>
      </c>
      <c r="AV31" s="185"/>
      <c r="AW31" s="377" t="s">
        <v>175</v>
      </c>
      <c r="AX31" s="378"/>
    </row>
    <row r="32" spans="1:50" ht="23.25" customHeight="1" x14ac:dyDescent="0.15">
      <c r="A32" s="382"/>
      <c r="B32" s="380"/>
      <c r="C32" s="380"/>
      <c r="D32" s="380"/>
      <c r="E32" s="380"/>
      <c r="F32" s="381"/>
      <c r="G32" s="548" t="s">
        <v>639</v>
      </c>
      <c r="H32" s="549"/>
      <c r="I32" s="549"/>
      <c r="J32" s="549"/>
      <c r="K32" s="549"/>
      <c r="L32" s="549"/>
      <c r="M32" s="549"/>
      <c r="N32" s="549"/>
      <c r="O32" s="550"/>
      <c r="P32" s="93" t="s">
        <v>640</v>
      </c>
      <c r="Q32" s="93"/>
      <c r="R32" s="93"/>
      <c r="S32" s="93"/>
      <c r="T32" s="93"/>
      <c r="U32" s="93"/>
      <c r="V32" s="93"/>
      <c r="W32" s="93"/>
      <c r="X32" s="94"/>
      <c r="Y32" s="455" t="s">
        <v>12</v>
      </c>
      <c r="Z32" s="515"/>
      <c r="AA32" s="516"/>
      <c r="AB32" s="445" t="s">
        <v>641</v>
      </c>
      <c r="AC32" s="445"/>
      <c r="AD32" s="445"/>
      <c r="AE32" s="203">
        <v>0</v>
      </c>
      <c r="AF32" s="204"/>
      <c r="AG32" s="204"/>
      <c r="AH32" s="204"/>
      <c r="AI32" s="203">
        <v>0</v>
      </c>
      <c r="AJ32" s="204"/>
      <c r="AK32" s="204"/>
      <c r="AL32" s="204"/>
      <c r="AM32" s="203">
        <v>1</v>
      </c>
      <c r="AN32" s="204"/>
      <c r="AO32" s="204"/>
      <c r="AP32" s="204"/>
      <c r="AQ32" s="321" t="s">
        <v>635</v>
      </c>
      <c r="AR32" s="193"/>
      <c r="AS32" s="193"/>
      <c r="AT32" s="322"/>
      <c r="AU32" s="204">
        <v>1</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641</v>
      </c>
      <c r="AC33" s="507"/>
      <c r="AD33" s="507"/>
      <c r="AE33" s="203">
        <v>0</v>
      </c>
      <c r="AF33" s="204"/>
      <c r="AG33" s="204"/>
      <c r="AH33" s="204"/>
      <c r="AI33" s="203">
        <v>0</v>
      </c>
      <c r="AJ33" s="204"/>
      <c r="AK33" s="204"/>
      <c r="AL33" s="204"/>
      <c r="AM33" s="203">
        <v>1</v>
      </c>
      <c r="AN33" s="204"/>
      <c r="AO33" s="204"/>
      <c r="AP33" s="204"/>
      <c r="AQ33" s="321" t="s">
        <v>635</v>
      </c>
      <c r="AR33" s="193"/>
      <c r="AS33" s="193"/>
      <c r="AT33" s="322"/>
      <c r="AU33" s="204">
        <v>1</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0</v>
      </c>
      <c r="AF34" s="204"/>
      <c r="AG34" s="204"/>
      <c r="AH34" s="204"/>
      <c r="AI34" s="203">
        <v>0</v>
      </c>
      <c r="AJ34" s="204"/>
      <c r="AK34" s="204"/>
      <c r="AL34" s="204"/>
      <c r="AM34" s="203">
        <v>100</v>
      </c>
      <c r="AN34" s="204"/>
      <c r="AO34" s="204"/>
      <c r="AP34" s="204"/>
      <c r="AQ34" s="321" t="s">
        <v>635</v>
      </c>
      <c r="AR34" s="193"/>
      <c r="AS34" s="193"/>
      <c r="AT34" s="322"/>
      <c r="AU34" s="204">
        <v>100</v>
      </c>
      <c r="AV34" s="204"/>
      <c r="AW34" s="204"/>
      <c r="AX34" s="206"/>
    </row>
    <row r="35" spans="1:51" ht="23.25" customHeight="1" x14ac:dyDescent="0.15">
      <c r="A35" s="213" t="s">
        <v>298</v>
      </c>
      <c r="B35" s="214"/>
      <c r="C35" s="214"/>
      <c r="D35" s="214"/>
      <c r="E35" s="214"/>
      <c r="F35" s="215"/>
      <c r="G35" s="219" t="s">
        <v>642</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308</v>
      </c>
      <c r="AF37" s="232"/>
      <c r="AG37" s="232"/>
      <c r="AH37" s="232"/>
      <c r="AI37" s="232" t="s">
        <v>330</v>
      </c>
      <c r="AJ37" s="232"/>
      <c r="AK37" s="232"/>
      <c r="AL37" s="232"/>
      <c r="AM37" s="232" t="s">
        <v>427</v>
      </c>
      <c r="AN37" s="232"/>
      <c r="AO37" s="232"/>
      <c r="AP37" s="232"/>
      <c r="AQ37" s="139" t="s">
        <v>184</v>
      </c>
      <c r="AR37" s="140"/>
      <c r="AS37" s="140"/>
      <c r="AT37" s="141"/>
      <c r="AU37" s="396" t="s">
        <v>133</v>
      </c>
      <c r="AV37" s="396"/>
      <c r="AW37" s="396"/>
      <c r="AX37" s="890"/>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298</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308</v>
      </c>
      <c r="AF44" s="232"/>
      <c r="AG44" s="232"/>
      <c r="AH44" s="232"/>
      <c r="AI44" s="232" t="s">
        <v>330</v>
      </c>
      <c r="AJ44" s="232"/>
      <c r="AK44" s="232"/>
      <c r="AL44" s="232"/>
      <c r="AM44" s="232" t="s">
        <v>427</v>
      </c>
      <c r="AN44" s="232"/>
      <c r="AO44" s="232"/>
      <c r="AP44" s="232"/>
      <c r="AQ44" s="139" t="s">
        <v>184</v>
      </c>
      <c r="AR44" s="140"/>
      <c r="AS44" s="140"/>
      <c r="AT44" s="141"/>
      <c r="AU44" s="396" t="s">
        <v>133</v>
      </c>
      <c r="AV44" s="396"/>
      <c r="AW44" s="396"/>
      <c r="AX44" s="890"/>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298</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308</v>
      </c>
      <c r="AF51" s="232"/>
      <c r="AG51" s="232"/>
      <c r="AH51" s="232"/>
      <c r="AI51" s="232" t="s">
        <v>330</v>
      </c>
      <c r="AJ51" s="232"/>
      <c r="AK51" s="232"/>
      <c r="AL51" s="232"/>
      <c r="AM51" s="232" t="s">
        <v>427</v>
      </c>
      <c r="AN51" s="232"/>
      <c r="AO51" s="232"/>
      <c r="AP51" s="232"/>
      <c r="AQ51" s="139" t="s">
        <v>184</v>
      </c>
      <c r="AR51" s="140"/>
      <c r="AS51" s="140"/>
      <c r="AT51" s="141"/>
      <c r="AU51" s="905" t="s">
        <v>133</v>
      </c>
      <c r="AV51" s="905"/>
      <c r="AW51" s="905"/>
      <c r="AX51" s="906"/>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308</v>
      </c>
      <c r="AF58" s="232"/>
      <c r="AG58" s="232"/>
      <c r="AH58" s="232"/>
      <c r="AI58" s="232" t="s">
        <v>330</v>
      </c>
      <c r="AJ58" s="232"/>
      <c r="AK58" s="232"/>
      <c r="AL58" s="232"/>
      <c r="AM58" s="232" t="s">
        <v>427</v>
      </c>
      <c r="AN58" s="232"/>
      <c r="AO58" s="232"/>
      <c r="AP58" s="232"/>
      <c r="AQ58" s="139" t="s">
        <v>184</v>
      </c>
      <c r="AR58" s="140"/>
      <c r="AS58" s="140"/>
      <c r="AT58" s="141"/>
      <c r="AU58" s="905" t="s">
        <v>133</v>
      </c>
      <c r="AV58" s="905"/>
      <c r="AW58" s="905"/>
      <c r="AX58" s="906"/>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308</v>
      </c>
      <c r="AF65" s="232"/>
      <c r="AG65" s="232"/>
      <c r="AH65" s="232"/>
      <c r="AI65" s="232" t="s">
        <v>330</v>
      </c>
      <c r="AJ65" s="232"/>
      <c r="AK65" s="232"/>
      <c r="AL65" s="232"/>
      <c r="AM65" s="232" t="s">
        <v>427</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288</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288</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289</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287</v>
      </c>
      <c r="X70" s="294"/>
      <c r="Y70" s="252" t="s">
        <v>12</v>
      </c>
      <c r="Z70" s="252"/>
      <c r="AA70" s="253"/>
      <c r="AB70" s="254" t="s">
        <v>288</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288</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289</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308</v>
      </c>
      <c r="AF73" s="232"/>
      <c r="AG73" s="232"/>
      <c r="AH73" s="232"/>
      <c r="AI73" s="232" t="s">
        <v>330</v>
      </c>
      <c r="AJ73" s="232"/>
      <c r="AK73" s="232"/>
      <c r="AL73" s="232"/>
      <c r="AM73" s="232" t="s">
        <v>427</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301</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48"/>
      <c r="AY79">
        <f>COUNTIF($AR$79,"☑")</f>
        <v>0</v>
      </c>
    </row>
    <row r="80" spans="1:51" ht="18.75" hidden="1" customHeight="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618</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308</v>
      </c>
      <c r="AF85" s="232"/>
      <c r="AG85" s="232"/>
      <c r="AH85" s="232"/>
      <c r="AI85" s="232" t="s">
        <v>330</v>
      </c>
      <c r="AJ85" s="232"/>
      <c r="AK85" s="232"/>
      <c r="AL85" s="232"/>
      <c r="AM85" s="232" t="s">
        <v>427</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308</v>
      </c>
      <c r="AF90" s="232"/>
      <c r="AG90" s="232"/>
      <c r="AH90" s="232"/>
      <c r="AI90" s="232" t="s">
        <v>330</v>
      </c>
      <c r="AJ90" s="232"/>
      <c r="AK90" s="232"/>
      <c r="AL90" s="232"/>
      <c r="AM90" s="232" t="s">
        <v>427</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308</v>
      </c>
      <c r="AF95" s="232"/>
      <c r="AG95" s="232"/>
      <c r="AH95" s="232"/>
      <c r="AI95" s="232" t="s">
        <v>330</v>
      </c>
      <c r="AJ95" s="232"/>
      <c r="AK95" s="232"/>
      <c r="AL95" s="232"/>
      <c r="AM95" s="232" t="s">
        <v>427</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308</v>
      </c>
      <c r="AF100" s="524"/>
      <c r="AG100" s="524"/>
      <c r="AH100" s="525"/>
      <c r="AI100" s="523" t="s">
        <v>330</v>
      </c>
      <c r="AJ100" s="524"/>
      <c r="AK100" s="524"/>
      <c r="AL100" s="525"/>
      <c r="AM100" s="523" t="s">
        <v>427</v>
      </c>
      <c r="AN100" s="524"/>
      <c r="AO100" s="524"/>
      <c r="AP100" s="525"/>
      <c r="AQ100" s="302" t="s">
        <v>335</v>
      </c>
      <c r="AR100" s="303"/>
      <c r="AS100" s="303"/>
      <c r="AT100" s="304"/>
      <c r="AU100" s="302" t="s">
        <v>459</v>
      </c>
      <c r="AV100" s="303"/>
      <c r="AW100" s="303"/>
      <c r="AX100" s="305"/>
    </row>
    <row r="101" spans="1:60" ht="23.25" customHeight="1" x14ac:dyDescent="0.15">
      <c r="A101" s="403"/>
      <c r="B101" s="404"/>
      <c r="C101" s="404"/>
      <c r="D101" s="404"/>
      <c r="E101" s="404"/>
      <c r="F101" s="405"/>
      <c r="G101" s="93" t="s">
        <v>643</v>
      </c>
      <c r="H101" s="93"/>
      <c r="I101" s="93"/>
      <c r="J101" s="93"/>
      <c r="K101" s="93"/>
      <c r="L101" s="93"/>
      <c r="M101" s="93"/>
      <c r="N101" s="93"/>
      <c r="O101" s="93"/>
      <c r="P101" s="93"/>
      <c r="Q101" s="93"/>
      <c r="R101" s="93"/>
      <c r="S101" s="93"/>
      <c r="T101" s="93"/>
      <c r="U101" s="93"/>
      <c r="V101" s="93"/>
      <c r="W101" s="93"/>
      <c r="X101" s="94"/>
      <c r="Y101" s="526" t="s">
        <v>54</v>
      </c>
      <c r="Z101" s="527"/>
      <c r="AA101" s="528"/>
      <c r="AB101" s="445" t="s">
        <v>635</v>
      </c>
      <c r="AC101" s="445"/>
      <c r="AD101" s="445"/>
      <c r="AE101" s="267">
        <v>2</v>
      </c>
      <c r="AF101" s="267"/>
      <c r="AG101" s="267"/>
      <c r="AH101" s="267"/>
      <c r="AI101" s="267">
        <v>3</v>
      </c>
      <c r="AJ101" s="267"/>
      <c r="AK101" s="267"/>
      <c r="AL101" s="267"/>
      <c r="AM101" s="267">
        <v>2</v>
      </c>
      <c r="AN101" s="267"/>
      <c r="AO101" s="267"/>
      <c r="AP101" s="267"/>
      <c r="AQ101" s="267" t="s">
        <v>661</v>
      </c>
      <c r="AR101" s="267"/>
      <c r="AS101" s="267"/>
      <c r="AT101" s="267"/>
      <c r="AU101" s="203" t="s">
        <v>661</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635</v>
      </c>
      <c r="AC102" s="445"/>
      <c r="AD102" s="445"/>
      <c r="AE102" s="267">
        <v>2</v>
      </c>
      <c r="AF102" s="267"/>
      <c r="AG102" s="267"/>
      <c r="AH102" s="267"/>
      <c r="AI102" s="267">
        <v>3</v>
      </c>
      <c r="AJ102" s="267"/>
      <c r="AK102" s="267"/>
      <c r="AL102" s="267"/>
      <c r="AM102" s="267">
        <v>2</v>
      </c>
      <c r="AN102" s="267"/>
      <c r="AO102" s="267"/>
      <c r="AP102" s="267"/>
      <c r="AQ102" s="267" t="s">
        <v>661</v>
      </c>
      <c r="AR102" s="267"/>
      <c r="AS102" s="267"/>
      <c r="AT102" s="267"/>
      <c r="AU102" s="210" t="s">
        <v>661</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308</v>
      </c>
      <c r="AF103" s="232"/>
      <c r="AG103" s="232"/>
      <c r="AH103" s="232"/>
      <c r="AI103" s="232" t="s">
        <v>330</v>
      </c>
      <c r="AJ103" s="232"/>
      <c r="AK103" s="232"/>
      <c r="AL103" s="232"/>
      <c r="AM103" s="232" t="s">
        <v>427</v>
      </c>
      <c r="AN103" s="232"/>
      <c r="AO103" s="232"/>
      <c r="AP103" s="232"/>
      <c r="AQ103" s="264" t="s">
        <v>335</v>
      </c>
      <c r="AR103" s="265"/>
      <c r="AS103" s="265"/>
      <c r="AT103" s="265"/>
      <c r="AU103" s="264" t="s">
        <v>459</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308</v>
      </c>
      <c r="AF106" s="232"/>
      <c r="AG106" s="232"/>
      <c r="AH106" s="232"/>
      <c r="AI106" s="232" t="s">
        <v>330</v>
      </c>
      <c r="AJ106" s="232"/>
      <c r="AK106" s="232"/>
      <c r="AL106" s="232"/>
      <c r="AM106" s="232" t="s">
        <v>427</v>
      </c>
      <c r="AN106" s="232"/>
      <c r="AO106" s="232"/>
      <c r="AP106" s="232"/>
      <c r="AQ106" s="264" t="s">
        <v>335</v>
      </c>
      <c r="AR106" s="265"/>
      <c r="AS106" s="265"/>
      <c r="AT106" s="265"/>
      <c r="AU106" s="264" t="s">
        <v>459</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308</v>
      </c>
      <c r="AF109" s="232"/>
      <c r="AG109" s="232"/>
      <c r="AH109" s="232"/>
      <c r="AI109" s="232" t="s">
        <v>330</v>
      </c>
      <c r="AJ109" s="232"/>
      <c r="AK109" s="232"/>
      <c r="AL109" s="232"/>
      <c r="AM109" s="232" t="s">
        <v>427</v>
      </c>
      <c r="AN109" s="232"/>
      <c r="AO109" s="232"/>
      <c r="AP109" s="232"/>
      <c r="AQ109" s="264" t="s">
        <v>335</v>
      </c>
      <c r="AR109" s="265"/>
      <c r="AS109" s="265"/>
      <c r="AT109" s="265"/>
      <c r="AU109" s="264" t="s">
        <v>459</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308</v>
      </c>
      <c r="AF112" s="232"/>
      <c r="AG112" s="232"/>
      <c r="AH112" s="232"/>
      <c r="AI112" s="232" t="s">
        <v>330</v>
      </c>
      <c r="AJ112" s="232"/>
      <c r="AK112" s="232"/>
      <c r="AL112" s="232"/>
      <c r="AM112" s="232" t="s">
        <v>427</v>
      </c>
      <c r="AN112" s="232"/>
      <c r="AO112" s="232"/>
      <c r="AP112" s="232"/>
      <c r="AQ112" s="264" t="s">
        <v>335</v>
      </c>
      <c r="AR112" s="265"/>
      <c r="AS112" s="265"/>
      <c r="AT112" s="265"/>
      <c r="AU112" s="264" t="s">
        <v>459</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308</v>
      </c>
      <c r="AF115" s="232"/>
      <c r="AG115" s="232"/>
      <c r="AH115" s="232"/>
      <c r="AI115" s="232" t="s">
        <v>330</v>
      </c>
      <c r="AJ115" s="232"/>
      <c r="AK115" s="232"/>
      <c r="AL115" s="232"/>
      <c r="AM115" s="232" t="s">
        <v>427</v>
      </c>
      <c r="AN115" s="232"/>
      <c r="AO115" s="232"/>
      <c r="AP115" s="232"/>
      <c r="AQ115" s="574" t="s">
        <v>460</v>
      </c>
      <c r="AR115" s="575"/>
      <c r="AS115" s="575"/>
      <c r="AT115" s="575"/>
      <c r="AU115" s="575"/>
      <c r="AV115" s="575"/>
      <c r="AW115" s="575"/>
      <c r="AX115" s="576"/>
    </row>
    <row r="116" spans="1:51" ht="23.25" customHeight="1" x14ac:dyDescent="0.15">
      <c r="A116" s="420"/>
      <c r="B116" s="421"/>
      <c r="C116" s="421"/>
      <c r="D116" s="421"/>
      <c r="E116" s="421"/>
      <c r="F116" s="422"/>
      <c r="G116" s="372" t="s">
        <v>644</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645</v>
      </c>
      <c r="AC116" s="447"/>
      <c r="AD116" s="448"/>
      <c r="AE116" s="267">
        <v>8.5</v>
      </c>
      <c r="AF116" s="267"/>
      <c r="AG116" s="267"/>
      <c r="AH116" s="267"/>
      <c r="AI116" s="267">
        <v>5.3</v>
      </c>
      <c r="AJ116" s="267"/>
      <c r="AK116" s="267"/>
      <c r="AL116" s="267"/>
      <c r="AM116" s="267">
        <v>7</v>
      </c>
      <c r="AN116" s="267"/>
      <c r="AO116" s="267"/>
      <c r="AP116" s="267"/>
      <c r="AQ116" s="203" t="s">
        <v>661</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278</v>
      </c>
      <c r="AC117" s="457"/>
      <c r="AD117" s="458"/>
      <c r="AE117" s="535" t="s">
        <v>646</v>
      </c>
      <c r="AF117" s="535"/>
      <c r="AG117" s="535"/>
      <c r="AH117" s="535"/>
      <c r="AI117" s="535" t="s">
        <v>647</v>
      </c>
      <c r="AJ117" s="535"/>
      <c r="AK117" s="535"/>
      <c r="AL117" s="535"/>
      <c r="AM117" s="535" t="s">
        <v>680</v>
      </c>
      <c r="AN117" s="535"/>
      <c r="AO117" s="535"/>
      <c r="AP117" s="535"/>
      <c r="AQ117" s="535" t="s">
        <v>661</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308</v>
      </c>
      <c r="AF118" s="232"/>
      <c r="AG118" s="232"/>
      <c r="AH118" s="232"/>
      <c r="AI118" s="232" t="s">
        <v>330</v>
      </c>
      <c r="AJ118" s="232"/>
      <c r="AK118" s="232"/>
      <c r="AL118" s="232"/>
      <c r="AM118" s="232" t="s">
        <v>427</v>
      </c>
      <c r="AN118" s="232"/>
      <c r="AO118" s="232"/>
      <c r="AP118" s="232"/>
      <c r="AQ118" s="574" t="s">
        <v>460</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308</v>
      </c>
      <c r="AF121" s="232"/>
      <c r="AG121" s="232"/>
      <c r="AH121" s="232"/>
      <c r="AI121" s="232" t="s">
        <v>330</v>
      </c>
      <c r="AJ121" s="232"/>
      <c r="AK121" s="232"/>
      <c r="AL121" s="232"/>
      <c r="AM121" s="232" t="s">
        <v>427</v>
      </c>
      <c r="AN121" s="232"/>
      <c r="AO121" s="232"/>
      <c r="AP121" s="232"/>
      <c r="AQ121" s="574" t="s">
        <v>460</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308</v>
      </c>
      <c r="AF124" s="232"/>
      <c r="AG124" s="232"/>
      <c r="AH124" s="232"/>
      <c r="AI124" s="232" t="s">
        <v>330</v>
      </c>
      <c r="AJ124" s="232"/>
      <c r="AK124" s="232"/>
      <c r="AL124" s="232"/>
      <c r="AM124" s="232" t="s">
        <v>427</v>
      </c>
      <c r="AN124" s="232"/>
      <c r="AO124" s="232"/>
      <c r="AP124" s="232"/>
      <c r="AQ124" s="574" t="s">
        <v>460</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280</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308</v>
      </c>
      <c r="AF127" s="232"/>
      <c r="AG127" s="232"/>
      <c r="AH127" s="232"/>
      <c r="AI127" s="232" t="s">
        <v>330</v>
      </c>
      <c r="AJ127" s="232"/>
      <c r="AK127" s="232"/>
      <c r="AL127" s="232"/>
      <c r="AM127" s="232" t="s">
        <v>427</v>
      </c>
      <c r="AN127" s="232"/>
      <c r="AO127" s="232"/>
      <c r="AP127" s="232"/>
      <c r="AQ127" s="574" t="s">
        <v>460</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280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323</v>
      </c>
      <c r="B130" s="171"/>
      <c r="C130" s="170" t="s">
        <v>188</v>
      </c>
      <c r="D130" s="171"/>
      <c r="E130" s="155" t="s">
        <v>217</v>
      </c>
      <c r="F130" s="156"/>
      <c r="G130" s="157" t="s">
        <v>648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649</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308</v>
      </c>
      <c r="AF132" s="118"/>
      <c r="AG132" s="118"/>
      <c r="AH132" s="119"/>
      <c r="AI132" s="143" t="s">
        <v>330</v>
      </c>
      <c r="AJ132" s="118"/>
      <c r="AK132" s="118"/>
      <c r="AL132" s="119"/>
      <c r="AM132" s="143" t="s">
        <v>617</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635</v>
      </c>
      <c r="AR133" s="185"/>
      <c r="AS133" s="121" t="s">
        <v>185</v>
      </c>
      <c r="AT133" s="122"/>
      <c r="AU133" s="186">
        <v>2</v>
      </c>
      <c r="AV133" s="186"/>
      <c r="AW133" s="121" t="s">
        <v>175</v>
      </c>
      <c r="AX133" s="181"/>
      <c r="AY133">
        <f>$AY$132</f>
        <v>1</v>
      </c>
    </row>
    <row r="134" spans="1:51" ht="39.75" customHeight="1" x14ac:dyDescent="0.15">
      <c r="A134" s="175"/>
      <c r="B134" s="172"/>
      <c r="C134" s="166"/>
      <c r="D134" s="172"/>
      <c r="E134" s="166"/>
      <c r="F134" s="167"/>
      <c r="G134" s="92" t="s">
        <v>650</v>
      </c>
      <c r="H134" s="93"/>
      <c r="I134" s="93"/>
      <c r="J134" s="93"/>
      <c r="K134" s="93"/>
      <c r="L134" s="93"/>
      <c r="M134" s="93"/>
      <c r="N134" s="93"/>
      <c r="O134" s="93"/>
      <c r="P134" s="93"/>
      <c r="Q134" s="93"/>
      <c r="R134" s="93"/>
      <c r="S134" s="93"/>
      <c r="T134" s="93"/>
      <c r="U134" s="93"/>
      <c r="V134" s="93"/>
      <c r="W134" s="93"/>
      <c r="X134" s="94"/>
      <c r="Y134" s="187" t="s">
        <v>199</v>
      </c>
      <c r="Z134" s="188"/>
      <c r="AA134" s="189"/>
      <c r="AB134" s="190" t="s">
        <v>651</v>
      </c>
      <c r="AC134" s="191"/>
      <c r="AD134" s="191"/>
      <c r="AE134" s="192">
        <v>96.3</v>
      </c>
      <c r="AF134" s="193"/>
      <c r="AG134" s="193"/>
      <c r="AH134" s="193"/>
      <c r="AI134" s="192">
        <v>96.2</v>
      </c>
      <c r="AJ134" s="193"/>
      <c r="AK134" s="193"/>
      <c r="AL134" s="193"/>
      <c r="AM134" s="192">
        <v>100</v>
      </c>
      <c r="AN134" s="193"/>
      <c r="AO134" s="193"/>
      <c r="AP134" s="193"/>
      <c r="AQ134" s="192" t="s">
        <v>635</v>
      </c>
      <c r="AR134" s="193"/>
      <c r="AS134" s="193"/>
      <c r="AT134" s="193"/>
      <c r="AU134" s="192">
        <v>100</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651</v>
      </c>
      <c r="AC135" s="199"/>
      <c r="AD135" s="199"/>
      <c r="AE135" s="192">
        <v>90</v>
      </c>
      <c r="AF135" s="193"/>
      <c r="AG135" s="193"/>
      <c r="AH135" s="193"/>
      <c r="AI135" s="192">
        <v>90</v>
      </c>
      <c r="AJ135" s="193"/>
      <c r="AK135" s="193"/>
      <c r="AL135" s="193"/>
      <c r="AM135" s="192">
        <v>90</v>
      </c>
      <c r="AN135" s="193"/>
      <c r="AO135" s="193"/>
      <c r="AP135" s="193"/>
      <c r="AQ135" s="192" t="s">
        <v>635</v>
      </c>
      <c r="AR135" s="193"/>
      <c r="AS135" s="193"/>
      <c r="AT135" s="193"/>
      <c r="AU135" s="192">
        <v>90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308</v>
      </c>
      <c r="AF136" s="118"/>
      <c r="AG136" s="118"/>
      <c r="AH136" s="119"/>
      <c r="AI136" s="143" t="s">
        <v>330</v>
      </c>
      <c r="AJ136" s="118"/>
      <c r="AK136" s="118"/>
      <c r="AL136" s="119"/>
      <c r="AM136" s="143" t="s">
        <v>617</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308</v>
      </c>
      <c r="AF140" s="118"/>
      <c r="AG140" s="118"/>
      <c r="AH140" s="119"/>
      <c r="AI140" s="143" t="s">
        <v>330</v>
      </c>
      <c r="AJ140" s="118"/>
      <c r="AK140" s="118"/>
      <c r="AL140" s="119"/>
      <c r="AM140" s="143" t="s">
        <v>617</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308</v>
      </c>
      <c r="AF144" s="118"/>
      <c r="AG144" s="118"/>
      <c r="AH144" s="119"/>
      <c r="AI144" s="143" t="s">
        <v>330</v>
      </c>
      <c r="AJ144" s="118"/>
      <c r="AK144" s="118"/>
      <c r="AL144" s="119"/>
      <c r="AM144" s="143" t="s">
        <v>617</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308</v>
      </c>
      <c r="AF148" s="118"/>
      <c r="AG148" s="118"/>
      <c r="AH148" s="119"/>
      <c r="AI148" s="143" t="s">
        <v>330</v>
      </c>
      <c r="AJ148" s="118"/>
      <c r="AK148" s="118"/>
      <c r="AL148" s="119"/>
      <c r="AM148" s="143" t="s">
        <v>617</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668</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308</v>
      </c>
      <c r="AF192" s="118"/>
      <c r="AG192" s="118"/>
      <c r="AH192" s="119"/>
      <c r="AI192" s="143" t="s">
        <v>330</v>
      </c>
      <c r="AJ192" s="118"/>
      <c r="AK192" s="118"/>
      <c r="AL192" s="119"/>
      <c r="AM192" s="143" t="s">
        <v>617</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308</v>
      </c>
      <c r="AF196" s="118"/>
      <c r="AG196" s="118"/>
      <c r="AH196" s="119"/>
      <c r="AI196" s="143" t="s">
        <v>330</v>
      </c>
      <c r="AJ196" s="118"/>
      <c r="AK196" s="118"/>
      <c r="AL196" s="119"/>
      <c r="AM196" s="143" t="s">
        <v>617</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308</v>
      </c>
      <c r="AF200" s="118"/>
      <c r="AG200" s="118"/>
      <c r="AH200" s="119"/>
      <c r="AI200" s="143" t="s">
        <v>330</v>
      </c>
      <c r="AJ200" s="118"/>
      <c r="AK200" s="118"/>
      <c r="AL200" s="119"/>
      <c r="AM200" s="143" t="s">
        <v>617</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308</v>
      </c>
      <c r="AF204" s="118"/>
      <c r="AG204" s="118"/>
      <c r="AH204" s="119"/>
      <c r="AI204" s="143" t="s">
        <v>330</v>
      </c>
      <c r="AJ204" s="118"/>
      <c r="AK204" s="118"/>
      <c r="AL204" s="119"/>
      <c r="AM204" s="143" t="s">
        <v>617</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308</v>
      </c>
      <c r="AF208" s="118"/>
      <c r="AG208" s="118"/>
      <c r="AH208" s="119"/>
      <c r="AI208" s="143" t="s">
        <v>330</v>
      </c>
      <c r="AJ208" s="118"/>
      <c r="AK208" s="118"/>
      <c r="AL208" s="119"/>
      <c r="AM208" s="143" t="s">
        <v>617</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308</v>
      </c>
      <c r="AF252" s="118"/>
      <c r="AG252" s="118"/>
      <c r="AH252" s="119"/>
      <c r="AI252" s="143" t="s">
        <v>330</v>
      </c>
      <c r="AJ252" s="118"/>
      <c r="AK252" s="118"/>
      <c r="AL252" s="119"/>
      <c r="AM252" s="143" t="s">
        <v>617</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308</v>
      </c>
      <c r="AF256" s="118"/>
      <c r="AG256" s="118"/>
      <c r="AH256" s="119"/>
      <c r="AI256" s="143" t="s">
        <v>330</v>
      </c>
      <c r="AJ256" s="118"/>
      <c r="AK256" s="118"/>
      <c r="AL256" s="119"/>
      <c r="AM256" s="143" t="s">
        <v>617</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308</v>
      </c>
      <c r="AF260" s="118"/>
      <c r="AG260" s="118"/>
      <c r="AH260" s="119"/>
      <c r="AI260" s="143" t="s">
        <v>330</v>
      </c>
      <c r="AJ260" s="118"/>
      <c r="AK260" s="118"/>
      <c r="AL260" s="119"/>
      <c r="AM260" s="143" t="s">
        <v>617</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308</v>
      </c>
      <c r="AF264" s="118"/>
      <c r="AG264" s="118"/>
      <c r="AH264" s="119"/>
      <c r="AI264" s="143" t="s">
        <v>330</v>
      </c>
      <c r="AJ264" s="118"/>
      <c r="AK264" s="118"/>
      <c r="AL264" s="119"/>
      <c r="AM264" s="143" t="s">
        <v>617</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308</v>
      </c>
      <c r="AF268" s="118"/>
      <c r="AG268" s="118"/>
      <c r="AH268" s="119"/>
      <c r="AI268" s="143" t="s">
        <v>330</v>
      </c>
      <c r="AJ268" s="118"/>
      <c r="AK268" s="118"/>
      <c r="AL268" s="119"/>
      <c r="AM268" s="143" t="s">
        <v>617</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308</v>
      </c>
      <c r="AF312" s="118"/>
      <c r="AG312" s="118"/>
      <c r="AH312" s="119"/>
      <c r="AI312" s="143" t="s">
        <v>330</v>
      </c>
      <c r="AJ312" s="118"/>
      <c r="AK312" s="118"/>
      <c r="AL312" s="119"/>
      <c r="AM312" s="143" t="s">
        <v>617</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308</v>
      </c>
      <c r="AF316" s="118"/>
      <c r="AG316" s="118"/>
      <c r="AH316" s="119"/>
      <c r="AI316" s="143" t="s">
        <v>330</v>
      </c>
      <c r="AJ316" s="118"/>
      <c r="AK316" s="118"/>
      <c r="AL316" s="119"/>
      <c r="AM316" s="143" t="s">
        <v>617</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308</v>
      </c>
      <c r="AF320" s="118"/>
      <c r="AG320" s="118"/>
      <c r="AH320" s="119"/>
      <c r="AI320" s="143" t="s">
        <v>330</v>
      </c>
      <c r="AJ320" s="118"/>
      <c r="AK320" s="118"/>
      <c r="AL320" s="119"/>
      <c r="AM320" s="143" t="s">
        <v>617</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308</v>
      </c>
      <c r="AF324" s="118"/>
      <c r="AG324" s="118"/>
      <c r="AH324" s="119"/>
      <c r="AI324" s="143" t="s">
        <v>330</v>
      </c>
      <c r="AJ324" s="118"/>
      <c r="AK324" s="118"/>
      <c r="AL324" s="119"/>
      <c r="AM324" s="143" t="s">
        <v>617</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308</v>
      </c>
      <c r="AF328" s="118"/>
      <c r="AG328" s="118"/>
      <c r="AH328" s="119"/>
      <c r="AI328" s="143" t="s">
        <v>330</v>
      </c>
      <c r="AJ328" s="118"/>
      <c r="AK328" s="118"/>
      <c r="AL328" s="119"/>
      <c r="AM328" s="143" t="s">
        <v>617</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308</v>
      </c>
      <c r="AF372" s="118"/>
      <c r="AG372" s="118"/>
      <c r="AH372" s="119"/>
      <c r="AI372" s="143" t="s">
        <v>330</v>
      </c>
      <c r="AJ372" s="118"/>
      <c r="AK372" s="118"/>
      <c r="AL372" s="119"/>
      <c r="AM372" s="143" t="s">
        <v>617</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308</v>
      </c>
      <c r="AF376" s="118"/>
      <c r="AG376" s="118"/>
      <c r="AH376" s="119"/>
      <c r="AI376" s="143" t="s">
        <v>330</v>
      </c>
      <c r="AJ376" s="118"/>
      <c r="AK376" s="118"/>
      <c r="AL376" s="119"/>
      <c r="AM376" s="143" t="s">
        <v>617</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308</v>
      </c>
      <c r="AF380" s="118"/>
      <c r="AG380" s="118"/>
      <c r="AH380" s="119"/>
      <c r="AI380" s="143" t="s">
        <v>330</v>
      </c>
      <c r="AJ380" s="118"/>
      <c r="AK380" s="118"/>
      <c r="AL380" s="119"/>
      <c r="AM380" s="143" t="s">
        <v>617</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308</v>
      </c>
      <c r="AF384" s="118"/>
      <c r="AG384" s="118"/>
      <c r="AH384" s="119"/>
      <c r="AI384" s="143" t="s">
        <v>330</v>
      </c>
      <c r="AJ384" s="118"/>
      <c r="AK384" s="118"/>
      <c r="AL384" s="119"/>
      <c r="AM384" s="143" t="s">
        <v>617</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308</v>
      </c>
      <c r="AF388" s="118"/>
      <c r="AG388" s="118"/>
      <c r="AH388" s="119"/>
      <c r="AI388" s="143" t="s">
        <v>330</v>
      </c>
      <c r="AJ388" s="118"/>
      <c r="AK388" s="118"/>
      <c r="AL388" s="119"/>
      <c r="AM388" s="143" t="s">
        <v>617</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1.5" hidden="1" customHeight="1" x14ac:dyDescent="0.15">
      <c r="A430" s="175"/>
      <c r="B430" s="172"/>
      <c r="C430" s="164" t="s">
        <v>589</v>
      </c>
      <c r="D430" s="912"/>
      <c r="E430" s="160" t="s">
        <v>317</v>
      </c>
      <c r="F430" s="878"/>
      <c r="G430" s="879" t="s">
        <v>204</v>
      </c>
      <c r="H430" s="111"/>
      <c r="I430" s="111"/>
      <c r="J430" s="880" t="s">
        <v>635</v>
      </c>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hidden="1"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461</v>
      </c>
      <c r="AJ431" s="319"/>
      <c r="AK431" s="319"/>
      <c r="AL431" s="143"/>
      <c r="AM431" s="319" t="s">
        <v>462</v>
      </c>
      <c r="AN431" s="319"/>
      <c r="AO431" s="319"/>
      <c r="AP431" s="143"/>
      <c r="AQ431" s="143" t="s">
        <v>184</v>
      </c>
      <c r="AR431" s="118"/>
      <c r="AS431" s="118"/>
      <c r="AT431" s="119"/>
      <c r="AU431" s="124" t="s">
        <v>133</v>
      </c>
      <c r="AV431" s="124"/>
      <c r="AW431" s="124"/>
      <c r="AX431" s="125"/>
      <c r="AY431">
        <f>COUNTA($G$433)</f>
        <v>1</v>
      </c>
    </row>
    <row r="432" spans="1:51" ht="18.75" hidden="1"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635</v>
      </c>
      <c r="AF432" s="186"/>
      <c r="AG432" s="121" t="s">
        <v>185</v>
      </c>
      <c r="AH432" s="122"/>
      <c r="AI432" s="320"/>
      <c r="AJ432" s="320"/>
      <c r="AK432" s="320"/>
      <c r="AL432" s="142"/>
      <c r="AM432" s="320"/>
      <c r="AN432" s="320"/>
      <c r="AO432" s="320"/>
      <c r="AP432" s="142"/>
      <c r="AQ432" s="235" t="s">
        <v>635</v>
      </c>
      <c r="AR432" s="186"/>
      <c r="AS432" s="121" t="s">
        <v>185</v>
      </c>
      <c r="AT432" s="122"/>
      <c r="AU432" s="186" t="s">
        <v>635</v>
      </c>
      <c r="AV432" s="186"/>
      <c r="AW432" s="121" t="s">
        <v>175</v>
      </c>
      <c r="AX432" s="181"/>
      <c r="AY432">
        <f>$AY$431</f>
        <v>1</v>
      </c>
    </row>
    <row r="433" spans="1:51" ht="23.25" hidden="1" customHeight="1" x14ac:dyDescent="0.15">
      <c r="A433" s="175"/>
      <c r="B433" s="172"/>
      <c r="C433" s="166"/>
      <c r="D433" s="172"/>
      <c r="E433" s="323"/>
      <c r="F433" s="324"/>
      <c r="G433" s="92" t="s">
        <v>635</v>
      </c>
      <c r="H433" s="93"/>
      <c r="I433" s="93"/>
      <c r="J433" s="93"/>
      <c r="K433" s="93"/>
      <c r="L433" s="93"/>
      <c r="M433" s="93"/>
      <c r="N433" s="93"/>
      <c r="O433" s="93"/>
      <c r="P433" s="93"/>
      <c r="Q433" s="93"/>
      <c r="R433" s="93"/>
      <c r="S433" s="93"/>
      <c r="T433" s="93"/>
      <c r="U433" s="93"/>
      <c r="V433" s="93"/>
      <c r="W433" s="93"/>
      <c r="X433" s="94"/>
      <c r="Y433" s="187" t="s">
        <v>12</v>
      </c>
      <c r="Z433" s="188"/>
      <c r="AA433" s="189"/>
      <c r="AB433" s="199" t="s">
        <v>635</v>
      </c>
      <c r="AC433" s="199"/>
      <c r="AD433" s="199"/>
      <c r="AE433" s="321" t="s">
        <v>635</v>
      </c>
      <c r="AF433" s="193"/>
      <c r="AG433" s="193"/>
      <c r="AH433" s="193"/>
      <c r="AI433" s="321" t="s">
        <v>635</v>
      </c>
      <c r="AJ433" s="193"/>
      <c r="AK433" s="193"/>
      <c r="AL433" s="193"/>
      <c r="AM433" s="321" t="s">
        <v>661</v>
      </c>
      <c r="AN433" s="193"/>
      <c r="AO433" s="193"/>
      <c r="AP433" s="322"/>
      <c r="AQ433" s="321" t="s">
        <v>635</v>
      </c>
      <c r="AR433" s="193"/>
      <c r="AS433" s="193"/>
      <c r="AT433" s="322"/>
      <c r="AU433" s="193" t="s">
        <v>635</v>
      </c>
      <c r="AV433" s="193"/>
      <c r="AW433" s="193"/>
      <c r="AX433" s="194"/>
      <c r="AY433">
        <f t="shared" ref="AY433:AY435" si="63">$AY$431</f>
        <v>1</v>
      </c>
    </row>
    <row r="434" spans="1:51" ht="23.25" hidden="1"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635</v>
      </c>
      <c r="AC434" s="191"/>
      <c r="AD434" s="191"/>
      <c r="AE434" s="321" t="s">
        <v>635</v>
      </c>
      <c r="AF434" s="193"/>
      <c r="AG434" s="193"/>
      <c r="AH434" s="322"/>
      <c r="AI434" s="321" t="s">
        <v>635</v>
      </c>
      <c r="AJ434" s="193"/>
      <c r="AK434" s="193"/>
      <c r="AL434" s="193"/>
      <c r="AM434" s="321" t="s">
        <v>661</v>
      </c>
      <c r="AN434" s="193"/>
      <c r="AO434" s="193"/>
      <c r="AP434" s="322"/>
      <c r="AQ434" s="321" t="s">
        <v>635</v>
      </c>
      <c r="AR434" s="193"/>
      <c r="AS434" s="193"/>
      <c r="AT434" s="322"/>
      <c r="AU434" s="193" t="s">
        <v>635</v>
      </c>
      <c r="AV434" s="193"/>
      <c r="AW434" s="193"/>
      <c r="AX434" s="194"/>
      <c r="AY434">
        <f t="shared" si="63"/>
        <v>1</v>
      </c>
    </row>
    <row r="435" spans="1:51" ht="23.25" hidden="1"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635</v>
      </c>
      <c r="AF435" s="193"/>
      <c r="AG435" s="193"/>
      <c r="AH435" s="322"/>
      <c r="AI435" s="321" t="s">
        <v>635</v>
      </c>
      <c r="AJ435" s="193"/>
      <c r="AK435" s="193"/>
      <c r="AL435" s="193"/>
      <c r="AM435" s="321" t="s">
        <v>661</v>
      </c>
      <c r="AN435" s="193"/>
      <c r="AO435" s="193"/>
      <c r="AP435" s="322"/>
      <c r="AQ435" s="321" t="s">
        <v>635</v>
      </c>
      <c r="AR435" s="193"/>
      <c r="AS435" s="193"/>
      <c r="AT435" s="322"/>
      <c r="AU435" s="193" t="s">
        <v>635</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461</v>
      </c>
      <c r="AJ436" s="319"/>
      <c r="AK436" s="319"/>
      <c r="AL436" s="143"/>
      <c r="AM436" s="319" t="s">
        <v>462</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461</v>
      </c>
      <c r="AJ441" s="319"/>
      <c r="AK441" s="319"/>
      <c r="AL441" s="143"/>
      <c r="AM441" s="319" t="s">
        <v>462</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461</v>
      </c>
      <c r="AJ446" s="319"/>
      <c r="AK446" s="319"/>
      <c r="AL446" s="143"/>
      <c r="AM446" s="319" t="s">
        <v>462</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461</v>
      </c>
      <c r="AJ451" s="319"/>
      <c r="AK451" s="319"/>
      <c r="AL451" s="143"/>
      <c r="AM451" s="319" t="s">
        <v>462</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461</v>
      </c>
      <c r="AJ456" s="319"/>
      <c r="AK456" s="319"/>
      <c r="AL456" s="143"/>
      <c r="AM456" s="319" t="s">
        <v>462</v>
      </c>
      <c r="AN456" s="319"/>
      <c r="AO456" s="319"/>
      <c r="AP456" s="143"/>
      <c r="AQ456" s="143" t="s">
        <v>184</v>
      </c>
      <c r="AR456" s="118"/>
      <c r="AS456" s="118"/>
      <c r="AT456" s="119"/>
      <c r="AU456" s="124" t="s">
        <v>133</v>
      </c>
      <c r="AV456" s="124"/>
      <c r="AW456" s="124"/>
      <c r="AX456" s="125"/>
      <c r="AY456">
        <f>COUNTA($G$458)</f>
        <v>1</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635</v>
      </c>
      <c r="AF457" s="186"/>
      <c r="AG457" s="121" t="s">
        <v>185</v>
      </c>
      <c r="AH457" s="122"/>
      <c r="AI457" s="320"/>
      <c r="AJ457" s="320"/>
      <c r="AK457" s="320"/>
      <c r="AL457" s="142"/>
      <c r="AM457" s="320"/>
      <c r="AN457" s="320"/>
      <c r="AO457" s="320"/>
      <c r="AP457" s="142"/>
      <c r="AQ457" s="235" t="s">
        <v>635</v>
      </c>
      <c r="AR457" s="186"/>
      <c r="AS457" s="121" t="s">
        <v>185</v>
      </c>
      <c r="AT457" s="122"/>
      <c r="AU457" s="186" t="s">
        <v>635</v>
      </c>
      <c r="AV457" s="186"/>
      <c r="AW457" s="121" t="s">
        <v>175</v>
      </c>
      <c r="AX457" s="181"/>
      <c r="AY457">
        <f>$AY$456</f>
        <v>1</v>
      </c>
    </row>
    <row r="458" spans="1:51" ht="23.25" hidden="1" customHeight="1" x14ac:dyDescent="0.15">
      <c r="A458" s="175"/>
      <c r="B458" s="172"/>
      <c r="C458" s="166"/>
      <c r="D458" s="172"/>
      <c r="E458" s="323"/>
      <c r="F458" s="324"/>
      <c r="G458" s="92" t="s">
        <v>635</v>
      </c>
      <c r="H458" s="93"/>
      <c r="I458" s="93"/>
      <c r="J458" s="93"/>
      <c r="K458" s="93"/>
      <c r="L458" s="93"/>
      <c r="M458" s="93"/>
      <c r="N458" s="93"/>
      <c r="O458" s="93"/>
      <c r="P458" s="93"/>
      <c r="Q458" s="93"/>
      <c r="R458" s="93"/>
      <c r="S458" s="93"/>
      <c r="T458" s="93"/>
      <c r="U458" s="93"/>
      <c r="V458" s="93"/>
      <c r="W458" s="93"/>
      <c r="X458" s="94"/>
      <c r="Y458" s="187" t="s">
        <v>12</v>
      </c>
      <c r="Z458" s="188"/>
      <c r="AA458" s="189"/>
      <c r="AB458" s="199" t="s">
        <v>635</v>
      </c>
      <c r="AC458" s="199"/>
      <c r="AD458" s="199"/>
      <c r="AE458" s="321" t="s">
        <v>635</v>
      </c>
      <c r="AF458" s="193"/>
      <c r="AG458" s="193"/>
      <c r="AH458" s="193"/>
      <c r="AI458" s="321" t="s">
        <v>635</v>
      </c>
      <c r="AJ458" s="193"/>
      <c r="AK458" s="193"/>
      <c r="AL458" s="193"/>
      <c r="AM458" s="321" t="s">
        <v>661</v>
      </c>
      <c r="AN458" s="193"/>
      <c r="AO458" s="193"/>
      <c r="AP458" s="322"/>
      <c r="AQ458" s="321" t="s">
        <v>635</v>
      </c>
      <c r="AR458" s="193"/>
      <c r="AS458" s="193"/>
      <c r="AT458" s="322"/>
      <c r="AU458" s="193" t="s">
        <v>635</v>
      </c>
      <c r="AV458" s="193"/>
      <c r="AW458" s="193"/>
      <c r="AX458" s="194"/>
      <c r="AY458">
        <f t="shared" ref="AY458:AY460" si="68">$AY$456</f>
        <v>1</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635</v>
      </c>
      <c r="AC459" s="191"/>
      <c r="AD459" s="191"/>
      <c r="AE459" s="321" t="s">
        <v>635</v>
      </c>
      <c r="AF459" s="193"/>
      <c r="AG459" s="193"/>
      <c r="AH459" s="322"/>
      <c r="AI459" s="321" t="s">
        <v>635</v>
      </c>
      <c r="AJ459" s="193"/>
      <c r="AK459" s="193"/>
      <c r="AL459" s="193"/>
      <c r="AM459" s="321" t="s">
        <v>661</v>
      </c>
      <c r="AN459" s="193"/>
      <c r="AO459" s="193"/>
      <c r="AP459" s="322"/>
      <c r="AQ459" s="321" t="s">
        <v>635</v>
      </c>
      <c r="AR459" s="193"/>
      <c r="AS459" s="193"/>
      <c r="AT459" s="322"/>
      <c r="AU459" s="193" t="s">
        <v>635</v>
      </c>
      <c r="AV459" s="193"/>
      <c r="AW459" s="193"/>
      <c r="AX459" s="194"/>
      <c r="AY459">
        <f t="shared" si="68"/>
        <v>1</v>
      </c>
    </row>
    <row r="460" spans="1:51" ht="23.25" hidden="1" customHeight="1" thickBot="1" x14ac:dyDescent="0.2">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635</v>
      </c>
      <c r="AF460" s="193"/>
      <c r="AG460" s="193"/>
      <c r="AH460" s="322"/>
      <c r="AI460" s="321" t="s">
        <v>635</v>
      </c>
      <c r="AJ460" s="193"/>
      <c r="AK460" s="193"/>
      <c r="AL460" s="193"/>
      <c r="AM460" s="321" t="s">
        <v>661</v>
      </c>
      <c r="AN460" s="193"/>
      <c r="AO460" s="193"/>
      <c r="AP460" s="322"/>
      <c r="AQ460" s="321" t="s">
        <v>635</v>
      </c>
      <c r="AR460" s="193"/>
      <c r="AS460" s="193"/>
      <c r="AT460" s="322"/>
      <c r="AU460" s="193" t="s">
        <v>635</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461</v>
      </c>
      <c r="AJ461" s="319"/>
      <c r="AK461" s="319"/>
      <c r="AL461" s="143"/>
      <c r="AM461" s="319" t="s">
        <v>462</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461</v>
      </c>
      <c r="AJ466" s="319"/>
      <c r="AK466" s="319"/>
      <c r="AL466" s="143"/>
      <c r="AM466" s="319" t="s">
        <v>462</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461</v>
      </c>
      <c r="AJ471" s="319"/>
      <c r="AK471" s="319"/>
      <c r="AL471" s="143"/>
      <c r="AM471" s="319" t="s">
        <v>462</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461</v>
      </c>
      <c r="AJ476" s="319"/>
      <c r="AK476" s="319"/>
      <c r="AL476" s="143"/>
      <c r="AM476" s="319" t="s">
        <v>462</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320</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461</v>
      </c>
      <c r="AJ485" s="319"/>
      <c r="AK485" s="319"/>
      <c r="AL485" s="143"/>
      <c r="AM485" s="319" t="s">
        <v>462</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461</v>
      </c>
      <c r="AJ490" s="319"/>
      <c r="AK490" s="319"/>
      <c r="AL490" s="143"/>
      <c r="AM490" s="319" t="s">
        <v>462</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461</v>
      </c>
      <c r="AJ495" s="319"/>
      <c r="AK495" s="319"/>
      <c r="AL495" s="143"/>
      <c r="AM495" s="319" t="s">
        <v>462</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461</v>
      </c>
      <c r="AJ500" s="319"/>
      <c r="AK500" s="319"/>
      <c r="AL500" s="143"/>
      <c r="AM500" s="319" t="s">
        <v>462</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461</v>
      </c>
      <c r="AJ505" s="319"/>
      <c r="AK505" s="319"/>
      <c r="AL505" s="143"/>
      <c r="AM505" s="319" t="s">
        <v>462</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461</v>
      </c>
      <c r="AJ510" s="319"/>
      <c r="AK510" s="319"/>
      <c r="AL510" s="143"/>
      <c r="AM510" s="319" t="s">
        <v>462</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461</v>
      </c>
      <c r="AJ515" s="319"/>
      <c r="AK515" s="319"/>
      <c r="AL515" s="143"/>
      <c r="AM515" s="319" t="s">
        <v>462</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461</v>
      </c>
      <c r="AJ520" s="319"/>
      <c r="AK520" s="319"/>
      <c r="AL520" s="143"/>
      <c r="AM520" s="319" t="s">
        <v>462</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461</v>
      </c>
      <c r="AJ525" s="319"/>
      <c r="AK525" s="319"/>
      <c r="AL525" s="143"/>
      <c r="AM525" s="319" t="s">
        <v>462</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461</v>
      </c>
      <c r="AJ530" s="319"/>
      <c r="AK530" s="319"/>
      <c r="AL530" s="143"/>
      <c r="AM530" s="319" t="s">
        <v>462</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321</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461</v>
      </c>
      <c r="AJ539" s="319"/>
      <c r="AK539" s="319"/>
      <c r="AL539" s="143"/>
      <c r="AM539" s="319" t="s">
        <v>462</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461</v>
      </c>
      <c r="AJ544" s="319"/>
      <c r="AK544" s="319"/>
      <c r="AL544" s="143"/>
      <c r="AM544" s="319" t="s">
        <v>462</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461</v>
      </c>
      <c r="AJ549" s="319"/>
      <c r="AK549" s="319"/>
      <c r="AL549" s="143"/>
      <c r="AM549" s="319" t="s">
        <v>462</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461</v>
      </c>
      <c r="AJ554" s="319"/>
      <c r="AK554" s="319"/>
      <c r="AL554" s="143"/>
      <c r="AM554" s="319" t="s">
        <v>462</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461</v>
      </c>
      <c r="AJ559" s="319"/>
      <c r="AK559" s="319"/>
      <c r="AL559" s="143"/>
      <c r="AM559" s="319" t="s">
        <v>462</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461</v>
      </c>
      <c r="AJ564" s="319"/>
      <c r="AK564" s="319"/>
      <c r="AL564" s="143"/>
      <c r="AM564" s="319" t="s">
        <v>462</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461</v>
      </c>
      <c r="AJ569" s="319"/>
      <c r="AK569" s="319"/>
      <c r="AL569" s="143"/>
      <c r="AM569" s="319" t="s">
        <v>462</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461</v>
      </c>
      <c r="AJ574" s="319"/>
      <c r="AK574" s="319"/>
      <c r="AL574" s="143"/>
      <c r="AM574" s="319" t="s">
        <v>462</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461</v>
      </c>
      <c r="AJ579" s="319"/>
      <c r="AK579" s="319"/>
      <c r="AL579" s="143"/>
      <c r="AM579" s="319" t="s">
        <v>462</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461</v>
      </c>
      <c r="AJ584" s="319"/>
      <c r="AK584" s="319"/>
      <c r="AL584" s="143"/>
      <c r="AM584" s="319" t="s">
        <v>462</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320</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461</v>
      </c>
      <c r="AJ593" s="319"/>
      <c r="AK593" s="319"/>
      <c r="AL593" s="143"/>
      <c r="AM593" s="319" t="s">
        <v>462</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461</v>
      </c>
      <c r="AJ598" s="319"/>
      <c r="AK598" s="319"/>
      <c r="AL598" s="143"/>
      <c r="AM598" s="319" t="s">
        <v>462</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461</v>
      </c>
      <c r="AJ603" s="319"/>
      <c r="AK603" s="319"/>
      <c r="AL603" s="143"/>
      <c r="AM603" s="319" t="s">
        <v>462</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461</v>
      </c>
      <c r="AJ608" s="319"/>
      <c r="AK608" s="319"/>
      <c r="AL608" s="143"/>
      <c r="AM608" s="319" t="s">
        <v>462</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461</v>
      </c>
      <c r="AJ613" s="319"/>
      <c r="AK613" s="319"/>
      <c r="AL613" s="143"/>
      <c r="AM613" s="319" t="s">
        <v>462</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461</v>
      </c>
      <c r="AJ618" s="319"/>
      <c r="AK618" s="319"/>
      <c r="AL618" s="143"/>
      <c r="AM618" s="319" t="s">
        <v>462</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461</v>
      </c>
      <c r="AJ623" s="319"/>
      <c r="AK623" s="319"/>
      <c r="AL623" s="143"/>
      <c r="AM623" s="319" t="s">
        <v>462</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461</v>
      </c>
      <c r="AJ628" s="319"/>
      <c r="AK628" s="319"/>
      <c r="AL628" s="143"/>
      <c r="AM628" s="319" t="s">
        <v>462</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461</v>
      </c>
      <c r="AJ633" s="319"/>
      <c r="AK633" s="319"/>
      <c r="AL633" s="143"/>
      <c r="AM633" s="319" t="s">
        <v>462</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461</v>
      </c>
      <c r="AJ638" s="319"/>
      <c r="AK638" s="319"/>
      <c r="AL638" s="143"/>
      <c r="AM638" s="319" t="s">
        <v>462</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321</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461</v>
      </c>
      <c r="AJ647" s="319"/>
      <c r="AK647" s="319"/>
      <c r="AL647" s="143"/>
      <c r="AM647" s="319" t="s">
        <v>462</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461</v>
      </c>
      <c r="AJ652" s="319"/>
      <c r="AK652" s="319"/>
      <c r="AL652" s="143"/>
      <c r="AM652" s="319" t="s">
        <v>462</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461</v>
      </c>
      <c r="AJ657" s="319"/>
      <c r="AK657" s="319"/>
      <c r="AL657" s="143"/>
      <c r="AM657" s="319" t="s">
        <v>462</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461</v>
      </c>
      <c r="AJ662" s="319"/>
      <c r="AK662" s="319"/>
      <c r="AL662" s="143"/>
      <c r="AM662" s="319" t="s">
        <v>462</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461</v>
      </c>
      <c r="AJ667" s="319"/>
      <c r="AK667" s="319"/>
      <c r="AL667" s="143"/>
      <c r="AM667" s="319" t="s">
        <v>462</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461</v>
      </c>
      <c r="AJ672" s="319"/>
      <c r="AK672" s="319"/>
      <c r="AL672" s="143"/>
      <c r="AM672" s="319" t="s">
        <v>462</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461</v>
      </c>
      <c r="AJ677" s="319"/>
      <c r="AK677" s="319"/>
      <c r="AL677" s="143"/>
      <c r="AM677" s="319" t="s">
        <v>462</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461</v>
      </c>
      <c r="AJ682" s="319"/>
      <c r="AK682" s="319"/>
      <c r="AL682" s="143"/>
      <c r="AM682" s="319" t="s">
        <v>462</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461</v>
      </c>
      <c r="AJ687" s="319"/>
      <c r="AK687" s="319"/>
      <c r="AL687" s="143"/>
      <c r="AM687" s="319" t="s">
        <v>462</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461</v>
      </c>
      <c r="AJ692" s="319"/>
      <c r="AK692" s="319"/>
      <c r="AL692" s="143"/>
      <c r="AM692" s="319" t="s">
        <v>462</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56.25"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654</v>
      </c>
      <c r="AE702" s="327"/>
      <c r="AF702" s="327"/>
      <c r="AG702" s="364" t="s">
        <v>679</v>
      </c>
      <c r="AH702" s="365"/>
      <c r="AI702" s="365"/>
      <c r="AJ702" s="365"/>
      <c r="AK702" s="365"/>
      <c r="AL702" s="365"/>
      <c r="AM702" s="365"/>
      <c r="AN702" s="365"/>
      <c r="AO702" s="365"/>
      <c r="AP702" s="365"/>
      <c r="AQ702" s="365"/>
      <c r="AR702" s="365"/>
      <c r="AS702" s="365"/>
      <c r="AT702" s="365"/>
      <c r="AU702" s="365"/>
      <c r="AV702" s="365"/>
      <c r="AW702" s="365"/>
      <c r="AX702" s="366"/>
    </row>
    <row r="703" spans="1:51" ht="79.5"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654</v>
      </c>
      <c r="AE703" s="308"/>
      <c r="AF703" s="308"/>
      <c r="AG703" s="89" t="s">
        <v>678</v>
      </c>
      <c r="AH703" s="90"/>
      <c r="AI703" s="90"/>
      <c r="AJ703" s="90"/>
      <c r="AK703" s="90"/>
      <c r="AL703" s="90"/>
      <c r="AM703" s="90"/>
      <c r="AN703" s="90"/>
      <c r="AO703" s="90"/>
      <c r="AP703" s="90"/>
      <c r="AQ703" s="90"/>
      <c r="AR703" s="90"/>
      <c r="AS703" s="90"/>
      <c r="AT703" s="90"/>
      <c r="AU703" s="90"/>
      <c r="AV703" s="90"/>
      <c r="AW703" s="90"/>
      <c r="AX703" s="91"/>
    </row>
    <row r="704" spans="1:51" ht="99"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654</v>
      </c>
      <c r="AE704" s="766"/>
      <c r="AF704" s="766"/>
      <c r="AG704" s="153" t="s">
        <v>677</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654</v>
      </c>
      <c r="AE705" s="698"/>
      <c r="AF705" s="698"/>
      <c r="AG705" s="113" t="s">
        <v>676</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299</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669</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669</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670</v>
      </c>
      <c r="AE708" s="588"/>
      <c r="AF708" s="588"/>
      <c r="AG708" s="725"/>
      <c r="AH708" s="726"/>
      <c r="AI708" s="726"/>
      <c r="AJ708" s="726"/>
      <c r="AK708" s="726"/>
      <c r="AL708" s="726"/>
      <c r="AM708" s="726"/>
      <c r="AN708" s="726"/>
      <c r="AO708" s="726"/>
      <c r="AP708" s="726"/>
      <c r="AQ708" s="726"/>
      <c r="AR708" s="726"/>
      <c r="AS708" s="726"/>
      <c r="AT708" s="726"/>
      <c r="AU708" s="726"/>
      <c r="AV708" s="726"/>
      <c r="AW708" s="726"/>
      <c r="AX708" s="727"/>
    </row>
    <row r="709" spans="1:50" ht="36"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654</v>
      </c>
      <c r="AE709" s="308"/>
      <c r="AF709" s="308"/>
      <c r="AG709" s="89" t="s">
        <v>673</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670</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654</v>
      </c>
      <c r="AE711" s="308"/>
      <c r="AF711" s="308"/>
      <c r="AG711" s="89" t="s">
        <v>674</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670</v>
      </c>
      <c r="AE712" s="766"/>
      <c r="AF712" s="766"/>
      <c r="AG712" s="790"/>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28" t="s">
        <v>268</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670</v>
      </c>
      <c r="AE713" s="308"/>
      <c r="AF713" s="646"/>
      <c r="AG713" s="89"/>
      <c r="AH713" s="90"/>
      <c r="AI713" s="90"/>
      <c r="AJ713" s="90"/>
      <c r="AK713" s="90"/>
      <c r="AL713" s="90"/>
      <c r="AM713" s="90"/>
      <c r="AN713" s="90"/>
      <c r="AO713" s="90"/>
      <c r="AP713" s="90"/>
      <c r="AQ713" s="90"/>
      <c r="AR713" s="90"/>
      <c r="AS713" s="90"/>
      <c r="AT713" s="90"/>
      <c r="AU713" s="90"/>
      <c r="AV713" s="90"/>
      <c r="AW713" s="90"/>
      <c r="AX713" s="91"/>
    </row>
    <row r="714" spans="1:50" ht="37.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654</v>
      </c>
      <c r="AE714" s="788"/>
      <c r="AF714" s="789"/>
      <c r="AG714" s="719" t="s">
        <v>675</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654</v>
      </c>
      <c r="AE715" s="588"/>
      <c r="AF715" s="639"/>
      <c r="AG715" s="725" t="s">
        <v>671</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670</v>
      </c>
      <c r="AE716" s="610"/>
      <c r="AF716" s="610"/>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654</v>
      </c>
      <c r="AE717" s="308"/>
      <c r="AF717" s="308"/>
      <c r="AG717" s="89" t="s">
        <v>672</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670</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670</v>
      </c>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1" t="s">
        <v>681</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666</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t="s">
        <v>683</v>
      </c>
      <c r="B731" s="657"/>
      <c r="C731" s="657"/>
      <c r="D731" s="657"/>
      <c r="E731" s="658"/>
      <c r="F731" s="712" t="s">
        <v>682</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t="s">
        <v>300</v>
      </c>
      <c r="B733" s="657"/>
      <c r="C733" s="657"/>
      <c r="D733" s="657"/>
      <c r="E733" s="658"/>
      <c r="F733" s="620" t="s">
        <v>684</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1" t="s">
        <v>590</v>
      </c>
      <c r="B737" s="196"/>
      <c r="C737" s="196"/>
      <c r="D737" s="197"/>
      <c r="E737" s="935" t="s">
        <v>635</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customHeight="1" x14ac:dyDescent="0.15">
      <c r="A738" s="346" t="s">
        <v>315</v>
      </c>
      <c r="B738" s="346"/>
      <c r="C738" s="346"/>
      <c r="D738" s="346"/>
      <c r="E738" s="935" t="s">
        <v>635</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customHeight="1" x14ac:dyDescent="0.15">
      <c r="A739" s="346" t="s">
        <v>314</v>
      </c>
      <c r="B739" s="346"/>
      <c r="C739" s="346"/>
      <c r="D739" s="346"/>
      <c r="E739" s="935" t="s">
        <v>635</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customHeight="1" x14ac:dyDescent="0.15">
      <c r="A740" s="346" t="s">
        <v>313</v>
      </c>
      <c r="B740" s="346"/>
      <c r="C740" s="346"/>
      <c r="D740" s="346"/>
      <c r="E740" s="935" t="s">
        <v>635</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customHeight="1" x14ac:dyDescent="0.15">
      <c r="A741" s="346" t="s">
        <v>312</v>
      </c>
      <c r="B741" s="346"/>
      <c r="C741" s="346"/>
      <c r="D741" s="346"/>
      <c r="E741" s="935" t="s">
        <v>635</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customHeight="1" x14ac:dyDescent="0.15">
      <c r="A742" s="346" t="s">
        <v>311</v>
      </c>
      <c r="B742" s="346"/>
      <c r="C742" s="346"/>
      <c r="D742" s="346"/>
      <c r="E742" s="935" t="s">
        <v>635</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customHeight="1" x14ac:dyDescent="0.15">
      <c r="A743" s="346" t="s">
        <v>310</v>
      </c>
      <c r="B743" s="346"/>
      <c r="C743" s="346"/>
      <c r="D743" s="346"/>
      <c r="E743" s="935" t="s">
        <v>635</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customHeight="1" x14ac:dyDescent="0.15">
      <c r="A744" s="346" t="s">
        <v>309</v>
      </c>
      <c r="B744" s="346"/>
      <c r="C744" s="346"/>
      <c r="D744" s="346"/>
      <c r="E744" s="935" t="s">
        <v>652</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customHeight="1" x14ac:dyDescent="0.15">
      <c r="A745" s="346" t="s">
        <v>308</v>
      </c>
      <c r="B745" s="346"/>
      <c r="C745" s="346"/>
      <c r="D745" s="346"/>
      <c r="E745" s="972" t="s">
        <v>653</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15">
      <c r="A746" s="346" t="s">
        <v>463</v>
      </c>
      <c r="B746" s="346"/>
      <c r="C746" s="346"/>
      <c r="D746" s="346"/>
      <c r="E746" s="941" t="s">
        <v>662</v>
      </c>
      <c r="F746" s="939"/>
      <c r="G746" s="939"/>
      <c r="H746" s="85" t="str">
        <f>IF(E746="","","-")</f>
        <v>-</v>
      </c>
      <c r="I746" s="939"/>
      <c r="J746" s="939"/>
      <c r="K746" s="85" t="str">
        <f>IF(I746="","","-")</f>
        <v/>
      </c>
      <c r="L746" s="940">
        <v>452</v>
      </c>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15">
      <c r="A747" s="346" t="s">
        <v>427</v>
      </c>
      <c r="B747" s="346"/>
      <c r="C747" s="346"/>
      <c r="D747" s="346"/>
      <c r="E747" s="941" t="s">
        <v>662</v>
      </c>
      <c r="F747" s="939"/>
      <c r="G747" s="939"/>
      <c r="H747" s="85" t="str">
        <f>IF(E747="","","-")</f>
        <v>-</v>
      </c>
      <c r="I747" s="939"/>
      <c r="J747" s="939"/>
      <c r="K747" s="85" t="str">
        <f>IF(I747="","","-")</f>
        <v/>
      </c>
      <c r="L747" s="940">
        <v>485</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7" t="s">
        <v>302</v>
      </c>
      <c r="B748" s="598"/>
      <c r="C748" s="598"/>
      <c r="D748" s="598"/>
      <c r="E748" s="598"/>
      <c r="F748" s="599"/>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304</v>
      </c>
      <c r="B787" s="612"/>
      <c r="C787" s="612"/>
      <c r="D787" s="612"/>
      <c r="E787" s="612"/>
      <c r="F787" s="613"/>
      <c r="G787" s="578" t="s">
        <v>655</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663</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t="s">
        <v>656</v>
      </c>
      <c r="H789" s="654"/>
      <c r="I789" s="654"/>
      <c r="J789" s="654"/>
      <c r="K789" s="655"/>
      <c r="L789" s="647" t="s">
        <v>657</v>
      </c>
      <c r="M789" s="648"/>
      <c r="N789" s="648"/>
      <c r="O789" s="648"/>
      <c r="P789" s="648"/>
      <c r="Q789" s="648"/>
      <c r="R789" s="648"/>
      <c r="S789" s="648"/>
      <c r="T789" s="648"/>
      <c r="U789" s="648"/>
      <c r="V789" s="648"/>
      <c r="W789" s="648"/>
      <c r="X789" s="649"/>
      <c r="Y789" s="367">
        <v>10</v>
      </c>
      <c r="Z789" s="368"/>
      <c r="AA789" s="368"/>
      <c r="AB789" s="785"/>
      <c r="AC789" s="653"/>
      <c r="AD789" s="654"/>
      <c r="AE789" s="654"/>
      <c r="AF789" s="654"/>
      <c r="AG789" s="655"/>
      <c r="AH789" s="647" t="s">
        <v>664</v>
      </c>
      <c r="AI789" s="648"/>
      <c r="AJ789" s="648"/>
      <c r="AK789" s="648"/>
      <c r="AL789" s="648"/>
      <c r="AM789" s="648"/>
      <c r="AN789" s="648"/>
      <c r="AO789" s="648"/>
      <c r="AP789" s="648"/>
      <c r="AQ789" s="648"/>
      <c r="AR789" s="648"/>
      <c r="AS789" s="648"/>
      <c r="AT789" s="649"/>
      <c r="AU789" s="367"/>
      <c r="AV789" s="368"/>
      <c r="AW789" s="368"/>
      <c r="AX789" s="369"/>
    </row>
    <row r="790" spans="1:51" ht="24.75" hidden="1"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hidden="1"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hidden="1"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10</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v>0</v>
      </c>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286</v>
      </c>
      <c r="AI844" s="345"/>
      <c r="AJ844" s="345"/>
      <c r="AK844" s="345"/>
      <c r="AL844" s="345" t="s">
        <v>21</v>
      </c>
      <c r="AM844" s="345"/>
      <c r="AN844" s="345"/>
      <c r="AO844" s="349"/>
      <c r="AP844" s="350" t="s">
        <v>222</v>
      </c>
      <c r="AQ844" s="350"/>
      <c r="AR844" s="350"/>
      <c r="AS844" s="350"/>
      <c r="AT844" s="350"/>
      <c r="AU844" s="350"/>
      <c r="AV844" s="350"/>
      <c r="AW844" s="350"/>
      <c r="AX844" s="350"/>
    </row>
    <row r="845" spans="1:51" ht="83.25" customHeight="1" x14ac:dyDescent="0.15">
      <c r="A845" s="355">
        <v>1</v>
      </c>
      <c r="B845" s="355">
        <v>1</v>
      </c>
      <c r="C845" s="328" t="s">
        <v>658</v>
      </c>
      <c r="D845" s="328"/>
      <c r="E845" s="328"/>
      <c r="F845" s="328"/>
      <c r="G845" s="328"/>
      <c r="H845" s="328"/>
      <c r="I845" s="328"/>
      <c r="J845" s="329">
        <v>7010601041419</v>
      </c>
      <c r="K845" s="330"/>
      <c r="L845" s="330"/>
      <c r="M845" s="330"/>
      <c r="N845" s="330"/>
      <c r="O845" s="330"/>
      <c r="P845" s="331" t="s">
        <v>657</v>
      </c>
      <c r="Q845" s="331"/>
      <c r="R845" s="331"/>
      <c r="S845" s="331"/>
      <c r="T845" s="331"/>
      <c r="U845" s="331"/>
      <c r="V845" s="331"/>
      <c r="W845" s="331"/>
      <c r="X845" s="331"/>
      <c r="Y845" s="332">
        <v>10</v>
      </c>
      <c r="Z845" s="333"/>
      <c r="AA845" s="333"/>
      <c r="AB845" s="334"/>
      <c r="AC845" s="335" t="s">
        <v>294</v>
      </c>
      <c r="AD845" s="336"/>
      <c r="AE845" s="336"/>
      <c r="AF845" s="336"/>
      <c r="AG845" s="336"/>
      <c r="AH845" s="351">
        <v>2</v>
      </c>
      <c r="AI845" s="352"/>
      <c r="AJ845" s="352"/>
      <c r="AK845" s="352"/>
      <c r="AL845" s="339">
        <v>99.7</v>
      </c>
      <c r="AM845" s="340"/>
      <c r="AN845" s="340"/>
      <c r="AO845" s="341"/>
      <c r="AP845" s="342"/>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286</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63" customHeight="1" x14ac:dyDescent="0.15">
      <c r="A878" s="355">
        <v>1</v>
      </c>
      <c r="B878" s="355">
        <v>1</v>
      </c>
      <c r="C878" s="328" t="s">
        <v>660</v>
      </c>
      <c r="D878" s="328"/>
      <c r="E878" s="328"/>
      <c r="F878" s="328"/>
      <c r="G878" s="328"/>
      <c r="H878" s="328"/>
      <c r="I878" s="328"/>
      <c r="J878" s="329">
        <v>3010001135279</v>
      </c>
      <c r="K878" s="330"/>
      <c r="L878" s="330"/>
      <c r="M878" s="330"/>
      <c r="N878" s="330"/>
      <c r="O878" s="330"/>
      <c r="P878" s="331" t="s">
        <v>659</v>
      </c>
      <c r="Q878" s="331"/>
      <c r="R878" s="331"/>
      <c r="S878" s="331"/>
      <c r="T878" s="331"/>
      <c r="U878" s="331"/>
      <c r="V878" s="331"/>
      <c r="W878" s="331"/>
      <c r="X878" s="331"/>
      <c r="Y878" s="332">
        <v>0.8</v>
      </c>
      <c r="Z878" s="333"/>
      <c r="AA878" s="333"/>
      <c r="AB878" s="334"/>
      <c r="AC878" s="335" t="s">
        <v>296</v>
      </c>
      <c r="AD878" s="336"/>
      <c r="AE878" s="336"/>
      <c r="AF878" s="336"/>
      <c r="AG878" s="336"/>
      <c r="AH878" s="351" t="s">
        <v>635</v>
      </c>
      <c r="AI878" s="352"/>
      <c r="AJ878" s="352"/>
      <c r="AK878" s="352"/>
      <c r="AL878" s="339" t="s">
        <v>635</v>
      </c>
      <c r="AM878" s="340"/>
      <c r="AN878" s="340"/>
      <c r="AO878" s="341"/>
      <c r="AP878" s="342"/>
      <c r="AQ878" s="342"/>
      <c r="AR878" s="342"/>
      <c r="AS878" s="342"/>
      <c r="AT878" s="342"/>
      <c r="AU878" s="342"/>
      <c r="AV878" s="342"/>
      <c r="AW878" s="342"/>
      <c r="AX878" s="342"/>
      <c r="AY878">
        <f t="shared" si="118"/>
        <v>1</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286</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286</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286</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286</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286</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286</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8" max="49" man="1"/>
    <brk id="747" max="49" man="1"/>
    <brk id="79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L21" sqref="L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654</v>
      </c>
      <c r="H2" s="13" t="str">
        <f>IF(G2="","",F2)</f>
        <v>一般会計</v>
      </c>
      <c r="I2" s="13" t="str">
        <f>IF(H2="","",IF(I1&lt;&gt;"",CONCATENATE(I1,"、",H2),H2))</f>
        <v>一般会計</v>
      </c>
      <c r="K2" s="14" t="s">
        <v>102</v>
      </c>
      <c r="L2" s="15"/>
      <c r="M2" s="13" t="str">
        <f>IF(L2="","",K2)</f>
        <v/>
      </c>
      <c r="N2" s="13" t="str">
        <f>IF(M2="","",IF(N1&lt;&gt;"",CONCATENATE(N1,"、",M2),M2))</f>
        <v/>
      </c>
      <c r="O2" s="13"/>
      <c r="P2" s="12" t="s">
        <v>73</v>
      </c>
      <c r="Q2" s="17" t="s">
        <v>654</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654</v>
      </c>
      <c r="M3" s="13" t="str">
        <f t="shared" ref="M3:M11" si="2">IF(L3="","",K3)</f>
        <v>文教及び科学振興</v>
      </c>
      <c r="N3" s="13" t="str">
        <f>IF(M3="",N2,IF(N2&lt;&gt;"",CONCATENATE(N2,"、",M3),M3))</f>
        <v>文教及び科学振興</v>
      </c>
      <c r="O3" s="13"/>
      <c r="P3" s="12" t="s">
        <v>74</v>
      </c>
      <c r="Q3" s="17" t="s">
        <v>654</v>
      </c>
      <c r="R3" s="13" t="str">
        <f t="shared" ref="R3:R8" si="3">IF(Q3="","",P3)</f>
        <v>委託・請負</v>
      </c>
      <c r="S3" s="13" t="str">
        <f t="shared" ref="S3:S8" si="4">IF(R3="",S2,IF(S2&lt;&gt;"",CONCATENATE(S2,"、",R3),R3))</f>
        <v>直接実施、委託・請負</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t="s">
        <v>654</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科学技術・イノベーション</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科学技術・イノベーション</v>
      </c>
      <c r="F20" s="18" t="s">
        <v>234</v>
      </c>
      <c r="G20" s="17"/>
      <c r="H20" s="13" t="str">
        <f t="shared" si="1"/>
        <v/>
      </c>
      <c r="I20" s="13" t="str">
        <f t="shared" si="5"/>
        <v>一般会計</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科学技術・イノベーション</v>
      </c>
      <c r="F24" s="18" t="s">
        <v>327</v>
      </c>
      <c r="G24" s="17"/>
      <c r="H24" s="13" t="str">
        <f t="shared" si="1"/>
        <v/>
      </c>
      <c r="I24" s="13" t="str">
        <f t="shared" si="5"/>
        <v>一般会計</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2021-05-27T08:38:33Z</cp:lastPrinted>
  <dcterms:created xsi:type="dcterms:W3CDTF">2012-03-13T00:50:25Z</dcterms:created>
  <dcterms:modified xsi:type="dcterms:W3CDTF">2021-08-27T01:59:46Z</dcterms:modified>
</cp:coreProperties>
</file>