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45" windowHeight="445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<sst xmlns="http://schemas.openxmlformats.org/spreadsheetml/2006/main" xmlns:r="http://schemas.openxmlformats.org/officeDocument/2006/relationships" count="653" uniqueCount="653">
  <si>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</si>
  <si>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</si>
  <si>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</si>
  <si>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</si>
  <si>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</si>
  <si>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</si>
  <si>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</si>
  <si>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</si>
  <si>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</si>
  <si>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</si>
  <si>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</si>
  <si>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</si>
  <si>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</si>
  <si>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</si>
  <si>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</si>
  <si>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</si>
  <si>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</si>
  <si>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</si>
  <si>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</si>
  <si>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</si>
  <si>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</si>
  <si>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</si>
  <si>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</si>
  <si>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</si>
  <si>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</si>
  <si>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</si>
  <si>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</si>
  <si>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</si>
  <si>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</si>
  <si>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</si>
  <si>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</si>
  <si>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</si>
  <si>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</si>
  <si>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</si>
  <si>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</si>
  <si>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</si>
  <si>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</si>
  <si>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</si>
  <si>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</si>
  <si>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</si>
  <si>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</si>
  <si>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</si>
  <si>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</si>
  <si>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</si>
  <si>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</si>
  <si>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</si>
  <si>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</si>
  <si>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</si>
  <si>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</si>
  <si>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</si>
  <si>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</si>
  <si>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</si>
  <si>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</si>
  <si>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</si>
  <si>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</si>
  <si>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</si>
  <si>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</si>
  <si>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</si>
  <si>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</si>
  <si>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</si>
  <si>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</si>
  <si>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</si>
  <si>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</si>
  <si>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</si>
  <si>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</si>
  <si>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</si>
  <si>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</si>
  <si>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</si>
  <si>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</si>
  <si>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</si>
  <si>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</si>
  <si>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</si>
  <si>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</si>
  <si>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</si>
  <si>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</si>
  <si>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</si>
  <si>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</si>
  <si>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</si>
  <si>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</si>
  <si>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</si>
  <si>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</si>
  <si>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</si>
  <si>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</si>
  <si>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株式会社ミライロ</t>
  </si>
  <si>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</si>
  <si>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</si>
  <si>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</si>
  <si>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</si>
  <si>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</si>
  <si>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</si>
  <si>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</si>
  <si>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</si>
  <si>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</si>
  <si>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</si>
  <si>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</si>
  <si>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</si>
  <si>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</si>
  <si>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</si>
  <si>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</si>
  <si>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</si>
  <si>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</si>
  <si>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</si>
  <si>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</si>
  <si>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</si>
  <si>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</si>
  <si>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</si>
  <si>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</si>
  <si>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</si>
  <si>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</si>
  <si>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</si>
  <si>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</si>
  <si>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</si>
  <si>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</si>
  <si>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</si>
  <si>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</si>
  <si>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</si>
  <si>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</si>
  <si>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</si>
  <si>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</si>
  <si>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</si>
  <si>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</si>
  <si>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</si>
  <si>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</si>
  <si>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</si>
  <si>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</si>
  <si>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</si>
  <si>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</si>
  <si>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</si>
  <si>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</si>
  <si>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</si>
  <si>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</si>
  <si>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</si>
  <si>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</si>
  <si>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</si>
  <si>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</si>
  <si>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</si>
  <si>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</si>
  <si>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</si>
  <si>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</si>
  <si>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</si>
  <si>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</si>
  <si>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百万円／式</t>
    <rPh sb="0" eb="1">
      <t>ヒャク</t>
    </rPh>
    <rPh sb="1" eb="3">
      <t>マンエン</t>
    </rPh>
    <rPh sb="4" eb="5">
      <t>シキ</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</si>
  <si>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</si>
  <si>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</si>
  <si>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</si>
  <si>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</si>
  <si>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</si>
  <si>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</si>
  <si>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</si>
  <si>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</si>
  <si>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</si>
  <si>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</si>
  <si>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</si>
  <si>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</si>
  <si>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</si>
  <si>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高速道路課</t>
    <rPh sb="0" eb="2">
      <t>コウソク</t>
    </rPh>
    <rPh sb="2" eb="5">
      <t>ドウロカ</t>
    </rPh>
    <phoneticPr fontId="4"/>
  </si>
  <si>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</si>
  <si>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</si>
  <si>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</si>
  <si>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</si>
  <si>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</si>
  <si>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</si>
  <si>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</si>
  <si>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</si>
  <si>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</si>
  <si>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</si>
  <si>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</si>
  <si>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</si>
  <si>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</si>
  <si>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</si>
  <si>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</si>
  <si>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</si>
  <si>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</si>
  <si>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前例に乏しいマイナンバーと連携した新規の申請システムの試行環境を構築した上で、検証を行うことも含めた調査としていることから、費用が大きくなっています。また、高速道路における障害者割引は、ETC車両への割引額ベースで年間約200億円にのぼり、ETC利用登録ベースで約80万人の事前登録者がおり、その利便性向上に係る要望が関係各所から寄せられている状況にあります。
高速道路の障害者割引の実施趣旨は、日常の社会生活に係る移動手段として自動車を利用する場合には身体的苦痛が著しいため、交通混雑の激しい一般道路を回避して走行条件の良い有料道路を利用することが相当程度余儀なくされている実情に鑑み、その社会経済的自立に阻むことのないよう、有料道路の通行料金を特別に割引くこととしているものです。
今後も高速道路利用者の利便性の向上のため効果的な調査となるよう取り組みを継続していくとともに、障害者割引以外の高速道路料金施策にも応用できる有効な知見が得られるよう検討してまいります。</t>
    <rPh sb="0" eb="2">
      <t>ゼンレイ</t>
    </rPh>
    <rPh sb="3" eb="4">
      <t>トボ</t>
    </rPh>
    <rPh sb="13" eb="15">
      <t>レンケイ</t>
    </rPh>
    <rPh sb="17" eb="19">
      <t>シンキ</t>
    </rPh>
    <rPh sb="20" eb="22">
      <t>シンセイ</t>
    </rPh>
    <rPh sb="27" eb="29">
      <t>シコウ</t>
    </rPh>
    <rPh sb="29" eb="31">
      <t>カンキョウ</t>
    </rPh>
    <rPh sb="32" eb="34">
      <t>コウチク</t>
    </rPh>
    <rPh sb="36" eb="37">
      <t>ウエ</t>
    </rPh>
    <rPh sb="39" eb="41">
      <t>ケンショウ</t>
    </rPh>
    <rPh sb="42" eb="43">
      <t>オコナ</t>
    </rPh>
    <rPh sb="47" eb="48">
      <t>フク</t>
    </rPh>
    <rPh sb="50" eb="52">
      <t>チョウサ</t>
    </rPh>
    <rPh sb="62" eb="64">
      <t>ヒヨウ</t>
    </rPh>
    <rPh sb="65" eb="66">
      <t>オオ</t>
    </rPh>
    <rPh sb="78" eb="80">
      <t>コウソク</t>
    </rPh>
    <rPh sb="80" eb="82">
      <t>ドウロ</t>
    </rPh>
    <rPh sb="86" eb="89">
      <t>ショウガイシャ</t>
    </rPh>
    <rPh sb="89" eb="91">
      <t>ワリビキ</t>
    </rPh>
    <rPh sb="96" eb="98">
      <t>シャリョウ</t>
    </rPh>
    <rPh sb="100" eb="102">
      <t>ワリビキ</t>
    </rPh>
    <rPh sb="102" eb="103">
      <t>ガク</t>
    </rPh>
    <rPh sb="107" eb="109">
      <t>ネンカン</t>
    </rPh>
    <rPh sb="109" eb="110">
      <t>ヤク</t>
    </rPh>
    <rPh sb="113" eb="115">
      <t>オクエン</t>
    </rPh>
    <rPh sb="123" eb="125">
      <t>リヨウ</t>
    </rPh>
    <rPh sb="131" eb="132">
      <t>ヤク</t>
    </rPh>
    <rPh sb="134" eb="136">
      <t>マンニン</t>
    </rPh>
    <rPh sb="137" eb="139">
      <t>ジゼン</t>
    </rPh>
    <rPh sb="139" eb="142">
      <t>トウロクシャ</t>
    </rPh>
    <rPh sb="148" eb="151">
      <t>リベンセイ</t>
    </rPh>
    <rPh sb="151" eb="153">
      <t>コウジョウ</t>
    </rPh>
    <rPh sb="154" eb="155">
      <t>カカ</t>
    </rPh>
    <rPh sb="156" eb="158">
      <t>ヨウボウ</t>
    </rPh>
    <rPh sb="159" eb="161">
      <t>カンケイ</t>
    </rPh>
    <rPh sb="161" eb="163">
      <t>カクショ</t>
    </rPh>
    <rPh sb="165" eb="166">
      <t>ヨ</t>
    </rPh>
    <rPh sb="172" eb="174">
      <t>ジョウキョウ</t>
    </rPh>
    <rPh sb="181" eb="183">
      <t>コウソク</t>
    </rPh>
    <rPh sb="183" eb="185">
      <t>ドウロ</t>
    </rPh>
    <rPh sb="186" eb="189">
      <t>ショウガイシャ</t>
    </rPh>
    <rPh sb="189" eb="191">
      <t>ワリビキ</t>
    </rPh>
    <rPh sb="192" eb="194">
      <t>ジッシ</t>
    </rPh>
    <rPh sb="194" eb="196">
      <t>シュシ</t>
    </rPh>
    <rPh sb="219" eb="221">
      <t>リヨウ</t>
    </rPh>
    <rPh sb="343" eb="345">
      <t>コンゴ</t>
    </rPh>
    <rPh sb="363" eb="366">
      <t>コウカテキ</t>
    </rPh>
    <rPh sb="367" eb="369">
      <t>チョウサ</t>
    </rPh>
    <rPh sb="374" eb="375">
      <t>ト</t>
    </rPh>
    <rPh sb="376" eb="377">
      <t>ク</t>
    </rPh>
    <rPh sb="379" eb="381">
      <t>ケイゾク</t>
    </rPh>
    <rPh sb="390" eb="393">
      <t>ショウガイシャ</t>
    </rPh>
    <rPh sb="393" eb="395">
      <t>ワリビキ</t>
    </rPh>
    <rPh sb="395" eb="397">
      <t>イガイ</t>
    </rPh>
    <rPh sb="398" eb="400">
      <t>コウソク</t>
    </rPh>
    <rPh sb="400" eb="402">
      <t>ドウロ</t>
    </rPh>
    <rPh sb="402" eb="404">
      <t>リョウキン</t>
    </rPh>
    <rPh sb="404" eb="405">
      <t>セ</t>
    </rPh>
    <rPh sb="405" eb="406">
      <t>サク</t>
    </rPh>
    <rPh sb="408" eb="410">
      <t>オウヨウ</t>
    </rPh>
    <rPh sb="413" eb="415">
      <t>ユウコウ</t>
    </rPh>
    <rPh sb="416" eb="418">
      <t>チケン</t>
    </rPh>
    <rPh sb="419" eb="420">
      <t>エ</t>
    </rPh>
    <rPh sb="425" eb="427">
      <t>ケントウ</t>
    </rPh>
    <phoneticPr fontId="4"/>
  </si>
  <si>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</si>
  <si>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</si>
  <si>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</si>
  <si>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</si>
  <si>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</si>
  <si>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</si>
  <si>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</si>
  <si>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</si>
  <si>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</si>
  <si>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</si>
  <si>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</si>
  <si>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</si>
  <si>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</si>
  <si>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</si>
  <si>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</si>
  <si>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</si>
  <si>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</si>
  <si>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</si>
  <si>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</si>
  <si>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</si>
  <si>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</si>
  <si>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</si>
  <si>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</si>
  <si>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</si>
  <si>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</si>
  <si>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</si>
  <si>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</si>
  <si>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</si>
  <si>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</si>
  <si>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</si>
  <si>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</si>
  <si>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</si>
  <si>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</si>
  <si>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</si>
  <si>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</si>
  <si>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</si>
  <si>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</si>
  <si>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</si>
  <si>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</si>
  <si>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</si>
  <si>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</si>
  <si>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</si>
  <si>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</si>
  <si>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</si>
  <si>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</si>
  <si>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</si>
  <si>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</si>
  <si>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</si>
  <si>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</si>
  <si>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</si>
  <si>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</si>
  <si>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</si>
  <si>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</si>
  <si>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</si>
  <si>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</si>
  <si>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</si>
  <si>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200/ 1</t>
  </si>
  <si>
    <t>昭和45年度</t>
    <rPh sb="0" eb="2">
      <t>ショウワ</t>
    </rPh>
    <rPh sb="4" eb="5">
      <t>ネン</t>
    </rPh>
    <rPh sb="5" eb="6">
      <t>ド</t>
    </rPh>
    <phoneticPr fontId="4"/>
  </si>
  <si>
    <t>令和28年度</t>
    <rPh sb="0" eb="2">
      <t>レイワ</t>
    </rPh>
    <rPh sb="4" eb="5">
      <t>ネン</t>
    </rPh>
    <rPh sb="5" eb="6">
      <t>ド</t>
    </rPh>
    <phoneticPr fontId="4"/>
  </si>
  <si>
    <t>予算額　／　マニュアル作成数　　</t>
    <rPh sb="11" eb="13">
      <t>サクセイ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</si>
  <si>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</si>
  <si>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</si>
  <si>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</si>
  <si>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</si>
  <si>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</si>
  <si>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</si>
  <si>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</si>
  <si>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</si>
  <si>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</si>
  <si>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</si>
  <si>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</si>
  <si>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</si>
  <si>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</si>
  <si>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</si>
  <si>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</si>
  <si>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</si>
  <si>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</si>
  <si>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</si>
  <si>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</si>
  <si>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</si>
  <si>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</si>
  <si>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</si>
  <si>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</si>
  <si>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</si>
  <si>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</si>
  <si>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</si>
  <si>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</si>
  <si>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</si>
  <si>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</si>
  <si>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</si>
  <si>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</si>
  <si>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</si>
  <si>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</si>
  <si>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</si>
  <si>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</si>
  <si>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</si>
  <si>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</si>
  <si>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</si>
  <si>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</si>
  <si>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</si>
  <si>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</si>
  <si>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障害者割引の手続きに係るオンライン申請システムの管理に必要なマニュアルの作成数</t>
    <rPh sb="24" eb="26">
      <t>カンリ</t>
    </rPh>
    <rPh sb="27" eb="29">
      <t>ヒツヨウ</t>
    </rPh>
    <rPh sb="36" eb="38">
      <t>サクセイ</t>
    </rPh>
    <rPh sb="38" eb="39">
      <t>スウ</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</si>
  <si>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</si>
  <si>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</si>
  <si>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</si>
  <si>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</si>
  <si>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</si>
  <si>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</si>
  <si>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</si>
  <si>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</si>
  <si>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</si>
  <si>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</si>
  <si>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</si>
  <si>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</si>
  <si>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</si>
  <si>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</si>
  <si>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</si>
  <si>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</si>
  <si>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</si>
  <si>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</si>
  <si>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</si>
  <si>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</si>
  <si>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</si>
  <si>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</si>
  <si>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</si>
  <si>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</si>
  <si>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</si>
  <si>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</si>
  <si>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</si>
  <si>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</si>
  <si>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</si>
  <si>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</si>
  <si>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</si>
  <si>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</si>
  <si>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</si>
  <si>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</si>
  <si>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</si>
  <si>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</si>
  <si>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</si>
  <si>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</si>
  <si>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</si>
  <si>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</si>
  <si>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</si>
  <si>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</si>
  <si>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</si>
  <si>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</si>
  <si>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</si>
  <si>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</si>
  <si>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</si>
  <si>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</si>
  <si>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</si>
  <si>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</si>
  <si>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</si>
  <si>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</si>
  <si>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</si>
  <si>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</si>
  <si>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</si>
  <si>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</si>
  <si>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</si>
  <si>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</si>
  <si>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</si>
  <si>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</si>
  <si>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</si>
  <si>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</si>
  <si>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</si>
  <si>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</si>
  <si>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</si>
  <si>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</si>
  <si>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</si>
  <si>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</si>
  <si>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</si>
  <si>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</si>
  <si>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</si>
  <si>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</si>
  <si>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</si>
  <si>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</si>
  <si>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</si>
  <si>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</si>
  <si>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</si>
  <si>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</si>
  <si>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</si>
  <si>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</si>
  <si>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</si>
  <si>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</si>
  <si>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</si>
  <si>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</si>
  <si>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令和２年12月18日に閣議決定された「令和２年の地方からの提案等に関する対応方針」において、ICT の活用等による申請手続の効率化について求められており、優先度の高い事業である。</t>
    <rPh sb="69" eb="70">
      <t>モト</t>
    </rPh>
    <rPh sb="77" eb="80">
      <t>ユウセンド</t>
    </rPh>
    <rPh sb="81" eb="82">
      <t>タカ</t>
    </rPh>
    <rPh sb="83" eb="85">
      <t>ジギョウ</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</si>
  <si>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</si>
  <si>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</si>
  <si>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</si>
  <si>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</si>
  <si>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</si>
  <si>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</si>
  <si>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</si>
  <si>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</si>
  <si>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</si>
  <si>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</si>
  <si>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</si>
  <si>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</si>
  <si>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</si>
  <si>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</si>
  <si>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</si>
  <si>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</si>
  <si>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</si>
  <si>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</si>
  <si>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</si>
  <si>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</si>
  <si>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</si>
  <si>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</si>
  <si>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</si>
  <si>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</si>
  <si>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</si>
  <si>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</si>
  <si>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</si>
  <si>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</si>
  <si>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</si>
  <si>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</si>
  <si>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</si>
  <si>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</si>
  <si>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</si>
  <si>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</si>
  <si>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</si>
  <si>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</si>
  <si>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</si>
  <si>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</si>
  <si>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</si>
  <si>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</si>
  <si>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</si>
  <si>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</si>
  <si>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</si>
  <si>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</si>
  <si>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</si>
  <si>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</si>
  <si>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</si>
  <si>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</si>
  <si>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</si>
  <si>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</si>
  <si>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</si>
  <si>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</si>
  <si>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</si>
  <si>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</si>
  <si>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</si>
  <si>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</si>
  <si>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</si>
  <si>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</si>
  <si>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</si>
  <si>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</si>
  <si>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交通の快適性・利便性向上を図ることで、国土交通省が実施している道路交通の円滑化の推進に資する。</t>
    <rPh sb="19" eb="21">
      <t>コクド</t>
    </rPh>
    <rPh sb="21" eb="24">
      <t>コウツウショウ</t>
    </rPh>
    <rPh sb="25" eb="27">
      <t>ジッシ</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</si>
  <si>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</si>
  <si>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</si>
  <si>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</si>
  <si>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</si>
  <si>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</si>
  <si>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</si>
  <si>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</si>
  <si>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</si>
  <si>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</si>
  <si>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</si>
  <si>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</si>
  <si>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</si>
  <si>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</si>
  <si>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</si>
  <si>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</si>
  <si>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</si>
  <si>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</si>
  <si>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</si>
  <si>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</si>
  <si>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</si>
  <si>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</si>
  <si>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</si>
  <si>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</si>
  <si>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</si>
  <si>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</si>
  <si>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</si>
  <si>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</si>
  <si>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</si>
  <si>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</si>
  <si>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</si>
  <si>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</si>
  <si>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</si>
  <si>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</si>
  <si>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</si>
  <si>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</si>
  <si>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</si>
  <si>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</si>
  <si>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</si>
  <si>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</si>
  <si>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</si>
  <si>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</si>
  <si>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</si>
  <si>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</si>
  <si>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</si>
  <si>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</si>
  <si>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</si>
  <si>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</si>
  <si>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</si>
  <si>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</si>
  <si>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</si>
  <si>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</si>
  <si>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</si>
  <si>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</si>
  <si>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</si>
  <si>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</si>
  <si>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</si>
  <si>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</si>
  <si>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</si>
  <si>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</si>
  <si>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</si>
  <si>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</si>
  <si>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</si>
  <si>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</si>
  <si>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</si>
  <si>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</si>
  <si>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</si>
  <si>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</si>
  <si>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</si>
  <si>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</si>
  <si>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</si>
  <si>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</si>
  <si>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</si>
  <si>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</si>
  <si>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</si>
  <si>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</si>
  <si>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</si>
  <si>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</si>
  <si>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</si>
  <si>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</si>
  <si>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</si>
  <si>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</si>
  <si>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障害者割引の手続きに係るオンライン申請システムの試行環境構築及び技術検証を行った報告書</t>
    <rPh sb="0" eb="3">
      <t>ショウガイシャ</t>
    </rPh>
    <rPh sb="3" eb="5">
      <t>ワリビキ</t>
    </rPh>
    <rPh sb="6" eb="8">
      <t>テツヅ</t>
    </rPh>
    <rPh sb="10" eb="11">
      <t>カカ</t>
    </rPh>
    <rPh sb="24" eb="26">
      <t>シコウ</t>
    </rPh>
    <rPh sb="26" eb="28">
      <t>カンキョウ</t>
    </rPh>
    <rPh sb="28" eb="30">
      <t>コウチク</t>
    </rPh>
    <rPh sb="30" eb="31">
      <t>オヨ</t>
    </rPh>
    <rPh sb="40" eb="43">
      <t>ホウコクショ</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</si>
  <si>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</si>
  <si>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</si>
  <si>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</si>
  <si>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</si>
  <si>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</si>
  <si>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</si>
  <si>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</si>
  <si>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オンラインシステムの試行環境の構築及び技術検証</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</si>
  <si>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</si>
  <si>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</si>
  <si>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</si>
  <si>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</si>
  <si>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</si>
  <si>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</si>
  <si>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</si>
  <si>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</si>
  <si>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株式会社ミライロ</t>
    <rPh sb="0" eb="2">
      <t>カブシキ</t>
    </rPh>
    <rPh sb="2" eb="4">
      <t>カイシャ</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</si>
  <si>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</si>
  <si>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</si>
  <si>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</si>
  <si>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</si>
  <si>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</si>
  <si>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</si>
  <si>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</si>
  <si>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</si>
  <si>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</si>
  <si>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</si>
  <si>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</si>
  <si>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</si>
  <si>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</si>
  <si>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</si>
  <si>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</si>
  <si>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</si>
  <si>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</si>
  <si>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</si>
  <si>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</si>
  <si>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</si>
  <si>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</si>
  <si>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</si>
  <si>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</si>
  <si>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</si>
  <si>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</si>
  <si>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</si>
  <si>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</si>
  <si>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</si>
  <si>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</si>
  <si>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</si>
  <si>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</si>
  <si>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</si>
  <si>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</si>
  <si>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</si>
  <si>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</si>
  <si>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</si>
  <si>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</si>
  <si>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</si>
  <si>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</si>
  <si>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</si>
  <si>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</si>
  <si>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</si>
  <si>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</si>
  <si>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</si>
  <si>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</si>
  <si>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</si>
  <si>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</si>
  <si>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</si>
  <si>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</si>
  <si>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</si>
  <si>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</si>
  <si>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</si>
  <si>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</si>
  <si>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</si>
  <si>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</si>
  <si>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</si>
  <si>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</si>
  <si>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</si>
  <si>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</si>
  <si>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</si>
  <si>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</si>
  <si>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</si>
  <si>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</si>
  <si>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</si>
  <si>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</si>
  <si>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</si>
  <si>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</si>
  <si>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</si>
  <si>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</si>
  <si>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</si>
  <si>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</si>
  <si>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</si>
  <si>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</si>
  <si>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</si>
  <si>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</si>
  <si>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</si>
  <si>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</si>
  <si>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</si>
  <si>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</si>
  <si>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</si>
  <si>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</si>
  <si>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</si>
  <si>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</si>
  <si>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全国の地方自治体窓口で行っている手続きのオンライン化に係る事業であり、国による統一的な対応が必要。
また、令和元年６月４日「デジタル・ガバメント閣僚会議」における方針に基づき、省としてマイナンバーカードの利活用の促進を強力に推進する必要があることから国の関与が必要である。</t>
    <rPh sb="0" eb="2">
      <t>ゼンコク</t>
    </rPh>
    <rPh sb="3" eb="5">
      <t>チホウ</t>
    </rPh>
    <rPh sb="5" eb="8">
      <t>ジチタイ</t>
    </rPh>
    <rPh sb="8" eb="10">
      <t>マドグチ</t>
    </rPh>
    <rPh sb="11" eb="12">
      <t>オコナ</t>
    </rPh>
    <rPh sb="16" eb="18">
      <t>テツヅ</t>
    </rPh>
    <rPh sb="25" eb="26">
      <t>カ</t>
    </rPh>
    <rPh sb="27" eb="28">
      <t>カカ</t>
    </rPh>
    <rPh sb="29" eb="31">
      <t>ジギョウ</t>
    </rPh>
    <rPh sb="35" eb="36">
      <t>クニ</t>
    </rPh>
    <rPh sb="39" eb="42">
      <t>トウイツテキ</t>
    </rPh>
    <rPh sb="43" eb="45">
      <t>タイオウ</t>
    </rPh>
    <rPh sb="46" eb="48">
      <t>ヒツヨウ</t>
    </rPh>
    <rPh sb="53" eb="55">
      <t>レイワ</t>
    </rPh>
    <rPh sb="55" eb="57">
      <t>ガンネン</t>
    </rPh>
    <rPh sb="58" eb="59">
      <t>ガツ</t>
    </rPh>
    <rPh sb="60" eb="61">
      <t>ニチ</t>
    </rPh>
    <rPh sb="72" eb="74">
      <t>カクリョウ</t>
    </rPh>
    <rPh sb="74" eb="76">
      <t>カイギ</t>
    </rPh>
    <rPh sb="81" eb="83">
      <t>ホウシン</t>
    </rPh>
    <rPh sb="84" eb="85">
      <t>モト</t>
    </rPh>
    <rPh sb="88" eb="89">
      <t>ショウ</t>
    </rPh>
    <rPh sb="102" eb="105">
      <t>リカツヨウ</t>
    </rPh>
    <rPh sb="106" eb="108">
      <t>ソクシン</t>
    </rPh>
    <rPh sb="109" eb="111">
      <t>キョウリョク</t>
    </rPh>
    <rPh sb="112" eb="114">
      <t>スイシン</t>
    </rPh>
    <rPh sb="116" eb="118">
      <t>ヒツヨウ</t>
    </rPh>
    <rPh sb="125" eb="126">
      <t>クニ</t>
    </rPh>
    <rPh sb="127" eb="129">
      <t>カンヨ</t>
    </rPh>
    <rPh sb="130" eb="132">
      <t>ヒツヨウ</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</si>
  <si>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</si>
  <si>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</si>
  <si>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</si>
  <si>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</si>
  <si>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</si>
  <si>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</si>
  <si>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</si>
  <si>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</si>
  <si>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</si>
  <si>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</si>
  <si>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</si>
  <si>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</si>
  <si>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</si>
  <si>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</si>
  <si>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</si>
  <si>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</si>
  <si>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</si>
  <si>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</si>
  <si>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</si>
  <si>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</si>
  <si>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</si>
  <si>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</si>
  <si>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</si>
  <si>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</si>
  <si>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</si>
  <si>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</si>
  <si>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</si>
  <si>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</si>
  <si>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</si>
  <si>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t>
  </si>
  <si>
    <t>百万円</t>
    <rPh sb="0" eb="1">
      <t>ヒャク</t>
    </rPh>
    <rPh sb="1" eb="3">
      <t>マンエン</t>
    </rPh>
    <phoneticPr fontId="4"/>
  </si>
  <si>
    <t>マイナンバーカードを活用した高速道路通行者の利便性向上のための調査</t>
  </si>
  <si>
    <t>「令和２年の地方からの提案等に関する対応方針」令和２年12月18日閣議決定</t>
    <rPh sb="23" eb="25">
      <t>レイワ</t>
    </rPh>
    <rPh sb="26" eb="27">
      <t>ネン</t>
    </rPh>
    <rPh sb="29" eb="30">
      <t>ガツ</t>
    </rPh>
    <rPh sb="32" eb="33">
      <t>ニチ</t>
    </rPh>
    <rPh sb="33" eb="35">
      <t>カクギ</t>
    </rPh>
    <rPh sb="35" eb="37">
      <t>ケッテイ</t>
    </rPh>
    <phoneticPr fontId="4"/>
  </si>
  <si>
    <t>高速道路料金の障害者割引は、事前に地方公共団体の事務所での対面による確認手続や有料道路事業者への郵送等による手続が必要であるが、マイナンバーカード等を活用しオンライン申請を可能とするなど高速道路利用者の利便性向上を図ることを目的とする。</t>
    <rPh sb="107" eb="108">
      <t>ハカ</t>
    </rPh>
    <phoneticPr fontId="4"/>
  </si>
  <si>
    <t>式</t>
    <rPh sb="0" eb="1">
      <t>シキ</t>
    </rPh>
    <phoneticPr fontId="4"/>
  </si>
  <si>
    <t>８　都市・地域交通等の快適性、利便性の向上</t>
  </si>
  <si>
    <t>高速道路料金の障害者割引の事前登録手続き等のオンライン申請の実現にあたり、マイナンバーカード及びマイナポータルにおける自己情報取得API等を活用した有料道路の障害者割引における障害者自己情報を取得するオンライン申請システムの構築並びに当該システムと有料道路事業者が管理・運用している料金徴収システムとの連携に係る課題抽出やその課題解決のための方向性・具体策について取りまとめるとともに、システムの構築に関する調査・検討等を行う。さらに、自己情報取得APIの活用による有料道路の新たな割引制度等への対応、有料道路事業者への各種申請手続のオンライン化への対応、及び有料道路の障害者割引における自己情報取得API以外からの障害者自己情報の取得によるオンライン申請の可能性など、将来的な障害者割引オンライン申請システムの拡張性について検討を行う。</t>
  </si>
  <si>
    <t>システム試行環境とそれに紐付けされた報告書の作成数</t>
    <rPh sb="4" eb="6">
      <t>シコウ</t>
    </rPh>
    <rPh sb="6" eb="8">
      <t>カンキョウ</t>
    </rPh>
    <rPh sb="12" eb="14">
      <t>ヒモヅ</t>
    </rPh>
    <phoneticPr fontId="4"/>
  </si>
  <si>
    <t>２９　道路交通の円滑化を推進する</t>
  </si>
  <si>
    <t>道路交通円滑化推進調査費</t>
    <rPh sb="0" eb="2">
      <t>ドウロ</t>
    </rPh>
    <rPh sb="2" eb="4">
      <t>コウツウ</t>
    </rPh>
    <rPh sb="4" eb="7">
      <t>エンカツカ</t>
    </rPh>
    <rPh sb="7" eb="9">
      <t>スイシン</t>
    </rPh>
    <rPh sb="9" eb="11">
      <t>チョウサ</t>
    </rPh>
    <rPh sb="11" eb="12">
      <t>ヒ</t>
    </rPh>
    <phoneticPr fontId="4"/>
  </si>
  <si>
    <t>従来の対面・郵送等による申請に加えてオンライン申請を導入することで、快適性・利便性向上に寄与している。</t>
    <rPh sb="0" eb="2">
      <t>ジュウライ</t>
    </rPh>
    <rPh sb="3" eb="5">
      <t>タイメン</t>
    </rPh>
    <rPh sb="6" eb="8">
      <t>ユウソウ</t>
    </rPh>
    <rPh sb="8" eb="9">
      <t>トウ</t>
    </rPh>
    <rPh sb="12" eb="14">
      <t>シンセイ</t>
    </rPh>
    <rPh sb="15" eb="16">
      <t>クワ</t>
    </rPh>
    <rPh sb="23" eb="25">
      <t>シンセイ</t>
    </rPh>
    <rPh sb="26" eb="28">
      <t>ドウニュウ</t>
    </rPh>
    <rPh sb="34" eb="36">
      <t>カイテキ</t>
    </rPh>
    <rPh sb="36" eb="37">
      <t>セイ</t>
    </rPh>
    <rPh sb="38" eb="41">
      <t>リベンセイ</t>
    </rPh>
    <rPh sb="41" eb="43">
      <t>コウジョウ</t>
    </rPh>
    <rPh sb="44" eb="46">
      <t>キヨ</t>
    </rPh>
    <phoneticPr fontId="4"/>
  </si>
  <si>
    <t>関係機関と調整の結果、マイナンバーカードと障害者情報の連携に時間を要するため。</t>
    <rPh sb="0" eb="2">
      <t>カンケイ</t>
    </rPh>
    <rPh sb="2" eb="4">
      <t>キカン</t>
    </rPh>
    <rPh sb="5" eb="7">
      <t>チョウセイ</t>
    </rPh>
    <rPh sb="8" eb="10">
      <t>ケッカ</t>
    </rPh>
    <rPh sb="21" eb="24">
      <t>ショウガイシャ</t>
    </rPh>
    <rPh sb="24" eb="26">
      <t>ジョウホウ</t>
    </rPh>
    <rPh sb="27" eb="29">
      <t>レンケイ</t>
    </rPh>
    <rPh sb="30" eb="32">
      <t>ジカン</t>
    </rPh>
    <rPh sb="33" eb="34">
      <t>ヨウ</t>
    </rPh>
    <phoneticPr fontId="4"/>
  </si>
  <si>
    <t>課長　沓掛　敏夫</t>
    <rPh sb="3" eb="5">
      <t>クツカケ</t>
    </rPh>
    <rPh sb="6" eb="8">
      <t>トシオ</t>
    </rPh>
    <phoneticPr fontId="4"/>
  </si>
  <si>
    <t>（１）アウトカム指標から，報告書の作成に2億円かかることがわかった．調査範囲は広範であり，容易な仕事ではないと理解できるが，わたしのような素人からすると，「2億」という金額は驚きである．どのような報告書が作成されるのか，最期まで見届けたいと思った．
（２）障害者による高速道路の割引利用は，年間にいくらぐらいになるのか．仮に，割引金額が数億円ならば，システム構築する便益よりも費用が大きいことになるが，その点を確認したいと思いました．
（３）そもそも論なのですが，障害者に対する支援の必要性は十分に認めます．さりながら，「高速道路の利用料」で割引を行う必然的な理由が分かりません．特定の財への課税や補助金などの価格政策は，経済的には「歪み」のものであることが知られています．こうした点について，どのような検討がなされ，現状を追認しているのか知りたいと思いました．</t>
    <rPh sb="0" eb="2">
      <t xml:space="preserve">サクセイ               #  *  2  6  A  H  J  P  W  ^  ࠀ         À   _xdf30_ள羱     !   ࠀ   _xd860_ॼ羱      礚ࠀ    </t>
    </rPh>
    <phoneticPr fontId="4"/>
  </si>
  <si>
    <t>高速道路料金の障害者割引の意義を踏まえ、オンライン申請の可能化等により、高速道路利用者の利便性の向上のため効果的な調査となるよう取り組むとともに、本調査による成果が障害者割引以外の高速道路料金施策にも応用されることも視野に検討を進められたい。</t>
    <rPh sb="13" eb="15">
      <t>イギ</t>
    </rPh>
    <rPh sb="16" eb="17">
      <t>フ</t>
    </rPh>
    <rPh sb="28" eb="30">
      <t>カノウ</t>
    </rPh>
    <rPh sb="30" eb="31">
      <t>カ</t>
    </rPh>
    <rPh sb="31" eb="32">
      <t>ナド</t>
    </rPh>
    <rPh sb="36" eb="38">
      <t>コウソク</t>
    </rPh>
    <rPh sb="48" eb="50">
      <t>コウジョウ</t>
    </rPh>
    <rPh sb="53" eb="56">
      <t>コウカテキ</t>
    </rPh>
    <rPh sb="57" eb="59">
      <t>チョウサ</t>
    </rPh>
    <rPh sb="64" eb="65">
      <t>ト</t>
    </rPh>
    <rPh sb="66" eb="67">
      <t>ク</t>
    </rPh>
    <rPh sb="73" eb="76">
      <t>ホンチョウサ</t>
    </rPh>
    <rPh sb="79" eb="81">
      <t>セイカ</t>
    </rPh>
    <rPh sb="82" eb="85">
      <t>ショウガイシャ</t>
    </rPh>
    <rPh sb="85" eb="87">
      <t>ワリビキ</t>
    </rPh>
    <rPh sb="87" eb="89">
      <t>イガイ</t>
    </rPh>
    <rPh sb="90" eb="92">
      <t>コウソク</t>
    </rPh>
    <rPh sb="92" eb="94">
      <t>ドウロ</t>
    </rPh>
    <rPh sb="94" eb="96">
      <t>リョウキン</t>
    </rPh>
    <rPh sb="96" eb="97">
      <t>セ</t>
    </rPh>
    <rPh sb="97" eb="98">
      <t>サク</t>
    </rPh>
    <rPh sb="100" eb="102">
      <t>オウヨウ</t>
    </rPh>
    <rPh sb="108" eb="110">
      <t>シヤ</t>
    </rPh>
    <rPh sb="111" eb="113">
      <t>ケントウ</t>
    </rPh>
    <rPh sb="114" eb="115">
      <t>スス</t>
    </rPh>
    <phoneticPr fontId="4"/>
  </si>
  <si>
    <t>調査費</t>
    <rPh sb="0" eb="3">
      <t>チョウサヒ</t>
    </rPh>
    <phoneticPr fontId="4"/>
  </si>
  <si>
    <t>障害者割引の手続きに係るオンライン申請システムの試行環境構築及び技術検証</t>
  </si>
  <si>
    <t>高速道路における障害者割引のオンライン申請化の早期実現と、マイナンバーを活用した割引施策への応用につながる調査・検討を行っていくという観点から適切な執行に努めていく。</t>
    <rPh sb="0" eb="2">
      <t>コウソク</t>
    </rPh>
    <rPh sb="2" eb="4">
      <t>ドウロ</t>
    </rPh>
    <rPh sb="8" eb="11">
      <t>ショウガイシャ</t>
    </rPh>
    <rPh sb="11" eb="13">
      <t>ワリビキ</t>
    </rPh>
    <rPh sb="19" eb="21">
      <t>シンセイ</t>
    </rPh>
    <rPh sb="21" eb="22">
      <t>カ</t>
    </rPh>
    <rPh sb="23" eb="25">
      <t>ソウキ</t>
    </rPh>
    <rPh sb="25" eb="27">
      <t>ジツゲン</t>
    </rPh>
    <rPh sb="36" eb="38">
      <t>カツヨウ</t>
    </rPh>
    <rPh sb="40" eb="42">
      <t>ワリビキ</t>
    </rPh>
    <rPh sb="42" eb="43">
      <t>セ</t>
    </rPh>
    <rPh sb="43" eb="44">
      <t>サク</t>
    </rPh>
    <rPh sb="46" eb="48">
      <t>オウヨウ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</si>
</sst>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4" borderId="0" xfId="0" applyFont="1" applyFill="1" applyBorder="1" applyAlignment="1">
      <alignment horizontal="center" vertical="center"/>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180" fontId="26"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26" fillId="0" borderId="2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5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111125</xdr:colOff>
      <xdr:row>753</xdr:row>
      <xdr:rowOff>132715</xdr:rowOff>
    </xdr:from>
    <xdr:to xmlns:xdr="http://schemas.openxmlformats.org/drawingml/2006/spreadsheetDrawing">
      <xdr:col>37</xdr:col>
      <xdr:colOff>25400</xdr:colOff>
      <xdr:row>755</xdr:row>
      <xdr:rowOff>320675</xdr:rowOff>
    </xdr:to>
    <xdr:sp macro="" textlink="">
      <xdr:nvSpPr>
        <xdr:cNvPr id="9" name="正方形/長方形 9"/>
        <xdr:cNvSpPr/>
      </xdr:nvSpPr>
      <xdr:spPr>
        <a:xfrm>
          <a:off x="3911600" y="44541440"/>
          <a:ext cx="3514725" cy="900430"/>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民間企業</a:t>
          </a:r>
          <a:endParaRPr kumimoji="1" lang="en-US" altLang="ja-JP" sz="1600"/>
        </a:p>
        <a:p>
          <a:pPr algn="ctr"/>
          <a:r>
            <a:rPr kumimoji="1" lang="en-US" altLang="ja-JP" sz="1600">
              <a:solidFill>
                <a:sysClr val="windowText" lastClr="000000"/>
              </a:solidFill>
              <a:latin typeface="Calibri"/>
              <a:ea typeface="ＭＳ Ｐゴシック"/>
            </a:rPr>
            <a:t>200</a:t>
          </a:r>
          <a:r>
            <a:rPr kumimoji="1" lang="ja-JP" altLang="en-US" sz="1600">
              <a:solidFill>
                <a:sysClr val="windowText" lastClr="000000"/>
              </a:solidFill>
              <a:latin typeface="Calibri"/>
              <a:ea typeface="ＭＳ Ｐゴシック"/>
            </a:rPr>
            <a:t>百万円</a:t>
          </a:r>
        </a:p>
      </xdr:txBody>
    </xdr:sp>
    <xdr:clientData/>
  </xdr:twoCellAnchor>
  <xdr:twoCellAnchor>
    <xdr:from xmlns:xdr="http://schemas.openxmlformats.org/drawingml/2006/spreadsheetDrawing">
      <xdr:col>19</xdr:col>
      <xdr:colOff>114300</xdr:colOff>
      <xdr:row>752</xdr:row>
      <xdr:rowOff>173355</xdr:rowOff>
    </xdr:from>
    <xdr:to xmlns:xdr="http://schemas.openxmlformats.org/drawingml/2006/spreadsheetDrawing">
      <xdr:col>37</xdr:col>
      <xdr:colOff>25400</xdr:colOff>
      <xdr:row>753</xdr:row>
      <xdr:rowOff>50800</xdr:rowOff>
    </xdr:to>
    <xdr:sp macro="" textlink="">
      <xdr:nvSpPr>
        <xdr:cNvPr id="10" name="テキスト ボックス 10"/>
        <xdr:cNvSpPr txBox="1"/>
      </xdr:nvSpPr>
      <xdr:spPr>
        <a:xfrm>
          <a:off x="3914775" y="44222035"/>
          <a:ext cx="3511550" cy="237490"/>
        </a:xfrm>
        <a:prstGeom prst="rect">
          <a:avLst/>
        </a:prstGeom>
        <a:solidFill>
          <a:sysClr val="window" lastClr="FFFFFF"/>
        </a:solidFill>
        <a:ln w="9525" cmpd="sng">
          <a:noFill/>
        </a:ln>
      </xdr:spPr>
      <xdr:txBody>
        <a:bodyPr vertOverflow="clip" horzOverflow="clip" wrap="square" rtlCol="0" anchor="t"/>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随意契約（企画競争）</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mlns:xdr="http://schemas.openxmlformats.org/drawingml/2006/spreadsheetDrawing">
      <xdr:col>28</xdr:col>
      <xdr:colOff>83820</xdr:colOff>
      <xdr:row>750</xdr:row>
      <xdr:rowOff>201930</xdr:rowOff>
    </xdr:from>
    <xdr:to xmlns:xdr="http://schemas.openxmlformats.org/drawingml/2006/spreadsheetDrawing">
      <xdr:col>28</xdr:col>
      <xdr:colOff>83820</xdr:colOff>
      <xdr:row>752</xdr:row>
      <xdr:rowOff>131445</xdr:rowOff>
    </xdr:to>
    <xdr:cxnSp macro="">
      <xdr:nvCxnSpPr>
        <xdr:cNvPr id="11" name="直線矢印コネクタ 11"/>
        <xdr:cNvCxnSpPr/>
      </xdr:nvCxnSpPr>
      <xdr:spPr>
        <a:xfrm>
          <a:off x="5684520" y="43538140"/>
          <a:ext cx="0" cy="641985"/>
        </a:xfrm>
        <a:prstGeom prst="straightConnector1">
          <a:avLst/>
        </a:prstGeom>
        <a:ln w="9525" cap="flat" cmpd="sng" algn="ctr">
          <a:solidFill>
            <a:sysClr val="windowText" lastClr="000000"/>
          </a:solidFill>
          <a:prstDash val="solid"/>
          <a:tailEnd type="triangle"/>
        </a:ln>
      </xdr:spPr>
    </xdr:cxnSp>
    <xdr:clientData/>
  </xdr:twoCellAnchor>
  <xdr:twoCellAnchor>
    <xdr:from xmlns:xdr="http://schemas.openxmlformats.org/drawingml/2006/spreadsheetDrawing">
      <xdr:col>18</xdr:col>
      <xdr:colOff>88900</xdr:colOff>
      <xdr:row>756</xdr:row>
      <xdr:rowOff>88900</xdr:rowOff>
    </xdr:from>
    <xdr:to xmlns:xdr="http://schemas.openxmlformats.org/drawingml/2006/spreadsheetDrawing">
      <xdr:col>38</xdr:col>
      <xdr:colOff>0</xdr:colOff>
      <xdr:row>780</xdr:row>
      <xdr:rowOff>50800</xdr:rowOff>
    </xdr:to>
    <xdr:sp macro="" textlink="">
      <xdr:nvSpPr>
        <xdr:cNvPr id="12" name="大かっこ 12"/>
        <xdr:cNvSpPr/>
      </xdr:nvSpPr>
      <xdr:spPr>
        <a:xfrm>
          <a:off x="3689350" y="45570140"/>
          <a:ext cx="3911600" cy="321945"/>
        </a:xfrm>
        <a:prstGeom prst="bracketPair">
          <a:avLst/>
        </a:prstGeom>
        <a:ln w="12700"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188595</xdr:colOff>
      <xdr:row>755</xdr:row>
      <xdr:rowOff>262890</xdr:rowOff>
    </xdr:from>
    <xdr:to xmlns:xdr="http://schemas.openxmlformats.org/drawingml/2006/spreadsheetDrawing">
      <xdr:col>39</xdr:col>
      <xdr:colOff>128905</xdr:colOff>
      <xdr:row>780</xdr:row>
      <xdr:rowOff>254000</xdr:rowOff>
    </xdr:to>
    <xdr:sp macro="" textlink="">
      <xdr:nvSpPr>
        <xdr:cNvPr id="13" name="テキスト ボックス 13"/>
        <xdr:cNvSpPr txBox="1"/>
      </xdr:nvSpPr>
      <xdr:spPr>
        <a:xfrm>
          <a:off x="3789045" y="45384085"/>
          <a:ext cx="4140835" cy="711200"/>
        </a:xfrm>
        <a:prstGeom prst="rect">
          <a:avLst/>
        </a:prstGeom>
        <a:noFill/>
        <a:ln w="9525" cmpd="sng">
          <a:noFill/>
        </a:ln>
      </xdr:spPr>
      <xdr:txBody>
        <a:bodyPr vertOverflow="clip" horzOverflow="clip" wrap="square" rtlCol="0" anchor="ctr"/>
        <a:lstStyle/>
        <a:p>
          <a:r>
            <a:rPr kumimoji="1" lang="ja-JP" altLang="en-US" sz="1100">
              <a:solidFill>
                <a:sysClr val="windowText" lastClr="000000"/>
              </a:solidFill>
              <a:latin typeface="Calibri"/>
              <a:ea typeface="ＭＳ Ｐゴシック"/>
            </a:rPr>
            <a:t>オンラインシステムの試行環境の構築及び技術検証を実施。</a:t>
          </a:r>
        </a:p>
        <a:p>
          <a:r>
            <a:rPr kumimoji="1" lang="ja-JP" altLang="en-US" sz="1100">
              <a:solidFill>
                <a:sysClr val="windowText" lastClr="000000"/>
              </a:solidFill>
              <a:latin typeface="Calibri"/>
              <a:ea typeface="ＭＳ Ｐゴシック"/>
            </a:rPr>
            <a:t>オンラインシステムの管理に必要なマニュアルを作成。</a:t>
          </a:r>
        </a:p>
      </xdr:txBody>
    </xdr:sp>
    <xdr:clientData/>
  </xdr:twoCellAnchor>
  <xdr:twoCellAnchor>
    <xdr:from xmlns:xdr="http://schemas.openxmlformats.org/drawingml/2006/spreadsheetDrawing">
      <xdr:col>5</xdr:col>
      <xdr:colOff>181610</xdr:colOff>
      <xdr:row>747</xdr:row>
      <xdr:rowOff>321945</xdr:rowOff>
    </xdr:from>
    <xdr:to xmlns:xdr="http://schemas.openxmlformats.org/drawingml/2006/spreadsheetDrawing">
      <xdr:col>11</xdr:col>
      <xdr:colOff>177800</xdr:colOff>
      <xdr:row>748</xdr:row>
      <xdr:rowOff>292100</xdr:rowOff>
    </xdr:to>
    <xdr:sp macro="" textlink="">
      <xdr:nvSpPr>
        <xdr:cNvPr id="14" name="テキスト ボックス 14"/>
        <xdr:cNvSpPr txBox="1"/>
      </xdr:nvSpPr>
      <xdr:spPr>
        <a:xfrm>
          <a:off x="1181735" y="42578020"/>
          <a:ext cx="1196340" cy="330200"/>
        </a:xfrm>
        <a:prstGeom prst="rect">
          <a:avLst/>
        </a:prstGeom>
        <a:noFill/>
        <a:ln w="9525" cmpd="sng">
          <a:noFill/>
        </a:ln>
      </xdr:spPr>
      <xdr:txBody>
        <a:bodyPr vertOverflow="clip" horzOverflow="clip" wrap="square" rtlCol="0" anchor="ctr"/>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イメージ</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mlns:xdr="http://schemas.openxmlformats.org/drawingml/2006/spreadsheetDrawing">
      <xdr:col>19</xdr:col>
      <xdr:colOff>162560</xdr:colOff>
      <xdr:row>748</xdr:row>
      <xdr:rowOff>48260</xdr:rowOff>
    </xdr:from>
    <xdr:to xmlns:xdr="http://schemas.openxmlformats.org/drawingml/2006/spreadsheetDrawing">
      <xdr:col>37</xdr:col>
      <xdr:colOff>76835</xdr:colOff>
      <xdr:row>750</xdr:row>
      <xdr:rowOff>132715</xdr:rowOff>
    </xdr:to>
    <xdr:sp macro="" textlink="">
      <xdr:nvSpPr>
        <xdr:cNvPr id="8" name="正方形/長方形 8"/>
        <xdr:cNvSpPr/>
      </xdr:nvSpPr>
      <xdr:spPr>
        <a:xfrm>
          <a:off x="3963035" y="42664380"/>
          <a:ext cx="3514725" cy="804545"/>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国土交通省</a:t>
          </a:r>
          <a:endParaRPr kumimoji="1" lang="ja-JP" altLang="en-US" sz="1600"/>
        </a:p>
        <a:p>
          <a:pPr algn="ctr"/>
          <a:r>
            <a:rPr kumimoji="1" lang="en-US" altLang="ja-JP" sz="1600">
              <a:solidFill>
                <a:sysClr val="windowText" lastClr="000000"/>
              </a:solidFill>
              <a:latin typeface="Calibri"/>
              <a:ea typeface="ＭＳ Ｐゴシック"/>
            </a:rPr>
            <a:t>200</a:t>
          </a:r>
          <a:r>
            <a:rPr kumimoji="1" lang="ja-JP" altLang="en-US" sz="1600">
              <a:solidFill>
                <a:sysClr val="windowText" lastClr="000000"/>
              </a:solidFill>
              <a:latin typeface="Calibri"/>
              <a:ea typeface="ＭＳ Ｐゴシック"/>
            </a:rPr>
            <a:t>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election activeCell="BG844" sqref="BG844"/>
    </sheetView>
  </sheetViews>
  <sheetFormatPr defaultColWidth="8.875"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5"/>
      <c r="AQ1" s="745"/>
      <c r="AR1" s="745"/>
      <c r="AS1" s="745"/>
      <c r="AT1" s="745"/>
      <c r="AU1" s="745"/>
      <c r="AV1" s="745"/>
      <c r="AW1" s="781"/>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8">
        <v>2021</v>
      </c>
      <c r="AE2" s="638"/>
      <c r="AF2" s="638"/>
      <c r="AG2" s="638"/>
      <c r="AH2" s="638"/>
      <c r="AI2" s="723" t="s">
        <v>442</v>
      </c>
      <c r="AJ2" s="638" t="s">
        <v>623</v>
      </c>
      <c r="AK2" s="638"/>
      <c r="AL2" s="638"/>
      <c r="AM2" s="638"/>
      <c r="AN2" s="723" t="s">
        <v>442</v>
      </c>
      <c r="AO2" s="638">
        <v>20</v>
      </c>
      <c r="AP2" s="638"/>
      <c r="AQ2" s="638"/>
      <c r="AR2" s="761" t="s">
        <v>442</v>
      </c>
      <c r="AS2" s="772">
        <v>353</v>
      </c>
      <c r="AT2" s="772"/>
      <c r="AU2" s="772"/>
      <c r="AV2" s="723" t="str">
        <f>IF(AW2="","","-")</f>
        <v/>
      </c>
      <c r="AW2" s="782"/>
      <c r="AX2" s="782"/>
    </row>
    <row r="3" spans="1:50" ht="21" customHeight="1">
      <c r="A3" s="3" t="s">
        <v>628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89</v>
      </c>
      <c r="AJ3" s="729" t="s">
        <v>273</v>
      </c>
      <c r="AK3" s="729"/>
      <c r="AL3" s="729"/>
      <c r="AM3" s="729"/>
      <c r="AN3" s="729"/>
      <c r="AO3" s="729"/>
      <c r="AP3" s="729"/>
      <c r="AQ3" s="729"/>
      <c r="AR3" s="729"/>
      <c r="AS3" s="729"/>
      <c r="AT3" s="729"/>
      <c r="AU3" s="729"/>
      <c r="AV3" s="729"/>
      <c r="AW3" s="729"/>
      <c r="AX3" s="783" t="s">
        <v>126</v>
      </c>
    </row>
    <row r="4" spans="1:50" ht="24.75" customHeight="1">
      <c r="A4" s="4" t="s">
        <v>50</v>
      </c>
      <c r="B4" s="72"/>
      <c r="C4" s="72"/>
      <c r="D4" s="72"/>
      <c r="E4" s="72"/>
      <c r="F4" s="72"/>
      <c r="G4" s="257" t="s">
        <v>636</v>
      </c>
      <c r="H4" s="325"/>
      <c r="I4" s="325"/>
      <c r="J4" s="325"/>
      <c r="K4" s="325"/>
      <c r="L4" s="325"/>
      <c r="M4" s="325"/>
      <c r="N4" s="325"/>
      <c r="O4" s="325"/>
      <c r="P4" s="325"/>
      <c r="Q4" s="325"/>
      <c r="R4" s="325"/>
      <c r="S4" s="325"/>
      <c r="T4" s="325"/>
      <c r="U4" s="325"/>
      <c r="V4" s="325"/>
      <c r="W4" s="325"/>
      <c r="X4" s="325"/>
      <c r="Y4" s="501" t="s">
        <v>7</v>
      </c>
      <c r="Z4" s="534"/>
      <c r="AA4" s="534"/>
      <c r="AB4" s="534"/>
      <c r="AC4" s="534"/>
      <c r="AD4" s="639"/>
      <c r="AE4" s="660" t="s">
        <v>633</v>
      </c>
      <c r="AF4" s="325"/>
      <c r="AG4" s="325"/>
      <c r="AH4" s="325"/>
      <c r="AI4" s="325"/>
      <c r="AJ4" s="325"/>
      <c r="AK4" s="325"/>
      <c r="AL4" s="325"/>
      <c r="AM4" s="325"/>
      <c r="AN4" s="325"/>
      <c r="AO4" s="325"/>
      <c r="AP4" s="746"/>
      <c r="AQ4" s="750" t="s">
        <v>20</v>
      </c>
      <c r="AR4" s="534"/>
      <c r="AS4" s="534"/>
      <c r="AT4" s="534"/>
      <c r="AU4" s="534"/>
      <c r="AV4" s="534"/>
      <c r="AW4" s="534"/>
      <c r="AX4" s="784"/>
    </row>
    <row r="5" spans="1:50" ht="30" customHeight="1">
      <c r="A5" s="5" t="s">
        <v>130</v>
      </c>
      <c r="B5" s="73"/>
      <c r="C5" s="73"/>
      <c r="D5" s="73"/>
      <c r="E5" s="73"/>
      <c r="F5" s="204"/>
      <c r="G5" s="258" t="s">
        <v>507</v>
      </c>
      <c r="H5" s="326"/>
      <c r="I5" s="326"/>
      <c r="J5" s="326"/>
      <c r="K5" s="326"/>
      <c r="L5" s="326"/>
      <c r="M5" s="392" t="s">
        <v>128</v>
      </c>
      <c r="N5" s="398"/>
      <c r="O5" s="398"/>
      <c r="P5" s="398"/>
      <c r="Q5" s="398"/>
      <c r="R5" s="456"/>
      <c r="S5" s="460" t="s">
        <v>125</v>
      </c>
      <c r="T5" s="326"/>
      <c r="U5" s="326"/>
      <c r="V5" s="326"/>
      <c r="W5" s="326"/>
      <c r="X5" s="476"/>
      <c r="Y5" s="502" t="s">
        <v>24</v>
      </c>
      <c r="Z5" s="535"/>
      <c r="AA5" s="535"/>
      <c r="AB5" s="535"/>
      <c r="AC5" s="535"/>
      <c r="AD5" s="567"/>
      <c r="AE5" s="661" t="s">
        <v>155</v>
      </c>
      <c r="AF5" s="661"/>
      <c r="AG5" s="661"/>
      <c r="AH5" s="661"/>
      <c r="AI5" s="661"/>
      <c r="AJ5" s="661"/>
      <c r="AK5" s="661"/>
      <c r="AL5" s="661"/>
      <c r="AM5" s="661"/>
      <c r="AN5" s="661"/>
      <c r="AO5" s="661"/>
      <c r="AP5" s="747"/>
      <c r="AQ5" s="751" t="s">
        <v>647</v>
      </c>
      <c r="AR5" s="762"/>
      <c r="AS5" s="762"/>
      <c r="AT5" s="762"/>
      <c r="AU5" s="762"/>
      <c r="AV5" s="762"/>
      <c r="AW5" s="762"/>
      <c r="AX5" s="785"/>
    </row>
    <row r="6" spans="1:50" ht="39" customHeight="1">
      <c r="A6" s="6" t="s">
        <v>26</v>
      </c>
      <c r="B6" s="74"/>
      <c r="C6" s="74"/>
      <c r="D6" s="74"/>
      <c r="E6" s="74"/>
      <c r="F6" s="74"/>
      <c r="G6" s="259"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86"/>
    </row>
    <row r="7" spans="1:50" ht="49.5" customHeight="1">
      <c r="A7" s="7" t="s">
        <v>1</v>
      </c>
      <c r="B7" s="75"/>
      <c r="C7" s="75"/>
      <c r="D7" s="75"/>
      <c r="E7" s="75"/>
      <c r="F7" s="205"/>
      <c r="G7" s="260" t="s">
        <v>442</v>
      </c>
      <c r="H7" s="294"/>
      <c r="I7" s="294"/>
      <c r="J7" s="294"/>
      <c r="K7" s="294"/>
      <c r="L7" s="294"/>
      <c r="M7" s="294"/>
      <c r="N7" s="294"/>
      <c r="O7" s="294"/>
      <c r="P7" s="294"/>
      <c r="Q7" s="294"/>
      <c r="R7" s="294"/>
      <c r="S7" s="294"/>
      <c r="T7" s="294"/>
      <c r="U7" s="294"/>
      <c r="V7" s="294"/>
      <c r="W7" s="294"/>
      <c r="X7" s="477"/>
      <c r="Y7" s="503" t="s">
        <v>252</v>
      </c>
      <c r="Z7" s="105"/>
      <c r="AA7" s="105"/>
      <c r="AB7" s="105"/>
      <c r="AC7" s="105"/>
      <c r="AD7" s="640"/>
      <c r="AE7" s="662" t="s">
        <v>637</v>
      </c>
      <c r="AF7" s="689"/>
      <c r="AG7" s="689"/>
      <c r="AH7" s="689"/>
      <c r="AI7" s="689"/>
      <c r="AJ7" s="689"/>
      <c r="AK7" s="689"/>
      <c r="AL7" s="689"/>
      <c r="AM7" s="689"/>
      <c r="AN7" s="689"/>
      <c r="AO7" s="689"/>
      <c r="AP7" s="689"/>
      <c r="AQ7" s="689"/>
      <c r="AR7" s="689"/>
      <c r="AS7" s="689"/>
      <c r="AT7" s="689"/>
      <c r="AU7" s="689"/>
      <c r="AV7" s="689"/>
      <c r="AW7" s="689"/>
      <c r="AX7" s="787"/>
    </row>
    <row r="8" spans="1:50" ht="53.25" customHeight="1">
      <c r="A8" s="7" t="s">
        <v>335</v>
      </c>
      <c r="B8" s="75"/>
      <c r="C8" s="75"/>
      <c r="D8" s="75"/>
      <c r="E8" s="75"/>
      <c r="F8" s="205"/>
      <c r="G8" s="261" t="str">
        <f>入力規則等!A27</f>
        <v>-</v>
      </c>
      <c r="H8" s="328"/>
      <c r="I8" s="328"/>
      <c r="J8" s="328"/>
      <c r="K8" s="328"/>
      <c r="L8" s="328"/>
      <c r="M8" s="328"/>
      <c r="N8" s="328"/>
      <c r="O8" s="328"/>
      <c r="P8" s="328"/>
      <c r="Q8" s="328"/>
      <c r="R8" s="328"/>
      <c r="S8" s="328"/>
      <c r="T8" s="328"/>
      <c r="U8" s="328"/>
      <c r="V8" s="328"/>
      <c r="W8" s="328"/>
      <c r="X8" s="478"/>
      <c r="Y8" s="504" t="s">
        <v>338</v>
      </c>
      <c r="Z8" s="536"/>
      <c r="AA8" s="536"/>
      <c r="AB8" s="536"/>
      <c r="AC8" s="536"/>
      <c r="AD8" s="641"/>
      <c r="AE8" s="663"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788"/>
    </row>
    <row r="9" spans="1:50" ht="58.5" customHeight="1">
      <c r="A9" s="8" t="s">
        <v>77</v>
      </c>
      <c r="B9" s="76"/>
      <c r="C9" s="76"/>
      <c r="D9" s="76"/>
      <c r="E9" s="76"/>
      <c r="F9" s="76"/>
      <c r="G9" s="262" t="s">
        <v>638</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89"/>
    </row>
    <row r="10" spans="1:50" ht="80.25" customHeight="1">
      <c r="A10" s="9" t="s">
        <v>86</v>
      </c>
      <c r="B10" s="77"/>
      <c r="C10" s="77"/>
      <c r="D10" s="77"/>
      <c r="E10" s="77"/>
      <c r="F10" s="77"/>
      <c r="G10" s="263" t="s">
        <v>641</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90"/>
    </row>
    <row r="11" spans="1:50" ht="42" customHeight="1">
      <c r="A11" s="9" t="s">
        <v>16</v>
      </c>
      <c r="B11" s="77"/>
      <c r="C11" s="77"/>
      <c r="D11" s="77"/>
      <c r="E11" s="77"/>
      <c r="F11" s="206"/>
      <c r="G11" s="264" t="str">
        <f>入力規則等!P10</f>
        <v>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91"/>
    </row>
    <row r="12" spans="1:50" ht="21" customHeight="1">
      <c r="A12" s="10" t="s">
        <v>80</v>
      </c>
      <c r="B12" s="78"/>
      <c r="C12" s="78"/>
      <c r="D12" s="78"/>
      <c r="E12" s="78"/>
      <c r="F12" s="207"/>
      <c r="G12" s="265"/>
      <c r="H12" s="332"/>
      <c r="I12" s="332"/>
      <c r="J12" s="332"/>
      <c r="K12" s="332"/>
      <c r="L12" s="332"/>
      <c r="M12" s="332"/>
      <c r="N12" s="332"/>
      <c r="O12" s="332"/>
      <c r="P12" s="428" t="s">
        <v>420</v>
      </c>
      <c r="Q12" s="302"/>
      <c r="R12" s="302"/>
      <c r="S12" s="302"/>
      <c r="T12" s="302"/>
      <c r="U12" s="302"/>
      <c r="V12" s="462"/>
      <c r="W12" s="428" t="s">
        <v>76</v>
      </c>
      <c r="X12" s="302"/>
      <c r="Y12" s="302"/>
      <c r="Z12" s="302"/>
      <c r="AA12" s="302"/>
      <c r="AB12" s="302"/>
      <c r="AC12" s="462"/>
      <c r="AD12" s="428" t="s">
        <v>180</v>
      </c>
      <c r="AE12" s="302"/>
      <c r="AF12" s="302"/>
      <c r="AG12" s="302"/>
      <c r="AH12" s="302"/>
      <c r="AI12" s="302"/>
      <c r="AJ12" s="462"/>
      <c r="AK12" s="428" t="s">
        <v>629</v>
      </c>
      <c r="AL12" s="302"/>
      <c r="AM12" s="302"/>
      <c r="AN12" s="302"/>
      <c r="AO12" s="302"/>
      <c r="AP12" s="302"/>
      <c r="AQ12" s="462"/>
      <c r="AR12" s="428" t="s">
        <v>630</v>
      </c>
      <c r="AS12" s="302"/>
      <c r="AT12" s="302"/>
      <c r="AU12" s="302"/>
      <c r="AV12" s="302"/>
      <c r="AW12" s="302"/>
      <c r="AX12" s="792"/>
    </row>
    <row r="13" spans="1:50" ht="21" customHeight="1">
      <c r="A13" s="11"/>
      <c r="B13" s="79"/>
      <c r="C13" s="79"/>
      <c r="D13" s="79"/>
      <c r="E13" s="79"/>
      <c r="F13" s="208"/>
      <c r="G13" s="266" t="s">
        <v>4</v>
      </c>
      <c r="H13" s="333"/>
      <c r="I13" s="368" t="s">
        <v>13</v>
      </c>
      <c r="J13" s="375"/>
      <c r="K13" s="375"/>
      <c r="L13" s="375"/>
      <c r="M13" s="375"/>
      <c r="N13" s="375"/>
      <c r="O13" s="401"/>
      <c r="P13" s="429" t="s">
        <v>442</v>
      </c>
      <c r="Q13" s="449"/>
      <c r="R13" s="449"/>
      <c r="S13" s="449"/>
      <c r="T13" s="449"/>
      <c r="U13" s="449"/>
      <c r="V13" s="463"/>
      <c r="W13" s="429" t="s">
        <v>442</v>
      </c>
      <c r="X13" s="449"/>
      <c r="Y13" s="449"/>
      <c r="Z13" s="449"/>
      <c r="AA13" s="449"/>
      <c r="AB13" s="449"/>
      <c r="AC13" s="463"/>
      <c r="AD13" s="429" t="s">
        <v>442</v>
      </c>
      <c r="AE13" s="449"/>
      <c r="AF13" s="449"/>
      <c r="AG13" s="449"/>
      <c r="AH13" s="449"/>
      <c r="AI13" s="449"/>
      <c r="AJ13" s="463"/>
      <c r="AK13" s="429">
        <v>0</v>
      </c>
      <c r="AL13" s="449"/>
      <c r="AM13" s="449"/>
      <c r="AN13" s="449"/>
      <c r="AO13" s="449"/>
      <c r="AP13" s="449"/>
      <c r="AQ13" s="463"/>
      <c r="AR13" s="433">
        <v>0</v>
      </c>
      <c r="AS13" s="451"/>
      <c r="AT13" s="451"/>
      <c r="AU13" s="451"/>
      <c r="AV13" s="451"/>
      <c r="AW13" s="451"/>
      <c r="AX13" s="793"/>
    </row>
    <row r="14" spans="1:50" ht="21" customHeight="1">
      <c r="A14" s="11"/>
      <c r="B14" s="79"/>
      <c r="C14" s="79"/>
      <c r="D14" s="79"/>
      <c r="E14" s="79"/>
      <c r="F14" s="208"/>
      <c r="G14" s="267"/>
      <c r="H14" s="334"/>
      <c r="I14" s="369" t="s">
        <v>6</v>
      </c>
      <c r="J14" s="376"/>
      <c r="K14" s="376"/>
      <c r="L14" s="376"/>
      <c r="M14" s="376"/>
      <c r="N14" s="376"/>
      <c r="O14" s="402"/>
      <c r="P14" s="429" t="s">
        <v>442</v>
      </c>
      <c r="Q14" s="449"/>
      <c r="R14" s="449"/>
      <c r="S14" s="449"/>
      <c r="T14" s="449"/>
      <c r="U14" s="449"/>
      <c r="V14" s="463"/>
      <c r="W14" s="429" t="s">
        <v>442</v>
      </c>
      <c r="X14" s="449"/>
      <c r="Y14" s="449"/>
      <c r="Z14" s="449"/>
      <c r="AA14" s="449"/>
      <c r="AB14" s="449"/>
      <c r="AC14" s="463"/>
      <c r="AD14" s="429">
        <v>200</v>
      </c>
      <c r="AE14" s="449"/>
      <c r="AF14" s="449"/>
      <c r="AG14" s="449"/>
      <c r="AH14" s="449"/>
      <c r="AI14" s="449"/>
      <c r="AJ14" s="463"/>
      <c r="AK14" s="429"/>
      <c r="AL14" s="449"/>
      <c r="AM14" s="449"/>
      <c r="AN14" s="449"/>
      <c r="AO14" s="449"/>
      <c r="AP14" s="449"/>
      <c r="AQ14" s="463"/>
      <c r="AR14" s="763"/>
      <c r="AS14" s="763"/>
      <c r="AT14" s="763"/>
      <c r="AU14" s="763"/>
      <c r="AV14" s="763"/>
      <c r="AW14" s="763"/>
      <c r="AX14" s="794"/>
    </row>
    <row r="15" spans="1:50" ht="21" customHeight="1">
      <c r="A15" s="11"/>
      <c r="B15" s="79"/>
      <c r="C15" s="79"/>
      <c r="D15" s="79"/>
      <c r="E15" s="79"/>
      <c r="F15" s="208"/>
      <c r="G15" s="267"/>
      <c r="H15" s="334"/>
      <c r="I15" s="369" t="s">
        <v>108</v>
      </c>
      <c r="J15" s="377"/>
      <c r="K15" s="377"/>
      <c r="L15" s="377"/>
      <c r="M15" s="377"/>
      <c r="N15" s="377"/>
      <c r="O15" s="403"/>
      <c r="P15" s="429" t="s">
        <v>442</v>
      </c>
      <c r="Q15" s="449"/>
      <c r="R15" s="449"/>
      <c r="S15" s="449"/>
      <c r="T15" s="449"/>
      <c r="U15" s="449"/>
      <c r="V15" s="463"/>
      <c r="W15" s="429" t="s">
        <v>442</v>
      </c>
      <c r="X15" s="449"/>
      <c r="Y15" s="449"/>
      <c r="Z15" s="449"/>
      <c r="AA15" s="449"/>
      <c r="AB15" s="449"/>
      <c r="AC15" s="463"/>
      <c r="AD15" s="429" t="s">
        <v>442</v>
      </c>
      <c r="AE15" s="449"/>
      <c r="AF15" s="449"/>
      <c r="AG15" s="449"/>
      <c r="AH15" s="449"/>
      <c r="AI15" s="449"/>
      <c r="AJ15" s="463"/>
      <c r="AK15" s="429">
        <v>200</v>
      </c>
      <c r="AL15" s="449"/>
      <c r="AM15" s="449"/>
      <c r="AN15" s="449"/>
      <c r="AO15" s="449"/>
      <c r="AP15" s="449"/>
      <c r="AQ15" s="463"/>
      <c r="AR15" s="429"/>
      <c r="AS15" s="449"/>
      <c r="AT15" s="449"/>
      <c r="AU15" s="449"/>
      <c r="AV15" s="449"/>
      <c r="AW15" s="449"/>
      <c r="AX15" s="795"/>
    </row>
    <row r="16" spans="1:50" ht="21" customHeight="1">
      <c r="A16" s="11"/>
      <c r="B16" s="79"/>
      <c r="C16" s="79"/>
      <c r="D16" s="79"/>
      <c r="E16" s="79"/>
      <c r="F16" s="208"/>
      <c r="G16" s="267"/>
      <c r="H16" s="334"/>
      <c r="I16" s="369" t="s">
        <v>59</v>
      </c>
      <c r="J16" s="377"/>
      <c r="K16" s="377"/>
      <c r="L16" s="377"/>
      <c r="M16" s="377"/>
      <c r="N16" s="377"/>
      <c r="O16" s="403"/>
      <c r="P16" s="429" t="s">
        <v>442</v>
      </c>
      <c r="Q16" s="449"/>
      <c r="R16" s="449"/>
      <c r="S16" s="449"/>
      <c r="T16" s="449"/>
      <c r="U16" s="449"/>
      <c r="V16" s="463"/>
      <c r="W16" s="429" t="s">
        <v>442</v>
      </c>
      <c r="X16" s="449"/>
      <c r="Y16" s="449"/>
      <c r="Z16" s="449"/>
      <c r="AA16" s="449"/>
      <c r="AB16" s="449"/>
      <c r="AC16" s="463"/>
      <c r="AD16" s="429">
        <v>-200</v>
      </c>
      <c r="AE16" s="449"/>
      <c r="AF16" s="449"/>
      <c r="AG16" s="449"/>
      <c r="AH16" s="449"/>
      <c r="AI16" s="449"/>
      <c r="AJ16" s="463"/>
      <c r="AK16" s="429"/>
      <c r="AL16" s="449"/>
      <c r="AM16" s="449"/>
      <c r="AN16" s="449"/>
      <c r="AO16" s="449"/>
      <c r="AP16" s="449"/>
      <c r="AQ16" s="463"/>
      <c r="AR16" s="764"/>
      <c r="AS16" s="773"/>
      <c r="AT16" s="773"/>
      <c r="AU16" s="773"/>
      <c r="AV16" s="773"/>
      <c r="AW16" s="773"/>
      <c r="AX16" s="796"/>
    </row>
    <row r="17" spans="1:50" ht="24.75" customHeight="1">
      <c r="A17" s="11"/>
      <c r="B17" s="79"/>
      <c r="C17" s="79"/>
      <c r="D17" s="79"/>
      <c r="E17" s="79"/>
      <c r="F17" s="208"/>
      <c r="G17" s="267"/>
      <c r="H17" s="334"/>
      <c r="I17" s="369" t="s">
        <v>119</v>
      </c>
      <c r="J17" s="376"/>
      <c r="K17" s="376"/>
      <c r="L17" s="376"/>
      <c r="M17" s="376"/>
      <c r="N17" s="376"/>
      <c r="O17" s="402"/>
      <c r="P17" s="429" t="s">
        <v>442</v>
      </c>
      <c r="Q17" s="449"/>
      <c r="R17" s="449"/>
      <c r="S17" s="449"/>
      <c r="T17" s="449"/>
      <c r="U17" s="449"/>
      <c r="V17" s="463"/>
      <c r="W17" s="429" t="s">
        <v>442</v>
      </c>
      <c r="X17" s="449"/>
      <c r="Y17" s="449"/>
      <c r="Z17" s="449"/>
      <c r="AA17" s="449"/>
      <c r="AB17" s="449"/>
      <c r="AC17" s="463"/>
      <c r="AD17" s="429" t="s">
        <v>442</v>
      </c>
      <c r="AE17" s="449"/>
      <c r="AF17" s="449"/>
      <c r="AG17" s="449"/>
      <c r="AH17" s="449"/>
      <c r="AI17" s="449"/>
      <c r="AJ17" s="463"/>
      <c r="AK17" s="429" t="s">
        <v>442</v>
      </c>
      <c r="AL17" s="449"/>
      <c r="AM17" s="449"/>
      <c r="AN17" s="449"/>
      <c r="AO17" s="449"/>
      <c r="AP17" s="449"/>
      <c r="AQ17" s="463"/>
      <c r="AR17" s="765"/>
      <c r="AS17" s="765"/>
      <c r="AT17" s="765"/>
      <c r="AU17" s="765"/>
      <c r="AV17" s="765"/>
      <c r="AW17" s="765"/>
      <c r="AX17" s="797"/>
    </row>
    <row r="18" spans="1:50" ht="24.75" customHeight="1">
      <c r="A18" s="11"/>
      <c r="B18" s="79"/>
      <c r="C18" s="79"/>
      <c r="D18" s="79"/>
      <c r="E18" s="79"/>
      <c r="F18" s="208"/>
      <c r="G18" s="268"/>
      <c r="H18" s="335"/>
      <c r="I18" s="370" t="s">
        <v>70</v>
      </c>
      <c r="J18" s="378"/>
      <c r="K18" s="378"/>
      <c r="L18" s="378"/>
      <c r="M18" s="378"/>
      <c r="N18" s="378"/>
      <c r="O18" s="404"/>
      <c r="P18" s="430">
        <f>SUM(P13:V17)</f>
        <v>0</v>
      </c>
      <c r="Q18" s="450"/>
      <c r="R18" s="450"/>
      <c r="S18" s="450"/>
      <c r="T18" s="450"/>
      <c r="U18" s="450"/>
      <c r="V18" s="464"/>
      <c r="W18" s="430">
        <f>SUM(W13:AC17)</f>
        <v>0</v>
      </c>
      <c r="X18" s="450"/>
      <c r="Y18" s="450"/>
      <c r="Z18" s="450"/>
      <c r="AA18" s="450"/>
      <c r="AB18" s="450"/>
      <c r="AC18" s="464"/>
      <c r="AD18" s="430">
        <f>SUM(AD13:AJ17)</f>
        <v>0</v>
      </c>
      <c r="AE18" s="450"/>
      <c r="AF18" s="450"/>
      <c r="AG18" s="450"/>
      <c r="AH18" s="450"/>
      <c r="AI18" s="450"/>
      <c r="AJ18" s="464"/>
      <c r="AK18" s="430">
        <f>SUM(AK13:AQ17)</f>
        <v>200</v>
      </c>
      <c r="AL18" s="450"/>
      <c r="AM18" s="450"/>
      <c r="AN18" s="450"/>
      <c r="AO18" s="450"/>
      <c r="AP18" s="450"/>
      <c r="AQ18" s="464"/>
      <c r="AR18" s="430">
        <f>SUM(AR13:AX17)</f>
        <v>0</v>
      </c>
      <c r="AS18" s="450"/>
      <c r="AT18" s="450"/>
      <c r="AU18" s="450"/>
      <c r="AV18" s="450"/>
      <c r="AW18" s="450"/>
      <c r="AX18" s="798"/>
    </row>
    <row r="19" spans="1:50" ht="24.75" customHeight="1">
      <c r="A19" s="11"/>
      <c r="B19" s="79"/>
      <c r="C19" s="79"/>
      <c r="D19" s="79"/>
      <c r="E19" s="79"/>
      <c r="F19" s="208"/>
      <c r="G19" s="269" t="s">
        <v>30</v>
      </c>
      <c r="H19" s="336"/>
      <c r="I19" s="336"/>
      <c r="J19" s="336"/>
      <c r="K19" s="336"/>
      <c r="L19" s="336"/>
      <c r="M19" s="336"/>
      <c r="N19" s="336"/>
      <c r="O19" s="336"/>
      <c r="P19" s="429">
        <v>0</v>
      </c>
      <c r="Q19" s="449"/>
      <c r="R19" s="449"/>
      <c r="S19" s="449"/>
      <c r="T19" s="449"/>
      <c r="U19" s="449"/>
      <c r="V19" s="463"/>
      <c r="W19" s="429">
        <v>0</v>
      </c>
      <c r="X19" s="449"/>
      <c r="Y19" s="449"/>
      <c r="Z19" s="449"/>
      <c r="AA19" s="449"/>
      <c r="AB19" s="449"/>
      <c r="AC19" s="463"/>
      <c r="AD19" s="429">
        <v>0</v>
      </c>
      <c r="AE19" s="449"/>
      <c r="AF19" s="449"/>
      <c r="AG19" s="449"/>
      <c r="AH19" s="449"/>
      <c r="AI19" s="449"/>
      <c r="AJ19" s="463"/>
      <c r="AK19" s="730"/>
      <c r="AL19" s="730"/>
      <c r="AM19" s="730"/>
      <c r="AN19" s="730"/>
      <c r="AO19" s="730"/>
      <c r="AP19" s="730"/>
      <c r="AQ19" s="730"/>
      <c r="AR19" s="730"/>
      <c r="AS19" s="730"/>
      <c r="AT19" s="730"/>
      <c r="AU19" s="730"/>
      <c r="AV19" s="730"/>
      <c r="AW19" s="730"/>
      <c r="AX19" s="799"/>
    </row>
    <row r="20" spans="1:50" ht="24.75" customHeight="1">
      <c r="A20" s="11"/>
      <c r="B20" s="79"/>
      <c r="C20" s="79"/>
      <c r="D20" s="79"/>
      <c r="E20" s="79"/>
      <c r="F20" s="208"/>
      <c r="G20" s="269" t="s">
        <v>37</v>
      </c>
      <c r="H20" s="336"/>
      <c r="I20" s="336"/>
      <c r="J20" s="336"/>
      <c r="K20" s="336"/>
      <c r="L20" s="336"/>
      <c r="M20" s="336"/>
      <c r="N20" s="336"/>
      <c r="O20" s="336"/>
      <c r="P20" s="431" t="str">
        <f>IF(P18=0,"-",SUM(P19)/P18)</f>
        <v>-</v>
      </c>
      <c r="Q20" s="431"/>
      <c r="R20" s="431"/>
      <c r="S20" s="431"/>
      <c r="T20" s="431"/>
      <c r="U20" s="431"/>
      <c r="V20" s="431"/>
      <c r="W20" s="431" t="str">
        <f>IF(W18=0,"-",SUM(W19)/W18)</f>
        <v>-</v>
      </c>
      <c r="X20" s="431"/>
      <c r="Y20" s="431"/>
      <c r="Z20" s="431"/>
      <c r="AA20" s="431"/>
      <c r="AB20" s="431"/>
      <c r="AC20" s="431"/>
      <c r="AD20" s="431" t="str">
        <f>IF(AD18=0,"-",SUM(AD19)/AD18)</f>
        <v>-</v>
      </c>
      <c r="AE20" s="431"/>
      <c r="AF20" s="431"/>
      <c r="AG20" s="431"/>
      <c r="AH20" s="431"/>
      <c r="AI20" s="431"/>
      <c r="AJ20" s="431"/>
      <c r="AK20" s="730"/>
      <c r="AL20" s="730"/>
      <c r="AM20" s="730"/>
      <c r="AN20" s="730"/>
      <c r="AO20" s="730"/>
      <c r="AP20" s="730"/>
      <c r="AQ20" s="752"/>
      <c r="AR20" s="752"/>
      <c r="AS20" s="752"/>
      <c r="AT20" s="752"/>
      <c r="AU20" s="730"/>
      <c r="AV20" s="730"/>
      <c r="AW20" s="730"/>
      <c r="AX20" s="799"/>
    </row>
    <row r="21" spans="1:50" ht="25.5" customHeight="1">
      <c r="A21" s="8"/>
      <c r="B21" s="76"/>
      <c r="C21" s="76"/>
      <c r="D21" s="76"/>
      <c r="E21" s="76"/>
      <c r="F21" s="209"/>
      <c r="G21" s="270" t="s">
        <v>409</v>
      </c>
      <c r="H21" s="337"/>
      <c r="I21" s="337"/>
      <c r="J21" s="337"/>
      <c r="K21" s="337"/>
      <c r="L21" s="337"/>
      <c r="M21" s="337"/>
      <c r="N21" s="337"/>
      <c r="O21" s="337"/>
      <c r="P21" s="431" t="str">
        <f>IF(P19=0,"-",SUM(P19)/SUM(P13,P14))</f>
        <v>-</v>
      </c>
      <c r="Q21" s="431"/>
      <c r="R21" s="431"/>
      <c r="S21" s="431"/>
      <c r="T21" s="431"/>
      <c r="U21" s="431"/>
      <c r="V21" s="431"/>
      <c r="W21" s="431" t="str">
        <f>IF(W19=0,"-",SUM(W19)/SUM(W13,W14))</f>
        <v>-</v>
      </c>
      <c r="X21" s="431"/>
      <c r="Y21" s="431"/>
      <c r="Z21" s="431"/>
      <c r="AA21" s="431"/>
      <c r="AB21" s="431"/>
      <c r="AC21" s="431"/>
      <c r="AD21" s="431" t="str">
        <f>IF(AD19=0,"-",SUM(AD19)/SUM(AD13,AD14))</f>
        <v>-</v>
      </c>
      <c r="AE21" s="431"/>
      <c r="AF21" s="431"/>
      <c r="AG21" s="431"/>
      <c r="AH21" s="431"/>
      <c r="AI21" s="431"/>
      <c r="AJ21" s="431"/>
      <c r="AK21" s="730"/>
      <c r="AL21" s="730"/>
      <c r="AM21" s="730"/>
      <c r="AN21" s="730"/>
      <c r="AO21" s="730"/>
      <c r="AP21" s="730"/>
      <c r="AQ21" s="752"/>
      <c r="AR21" s="752"/>
      <c r="AS21" s="752"/>
      <c r="AT21" s="752"/>
      <c r="AU21" s="730"/>
      <c r="AV21" s="730"/>
      <c r="AW21" s="730"/>
      <c r="AX21" s="799"/>
    </row>
    <row r="22" spans="1:50" ht="18.75" customHeight="1">
      <c r="A22" s="12" t="s">
        <v>243</v>
      </c>
      <c r="B22" s="80"/>
      <c r="C22" s="80"/>
      <c r="D22" s="80"/>
      <c r="E22" s="80"/>
      <c r="F22" s="210"/>
      <c r="G22" s="271" t="s">
        <v>235</v>
      </c>
      <c r="H22" s="131"/>
      <c r="I22" s="131"/>
      <c r="J22" s="131"/>
      <c r="K22" s="131"/>
      <c r="L22" s="131"/>
      <c r="M22" s="131"/>
      <c r="N22" s="131"/>
      <c r="O22" s="187"/>
      <c r="P22" s="432" t="s">
        <v>197</v>
      </c>
      <c r="Q22" s="131"/>
      <c r="R22" s="131"/>
      <c r="S22" s="131"/>
      <c r="T22" s="131"/>
      <c r="U22" s="131"/>
      <c r="V22" s="187"/>
      <c r="W22" s="432" t="s">
        <v>631</v>
      </c>
      <c r="X22" s="131"/>
      <c r="Y22" s="131"/>
      <c r="Z22" s="131"/>
      <c r="AA22" s="131"/>
      <c r="AB22" s="131"/>
      <c r="AC22" s="187"/>
      <c r="AD22" s="432" t="s">
        <v>165</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644</v>
      </c>
      <c r="H23" s="338"/>
      <c r="I23" s="338"/>
      <c r="J23" s="338"/>
      <c r="K23" s="338"/>
      <c r="L23" s="338"/>
      <c r="M23" s="338"/>
      <c r="N23" s="338"/>
      <c r="O23" s="405"/>
      <c r="P23" s="433">
        <v>0</v>
      </c>
      <c r="Q23" s="451"/>
      <c r="R23" s="451"/>
      <c r="S23" s="451"/>
      <c r="T23" s="451"/>
      <c r="U23" s="451"/>
      <c r="V23" s="465"/>
      <c r="W23" s="433">
        <v>0</v>
      </c>
      <c r="X23" s="451"/>
      <c r="Y23" s="451"/>
      <c r="Z23" s="451"/>
      <c r="AA23" s="451"/>
      <c r="AB23" s="451"/>
      <c r="AC23" s="465"/>
      <c r="AD23" s="642" t="s">
        <v>442</v>
      </c>
      <c r="AE23" s="664"/>
      <c r="AF23" s="664"/>
      <c r="AG23" s="664"/>
      <c r="AH23" s="664"/>
      <c r="AI23" s="664"/>
      <c r="AJ23" s="664"/>
      <c r="AK23" s="664"/>
      <c r="AL23" s="664"/>
      <c r="AM23" s="664"/>
      <c r="AN23" s="664"/>
      <c r="AO23" s="664"/>
      <c r="AP23" s="664"/>
      <c r="AQ23" s="664"/>
      <c r="AR23" s="664"/>
      <c r="AS23" s="664"/>
      <c r="AT23" s="664"/>
      <c r="AU23" s="664"/>
      <c r="AV23" s="664"/>
      <c r="AW23" s="664"/>
      <c r="AX23" s="801"/>
    </row>
    <row r="24" spans="1:50" ht="25.5" customHeight="1">
      <c r="A24" s="13"/>
      <c r="B24" s="81"/>
      <c r="C24" s="81"/>
      <c r="D24" s="81"/>
      <c r="E24" s="81"/>
      <c r="F24" s="211"/>
      <c r="G24" s="273"/>
      <c r="H24" s="339"/>
      <c r="I24" s="339"/>
      <c r="J24" s="339"/>
      <c r="K24" s="339"/>
      <c r="L24" s="339"/>
      <c r="M24" s="339"/>
      <c r="N24" s="339"/>
      <c r="O24" s="406"/>
      <c r="P24" s="429"/>
      <c r="Q24" s="449"/>
      <c r="R24" s="449"/>
      <c r="S24" s="449"/>
      <c r="T24" s="449"/>
      <c r="U24" s="449"/>
      <c r="V24" s="463"/>
      <c r="W24" s="429"/>
      <c r="X24" s="449"/>
      <c r="Y24" s="449"/>
      <c r="Z24" s="449"/>
      <c r="AA24" s="449"/>
      <c r="AB24" s="449"/>
      <c r="AC24" s="463"/>
      <c r="AD24" s="643"/>
      <c r="AE24" s="665"/>
      <c r="AF24" s="665"/>
      <c r="AG24" s="665"/>
      <c r="AH24" s="665"/>
      <c r="AI24" s="665"/>
      <c r="AJ24" s="665"/>
      <c r="AK24" s="665"/>
      <c r="AL24" s="665"/>
      <c r="AM24" s="665"/>
      <c r="AN24" s="665"/>
      <c r="AO24" s="665"/>
      <c r="AP24" s="665"/>
      <c r="AQ24" s="665"/>
      <c r="AR24" s="665"/>
      <c r="AS24" s="665"/>
      <c r="AT24" s="665"/>
      <c r="AU24" s="665"/>
      <c r="AV24" s="665"/>
      <c r="AW24" s="665"/>
      <c r="AX24" s="802"/>
    </row>
    <row r="25" spans="1:50" ht="25.5" customHeight="1">
      <c r="A25" s="13"/>
      <c r="B25" s="81"/>
      <c r="C25" s="81"/>
      <c r="D25" s="81"/>
      <c r="E25" s="81"/>
      <c r="F25" s="211"/>
      <c r="G25" s="273"/>
      <c r="H25" s="339"/>
      <c r="I25" s="339"/>
      <c r="J25" s="339"/>
      <c r="K25" s="339"/>
      <c r="L25" s="339"/>
      <c r="M25" s="339"/>
      <c r="N25" s="339"/>
      <c r="O25" s="406"/>
      <c r="P25" s="429"/>
      <c r="Q25" s="449"/>
      <c r="R25" s="449"/>
      <c r="S25" s="449"/>
      <c r="T25" s="449"/>
      <c r="U25" s="449"/>
      <c r="V25" s="463"/>
      <c r="W25" s="429"/>
      <c r="X25" s="449"/>
      <c r="Y25" s="449"/>
      <c r="Z25" s="449"/>
      <c r="AA25" s="449"/>
      <c r="AB25" s="449"/>
      <c r="AC25" s="463"/>
      <c r="AD25" s="643"/>
      <c r="AE25" s="665"/>
      <c r="AF25" s="665"/>
      <c r="AG25" s="665"/>
      <c r="AH25" s="665"/>
      <c r="AI25" s="665"/>
      <c r="AJ25" s="665"/>
      <c r="AK25" s="665"/>
      <c r="AL25" s="665"/>
      <c r="AM25" s="665"/>
      <c r="AN25" s="665"/>
      <c r="AO25" s="665"/>
      <c r="AP25" s="665"/>
      <c r="AQ25" s="665"/>
      <c r="AR25" s="665"/>
      <c r="AS25" s="665"/>
      <c r="AT25" s="665"/>
      <c r="AU25" s="665"/>
      <c r="AV25" s="665"/>
      <c r="AW25" s="665"/>
      <c r="AX25" s="802"/>
    </row>
    <row r="26" spans="1:50" ht="25.5" customHeight="1">
      <c r="A26" s="13"/>
      <c r="B26" s="81"/>
      <c r="C26" s="81"/>
      <c r="D26" s="81"/>
      <c r="E26" s="81"/>
      <c r="F26" s="211"/>
      <c r="G26" s="273"/>
      <c r="H26" s="339"/>
      <c r="I26" s="339"/>
      <c r="J26" s="339"/>
      <c r="K26" s="339"/>
      <c r="L26" s="339"/>
      <c r="M26" s="339"/>
      <c r="N26" s="339"/>
      <c r="O26" s="406"/>
      <c r="P26" s="429"/>
      <c r="Q26" s="449"/>
      <c r="R26" s="449"/>
      <c r="S26" s="449"/>
      <c r="T26" s="449"/>
      <c r="U26" s="449"/>
      <c r="V26" s="463"/>
      <c r="W26" s="429"/>
      <c r="X26" s="449"/>
      <c r="Y26" s="449"/>
      <c r="Z26" s="449"/>
      <c r="AA26" s="449"/>
      <c r="AB26" s="449"/>
      <c r="AC26" s="463"/>
      <c r="AD26" s="643"/>
      <c r="AE26" s="665"/>
      <c r="AF26" s="665"/>
      <c r="AG26" s="665"/>
      <c r="AH26" s="665"/>
      <c r="AI26" s="665"/>
      <c r="AJ26" s="665"/>
      <c r="AK26" s="665"/>
      <c r="AL26" s="665"/>
      <c r="AM26" s="665"/>
      <c r="AN26" s="665"/>
      <c r="AO26" s="665"/>
      <c r="AP26" s="665"/>
      <c r="AQ26" s="665"/>
      <c r="AR26" s="665"/>
      <c r="AS26" s="665"/>
      <c r="AT26" s="665"/>
      <c r="AU26" s="665"/>
      <c r="AV26" s="665"/>
      <c r="AW26" s="665"/>
      <c r="AX26" s="802"/>
    </row>
    <row r="27" spans="1:50" ht="25.5" customHeight="1">
      <c r="A27" s="13"/>
      <c r="B27" s="81"/>
      <c r="C27" s="81"/>
      <c r="D27" s="81"/>
      <c r="E27" s="81"/>
      <c r="F27" s="211"/>
      <c r="G27" s="273"/>
      <c r="H27" s="339"/>
      <c r="I27" s="339"/>
      <c r="J27" s="339"/>
      <c r="K27" s="339"/>
      <c r="L27" s="339"/>
      <c r="M27" s="339"/>
      <c r="N27" s="339"/>
      <c r="O27" s="406"/>
      <c r="P27" s="429"/>
      <c r="Q27" s="449"/>
      <c r="R27" s="449"/>
      <c r="S27" s="449"/>
      <c r="T27" s="449"/>
      <c r="U27" s="449"/>
      <c r="V27" s="463"/>
      <c r="W27" s="429"/>
      <c r="X27" s="449"/>
      <c r="Y27" s="449"/>
      <c r="Z27" s="449"/>
      <c r="AA27" s="449"/>
      <c r="AB27" s="449"/>
      <c r="AC27" s="463"/>
      <c r="AD27" s="643"/>
      <c r="AE27" s="665"/>
      <c r="AF27" s="665"/>
      <c r="AG27" s="665"/>
      <c r="AH27" s="665"/>
      <c r="AI27" s="665"/>
      <c r="AJ27" s="665"/>
      <c r="AK27" s="665"/>
      <c r="AL27" s="665"/>
      <c r="AM27" s="665"/>
      <c r="AN27" s="665"/>
      <c r="AO27" s="665"/>
      <c r="AP27" s="665"/>
      <c r="AQ27" s="665"/>
      <c r="AR27" s="665"/>
      <c r="AS27" s="665"/>
      <c r="AT27" s="665"/>
      <c r="AU27" s="665"/>
      <c r="AV27" s="665"/>
      <c r="AW27" s="665"/>
      <c r="AX27" s="802"/>
    </row>
    <row r="28" spans="1:50" ht="25.5" customHeight="1">
      <c r="A28" s="13"/>
      <c r="B28" s="81"/>
      <c r="C28" s="81"/>
      <c r="D28" s="81"/>
      <c r="E28" s="81"/>
      <c r="F28" s="211"/>
      <c r="G28" s="274" t="s">
        <v>148</v>
      </c>
      <c r="H28" s="340"/>
      <c r="I28" s="340"/>
      <c r="J28" s="340"/>
      <c r="K28" s="340"/>
      <c r="L28" s="340"/>
      <c r="M28" s="340"/>
      <c r="N28" s="340"/>
      <c r="O28" s="407"/>
      <c r="P28" s="430">
        <f>P29-SUM(P23:P27)</f>
        <v>0</v>
      </c>
      <c r="Q28" s="450"/>
      <c r="R28" s="450"/>
      <c r="S28" s="450"/>
      <c r="T28" s="450"/>
      <c r="U28" s="450"/>
      <c r="V28" s="464"/>
      <c r="W28" s="430">
        <f>W29-SUM(W23:W27)</f>
        <v>0</v>
      </c>
      <c r="X28" s="450"/>
      <c r="Y28" s="450"/>
      <c r="Z28" s="450"/>
      <c r="AA28" s="450"/>
      <c r="AB28" s="450"/>
      <c r="AC28" s="464"/>
      <c r="AD28" s="643"/>
      <c r="AE28" s="665"/>
      <c r="AF28" s="665"/>
      <c r="AG28" s="665"/>
      <c r="AH28" s="665"/>
      <c r="AI28" s="665"/>
      <c r="AJ28" s="665"/>
      <c r="AK28" s="665"/>
      <c r="AL28" s="665"/>
      <c r="AM28" s="665"/>
      <c r="AN28" s="665"/>
      <c r="AO28" s="665"/>
      <c r="AP28" s="665"/>
      <c r="AQ28" s="665"/>
      <c r="AR28" s="665"/>
      <c r="AS28" s="665"/>
      <c r="AT28" s="665"/>
      <c r="AU28" s="665"/>
      <c r="AV28" s="665"/>
      <c r="AW28" s="665"/>
      <c r="AX28" s="802"/>
    </row>
    <row r="29" spans="1:50" ht="25.5" customHeight="1">
      <c r="A29" s="14"/>
      <c r="B29" s="82"/>
      <c r="C29" s="82"/>
      <c r="D29" s="82"/>
      <c r="E29" s="82"/>
      <c r="F29" s="212"/>
      <c r="G29" s="275" t="s">
        <v>70</v>
      </c>
      <c r="H29" s="341"/>
      <c r="I29" s="341"/>
      <c r="J29" s="341"/>
      <c r="K29" s="341"/>
      <c r="L29" s="341"/>
      <c r="M29" s="341"/>
      <c r="N29" s="341"/>
      <c r="O29" s="408"/>
      <c r="P29" s="429">
        <f>AK13</f>
        <v>0</v>
      </c>
      <c r="Q29" s="449"/>
      <c r="R29" s="449"/>
      <c r="S29" s="449"/>
      <c r="T29" s="449"/>
      <c r="U29" s="449"/>
      <c r="V29" s="463"/>
      <c r="W29" s="466">
        <f>AR13</f>
        <v>0</v>
      </c>
      <c r="X29" s="479"/>
      <c r="Y29" s="479"/>
      <c r="Z29" s="479"/>
      <c r="AA29" s="479"/>
      <c r="AB29" s="479"/>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3"/>
    </row>
    <row r="30" spans="1:50" ht="18.75" customHeight="1">
      <c r="A30" s="15" t="s">
        <v>406</v>
      </c>
      <c r="B30" s="83"/>
      <c r="C30" s="83"/>
      <c r="D30" s="83"/>
      <c r="E30" s="83"/>
      <c r="F30" s="213"/>
      <c r="G30" s="276" t="s">
        <v>198</v>
      </c>
      <c r="H30" s="342"/>
      <c r="I30" s="342"/>
      <c r="J30" s="342"/>
      <c r="K30" s="342"/>
      <c r="L30" s="342"/>
      <c r="M30" s="342"/>
      <c r="N30" s="342"/>
      <c r="O30" s="409"/>
      <c r="P30" s="434" t="s">
        <v>82</v>
      </c>
      <c r="Q30" s="342"/>
      <c r="R30" s="342"/>
      <c r="S30" s="342"/>
      <c r="T30" s="342"/>
      <c r="U30" s="342"/>
      <c r="V30" s="342"/>
      <c r="W30" s="342"/>
      <c r="X30" s="409"/>
      <c r="Y30" s="505"/>
      <c r="Z30" s="537"/>
      <c r="AA30" s="555"/>
      <c r="AB30" s="580" t="s">
        <v>41</v>
      </c>
      <c r="AC30" s="617"/>
      <c r="AD30" s="645"/>
      <c r="AE30" s="580" t="s">
        <v>420</v>
      </c>
      <c r="AF30" s="617"/>
      <c r="AG30" s="617"/>
      <c r="AH30" s="645"/>
      <c r="AI30" s="725" t="s">
        <v>76</v>
      </c>
      <c r="AJ30" s="725"/>
      <c r="AK30" s="725"/>
      <c r="AL30" s="580"/>
      <c r="AM30" s="725" t="s">
        <v>507</v>
      </c>
      <c r="AN30" s="725"/>
      <c r="AO30" s="725"/>
      <c r="AP30" s="580"/>
      <c r="AQ30" s="753" t="s">
        <v>306</v>
      </c>
      <c r="AR30" s="766"/>
      <c r="AS30" s="766"/>
      <c r="AT30" s="774"/>
      <c r="AU30" s="342" t="s">
        <v>234</v>
      </c>
      <c r="AV30" s="342"/>
      <c r="AW30" s="342"/>
      <c r="AX30" s="804"/>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6"/>
      <c r="Z31" s="397"/>
      <c r="AA31" s="500"/>
      <c r="AB31" s="581"/>
      <c r="AC31" s="305"/>
      <c r="AD31" s="496"/>
      <c r="AE31" s="581"/>
      <c r="AF31" s="305"/>
      <c r="AG31" s="305"/>
      <c r="AH31" s="496"/>
      <c r="AI31" s="726"/>
      <c r="AJ31" s="726"/>
      <c r="AK31" s="726"/>
      <c r="AL31" s="581"/>
      <c r="AM31" s="726"/>
      <c r="AN31" s="726"/>
      <c r="AO31" s="726"/>
      <c r="AP31" s="581"/>
      <c r="AQ31" s="754" t="s">
        <v>442</v>
      </c>
      <c r="AR31" s="680"/>
      <c r="AS31" s="347" t="s">
        <v>307</v>
      </c>
      <c r="AT31" s="416"/>
      <c r="AU31" s="767">
        <v>3</v>
      </c>
      <c r="AV31" s="767"/>
      <c r="AW31" s="291" t="s">
        <v>285</v>
      </c>
      <c r="AX31" s="805"/>
    </row>
    <row r="32" spans="1:50" ht="23.25" customHeight="1">
      <c r="A32" s="17"/>
      <c r="B32" s="84"/>
      <c r="C32" s="84"/>
      <c r="D32" s="84"/>
      <c r="E32" s="84"/>
      <c r="F32" s="214"/>
      <c r="G32" s="278" t="s">
        <v>503</v>
      </c>
      <c r="H32" s="316"/>
      <c r="I32" s="316"/>
      <c r="J32" s="316"/>
      <c r="K32" s="316"/>
      <c r="L32" s="316"/>
      <c r="M32" s="316"/>
      <c r="N32" s="316"/>
      <c r="O32" s="411"/>
      <c r="P32" s="238" t="s">
        <v>642</v>
      </c>
      <c r="Q32" s="238"/>
      <c r="R32" s="238"/>
      <c r="S32" s="238"/>
      <c r="T32" s="238"/>
      <c r="U32" s="238"/>
      <c r="V32" s="238"/>
      <c r="W32" s="238"/>
      <c r="X32" s="419"/>
      <c r="Y32" s="507" t="s">
        <v>47</v>
      </c>
      <c r="Z32" s="538"/>
      <c r="AA32" s="556"/>
      <c r="AB32" s="582" t="s">
        <v>639</v>
      </c>
      <c r="AC32" s="582"/>
      <c r="AD32" s="582"/>
      <c r="AE32" s="666" t="s">
        <v>442</v>
      </c>
      <c r="AF32" s="690"/>
      <c r="AG32" s="690"/>
      <c r="AH32" s="690"/>
      <c r="AI32" s="666" t="s">
        <v>442</v>
      </c>
      <c r="AJ32" s="690"/>
      <c r="AK32" s="690"/>
      <c r="AL32" s="690"/>
      <c r="AM32" s="666" t="s">
        <v>442</v>
      </c>
      <c r="AN32" s="690"/>
      <c r="AO32" s="690"/>
      <c r="AP32" s="690"/>
      <c r="AQ32" s="669" t="s">
        <v>442</v>
      </c>
      <c r="AR32" s="692"/>
      <c r="AS32" s="692"/>
      <c r="AT32" s="715"/>
      <c r="AU32" s="777" t="s">
        <v>442</v>
      </c>
      <c r="AV32" s="690"/>
      <c r="AW32" s="690"/>
      <c r="AX32" s="806"/>
    </row>
    <row r="33" spans="1:51" ht="23.25" customHeight="1">
      <c r="A33" s="18"/>
      <c r="B33" s="85"/>
      <c r="C33" s="85"/>
      <c r="D33" s="85"/>
      <c r="E33" s="85"/>
      <c r="F33" s="215"/>
      <c r="G33" s="279"/>
      <c r="H33" s="343"/>
      <c r="I33" s="343"/>
      <c r="J33" s="343"/>
      <c r="K33" s="343"/>
      <c r="L33" s="343"/>
      <c r="M33" s="343"/>
      <c r="N33" s="343"/>
      <c r="O33" s="412"/>
      <c r="P33" s="239"/>
      <c r="Q33" s="239"/>
      <c r="R33" s="239"/>
      <c r="S33" s="239"/>
      <c r="T33" s="239"/>
      <c r="U33" s="239"/>
      <c r="V33" s="239"/>
      <c r="W33" s="239"/>
      <c r="X33" s="420"/>
      <c r="Y33" s="428" t="s">
        <v>92</v>
      </c>
      <c r="Z33" s="302"/>
      <c r="AA33" s="462"/>
      <c r="AB33" s="583" t="s">
        <v>639</v>
      </c>
      <c r="AC33" s="583"/>
      <c r="AD33" s="583"/>
      <c r="AE33" s="666" t="s">
        <v>442</v>
      </c>
      <c r="AF33" s="690"/>
      <c r="AG33" s="690"/>
      <c r="AH33" s="690"/>
      <c r="AI33" s="666" t="s">
        <v>442</v>
      </c>
      <c r="AJ33" s="690"/>
      <c r="AK33" s="690"/>
      <c r="AL33" s="690"/>
      <c r="AM33" s="666" t="s">
        <v>442</v>
      </c>
      <c r="AN33" s="690"/>
      <c r="AO33" s="690"/>
      <c r="AP33" s="690"/>
      <c r="AQ33" s="669" t="s">
        <v>442</v>
      </c>
      <c r="AR33" s="692"/>
      <c r="AS33" s="692"/>
      <c r="AT33" s="715"/>
      <c r="AU33" s="690">
        <v>1</v>
      </c>
      <c r="AV33" s="690"/>
      <c r="AW33" s="690"/>
      <c r="AX33" s="806"/>
    </row>
    <row r="34" spans="1:51" ht="23.25" customHeight="1">
      <c r="A34" s="17"/>
      <c r="B34" s="84"/>
      <c r="C34" s="84"/>
      <c r="D34" s="84"/>
      <c r="E34" s="84"/>
      <c r="F34" s="214"/>
      <c r="G34" s="280"/>
      <c r="H34" s="344"/>
      <c r="I34" s="344"/>
      <c r="J34" s="344"/>
      <c r="K34" s="344"/>
      <c r="L34" s="344"/>
      <c r="M34" s="344"/>
      <c r="N34" s="344"/>
      <c r="O34" s="413"/>
      <c r="P34" s="241"/>
      <c r="Q34" s="241"/>
      <c r="R34" s="241"/>
      <c r="S34" s="241"/>
      <c r="T34" s="241"/>
      <c r="U34" s="241"/>
      <c r="V34" s="241"/>
      <c r="W34" s="241"/>
      <c r="X34" s="421"/>
      <c r="Y34" s="428" t="s">
        <v>54</v>
      </c>
      <c r="Z34" s="302"/>
      <c r="AA34" s="462"/>
      <c r="AB34" s="584" t="s">
        <v>48</v>
      </c>
      <c r="AC34" s="584"/>
      <c r="AD34" s="584"/>
      <c r="AE34" s="666" t="s">
        <v>442</v>
      </c>
      <c r="AF34" s="690"/>
      <c r="AG34" s="690"/>
      <c r="AH34" s="690"/>
      <c r="AI34" s="666" t="s">
        <v>442</v>
      </c>
      <c r="AJ34" s="690"/>
      <c r="AK34" s="690"/>
      <c r="AL34" s="690"/>
      <c r="AM34" s="666" t="s">
        <v>442</v>
      </c>
      <c r="AN34" s="690"/>
      <c r="AO34" s="690"/>
      <c r="AP34" s="690"/>
      <c r="AQ34" s="669" t="s">
        <v>442</v>
      </c>
      <c r="AR34" s="692"/>
      <c r="AS34" s="692"/>
      <c r="AT34" s="715"/>
      <c r="AU34" s="690" t="s">
        <v>442</v>
      </c>
      <c r="AV34" s="690"/>
      <c r="AW34" s="690"/>
      <c r="AX34" s="806"/>
    </row>
    <row r="35" spans="1:51" ht="23.25" customHeight="1">
      <c r="A35" s="19" t="s">
        <v>256</v>
      </c>
      <c r="B35" s="86"/>
      <c r="C35" s="86"/>
      <c r="D35" s="86"/>
      <c r="E35" s="86"/>
      <c r="F35" s="216"/>
      <c r="G35" s="278" t="s">
        <v>442</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07"/>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8"/>
    </row>
    <row r="37" spans="1:51" ht="18.75" hidden="1" customHeight="1">
      <c r="A37" s="21" t="s">
        <v>406</v>
      </c>
      <c r="B37" s="88"/>
      <c r="C37" s="88"/>
      <c r="D37" s="88"/>
      <c r="E37" s="88"/>
      <c r="F37" s="218"/>
      <c r="G37" s="281" t="s">
        <v>198</v>
      </c>
      <c r="H37" s="345"/>
      <c r="I37" s="345"/>
      <c r="J37" s="345"/>
      <c r="K37" s="345"/>
      <c r="L37" s="345"/>
      <c r="M37" s="345"/>
      <c r="N37" s="345"/>
      <c r="O37" s="414"/>
      <c r="P37" s="436" t="s">
        <v>82</v>
      </c>
      <c r="Q37" s="345"/>
      <c r="R37" s="345"/>
      <c r="S37" s="345"/>
      <c r="T37" s="345"/>
      <c r="U37" s="345"/>
      <c r="V37" s="345"/>
      <c r="W37" s="345"/>
      <c r="X37" s="414"/>
      <c r="Y37" s="508"/>
      <c r="Z37" s="510"/>
      <c r="AA37" s="557"/>
      <c r="AB37" s="585" t="s">
        <v>41</v>
      </c>
      <c r="AC37" s="618"/>
      <c r="AD37" s="646"/>
      <c r="AE37" s="65" t="s">
        <v>420</v>
      </c>
      <c r="AF37" s="65"/>
      <c r="AG37" s="65"/>
      <c r="AH37" s="65"/>
      <c r="AI37" s="65" t="s">
        <v>76</v>
      </c>
      <c r="AJ37" s="65"/>
      <c r="AK37" s="65"/>
      <c r="AL37" s="65"/>
      <c r="AM37" s="65" t="s">
        <v>507</v>
      </c>
      <c r="AN37" s="65"/>
      <c r="AO37" s="65"/>
      <c r="AP37" s="65"/>
      <c r="AQ37" s="602" t="s">
        <v>306</v>
      </c>
      <c r="AR37" s="356"/>
      <c r="AS37" s="356"/>
      <c r="AT37" s="497"/>
      <c r="AU37" s="345" t="s">
        <v>234</v>
      </c>
      <c r="AV37" s="345"/>
      <c r="AW37" s="345"/>
      <c r="AX37" s="809"/>
      <c r="AY37">
        <f>COUNTA($G$39)</f>
        <v>0</v>
      </c>
    </row>
    <row r="38" spans="1:51" ht="18.75" hidden="1"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6"/>
      <c r="Z38" s="397"/>
      <c r="AA38" s="500"/>
      <c r="AB38" s="581"/>
      <c r="AC38" s="305"/>
      <c r="AD38" s="496"/>
      <c r="AE38" s="65"/>
      <c r="AF38" s="65"/>
      <c r="AG38" s="65"/>
      <c r="AH38" s="65"/>
      <c r="AI38" s="65"/>
      <c r="AJ38" s="65"/>
      <c r="AK38" s="65"/>
      <c r="AL38" s="65"/>
      <c r="AM38" s="65"/>
      <c r="AN38" s="65"/>
      <c r="AO38" s="65"/>
      <c r="AP38" s="65"/>
      <c r="AQ38" s="754"/>
      <c r="AR38" s="680"/>
      <c r="AS38" s="347" t="s">
        <v>307</v>
      </c>
      <c r="AT38" s="416"/>
      <c r="AU38" s="767"/>
      <c r="AV38" s="767"/>
      <c r="AW38" s="291" t="s">
        <v>285</v>
      </c>
      <c r="AX38" s="805"/>
      <c r="AY38">
        <f t="shared" ref="AY38:AY43" si="0">$AY$37</f>
        <v>0</v>
      </c>
    </row>
    <row r="39" spans="1:51" ht="23.25" hidden="1" customHeight="1">
      <c r="A39" s="17"/>
      <c r="B39" s="84"/>
      <c r="C39" s="84"/>
      <c r="D39" s="84"/>
      <c r="E39" s="84"/>
      <c r="F39" s="214"/>
      <c r="G39" s="278"/>
      <c r="H39" s="316"/>
      <c r="I39" s="316"/>
      <c r="J39" s="316"/>
      <c r="K39" s="316"/>
      <c r="L39" s="316"/>
      <c r="M39" s="316"/>
      <c r="N39" s="316"/>
      <c r="O39" s="411"/>
      <c r="P39" s="238"/>
      <c r="Q39" s="238"/>
      <c r="R39" s="238"/>
      <c r="S39" s="238"/>
      <c r="T39" s="238"/>
      <c r="U39" s="238"/>
      <c r="V39" s="238"/>
      <c r="W39" s="238"/>
      <c r="X39" s="419"/>
      <c r="Y39" s="507" t="s">
        <v>47</v>
      </c>
      <c r="Z39" s="538"/>
      <c r="AA39" s="556"/>
      <c r="AB39" s="582"/>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6"/>
      <c r="AY39">
        <f t="shared" si="0"/>
        <v>0</v>
      </c>
    </row>
    <row r="40" spans="1:51" ht="23.25" hidden="1" customHeight="1">
      <c r="A40" s="18"/>
      <c r="B40" s="85"/>
      <c r="C40" s="85"/>
      <c r="D40" s="85"/>
      <c r="E40" s="85"/>
      <c r="F40" s="215"/>
      <c r="G40" s="279"/>
      <c r="H40" s="343"/>
      <c r="I40" s="343"/>
      <c r="J40" s="343"/>
      <c r="K40" s="343"/>
      <c r="L40" s="343"/>
      <c r="M40" s="343"/>
      <c r="N40" s="343"/>
      <c r="O40" s="412"/>
      <c r="P40" s="239"/>
      <c r="Q40" s="239"/>
      <c r="R40" s="239"/>
      <c r="S40" s="239"/>
      <c r="T40" s="239"/>
      <c r="U40" s="239"/>
      <c r="V40" s="239"/>
      <c r="W40" s="239"/>
      <c r="X40" s="420"/>
      <c r="Y40" s="428" t="s">
        <v>92</v>
      </c>
      <c r="Z40" s="302"/>
      <c r="AA40" s="462"/>
      <c r="AB40" s="583"/>
      <c r="AC40" s="583"/>
      <c r="AD40" s="583"/>
      <c r="AE40" s="666"/>
      <c r="AF40" s="690"/>
      <c r="AG40" s="690"/>
      <c r="AH40" s="690"/>
      <c r="AI40" s="666"/>
      <c r="AJ40" s="690"/>
      <c r="AK40" s="690"/>
      <c r="AL40" s="690"/>
      <c r="AM40" s="666"/>
      <c r="AN40" s="690"/>
      <c r="AO40" s="690"/>
      <c r="AP40" s="690"/>
      <c r="AQ40" s="669"/>
      <c r="AR40" s="692"/>
      <c r="AS40" s="692"/>
      <c r="AT40" s="715"/>
      <c r="AU40" s="690"/>
      <c r="AV40" s="690"/>
      <c r="AW40" s="690"/>
      <c r="AX40" s="806"/>
      <c r="AY40">
        <f t="shared" si="0"/>
        <v>0</v>
      </c>
    </row>
    <row r="41" spans="1:51" ht="23.25" hidden="1" customHeight="1">
      <c r="A41" s="22"/>
      <c r="B41" s="89"/>
      <c r="C41" s="89"/>
      <c r="D41" s="89"/>
      <c r="E41" s="89"/>
      <c r="F41" s="219"/>
      <c r="G41" s="280"/>
      <c r="H41" s="344"/>
      <c r="I41" s="344"/>
      <c r="J41" s="344"/>
      <c r="K41" s="344"/>
      <c r="L41" s="344"/>
      <c r="M41" s="344"/>
      <c r="N41" s="344"/>
      <c r="O41" s="413"/>
      <c r="P41" s="241"/>
      <c r="Q41" s="241"/>
      <c r="R41" s="241"/>
      <c r="S41" s="241"/>
      <c r="T41" s="241"/>
      <c r="U41" s="241"/>
      <c r="V41" s="241"/>
      <c r="W41" s="241"/>
      <c r="X41" s="421"/>
      <c r="Y41" s="428" t="s">
        <v>54</v>
      </c>
      <c r="Z41" s="302"/>
      <c r="AA41" s="462"/>
      <c r="AB41" s="584" t="s">
        <v>48</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6"/>
      <c r="AY41">
        <f t="shared" si="0"/>
        <v>0</v>
      </c>
    </row>
    <row r="42" spans="1:51" ht="23.25" hidden="1" customHeight="1">
      <c r="A42" s="19" t="s">
        <v>256</v>
      </c>
      <c r="B42" s="86"/>
      <c r="C42" s="86"/>
      <c r="D42" s="86"/>
      <c r="E42" s="86"/>
      <c r="F42" s="216"/>
      <c r="G42" s="278"/>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07"/>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8"/>
      <c r="AY43">
        <f t="shared" si="0"/>
        <v>0</v>
      </c>
    </row>
    <row r="44" spans="1:51" ht="18.75" hidden="1" customHeight="1">
      <c r="A44" s="21" t="s">
        <v>406</v>
      </c>
      <c r="B44" s="88"/>
      <c r="C44" s="88"/>
      <c r="D44" s="88"/>
      <c r="E44" s="88"/>
      <c r="F44" s="218"/>
      <c r="G44" s="281" t="s">
        <v>198</v>
      </c>
      <c r="H44" s="345"/>
      <c r="I44" s="345"/>
      <c r="J44" s="345"/>
      <c r="K44" s="345"/>
      <c r="L44" s="345"/>
      <c r="M44" s="345"/>
      <c r="N44" s="345"/>
      <c r="O44" s="414"/>
      <c r="P44" s="436" t="s">
        <v>82</v>
      </c>
      <c r="Q44" s="345"/>
      <c r="R44" s="345"/>
      <c r="S44" s="345"/>
      <c r="T44" s="345"/>
      <c r="U44" s="345"/>
      <c r="V44" s="345"/>
      <c r="W44" s="345"/>
      <c r="X44" s="414"/>
      <c r="Y44" s="508"/>
      <c r="Z44" s="510"/>
      <c r="AA44" s="557"/>
      <c r="AB44" s="585" t="s">
        <v>41</v>
      </c>
      <c r="AC44" s="618"/>
      <c r="AD44" s="646"/>
      <c r="AE44" s="65" t="s">
        <v>420</v>
      </c>
      <c r="AF44" s="65"/>
      <c r="AG44" s="65"/>
      <c r="AH44" s="65"/>
      <c r="AI44" s="65" t="s">
        <v>76</v>
      </c>
      <c r="AJ44" s="65"/>
      <c r="AK44" s="65"/>
      <c r="AL44" s="65"/>
      <c r="AM44" s="65" t="s">
        <v>507</v>
      </c>
      <c r="AN44" s="65"/>
      <c r="AO44" s="65"/>
      <c r="AP44" s="65"/>
      <c r="AQ44" s="602" t="s">
        <v>306</v>
      </c>
      <c r="AR44" s="356"/>
      <c r="AS44" s="356"/>
      <c r="AT44" s="497"/>
      <c r="AU44" s="345" t="s">
        <v>234</v>
      </c>
      <c r="AV44" s="345"/>
      <c r="AW44" s="345"/>
      <c r="AX44" s="809"/>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6"/>
      <c r="Z45" s="397"/>
      <c r="AA45" s="500"/>
      <c r="AB45" s="581"/>
      <c r="AC45" s="305"/>
      <c r="AD45" s="496"/>
      <c r="AE45" s="65"/>
      <c r="AF45" s="65"/>
      <c r="AG45" s="65"/>
      <c r="AH45" s="65"/>
      <c r="AI45" s="65"/>
      <c r="AJ45" s="65"/>
      <c r="AK45" s="65"/>
      <c r="AL45" s="65"/>
      <c r="AM45" s="65"/>
      <c r="AN45" s="65"/>
      <c r="AO45" s="65"/>
      <c r="AP45" s="65"/>
      <c r="AQ45" s="754"/>
      <c r="AR45" s="680"/>
      <c r="AS45" s="347" t="s">
        <v>307</v>
      </c>
      <c r="AT45" s="416"/>
      <c r="AU45" s="767"/>
      <c r="AV45" s="767"/>
      <c r="AW45" s="291" t="s">
        <v>285</v>
      </c>
      <c r="AX45" s="805"/>
      <c r="AY45">
        <f t="shared" ref="AY45:AY50" si="1">$AY$44</f>
        <v>0</v>
      </c>
    </row>
    <row r="46" spans="1:51" ht="23.25" hidden="1" customHeight="1">
      <c r="A46" s="17"/>
      <c r="B46" s="84"/>
      <c r="C46" s="84"/>
      <c r="D46" s="84"/>
      <c r="E46" s="84"/>
      <c r="F46" s="214"/>
      <c r="G46" s="278"/>
      <c r="H46" s="316"/>
      <c r="I46" s="316"/>
      <c r="J46" s="316"/>
      <c r="K46" s="316"/>
      <c r="L46" s="316"/>
      <c r="M46" s="316"/>
      <c r="N46" s="316"/>
      <c r="O46" s="411"/>
      <c r="P46" s="238"/>
      <c r="Q46" s="238"/>
      <c r="R46" s="238"/>
      <c r="S46" s="238"/>
      <c r="T46" s="238"/>
      <c r="U46" s="238"/>
      <c r="V46" s="238"/>
      <c r="W46" s="238"/>
      <c r="X46" s="419"/>
      <c r="Y46" s="507" t="s">
        <v>47</v>
      </c>
      <c r="Z46" s="538"/>
      <c r="AA46" s="556"/>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6"/>
      <c r="AY46">
        <f t="shared" si="1"/>
        <v>0</v>
      </c>
    </row>
    <row r="47" spans="1:51" ht="23.25" hidden="1" customHeight="1">
      <c r="A47" s="18"/>
      <c r="B47" s="85"/>
      <c r="C47" s="85"/>
      <c r="D47" s="85"/>
      <c r="E47" s="85"/>
      <c r="F47" s="215"/>
      <c r="G47" s="279"/>
      <c r="H47" s="343"/>
      <c r="I47" s="343"/>
      <c r="J47" s="343"/>
      <c r="K47" s="343"/>
      <c r="L47" s="343"/>
      <c r="M47" s="343"/>
      <c r="N47" s="343"/>
      <c r="O47" s="412"/>
      <c r="P47" s="239"/>
      <c r="Q47" s="239"/>
      <c r="R47" s="239"/>
      <c r="S47" s="239"/>
      <c r="T47" s="239"/>
      <c r="U47" s="239"/>
      <c r="V47" s="239"/>
      <c r="W47" s="239"/>
      <c r="X47" s="420"/>
      <c r="Y47" s="428" t="s">
        <v>92</v>
      </c>
      <c r="Z47" s="302"/>
      <c r="AA47" s="462"/>
      <c r="AB47" s="583"/>
      <c r="AC47" s="583"/>
      <c r="AD47" s="583"/>
      <c r="AE47" s="666"/>
      <c r="AF47" s="690"/>
      <c r="AG47" s="690"/>
      <c r="AH47" s="690"/>
      <c r="AI47" s="666"/>
      <c r="AJ47" s="690"/>
      <c r="AK47" s="690"/>
      <c r="AL47" s="690"/>
      <c r="AM47" s="666"/>
      <c r="AN47" s="690"/>
      <c r="AO47" s="690"/>
      <c r="AP47" s="690"/>
      <c r="AQ47" s="669"/>
      <c r="AR47" s="692"/>
      <c r="AS47" s="692"/>
      <c r="AT47" s="715"/>
      <c r="AU47" s="690"/>
      <c r="AV47" s="690"/>
      <c r="AW47" s="690"/>
      <c r="AX47" s="806"/>
      <c r="AY47">
        <f t="shared" si="1"/>
        <v>0</v>
      </c>
    </row>
    <row r="48" spans="1:51" ht="23.25" hidden="1" customHeight="1">
      <c r="A48" s="22"/>
      <c r="B48" s="89"/>
      <c r="C48" s="89"/>
      <c r="D48" s="89"/>
      <c r="E48" s="89"/>
      <c r="F48" s="219"/>
      <c r="G48" s="280"/>
      <c r="H48" s="344"/>
      <c r="I48" s="344"/>
      <c r="J48" s="344"/>
      <c r="K48" s="344"/>
      <c r="L48" s="344"/>
      <c r="M48" s="344"/>
      <c r="N48" s="344"/>
      <c r="O48" s="413"/>
      <c r="P48" s="241"/>
      <c r="Q48" s="241"/>
      <c r="R48" s="241"/>
      <c r="S48" s="241"/>
      <c r="T48" s="241"/>
      <c r="U48" s="241"/>
      <c r="V48" s="241"/>
      <c r="W48" s="241"/>
      <c r="X48" s="421"/>
      <c r="Y48" s="428" t="s">
        <v>54</v>
      </c>
      <c r="Z48" s="302"/>
      <c r="AA48" s="462"/>
      <c r="AB48" s="584" t="s">
        <v>48</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6"/>
      <c r="AY48">
        <f t="shared" si="1"/>
        <v>0</v>
      </c>
    </row>
    <row r="49" spans="1:51" ht="23.25" hidden="1" customHeight="1">
      <c r="A49" s="19" t="s">
        <v>256</v>
      </c>
      <c r="B49" s="86"/>
      <c r="C49" s="86"/>
      <c r="D49" s="86"/>
      <c r="E49" s="86"/>
      <c r="F49" s="216"/>
      <c r="G49" s="278"/>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07"/>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8"/>
      <c r="AY50">
        <f t="shared" si="1"/>
        <v>0</v>
      </c>
    </row>
    <row r="51" spans="1:51" ht="18.75" hidden="1" customHeight="1">
      <c r="A51" s="16" t="s">
        <v>406</v>
      </c>
      <c r="B51" s="84"/>
      <c r="C51" s="84"/>
      <c r="D51" s="84"/>
      <c r="E51" s="84"/>
      <c r="F51" s="214"/>
      <c r="G51" s="281" t="s">
        <v>198</v>
      </c>
      <c r="H51" s="345"/>
      <c r="I51" s="345"/>
      <c r="J51" s="345"/>
      <c r="K51" s="345"/>
      <c r="L51" s="345"/>
      <c r="M51" s="345"/>
      <c r="N51" s="345"/>
      <c r="O51" s="414"/>
      <c r="P51" s="436" t="s">
        <v>82</v>
      </c>
      <c r="Q51" s="345"/>
      <c r="R51" s="345"/>
      <c r="S51" s="345"/>
      <c r="T51" s="345"/>
      <c r="U51" s="345"/>
      <c r="V51" s="345"/>
      <c r="W51" s="345"/>
      <c r="X51" s="414"/>
      <c r="Y51" s="508"/>
      <c r="Z51" s="510"/>
      <c r="AA51" s="557"/>
      <c r="AB51" s="585" t="s">
        <v>41</v>
      </c>
      <c r="AC51" s="618"/>
      <c r="AD51" s="646"/>
      <c r="AE51" s="65" t="s">
        <v>420</v>
      </c>
      <c r="AF51" s="65"/>
      <c r="AG51" s="65"/>
      <c r="AH51" s="65"/>
      <c r="AI51" s="65" t="s">
        <v>76</v>
      </c>
      <c r="AJ51" s="65"/>
      <c r="AK51" s="65"/>
      <c r="AL51" s="65"/>
      <c r="AM51" s="65" t="s">
        <v>507</v>
      </c>
      <c r="AN51" s="65"/>
      <c r="AO51" s="65"/>
      <c r="AP51" s="65"/>
      <c r="AQ51" s="602" t="s">
        <v>306</v>
      </c>
      <c r="AR51" s="356"/>
      <c r="AS51" s="356"/>
      <c r="AT51" s="497"/>
      <c r="AU51" s="778" t="s">
        <v>234</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6"/>
      <c r="Z52" s="397"/>
      <c r="AA52" s="500"/>
      <c r="AB52" s="581"/>
      <c r="AC52" s="305"/>
      <c r="AD52" s="496"/>
      <c r="AE52" s="65"/>
      <c r="AF52" s="65"/>
      <c r="AG52" s="65"/>
      <c r="AH52" s="65"/>
      <c r="AI52" s="65"/>
      <c r="AJ52" s="65"/>
      <c r="AK52" s="65"/>
      <c r="AL52" s="65"/>
      <c r="AM52" s="65"/>
      <c r="AN52" s="65"/>
      <c r="AO52" s="65"/>
      <c r="AP52" s="65"/>
      <c r="AQ52" s="754"/>
      <c r="AR52" s="680"/>
      <c r="AS52" s="347" t="s">
        <v>307</v>
      </c>
      <c r="AT52" s="416"/>
      <c r="AU52" s="767"/>
      <c r="AV52" s="767"/>
      <c r="AW52" s="291" t="s">
        <v>285</v>
      </c>
      <c r="AX52" s="805"/>
      <c r="AY52">
        <f t="shared" ref="AY52:AY57" si="2">$AY$51</f>
        <v>0</v>
      </c>
    </row>
    <row r="53" spans="1:51" ht="23.25" hidden="1" customHeight="1">
      <c r="A53" s="17"/>
      <c r="B53" s="84"/>
      <c r="C53" s="84"/>
      <c r="D53" s="84"/>
      <c r="E53" s="84"/>
      <c r="F53" s="214"/>
      <c r="G53" s="278"/>
      <c r="H53" s="316"/>
      <c r="I53" s="316"/>
      <c r="J53" s="316"/>
      <c r="K53" s="316"/>
      <c r="L53" s="316"/>
      <c r="M53" s="316"/>
      <c r="N53" s="316"/>
      <c r="O53" s="411"/>
      <c r="P53" s="238"/>
      <c r="Q53" s="238"/>
      <c r="R53" s="238"/>
      <c r="S53" s="238"/>
      <c r="T53" s="238"/>
      <c r="U53" s="238"/>
      <c r="V53" s="238"/>
      <c r="W53" s="238"/>
      <c r="X53" s="419"/>
      <c r="Y53" s="507" t="s">
        <v>47</v>
      </c>
      <c r="Z53" s="538"/>
      <c r="AA53" s="556"/>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6"/>
      <c r="AY53">
        <f t="shared" si="2"/>
        <v>0</v>
      </c>
    </row>
    <row r="54" spans="1:51" ht="23.25" hidden="1" customHeight="1">
      <c r="A54" s="18"/>
      <c r="B54" s="85"/>
      <c r="C54" s="85"/>
      <c r="D54" s="85"/>
      <c r="E54" s="85"/>
      <c r="F54" s="215"/>
      <c r="G54" s="279"/>
      <c r="H54" s="343"/>
      <c r="I54" s="343"/>
      <c r="J54" s="343"/>
      <c r="K54" s="343"/>
      <c r="L54" s="343"/>
      <c r="M54" s="343"/>
      <c r="N54" s="343"/>
      <c r="O54" s="412"/>
      <c r="P54" s="239"/>
      <c r="Q54" s="239"/>
      <c r="R54" s="239"/>
      <c r="S54" s="239"/>
      <c r="T54" s="239"/>
      <c r="U54" s="239"/>
      <c r="V54" s="239"/>
      <c r="W54" s="239"/>
      <c r="X54" s="420"/>
      <c r="Y54" s="428" t="s">
        <v>92</v>
      </c>
      <c r="Z54" s="302"/>
      <c r="AA54" s="462"/>
      <c r="AB54" s="583"/>
      <c r="AC54" s="583"/>
      <c r="AD54" s="583"/>
      <c r="AE54" s="666"/>
      <c r="AF54" s="690"/>
      <c r="AG54" s="690"/>
      <c r="AH54" s="690"/>
      <c r="AI54" s="666"/>
      <c r="AJ54" s="690"/>
      <c r="AK54" s="690"/>
      <c r="AL54" s="690"/>
      <c r="AM54" s="666"/>
      <c r="AN54" s="690"/>
      <c r="AO54" s="690"/>
      <c r="AP54" s="690"/>
      <c r="AQ54" s="669"/>
      <c r="AR54" s="692"/>
      <c r="AS54" s="692"/>
      <c r="AT54" s="715"/>
      <c r="AU54" s="690"/>
      <c r="AV54" s="690"/>
      <c r="AW54" s="690"/>
      <c r="AX54" s="806"/>
      <c r="AY54">
        <f t="shared" si="2"/>
        <v>0</v>
      </c>
    </row>
    <row r="55" spans="1:51" ht="23.25" hidden="1" customHeight="1">
      <c r="A55" s="22"/>
      <c r="B55" s="89"/>
      <c r="C55" s="89"/>
      <c r="D55" s="89"/>
      <c r="E55" s="89"/>
      <c r="F55" s="219"/>
      <c r="G55" s="280"/>
      <c r="H55" s="344"/>
      <c r="I55" s="344"/>
      <c r="J55" s="344"/>
      <c r="K55" s="344"/>
      <c r="L55" s="344"/>
      <c r="M55" s="344"/>
      <c r="N55" s="344"/>
      <c r="O55" s="413"/>
      <c r="P55" s="241"/>
      <c r="Q55" s="241"/>
      <c r="R55" s="241"/>
      <c r="S55" s="241"/>
      <c r="T55" s="241"/>
      <c r="U55" s="241"/>
      <c r="V55" s="241"/>
      <c r="W55" s="241"/>
      <c r="X55" s="421"/>
      <c r="Y55" s="428" t="s">
        <v>54</v>
      </c>
      <c r="Z55" s="302"/>
      <c r="AA55" s="462"/>
      <c r="AB55" s="586" t="s">
        <v>48</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6"/>
      <c r="AY55">
        <f t="shared" si="2"/>
        <v>0</v>
      </c>
    </row>
    <row r="56" spans="1:51" ht="23.25" hidden="1" customHeight="1">
      <c r="A56" s="19" t="s">
        <v>256</v>
      </c>
      <c r="B56" s="86"/>
      <c r="C56" s="86"/>
      <c r="D56" s="86"/>
      <c r="E56" s="86"/>
      <c r="F56" s="216"/>
      <c r="G56" s="278"/>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07"/>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8"/>
      <c r="AY57">
        <f t="shared" si="2"/>
        <v>0</v>
      </c>
    </row>
    <row r="58" spans="1:51" ht="18.75" hidden="1" customHeight="1">
      <c r="A58" s="16" t="s">
        <v>406</v>
      </c>
      <c r="B58" s="84"/>
      <c r="C58" s="84"/>
      <c r="D58" s="84"/>
      <c r="E58" s="84"/>
      <c r="F58" s="214"/>
      <c r="G58" s="281" t="s">
        <v>198</v>
      </c>
      <c r="H58" s="345"/>
      <c r="I58" s="345"/>
      <c r="J58" s="345"/>
      <c r="K58" s="345"/>
      <c r="L58" s="345"/>
      <c r="M58" s="345"/>
      <c r="N58" s="345"/>
      <c r="O58" s="414"/>
      <c r="P58" s="436" t="s">
        <v>82</v>
      </c>
      <c r="Q58" s="345"/>
      <c r="R58" s="345"/>
      <c r="S58" s="345"/>
      <c r="T58" s="345"/>
      <c r="U58" s="345"/>
      <c r="V58" s="345"/>
      <c r="W58" s="345"/>
      <c r="X58" s="414"/>
      <c r="Y58" s="508"/>
      <c r="Z58" s="510"/>
      <c r="AA58" s="557"/>
      <c r="AB58" s="585" t="s">
        <v>41</v>
      </c>
      <c r="AC58" s="618"/>
      <c r="AD58" s="646"/>
      <c r="AE58" s="65" t="s">
        <v>420</v>
      </c>
      <c r="AF58" s="65"/>
      <c r="AG58" s="65"/>
      <c r="AH58" s="65"/>
      <c r="AI58" s="65" t="s">
        <v>76</v>
      </c>
      <c r="AJ58" s="65"/>
      <c r="AK58" s="65"/>
      <c r="AL58" s="65"/>
      <c r="AM58" s="65" t="s">
        <v>507</v>
      </c>
      <c r="AN58" s="65"/>
      <c r="AO58" s="65"/>
      <c r="AP58" s="65"/>
      <c r="AQ58" s="602" t="s">
        <v>306</v>
      </c>
      <c r="AR58" s="356"/>
      <c r="AS58" s="356"/>
      <c r="AT58" s="497"/>
      <c r="AU58" s="778" t="s">
        <v>234</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6"/>
      <c r="Z59" s="397"/>
      <c r="AA59" s="500"/>
      <c r="AB59" s="581"/>
      <c r="AC59" s="305"/>
      <c r="AD59" s="496"/>
      <c r="AE59" s="65"/>
      <c r="AF59" s="65"/>
      <c r="AG59" s="65"/>
      <c r="AH59" s="65"/>
      <c r="AI59" s="65"/>
      <c r="AJ59" s="65"/>
      <c r="AK59" s="65"/>
      <c r="AL59" s="65"/>
      <c r="AM59" s="65"/>
      <c r="AN59" s="65"/>
      <c r="AO59" s="65"/>
      <c r="AP59" s="65"/>
      <c r="AQ59" s="754"/>
      <c r="AR59" s="680"/>
      <c r="AS59" s="347" t="s">
        <v>307</v>
      </c>
      <c r="AT59" s="416"/>
      <c r="AU59" s="767"/>
      <c r="AV59" s="767"/>
      <c r="AW59" s="291" t="s">
        <v>285</v>
      </c>
      <c r="AX59" s="805"/>
      <c r="AY59">
        <f t="shared" ref="AY59:AY64" si="3">$AY$58</f>
        <v>0</v>
      </c>
    </row>
    <row r="60" spans="1:51" ht="23.25" hidden="1" customHeight="1">
      <c r="A60" s="17"/>
      <c r="B60" s="84"/>
      <c r="C60" s="84"/>
      <c r="D60" s="84"/>
      <c r="E60" s="84"/>
      <c r="F60" s="214"/>
      <c r="G60" s="278"/>
      <c r="H60" s="316"/>
      <c r="I60" s="316"/>
      <c r="J60" s="316"/>
      <c r="K60" s="316"/>
      <c r="L60" s="316"/>
      <c r="M60" s="316"/>
      <c r="N60" s="316"/>
      <c r="O60" s="411"/>
      <c r="P60" s="238"/>
      <c r="Q60" s="238"/>
      <c r="R60" s="238"/>
      <c r="S60" s="238"/>
      <c r="T60" s="238"/>
      <c r="U60" s="238"/>
      <c r="V60" s="238"/>
      <c r="W60" s="238"/>
      <c r="X60" s="419"/>
      <c r="Y60" s="507" t="s">
        <v>47</v>
      </c>
      <c r="Z60" s="538"/>
      <c r="AA60" s="556"/>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6"/>
      <c r="AY60">
        <f t="shared" si="3"/>
        <v>0</v>
      </c>
    </row>
    <row r="61" spans="1:51" ht="23.25" hidden="1" customHeight="1">
      <c r="A61" s="18"/>
      <c r="B61" s="85"/>
      <c r="C61" s="85"/>
      <c r="D61" s="85"/>
      <c r="E61" s="85"/>
      <c r="F61" s="215"/>
      <c r="G61" s="279"/>
      <c r="H61" s="343"/>
      <c r="I61" s="343"/>
      <c r="J61" s="343"/>
      <c r="K61" s="343"/>
      <c r="L61" s="343"/>
      <c r="M61" s="343"/>
      <c r="N61" s="343"/>
      <c r="O61" s="412"/>
      <c r="P61" s="239"/>
      <c r="Q61" s="239"/>
      <c r="R61" s="239"/>
      <c r="S61" s="239"/>
      <c r="T61" s="239"/>
      <c r="U61" s="239"/>
      <c r="V61" s="239"/>
      <c r="W61" s="239"/>
      <c r="X61" s="420"/>
      <c r="Y61" s="428" t="s">
        <v>92</v>
      </c>
      <c r="Z61" s="302"/>
      <c r="AA61" s="462"/>
      <c r="AB61" s="583"/>
      <c r="AC61" s="583"/>
      <c r="AD61" s="583"/>
      <c r="AE61" s="666"/>
      <c r="AF61" s="690"/>
      <c r="AG61" s="690"/>
      <c r="AH61" s="690"/>
      <c r="AI61" s="666"/>
      <c r="AJ61" s="690"/>
      <c r="AK61" s="690"/>
      <c r="AL61" s="690"/>
      <c r="AM61" s="666"/>
      <c r="AN61" s="690"/>
      <c r="AO61" s="690"/>
      <c r="AP61" s="690"/>
      <c r="AQ61" s="669"/>
      <c r="AR61" s="692"/>
      <c r="AS61" s="692"/>
      <c r="AT61" s="715"/>
      <c r="AU61" s="690"/>
      <c r="AV61" s="690"/>
      <c r="AW61" s="690"/>
      <c r="AX61" s="806"/>
      <c r="AY61">
        <f t="shared" si="3"/>
        <v>0</v>
      </c>
    </row>
    <row r="62" spans="1:51" ht="23.25" hidden="1" customHeight="1">
      <c r="A62" s="18"/>
      <c r="B62" s="85"/>
      <c r="C62" s="85"/>
      <c r="D62" s="85"/>
      <c r="E62" s="85"/>
      <c r="F62" s="215"/>
      <c r="G62" s="280"/>
      <c r="H62" s="344"/>
      <c r="I62" s="344"/>
      <c r="J62" s="344"/>
      <c r="K62" s="344"/>
      <c r="L62" s="344"/>
      <c r="M62" s="344"/>
      <c r="N62" s="344"/>
      <c r="O62" s="413"/>
      <c r="P62" s="241"/>
      <c r="Q62" s="241"/>
      <c r="R62" s="241"/>
      <c r="S62" s="241"/>
      <c r="T62" s="241"/>
      <c r="U62" s="241"/>
      <c r="V62" s="241"/>
      <c r="W62" s="241"/>
      <c r="X62" s="421"/>
      <c r="Y62" s="428" t="s">
        <v>54</v>
      </c>
      <c r="Z62" s="302"/>
      <c r="AA62" s="462"/>
      <c r="AB62" s="584" t="s">
        <v>48</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6"/>
      <c r="AY62">
        <f t="shared" si="3"/>
        <v>0</v>
      </c>
    </row>
    <row r="63" spans="1:51" ht="23.25" hidden="1" customHeight="1">
      <c r="A63" s="19" t="s">
        <v>256</v>
      </c>
      <c r="B63" s="86"/>
      <c r="C63" s="86"/>
      <c r="D63" s="86"/>
      <c r="E63" s="86"/>
      <c r="F63" s="216"/>
      <c r="G63" s="278"/>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07"/>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8"/>
      <c r="AY64">
        <f t="shared" si="3"/>
        <v>0</v>
      </c>
    </row>
    <row r="65" spans="1:51" ht="18.75" hidden="1" customHeight="1">
      <c r="A65" s="23" t="s">
        <v>271</v>
      </c>
      <c r="B65" s="90"/>
      <c r="C65" s="90"/>
      <c r="D65" s="90"/>
      <c r="E65" s="90"/>
      <c r="F65" s="220"/>
      <c r="G65" s="282"/>
      <c r="H65" s="346" t="s">
        <v>198</v>
      </c>
      <c r="I65" s="346"/>
      <c r="J65" s="346"/>
      <c r="K65" s="346"/>
      <c r="L65" s="346"/>
      <c r="M65" s="346"/>
      <c r="N65" s="346"/>
      <c r="O65" s="415"/>
      <c r="P65" s="437" t="s">
        <v>82</v>
      </c>
      <c r="Q65" s="346"/>
      <c r="R65" s="346"/>
      <c r="S65" s="346"/>
      <c r="T65" s="346"/>
      <c r="U65" s="346"/>
      <c r="V65" s="415"/>
      <c r="W65" s="467" t="s">
        <v>114</v>
      </c>
      <c r="X65" s="480"/>
      <c r="Y65" s="509"/>
      <c r="Z65" s="509"/>
      <c r="AA65" s="558"/>
      <c r="AB65" s="437" t="s">
        <v>41</v>
      </c>
      <c r="AC65" s="346"/>
      <c r="AD65" s="415"/>
      <c r="AE65" s="65" t="s">
        <v>420</v>
      </c>
      <c r="AF65" s="65"/>
      <c r="AG65" s="65"/>
      <c r="AH65" s="65"/>
      <c r="AI65" s="65" t="s">
        <v>76</v>
      </c>
      <c r="AJ65" s="65"/>
      <c r="AK65" s="65"/>
      <c r="AL65" s="65"/>
      <c r="AM65" s="65" t="s">
        <v>507</v>
      </c>
      <c r="AN65" s="65"/>
      <c r="AO65" s="65"/>
      <c r="AP65" s="65"/>
      <c r="AQ65" s="437" t="s">
        <v>306</v>
      </c>
      <c r="AR65" s="346"/>
      <c r="AS65" s="346"/>
      <c r="AT65" s="415"/>
      <c r="AU65" s="696" t="s">
        <v>234</v>
      </c>
      <c r="AV65" s="696"/>
      <c r="AW65" s="696"/>
      <c r="AX65" s="811"/>
      <c r="AY65">
        <f>COUNTA($H$67)</f>
        <v>0</v>
      </c>
    </row>
    <row r="66" spans="1:51" ht="18.75" hidden="1" customHeight="1">
      <c r="A66" s="24"/>
      <c r="B66" s="91"/>
      <c r="C66" s="91"/>
      <c r="D66" s="91"/>
      <c r="E66" s="91"/>
      <c r="F66" s="221"/>
      <c r="G66" s="283"/>
      <c r="H66" s="347"/>
      <c r="I66" s="347"/>
      <c r="J66" s="347"/>
      <c r="K66" s="347"/>
      <c r="L66" s="347"/>
      <c r="M66" s="347"/>
      <c r="N66" s="347"/>
      <c r="O66" s="416"/>
      <c r="P66" s="438"/>
      <c r="Q66" s="347"/>
      <c r="R66" s="347"/>
      <c r="S66" s="347"/>
      <c r="T66" s="347"/>
      <c r="U66" s="347"/>
      <c r="V66" s="416"/>
      <c r="W66" s="468"/>
      <c r="X66" s="481"/>
      <c r="Y66" s="510"/>
      <c r="Z66" s="510"/>
      <c r="AA66" s="557"/>
      <c r="AB66" s="438"/>
      <c r="AC66" s="347"/>
      <c r="AD66" s="416"/>
      <c r="AE66" s="65"/>
      <c r="AF66" s="65"/>
      <c r="AG66" s="65"/>
      <c r="AH66" s="65"/>
      <c r="AI66" s="65"/>
      <c r="AJ66" s="65"/>
      <c r="AK66" s="65"/>
      <c r="AL66" s="65"/>
      <c r="AM66" s="65"/>
      <c r="AN66" s="65"/>
      <c r="AO66" s="65"/>
      <c r="AP66" s="65"/>
      <c r="AQ66" s="754"/>
      <c r="AR66" s="680"/>
      <c r="AS66" s="347" t="s">
        <v>307</v>
      </c>
      <c r="AT66" s="416"/>
      <c r="AU66" s="767"/>
      <c r="AV66" s="767"/>
      <c r="AW66" s="347" t="s">
        <v>285</v>
      </c>
      <c r="AX66" s="812"/>
      <c r="AY66">
        <f t="shared" ref="AY66:AY72" si="4">$AY$65</f>
        <v>0</v>
      </c>
    </row>
    <row r="67" spans="1:51" ht="23.25" hidden="1" customHeight="1">
      <c r="A67" s="24"/>
      <c r="B67" s="91"/>
      <c r="C67" s="91"/>
      <c r="D67" s="91"/>
      <c r="E67" s="91"/>
      <c r="F67" s="221"/>
      <c r="G67" s="284" t="s">
        <v>309</v>
      </c>
      <c r="H67" s="348"/>
      <c r="I67" s="371"/>
      <c r="J67" s="371"/>
      <c r="K67" s="371"/>
      <c r="L67" s="371"/>
      <c r="M67" s="371"/>
      <c r="N67" s="371"/>
      <c r="O67" s="417"/>
      <c r="P67" s="348"/>
      <c r="Q67" s="371"/>
      <c r="R67" s="371"/>
      <c r="S67" s="371"/>
      <c r="T67" s="371"/>
      <c r="U67" s="371"/>
      <c r="V67" s="417"/>
      <c r="W67" s="469"/>
      <c r="X67" s="482"/>
      <c r="Y67" s="511" t="s">
        <v>47</v>
      </c>
      <c r="Z67" s="511"/>
      <c r="AA67" s="559"/>
      <c r="AB67" s="587" t="s">
        <v>90</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6"/>
      <c r="AY67">
        <f t="shared" si="4"/>
        <v>0</v>
      </c>
    </row>
    <row r="68" spans="1:51" ht="23.25" hidden="1" customHeight="1">
      <c r="A68" s="24"/>
      <c r="B68" s="91"/>
      <c r="C68" s="91"/>
      <c r="D68" s="91"/>
      <c r="E68" s="91"/>
      <c r="F68" s="221"/>
      <c r="G68" s="285"/>
      <c r="H68" s="349"/>
      <c r="I68" s="372"/>
      <c r="J68" s="372"/>
      <c r="K68" s="372"/>
      <c r="L68" s="372"/>
      <c r="M68" s="372"/>
      <c r="N68" s="372"/>
      <c r="O68" s="418"/>
      <c r="P68" s="349"/>
      <c r="Q68" s="372"/>
      <c r="R68" s="372"/>
      <c r="S68" s="372"/>
      <c r="T68" s="372"/>
      <c r="U68" s="372"/>
      <c r="V68" s="418"/>
      <c r="W68" s="470"/>
      <c r="X68" s="483"/>
      <c r="Y68" s="131" t="s">
        <v>92</v>
      </c>
      <c r="Z68" s="131"/>
      <c r="AA68" s="187"/>
      <c r="AB68" s="588" t="s">
        <v>90</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6"/>
      <c r="AY68">
        <f t="shared" si="4"/>
        <v>0</v>
      </c>
    </row>
    <row r="69" spans="1:51" ht="23.25" hidden="1" customHeight="1">
      <c r="A69" s="24"/>
      <c r="B69" s="91"/>
      <c r="C69" s="91"/>
      <c r="D69" s="91"/>
      <c r="E69" s="91"/>
      <c r="F69" s="221"/>
      <c r="G69" s="286"/>
      <c r="H69" s="349"/>
      <c r="I69" s="372"/>
      <c r="J69" s="372"/>
      <c r="K69" s="372"/>
      <c r="L69" s="372"/>
      <c r="M69" s="372"/>
      <c r="N69" s="372"/>
      <c r="O69" s="418"/>
      <c r="P69" s="349"/>
      <c r="Q69" s="372"/>
      <c r="R69" s="372"/>
      <c r="S69" s="372"/>
      <c r="T69" s="372"/>
      <c r="U69" s="372"/>
      <c r="V69" s="418"/>
      <c r="W69" s="471"/>
      <c r="X69" s="484"/>
      <c r="Y69" s="131" t="s">
        <v>54</v>
      </c>
      <c r="Z69" s="131"/>
      <c r="AA69" s="187"/>
      <c r="AB69" s="589" t="s">
        <v>48</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6"/>
      <c r="AY69">
        <f t="shared" si="4"/>
        <v>0</v>
      </c>
    </row>
    <row r="70" spans="1:51" ht="23.25" hidden="1" customHeight="1">
      <c r="A70" s="24" t="s">
        <v>411</v>
      </c>
      <c r="B70" s="91"/>
      <c r="C70" s="91"/>
      <c r="D70" s="91"/>
      <c r="E70" s="91"/>
      <c r="F70" s="221"/>
      <c r="G70" s="285" t="s">
        <v>304</v>
      </c>
      <c r="H70" s="350"/>
      <c r="I70" s="350"/>
      <c r="J70" s="350"/>
      <c r="K70" s="350"/>
      <c r="L70" s="350"/>
      <c r="M70" s="350"/>
      <c r="N70" s="350"/>
      <c r="O70" s="350"/>
      <c r="P70" s="350"/>
      <c r="Q70" s="350"/>
      <c r="R70" s="350"/>
      <c r="S70" s="350"/>
      <c r="T70" s="350"/>
      <c r="U70" s="350"/>
      <c r="V70" s="350"/>
      <c r="W70" s="472" t="s">
        <v>424</v>
      </c>
      <c r="X70" s="485"/>
      <c r="Y70" s="511" t="s">
        <v>47</v>
      </c>
      <c r="Z70" s="511"/>
      <c r="AA70" s="559"/>
      <c r="AB70" s="587" t="s">
        <v>90</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6"/>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3"/>
      <c r="X71" s="486"/>
      <c r="Y71" s="131" t="s">
        <v>92</v>
      </c>
      <c r="Z71" s="131"/>
      <c r="AA71" s="187"/>
      <c r="AB71" s="588" t="s">
        <v>90</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6"/>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4"/>
      <c r="X72" s="487"/>
      <c r="Y72" s="131" t="s">
        <v>54</v>
      </c>
      <c r="Z72" s="131"/>
      <c r="AA72" s="187"/>
      <c r="AB72" s="589" t="s">
        <v>48</v>
      </c>
      <c r="AC72" s="589"/>
      <c r="AD72" s="589"/>
      <c r="AE72" s="668"/>
      <c r="AF72" s="691"/>
      <c r="AG72" s="691"/>
      <c r="AH72" s="691"/>
      <c r="AI72" s="668"/>
      <c r="AJ72" s="691"/>
      <c r="AK72" s="691"/>
      <c r="AL72" s="691"/>
      <c r="AM72" s="668"/>
      <c r="AN72" s="691"/>
      <c r="AO72" s="691"/>
      <c r="AP72" s="748"/>
      <c r="AQ72" s="666"/>
      <c r="AR72" s="690"/>
      <c r="AS72" s="690"/>
      <c r="AT72" s="711"/>
      <c r="AU72" s="690"/>
      <c r="AV72" s="690"/>
      <c r="AW72" s="690"/>
      <c r="AX72" s="806"/>
      <c r="AY72">
        <f t="shared" si="4"/>
        <v>0</v>
      </c>
    </row>
    <row r="73" spans="1:51" ht="18.75" hidden="1" customHeight="1">
      <c r="A73" s="23" t="s">
        <v>271</v>
      </c>
      <c r="B73" s="90"/>
      <c r="C73" s="90"/>
      <c r="D73" s="90"/>
      <c r="E73" s="90"/>
      <c r="F73" s="220"/>
      <c r="G73" s="287"/>
      <c r="H73" s="346" t="s">
        <v>198</v>
      </c>
      <c r="I73" s="346"/>
      <c r="J73" s="346"/>
      <c r="K73" s="346"/>
      <c r="L73" s="346"/>
      <c r="M73" s="346"/>
      <c r="N73" s="346"/>
      <c r="O73" s="415"/>
      <c r="P73" s="437" t="s">
        <v>82</v>
      </c>
      <c r="Q73" s="346"/>
      <c r="R73" s="346"/>
      <c r="S73" s="346"/>
      <c r="T73" s="346"/>
      <c r="U73" s="346"/>
      <c r="V73" s="346"/>
      <c r="W73" s="346"/>
      <c r="X73" s="415"/>
      <c r="Y73" s="512"/>
      <c r="Z73" s="539"/>
      <c r="AA73" s="560"/>
      <c r="AB73" s="437" t="s">
        <v>41</v>
      </c>
      <c r="AC73" s="346"/>
      <c r="AD73" s="415"/>
      <c r="AE73" s="65" t="s">
        <v>420</v>
      </c>
      <c r="AF73" s="65"/>
      <c r="AG73" s="65"/>
      <c r="AH73" s="65"/>
      <c r="AI73" s="65" t="s">
        <v>76</v>
      </c>
      <c r="AJ73" s="65"/>
      <c r="AK73" s="65"/>
      <c r="AL73" s="65"/>
      <c r="AM73" s="65" t="s">
        <v>507</v>
      </c>
      <c r="AN73" s="65"/>
      <c r="AO73" s="65"/>
      <c r="AP73" s="65"/>
      <c r="AQ73" s="437" t="s">
        <v>306</v>
      </c>
      <c r="AR73" s="346"/>
      <c r="AS73" s="346"/>
      <c r="AT73" s="415"/>
      <c r="AU73" s="676" t="s">
        <v>234</v>
      </c>
      <c r="AV73" s="696"/>
      <c r="AW73" s="696"/>
      <c r="AX73" s="811"/>
      <c r="AY73">
        <f>COUNTA($H$75)</f>
        <v>0</v>
      </c>
    </row>
    <row r="74" spans="1:51" ht="18.75" hidden="1" customHeight="1">
      <c r="A74" s="24"/>
      <c r="B74" s="91"/>
      <c r="C74" s="91"/>
      <c r="D74" s="91"/>
      <c r="E74" s="91"/>
      <c r="F74" s="221"/>
      <c r="G74" s="288"/>
      <c r="H74" s="347"/>
      <c r="I74" s="347"/>
      <c r="J74" s="347"/>
      <c r="K74" s="347"/>
      <c r="L74" s="347"/>
      <c r="M74" s="347"/>
      <c r="N74" s="347"/>
      <c r="O74" s="416"/>
      <c r="P74" s="438"/>
      <c r="Q74" s="347"/>
      <c r="R74" s="347"/>
      <c r="S74" s="347"/>
      <c r="T74" s="347"/>
      <c r="U74" s="347"/>
      <c r="V74" s="347"/>
      <c r="W74" s="347"/>
      <c r="X74" s="416"/>
      <c r="Y74" s="513"/>
      <c r="Z74" s="540"/>
      <c r="AA74" s="561"/>
      <c r="AB74" s="438"/>
      <c r="AC74" s="347"/>
      <c r="AD74" s="416"/>
      <c r="AE74" s="65"/>
      <c r="AF74" s="65"/>
      <c r="AG74" s="65"/>
      <c r="AH74" s="65"/>
      <c r="AI74" s="65"/>
      <c r="AJ74" s="65"/>
      <c r="AK74" s="65"/>
      <c r="AL74" s="65"/>
      <c r="AM74" s="65"/>
      <c r="AN74" s="65"/>
      <c r="AO74" s="65"/>
      <c r="AP74" s="65"/>
      <c r="AQ74" s="754"/>
      <c r="AR74" s="680"/>
      <c r="AS74" s="347" t="s">
        <v>307</v>
      </c>
      <c r="AT74" s="416"/>
      <c r="AU74" s="754"/>
      <c r="AV74" s="680"/>
      <c r="AW74" s="347" t="s">
        <v>285</v>
      </c>
      <c r="AX74" s="812"/>
      <c r="AY74">
        <f>$AY$73</f>
        <v>0</v>
      </c>
    </row>
    <row r="75" spans="1:51" ht="23.25" hidden="1" customHeight="1">
      <c r="A75" s="24"/>
      <c r="B75" s="91"/>
      <c r="C75" s="91"/>
      <c r="D75" s="91"/>
      <c r="E75" s="91"/>
      <c r="F75" s="221"/>
      <c r="G75" s="284" t="s">
        <v>309</v>
      </c>
      <c r="H75" s="238"/>
      <c r="I75" s="238"/>
      <c r="J75" s="238"/>
      <c r="K75" s="238"/>
      <c r="L75" s="238"/>
      <c r="M75" s="238"/>
      <c r="N75" s="238"/>
      <c r="O75" s="419"/>
      <c r="P75" s="238"/>
      <c r="Q75" s="238"/>
      <c r="R75" s="238"/>
      <c r="S75" s="238"/>
      <c r="T75" s="238"/>
      <c r="U75" s="238"/>
      <c r="V75" s="238"/>
      <c r="W75" s="238"/>
      <c r="X75" s="419"/>
      <c r="Y75" s="514" t="s">
        <v>47</v>
      </c>
      <c r="Z75" s="511"/>
      <c r="AA75" s="559"/>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6"/>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92</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6"/>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54</v>
      </c>
      <c r="Z77" s="346"/>
      <c r="AA77" s="415"/>
      <c r="AB77" s="592" t="s">
        <v>48</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6"/>
      <c r="AY77">
        <f>$AY$73</f>
        <v>0</v>
      </c>
    </row>
    <row r="78" spans="1:51" ht="69.75" hidden="1" customHeight="1">
      <c r="A78" s="26" t="s">
        <v>294</v>
      </c>
      <c r="B78" s="93"/>
      <c r="C78" s="93"/>
      <c r="D78" s="93"/>
      <c r="E78" s="92" t="s">
        <v>39</v>
      </c>
      <c r="F78" s="222"/>
      <c r="G78" s="289" t="s">
        <v>304</v>
      </c>
      <c r="H78" s="353"/>
      <c r="I78" s="355"/>
      <c r="J78" s="355"/>
      <c r="K78" s="355"/>
      <c r="L78" s="355"/>
      <c r="M78" s="355"/>
      <c r="N78" s="355"/>
      <c r="O78" s="422"/>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405</v>
      </c>
      <c r="AP79" s="749"/>
      <c r="AQ79" s="749"/>
      <c r="AR79" s="743" t="s">
        <v>398</v>
      </c>
      <c r="AS79" s="740"/>
      <c r="AT79" s="749"/>
      <c r="AU79" s="749"/>
      <c r="AV79" s="749"/>
      <c r="AW79" s="749"/>
      <c r="AX79" s="814"/>
      <c r="AY79">
        <f>COUNTIF($AR$79,"☑")</f>
        <v>0</v>
      </c>
    </row>
    <row r="80" spans="1:51" ht="18.75" hidden="1" customHeight="1">
      <c r="A80" s="28" t="s">
        <v>192</v>
      </c>
      <c r="B80" s="95" t="s">
        <v>327</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3"/>
      <c r="AB80" s="439"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248</v>
      </c>
      <c r="C85" s="98"/>
      <c r="D85" s="98"/>
      <c r="E85" s="98"/>
      <c r="F85" s="224"/>
      <c r="G85" s="295" t="s">
        <v>34</v>
      </c>
      <c r="H85" s="290"/>
      <c r="I85" s="290"/>
      <c r="J85" s="290"/>
      <c r="K85" s="290"/>
      <c r="L85" s="290"/>
      <c r="M85" s="290"/>
      <c r="N85" s="290"/>
      <c r="O85" s="423"/>
      <c r="P85" s="439" t="s">
        <v>110</v>
      </c>
      <c r="Q85" s="290"/>
      <c r="R85" s="290"/>
      <c r="S85" s="290"/>
      <c r="T85" s="290"/>
      <c r="U85" s="290"/>
      <c r="V85" s="290"/>
      <c r="W85" s="290"/>
      <c r="X85" s="423"/>
      <c r="Y85" s="516"/>
      <c r="Z85" s="541"/>
      <c r="AA85" s="564"/>
      <c r="AB85" s="596" t="s">
        <v>41</v>
      </c>
      <c r="AC85" s="619"/>
      <c r="AD85" s="647"/>
      <c r="AE85" s="65" t="s">
        <v>420</v>
      </c>
      <c r="AF85" s="65"/>
      <c r="AG85" s="65"/>
      <c r="AH85" s="65"/>
      <c r="AI85" s="65" t="s">
        <v>76</v>
      </c>
      <c r="AJ85" s="65"/>
      <c r="AK85" s="65"/>
      <c r="AL85" s="65"/>
      <c r="AM85" s="65" t="s">
        <v>507</v>
      </c>
      <c r="AN85" s="65"/>
      <c r="AO85" s="65"/>
      <c r="AP85" s="65"/>
      <c r="AQ85" s="437" t="s">
        <v>306</v>
      </c>
      <c r="AR85" s="346"/>
      <c r="AS85" s="346"/>
      <c r="AT85" s="415"/>
      <c r="AU85" s="779" t="s">
        <v>234</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16"/>
      <c r="Z86" s="541"/>
      <c r="AA86" s="564"/>
      <c r="AB86" s="581"/>
      <c r="AC86" s="305"/>
      <c r="AD86" s="496"/>
      <c r="AE86" s="65"/>
      <c r="AF86" s="65"/>
      <c r="AG86" s="65"/>
      <c r="AH86" s="65"/>
      <c r="AI86" s="65"/>
      <c r="AJ86" s="65"/>
      <c r="AK86" s="65"/>
      <c r="AL86" s="65"/>
      <c r="AM86" s="65"/>
      <c r="AN86" s="65"/>
      <c r="AO86" s="65"/>
      <c r="AP86" s="65"/>
      <c r="AQ86" s="755"/>
      <c r="AR86" s="767"/>
      <c r="AS86" s="347" t="s">
        <v>307</v>
      </c>
      <c r="AT86" s="416"/>
      <c r="AU86" s="767"/>
      <c r="AV86" s="767"/>
      <c r="AW86" s="291" t="s">
        <v>285</v>
      </c>
      <c r="AX86" s="805"/>
      <c r="AY86">
        <f t="shared" si="5"/>
        <v>0</v>
      </c>
    </row>
    <row r="87" spans="1:51" ht="23.25" hidden="1" customHeight="1">
      <c r="A87" s="29"/>
      <c r="B87" s="98"/>
      <c r="C87" s="98"/>
      <c r="D87" s="98"/>
      <c r="E87" s="98"/>
      <c r="F87" s="224"/>
      <c r="G87" s="296"/>
      <c r="H87" s="238"/>
      <c r="I87" s="238"/>
      <c r="J87" s="238"/>
      <c r="K87" s="238"/>
      <c r="L87" s="238"/>
      <c r="M87" s="238"/>
      <c r="N87" s="238"/>
      <c r="O87" s="419"/>
      <c r="P87" s="238"/>
      <c r="Q87" s="452"/>
      <c r="R87" s="452"/>
      <c r="S87" s="452"/>
      <c r="T87" s="452"/>
      <c r="U87" s="452"/>
      <c r="V87" s="452"/>
      <c r="W87" s="452"/>
      <c r="X87" s="488"/>
      <c r="Y87" s="517" t="s">
        <v>14</v>
      </c>
      <c r="Z87" s="542"/>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6"/>
      <c r="AY87">
        <f t="shared" si="5"/>
        <v>0</v>
      </c>
    </row>
    <row r="88" spans="1:51"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89"/>
      <c r="Y88" s="518" t="s">
        <v>92</v>
      </c>
      <c r="Z88" s="301"/>
      <c r="AA88" s="493"/>
      <c r="AB88" s="583"/>
      <c r="AC88" s="583"/>
      <c r="AD88" s="583"/>
      <c r="AE88" s="666"/>
      <c r="AF88" s="690"/>
      <c r="AG88" s="690"/>
      <c r="AH88" s="690"/>
      <c r="AI88" s="666"/>
      <c r="AJ88" s="690"/>
      <c r="AK88" s="690"/>
      <c r="AL88" s="690"/>
      <c r="AM88" s="666"/>
      <c r="AN88" s="690"/>
      <c r="AO88" s="690"/>
      <c r="AP88" s="690"/>
      <c r="AQ88" s="669"/>
      <c r="AR88" s="692"/>
      <c r="AS88" s="692"/>
      <c r="AT88" s="715"/>
      <c r="AU88" s="690"/>
      <c r="AV88" s="690"/>
      <c r="AW88" s="690"/>
      <c r="AX88" s="806"/>
      <c r="AY88">
        <f t="shared" si="5"/>
        <v>0</v>
      </c>
    </row>
    <row r="89" spans="1:51" ht="23.25" hidden="1" customHeight="1">
      <c r="A89" s="29"/>
      <c r="B89" s="99"/>
      <c r="C89" s="99"/>
      <c r="D89" s="99"/>
      <c r="E89" s="99"/>
      <c r="F89" s="225"/>
      <c r="G89" s="298"/>
      <c r="H89" s="241"/>
      <c r="I89" s="241"/>
      <c r="J89" s="241"/>
      <c r="K89" s="241"/>
      <c r="L89" s="241"/>
      <c r="M89" s="241"/>
      <c r="N89" s="241"/>
      <c r="O89" s="421"/>
      <c r="P89" s="358"/>
      <c r="Q89" s="358"/>
      <c r="R89" s="358"/>
      <c r="S89" s="358"/>
      <c r="T89" s="358"/>
      <c r="U89" s="358"/>
      <c r="V89" s="358"/>
      <c r="W89" s="358"/>
      <c r="X89" s="490"/>
      <c r="Y89" s="518" t="s">
        <v>54</v>
      </c>
      <c r="Z89" s="301"/>
      <c r="AA89" s="493"/>
      <c r="AB89" s="586" t="s">
        <v>48</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6"/>
      <c r="AY89">
        <f t="shared" si="5"/>
        <v>0</v>
      </c>
    </row>
    <row r="90" spans="1:51" ht="18.75" hidden="1" customHeight="1">
      <c r="A90" s="29"/>
      <c r="B90" s="98" t="s">
        <v>248</v>
      </c>
      <c r="C90" s="98"/>
      <c r="D90" s="98"/>
      <c r="E90" s="98"/>
      <c r="F90" s="224"/>
      <c r="G90" s="295" t="s">
        <v>34</v>
      </c>
      <c r="H90" s="290"/>
      <c r="I90" s="290"/>
      <c r="J90" s="290"/>
      <c r="K90" s="290"/>
      <c r="L90" s="290"/>
      <c r="M90" s="290"/>
      <c r="N90" s="290"/>
      <c r="O90" s="423"/>
      <c r="P90" s="439" t="s">
        <v>110</v>
      </c>
      <c r="Q90" s="290"/>
      <c r="R90" s="290"/>
      <c r="S90" s="290"/>
      <c r="T90" s="290"/>
      <c r="U90" s="290"/>
      <c r="V90" s="290"/>
      <c r="W90" s="290"/>
      <c r="X90" s="423"/>
      <c r="Y90" s="516"/>
      <c r="Z90" s="541"/>
      <c r="AA90" s="564"/>
      <c r="AB90" s="596" t="s">
        <v>41</v>
      </c>
      <c r="AC90" s="619"/>
      <c r="AD90" s="647"/>
      <c r="AE90" s="65" t="s">
        <v>420</v>
      </c>
      <c r="AF90" s="65"/>
      <c r="AG90" s="65"/>
      <c r="AH90" s="65"/>
      <c r="AI90" s="65" t="s">
        <v>76</v>
      </c>
      <c r="AJ90" s="65"/>
      <c r="AK90" s="65"/>
      <c r="AL90" s="65"/>
      <c r="AM90" s="65" t="s">
        <v>507</v>
      </c>
      <c r="AN90" s="65"/>
      <c r="AO90" s="65"/>
      <c r="AP90" s="65"/>
      <c r="AQ90" s="437" t="s">
        <v>306</v>
      </c>
      <c r="AR90" s="346"/>
      <c r="AS90" s="346"/>
      <c r="AT90" s="415"/>
      <c r="AU90" s="779" t="s">
        <v>234</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16"/>
      <c r="Z91" s="541"/>
      <c r="AA91" s="564"/>
      <c r="AB91" s="581"/>
      <c r="AC91" s="305"/>
      <c r="AD91" s="496"/>
      <c r="AE91" s="65"/>
      <c r="AF91" s="65"/>
      <c r="AG91" s="65"/>
      <c r="AH91" s="65"/>
      <c r="AI91" s="65"/>
      <c r="AJ91" s="65"/>
      <c r="AK91" s="65"/>
      <c r="AL91" s="65"/>
      <c r="AM91" s="65"/>
      <c r="AN91" s="65"/>
      <c r="AO91" s="65"/>
      <c r="AP91" s="65"/>
      <c r="AQ91" s="755"/>
      <c r="AR91" s="767"/>
      <c r="AS91" s="347" t="s">
        <v>307</v>
      </c>
      <c r="AT91" s="416"/>
      <c r="AU91" s="767"/>
      <c r="AV91" s="767"/>
      <c r="AW91" s="291" t="s">
        <v>285</v>
      </c>
      <c r="AX91" s="805"/>
      <c r="AY91">
        <f>$AY$90</f>
        <v>0</v>
      </c>
    </row>
    <row r="92" spans="1:51" ht="23.25" hidden="1" customHeight="1">
      <c r="A92" s="29"/>
      <c r="B92" s="98"/>
      <c r="C92" s="98"/>
      <c r="D92" s="98"/>
      <c r="E92" s="98"/>
      <c r="F92" s="224"/>
      <c r="G92" s="296"/>
      <c r="H92" s="238"/>
      <c r="I92" s="238"/>
      <c r="J92" s="238"/>
      <c r="K92" s="238"/>
      <c r="L92" s="238"/>
      <c r="M92" s="238"/>
      <c r="N92" s="238"/>
      <c r="O92" s="419"/>
      <c r="P92" s="238"/>
      <c r="Q92" s="452"/>
      <c r="R92" s="452"/>
      <c r="S92" s="452"/>
      <c r="T92" s="452"/>
      <c r="U92" s="452"/>
      <c r="V92" s="452"/>
      <c r="W92" s="452"/>
      <c r="X92" s="488"/>
      <c r="Y92" s="517" t="s">
        <v>14</v>
      </c>
      <c r="Z92" s="542"/>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6"/>
      <c r="AY92">
        <f>$AY$90</f>
        <v>0</v>
      </c>
    </row>
    <row r="93" spans="1:51"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89"/>
      <c r="Y93" s="518" t="s">
        <v>92</v>
      </c>
      <c r="Z93" s="301"/>
      <c r="AA93" s="493"/>
      <c r="AB93" s="583"/>
      <c r="AC93" s="583"/>
      <c r="AD93" s="583"/>
      <c r="AE93" s="666"/>
      <c r="AF93" s="690"/>
      <c r="AG93" s="690"/>
      <c r="AH93" s="690"/>
      <c r="AI93" s="666"/>
      <c r="AJ93" s="690"/>
      <c r="AK93" s="690"/>
      <c r="AL93" s="690"/>
      <c r="AM93" s="666"/>
      <c r="AN93" s="690"/>
      <c r="AO93" s="690"/>
      <c r="AP93" s="690"/>
      <c r="AQ93" s="669"/>
      <c r="AR93" s="692"/>
      <c r="AS93" s="692"/>
      <c r="AT93" s="715"/>
      <c r="AU93" s="690"/>
      <c r="AV93" s="690"/>
      <c r="AW93" s="690"/>
      <c r="AX93" s="806"/>
      <c r="AY93">
        <f>$AY$90</f>
        <v>0</v>
      </c>
    </row>
    <row r="94" spans="1:51" ht="23.25" hidden="1" customHeight="1">
      <c r="A94" s="29"/>
      <c r="B94" s="99"/>
      <c r="C94" s="99"/>
      <c r="D94" s="99"/>
      <c r="E94" s="99"/>
      <c r="F94" s="225"/>
      <c r="G94" s="298"/>
      <c r="H94" s="241"/>
      <c r="I94" s="241"/>
      <c r="J94" s="241"/>
      <c r="K94" s="241"/>
      <c r="L94" s="241"/>
      <c r="M94" s="241"/>
      <c r="N94" s="241"/>
      <c r="O94" s="421"/>
      <c r="P94" s="358"/>
      <c r="Q94" s="358"/>
      <c r="R94" s="358"/>
      <c r="S94" s="358"/>
      <c r="T94" s="358"/>
      <c r="U94" s="358"/>
      <c r="V94" s="358"/>
      <c r="W94" s="358"/>
      <c r="X94" s="490"/>
      <c r="Y94" s="518" t="s">
        <v>54</v>
      </c>
      <c r="Z94" s="301"/>
      <c r="AA94" s="493"/>
      <c r="AB94" s="586" t="s">
        <v>48</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6"/>
      <c r="AY94">
        <f>$AY$90</f>
        <v>0</v>
      </c>
    </row>
    <row r="95" spans="1:51" ht="18.75" hidden="1" customHeight="1">
      <c r="A95" s="29"/>
      <c r="B95" s="98" t="s">
        <v>248</v>
      </c>
      <c r="C95" s="98"/>
      <c r="D95" s="98"/>
      <c r="E95" s="98"/>
      <c r="F95" s="224"/>
      <c r="G95" s="295" t="s">
        <v>34</v>
      </c>
      <c r="H95" s="290"/>
      <c r="I95" s="290"/>
      <c r="J95" s="290"/>
      <c r="K95" s="290"/>
      <c r="L95" s="290"/>
      <c r="M95" s="290"/>
      <c r="N95" s="290"/>
      <c r="O95" s="423"/>
      <c r="P95" s="439" t="s">
        <v>110</v>
      </c>
      <c r="Q95" s="290"/>
      <c r="R95" s="290"/>
      <c r="S95" s="290"/>
      <c r="T95" s="290"/>
      <c r="U95" s="290"/>
      <c r="V95" s="290"/>
      <c r="W95" s="290"/>
      <c r="X95" s="423"/>
      <c r="Y95" s="516"/>
      <c r="Z95" s="541"/>
      <c r="AA95" s="564"/>
      <c r="AB95" s="596" t="s">
        <v>41</v>
      </c>
      <c r="AC95" s="619"/>
      <c r="AD95" s="647"/>
      <c r="AE95" s="65" t="s">
        <v>420</v>
      </c>
      <c r="AF95" s="65"/>
      <c r="AG95" s="65"/>
      <c r="AH95" s="65"/>
      <c r="AI95" s="65" t="s">
        <v>76</v>
      </c>
      <c r="AJ95" s="65"/>
      <c r="AK95" s="65"/>
      <c r="AL95" s="65"/>
      <c r="AM95" s="65" t="s">
        <v>507</v>
      </c>
      <c r="AN95" s="65"/>
      <c r="AO95" s="65"/>
      <c r="AP95" s="65"/>
      <c r="AQ95" s="437" t="s">
        <v>306</v>
      </c>
      <c r="AR95" s="346"/>
      <c r="AS95" s="346"/>
      <c r="AT95" s="415"/>
      <c r="AU95" s="779" t="s">
        <v>234</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16"/>
      <c r="Z96" s="541"/>
      <c r="AA96" s="564"/>
      <c r="AB96" s="581"/>
      <c r="AC96" s="305"/>
      <c r="AD96" s="496"/>
      <c r="AE96" s="65"/>
      <c r="AF96" s="65"/>
      <c r="AG96" s="65"/>
      <c r="AH96" s="65"/>
      <c r="AI96" s="65"/>
      <c r="AJ96" s="65"/>
      <c r="AK96" s="65"/>
      <c r="AL96" s="65"/>
      <c r="AM96" s="65"/>
      <c r="AN96" s="65"/>
      <c r="AO96" s="65"/>
      <c r="AP96" s="65"/>
      <c r="AQ96" s="755"/>
      <c r="AR96" s="767"/>
      <c r="AS96" s="347" t="s">
        <v>307</v>
      </c>
      <c r="AT96" s="416"/>
      <c r="AU96" s="767"/>
      <c r="AV96" s="767"/>
      <c r="AW96" s="291" t="s">
        <v>285</v>
      </c>
      <c r="AX96" s="805"/>
      <c r="AY96">
        <f>$AY$95</f>
        <v>0</v>
      </c>
    </row>
    <row r="97" spans="1:51" ht="23.25" hidden="1" customHeight="1">
      <c r="A97" s="29"/>
      <c r="B97" s="98"/>
      <c r="C97" s="98"/>
      <c r="D97" s="98"/>
      <c r="E97" s="98"/>
      <c r="F97" s="224"/>
      <c r="G97" s="296"/>
      <c r="H97" s="238"/>
      <c r="I97" s="238"/>
      <c r="J97" s="238"/>
      <c r="K97" s="238"/>
      <c r="L97" s="238"/>
      <c r="M97" s="238"/>
      <c r="N97" s="238"/>
      <c r="O97" s="419"/>
      <c r="P97" s="238"/>
      <c r="Q97" s="452"/>
      <c r="R97" s="452"/>
      <c r="S97" s="452"/>
      <c r="T97" s="452"/>
      <c r="U97" s="452"/>
      <c r="V97" s="452"/>
      <c r="W97" s="452"/>
      <c r="X97" s="488"/>
      <c r="Y97" s="517" t="s">
        <v>14</v>
      </c>
      <c r="Z97" s="542"/>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6"/>
      <c r="AY97">
        <f>$AY$95</f>
        <v>0</v>
      </c>
    </row>
    <row r="98" spans="1:51"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89"/>
      <c r="Y98" s="518" t="s">
        <v>92</v>
      </c>
      <c r="Z98" s="301"/>
      <c r="AA98" s="493"/>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6"/>
      <c r="AY98">
        <f>$AY$95</f>
        <v>0</v>
      </c>
    </row>
    <row r="99" spans="1:51"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1"/>
      <c r="Y99" s="519" t="s">
        <v>54</v>
      </c>
      <c r="Z99" s="543"/>
      <c r="AA99" s="566"/>
      <c r="AB99" s="598" t="s">
        <v>48</v>
      </c>
      <c r="AC99" s="341"/>
      <c r="AD99" s="408"/>
      <c r="AE99" s="671"/>
      <c r="AF99" s="694"/>
      <c r="AG99" s="694"/>
      <c r="AH99" s="712"/>
      <c r="AI99" s="671"/>
      <c r="AJ99" s="694"/>
      <c r="AK99" s="694"/>
      <c r="AL99" s="712"/>
      <c r="AM99" s="671"/>
      <c r="AN99" s="694"/>
      <c r="AO99" s="694"/>
      <c r="AP99" s="694"/>
      <c r="AQ99" s="756"/>
      <c r="AR99" s="768"/>
      <c r="AS99" s="768"/>
      <c r="AT99" s="775"/>
      <c r="AU99" s="694"/>
      <c r="AV99" s="694"/>
      <c r="AW99" s="694"/>
      <c r="AX99" s="820"/>
      <c r="AY99">
        <f>$AY$95</f>
        <v>0</v>
      </c>
    </row>
    <row r="100" spans="1:51" ht="31.5" customHeight="1">
      <c r="A100" s="31" t="s">
        <v>407</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41</v>
      </c>
      <c r="AC100" s="599"/>
      <c r="AD100" s="599"/>
      <c r="AE100" s="672" t="s">
        <v>420</v>
      </c>
      <c r="AF100" s="695"/>
      <c r="AG100" s="695"/>
      <c r="AH100" s="713"/>
      <c r="AI100" s="672" t="s">
        <v>76</v>
      </c>
      <c r="AJ100" s="695"/>
      <c r="AK100" s="695"/>
      <c r="AL100" s="713"/>
      <c r="AM100" s="672" t="s">
        <v>507</v>
      </c>
      <c r="AN100" s="695"/>
      <c r="AO100" s="695"/>
      <c r="AP100" s="713"/>
      <c r="AQ100" s="757" t="s">
        <v>160</v>
      </c>
      <c r="AR100" s="769"/>
      <c r="AS100" s="769"/>
      <c r="AT100" s="776"/>
      <c r="AU100" s="757" t="s">
        <v>288</v>
      </c>
      <c r="AV100" s="769"/>
      <c r="AW100" s="769"/>
      <c r="AX100" s="821"/>
    </row>
    <row r="101" spans="1:51" ht="23.25" customHeight="1">
      <c r="A101" s="32"/>
      <c r="B101" s="102"/>
      <c r="C101" s="102"/>
      <c r="D101" s="102"/>
      <c r="E101" s="102"/>
      <c r="F101" s="228"/>
      <c r="G101" s="238" t="s">
        <v>275</v>
      </c>
      <c r="H101" s="238"/>
      <c r="I101" s="238"/>
      <c r="J101" s="238"/>
      <c r="K101" s="238"/>
      <c r="L101" s="238"/>
      <c r="M101" s="238"/>
      <c r="N101" s="238"/>
      <c r="O101" s="238"/>
      <c r="P101" s="238"/>
      <c r="Q101" s="238"/>
      <c r="R101" s="238"/>
      <c r="S101" s="238"/>
      <c r="T101" s="238"/>
      <c r="U101" s="238"/>
      <c r="V101" s="238"/>
      <c r="W101" s="238"/>
      <c r="X101" s="419"/>
      <c r="Y101" s="520" t="s">
        <v>60</v>
      </c>
      <c r="Z101" s="535"/>
      <c r="AA101" s="567"/>
      <c r="AB101" s="582" t="s">
        <v>639</v>
      </c>
      <c r="AC101" s="582"/>
      <c r="AD101" s="582"/>
      <c r="AE101" s="667" t="s">
        <v>442</v>
      </c>
      <c r="AF101" s="667"/>
      <c r="AG101" s="667"/>
      <c r="AH101" s="667"/>
      <c r="AI101" s="667" t="s">
        <v>442</v>
      </c>
      <c r="AJ101" s="667"/>
      <c r="AK101" s="667"/>
      <c r="AL101" s="667"/>
      <c r="AM101" s="667" t="s">
        <v>442</v>
      </c>
      <c r="AN101" s="667"/>
      <c r="AO101" s="667"/>
      <c r="AP101" s="667"/>
      <c r="AQ101" s="758" t="s">
        <v>442</v>
      </c>
      <c r="AR101" s="667"/>
      <c r="AS101" s="667"/>
      <c r="AT101" s="667"/>
      <c r="AU101" s="666" t="s">
        <v>442</v>
      </c>
      <c r="AV101" s="690"/>
      <c r="AW101" s="690"/>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1" t="s">
        <v>121</v>
      </c>
      <c r="Z102" s="544"/>
      <c r="AA102" s="568"/>
      <c r="AB102" s="582" t="s">
        <v>639</v>
      </c>
      <c r="AC102" s="582"/>
      <c r="AD102" s="582"/>
      <c r="AE102" s="667" t="s">
        <v>442</v>
      </c>
      <c r="AF102" s="667"/>
      <c r="AG102" s="667"/>
      <c r="AH102" s="667"/>
      <c r="AI102" s="667" t="s">
        <v>442</v>
      </c>
      <c r="AJ102" s="667"/>
      <c r="AK102" s="667"/>
      <c r="AL102" s="667"/>
      <c r="AM102" s="667" t="s">
        <v>442</v>
      </c>
      <c r="AN102" s="667"/>
      <c r="AO102" s="667"/>
      <c r="AP102" s="667"/>
      <c r="AQ102" s="667">
        <v>1</v>
      </c>
      <c r="AR102" s="667"/>
      <c r="AS102" s="667"/>
      <c r="AT102" s="667"/>
      <c r="AU102" s="668" t="s">
        <v>442</v>
      </c>
      <c r="AV102" s="691"/>
      <c r="AW102" s="691"/>
      <c r="AX102" s="822"/>
    </row>
    <row r="103" spans="1:51" ht="31.5" hidden="1" customHeight="1">
      <c r="A103" s="19" t="s">
        <v>407</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3"/>
      <c r="Y103" s="506"/>
      <c r="Z103" s="397"/>
      <c r="AA103" s="500"/>
      <c r="AB103" s="428" t="s">
        <v>41</v>
      </c>
      <c r="AC103" s="302"/>
      <c r="AD103" s="462"/>
      <c r="AE103" s="65" t="s">
        <v>420</v>
      </c>
      <c r="AF103" s="65"/>
      <c r="AG103" s="65"/>
      <c r="AH103" s="65"/>
      <c r="AI103" s="65" t="s">
        <v>76</v>
      </c>
      <c r="AJ103" s="65"/>
      <c r="AK103" s="65"/>
      <c r="AL103" s="65"/>
      <c r="AM103" s="65" t="s">
        <v>507</v>
      </c>
      <c r="AN103" s="65"/>
      <c r="AO103" s="65"/>
      <c r="AP103" s="65"/>
      <c r="AQ103" s="759" t="s">
        <v>160</v>
      </c>
      <c r="AR103" s="770"/>
      <c r="AS103" s="770"/>
      <c r="AT103" s="770"/>
      <c r="AU103" s="759" t="s">
        <v>288</v>
      </c>
      <c r="AV103" s="770"/>
      <c r="AW103" s="770"/>
      <c r="AX103" s="823"/>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9"/>
      <c r="Y104" s="522" t="s">
        <v>60</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4"/>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1" t="s">
        <v>121</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4"/>
      <c r="AY105">
        <f>$AY$103</f>
        <v>0</v>
      </c>
    </row>
    <row r="106" spans="1:51" ht="31.5" hidden="1" customHeight="1">
      <c r="A106" s="19" t="s">
        <v>407</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3"/>
      <c r="Y106" s="506"/>
      <c r="Z106" s="397"/>
      <c r="AA106" s="500"/>
      <c r="AB106" s="428" t="s">
        <v>41</v>
      </c>
      <c r="AC106" s="302"/>
      <c r="AD106" s="462"/>
      <c r="AE106" s="65" t="s">
        <v>420</v>
      </c>
      <c r="AF106" s="65"/>
      <c r="AG106" s="65"/>
      <c r="AH106" s="65"/>
      <c r="AI106" s="65" t="s">
        <v>76</v>
      </c>
      <c r="AJ106" s="65"/>
      <c r="AK106" s="65"/>
      <c r="AL106" s="65"/>
      <c r="AM106" s="65" t="s">
        <v>507</v>
      </c>
      <c r="AN106" s="65"/>
      <c r="AO106" s="65"/>
      <c r="AP106" s="65"/>
      <c r="AQ106" s="759" t="s">
        <v>160</v>
      </c>
      <c r="AR106" s="770"/>
      <c r="AS106" s="770"/>
      <c r="AT106" s="770"/>
      <c r="AU106" s="759" t="s">
        <v>288</v>
      </c>
      <c r="AV106" s="770"/>
      <c r="AW106" s="770"/>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2" t="s">
        <v>60</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1" t="s">
        <v>121</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4"/>
      <c r="AY108">
        <f>$AY$106</f>
        <v>0</v>
      </c>
    </row>
    <row r="109" spans="1:51" ht="31.5" hidden="1" customHeight="1">
      <c r="A109" s="19" t="s">
        <v>407</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3"/>
      <c r="Y109" s="506"/>
      <c r="Z109" s="397"/>
      <c r="AA109" s="500"/>
      <c r="AB109" s="428" t="s">
        <v>41</v>
      </c>
      <c r="AC109" s="302"/>
      <c r="AD109" s="462"/>
      <c r="AE109" s="65" t="s">
        <v>420</v>
      </c>
      <c r="AF109" s="65"/>
      <c r="AG109" s="65"/>
      <c r="AH109" s="65"/>
      <c r="AI109" s="65" t="s">
        <v>76</v>
      </c>
      <c r="AJ109" s="65"/>
      <c r="AK109" s="65"/>
      <c r="AL109" s="65"/>
      <c r="AM109" s="65" t="s">
        <v>507</v>
      </c>
      <c r="AN109" s="65"/>
      <c r="AO109" s="65"/>
      <c r="AP109" s="65"/>
      <c r="AQ109" s="759" t="s">
        <v>160</v>
      </c>
      <c r="AR109" s="770"/>
      <c r="AS109" s="770"/>
      <c r="AT109" s="770"/>
      <c r="AU109" s="759" t="s">
        <v>288</v>
      </c>
      <c r="AV109" s="770"/>
      <c r="AW109" s="770"/>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2" t="s">
        <v>60</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1" t="s">
        <v>121</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4"/>
      <c r="AY111">
        <f>$AY$109</f>
        <v>0</v>
      </c>
    </row>
    <row r="112" spans="1:51" ht="31.5" hidden="1" customHeight="1">
      <c r="A112" s="19" t="s">
        <v>407</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3"/>
      <c r="Y112" s="506"/>
      <c r="Z112" s="397"/>
      <c r="AA112" s="500"/>
      <c r="AB112" s="428" t="s">
        <v>41</v>
      </c>
      <c r="AC112" s="302"/>
      <c r="AD112" s="462"/>
      <c r="AE112" s="65" t="s">
        <v>420</v>
      </c>
      <c r="AF112" s="65"/>
      <c r="AG112" s="65"/>
      <c r="AH112" s="65"/>
      <c r="AI112" s="65" t="s">
        <v>76</v>
      </c>
      <c r="AJ112" s="65"/>
      <c r="AK112" s="65"/>
      <c r="AL112" s="65"/>
      <c r="AM112" s="65" t="s">
        <v>507</v>
      </c>
      <c r="AN112" s="65"/>
      <c r="AO112" s="65"/>
      <c r="AP112" s="65"/>
      <c r="AQ112" s="759" t="s">
        <v>160</v>
      </c>
      <c r="AR112" s="770"/>
      <c r="AS112" s="770"/>
      <c r="AT112" s="770"/>
      <c r="AU112" s="759" t="s">
        <v>288</v>
      </c>
      <c r="AV112" s="770"/>
      <c r="AW112" s="770"/>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2" t="s">
        <v>60</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1" t="s">
        <v>121</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6"/>
      <c r="AY114">
        <f>$AY$112</f>
        <v>0</v>
      </c>
    </row>
    <row r="115" spans="1:51" ht="23.25" customHeight="1">
      <c r="A115" s="33" t="s">
        <v>43</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2"/>
      <c r="Y115" s="523"/>
      <c r="Z115" s="547"/>
      <c r="AA115" s="571"/>
      <c r="AB115" s="428" t="s">
        <v>41</v>
      </c>
      <c r="AC115" s="302"/>
      <c r="AD115" s="462"/>
      <c r="AE115" s="65" t="s">
        <v>420</v>
      </c>
      <c r="AF115" s="65"/>
      <c r="AG115" s="65"/>
      <c r="AH115" s="65"/>
      <c r="AI115" s="65" t="s">
        <v>76</v>
      </c>
      <c r="AJ115" s="65"/>
      <c r="AK115" s="65"/>
      <c r="AL115" s="65"/>
      <c r="AM115" s="65" t="s">
        <v>507</v>
      </c>
      <c r="AN115" s="65"/>
      <c r="AO115" s="65"/>
      <c r="AP115" s="65"/>
      <c r="AQ115" s="760" t="s">
        <v>496</v>
      </c>
      <c r="AR115" s="771"/>
      <c r="AS115" s="771"/>
      <c r="AT115" s="771"/>
      <c r="AU115" s="771"/>
      <c r="AV115" s="771"/>
      <c r="AW115" s="771"/>
      <c r="AX115" s="825"/>
    </row>
    <row r="116" spans="1:51" ht="23.25" customHeight="1">
      <c r="A116" s="34"/>
      <c r="B116" s="104"/>
      <c r="C116" s="104"/>
      <c r="D116" s="104"/>
      <c r="E116" s="104"/>
      <c r="F116" s="230"/>
      <c r="G116" s="303" t="s">
        <v>233</v>
      </c>
      <c r="H116" s="303"/>
      <c r="I116" s="303"/>
      <c r="J116" s="303"/>
      <c r="K116" s="303"/>
      <c r="L116" s="303"/>
      <c r="M116" s="303"/>
      <c r="N116" s="303"/>
      <c r="O116" s="303"/>
      <c r="P116" s="303"/>
      <c r="Q116" s="303"/>
      <c r="R116" s="303"/>
      <c r="S116" s="303"/>
      <c r="T116" s="303"/>
      <c r="U116" s="303"/>
      <c r="V116" s="303"/>
      <c r="W116" s="303"/>
      <c r="X116" s="303"/>
      <c r="Y116" s="524" t="s">
        <v>43</v>
      </c>
      <c r="Z116" s="548"/>
      <c r="AA116" s="572"/>
      <c r="AB116" s="597" t="s">
        <v>635</v>
      </c>
      <c r="AC116" s="620"/>
      <c r="AD116" s="648"/>
      <c r="AE116" s="667" t="s">
        <v>442</v>
      </c>
      <c r="AF116" s="667"/>
      <c r="AG116" s="667"/>
      <c r="AH116" s="667"/>
      <c r="AI116" s="667" t="s">
        <v>442</v>
      </c>
      <c r="AJ116" s="667"/>
      <c r="AK116" s="667"/>
      <c r="AL116" s="667"/>
      <c r="AM116" s="667" t="s">
        <v>442</v>
      </c>
      <c r="AN116" s="667"/>
      <c r="AO116" s="667"/>
      <c r="AP116" s="667"/>
      <c r="AQ116" s="666">
        <v>200</v>
      </c>
      <c r="AR116" s="690"/>
      <c r="AS116" s="690"/>
      <c r="AT116" s="690"/>
      <c r="AU116" s="690"/>
      <c r="AV116" s="690"/>
      <c r="AW116" s="690"/>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99</v>
      </c>
      <c r="Z117" s="544"/>
      <c r="AA117" s="568"/>
      <c r="AB117" s="601" t="s">
        <v>141</v>
      </c>
      <c r="AC117" s="622"/>
      <c r="AD117" s="650"/>
      <c r="AE117" s="674" t="s">
        <v>442</v>
      </c>
      <c r="AF117" s="674"/>
      <c r="AG117" s="674"/>
      <c r="AH117" s="674"/>
      <c r="AI117" s="674" t="s">
        <v>442</v>
      </c>
      <c r="AJ117" s="674"/>
      <c r="AK117" s="674"/>
      <c r="AL117" s="674"/>
      <c r="AM117" s="674" t="s">
        <v>442</v>
      </c>
      <c r="AN117" s="674"/>
      <c r="AO117" s="674"/>
      <c r="AP117" s="674"/>
      <c r="AQ117" s="674" t="s">
        <v>230</v>
      </c>
      <c r="AR117" s="674"/>
      <c r="AS117" s="674"/>
      <c r="AT117" s="674"/>
      <c r="AU117" s="674"/>
      <c r="AV117" s="674"/>
      <c r="AW117" s="674"/>
      <c r="AX117" s="826"/>
    </row>
    <row r="118" spans="1:51" ht="23.25" hidden="1" customHeight="1">
      <c r="A118" s="33" t="s">
        <v>43</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2"/>
      <c r="Y118" s="523"/>
      <c r="Z118" s="547"/>
      <c r="AA118" s="571"/>
      <c r="AB118" s="428" t="s">
        <v>41</v>
      </c>
      <c r="AC118" s="302"/>
      <c r="AD118" s="462"/>
      <c r="AE118" s="65" t="s">
        <v>420</v>
      </c>
      <c r="AF118" s="65"/>
      <c r="AG118" s="65"/>
      <c r="AH118" s="65"/>
      <c r="AI118" s="65" t="s">
        <v>76</v>
      </c>
      <c r="AJ118" s="65"/>
      <c r="AK118" s="65"/>
      <c r="AL118" s="65"/>
      <c r="AM118" s="65" t="s">
        <v>507</v>
      </c>
      <c r="AN118" s="65"/>
      <c r="AO118" s="65"/>
      <c r="AP118" s="65"/>
      <c r="AQ118" s="760" t="s">
        <v>496</v>
      </c>
      <c r="AR118" s="771"/>
      <c r="AS118" s="771"/>
      <c r="AT118" s="771"/>
      <c r="AU118" s="771"/>
      <c r="AV118" s="771"/>
      <c r="AW118" s="771"/>
      <c r="AX118" s="825"/>
      <c r="AY118" s="868">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4" t="s">
        <v>43</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99</v>
      </c>
      <c r="Z120" s="544"/>
      <c r="AA120" s="568"/>
      <c r="AB120" s="601" t="s">
        <v>111</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6"/>
      <c r="AY120">
        <f>$AY$118</f>
        <v>0</v>
      </c>
    </row>
    <row r="121" spans="1:51" ht="23.25" hidden="1" customHeight="1">
      <c r="A121" s="33" t="s">
        <v>43</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2"/>
      <c r="Y121" s="523"/>
      <c r="Z121" s="547"/>
      <c r="AA121" s="571"/>
      <c r="AB121" s="428" t="s">
        <v>41</v>
      </c>
      <c r="AC121" s="302"/>
      <c r="AD121" s="462"/>
      <c r="AE121" s="65" t="s">
        <v>420</v>
      </c>
      <c r="AF121" s="65"/>
      <c r="AG121" s="65"/>
      <c r="AH121" s="65"/>
      <c r="AI121" s="65" t="s">
        <v>76</v>
      </c>
      <c r="AJ121" s="65"/>
      <c r="AK121" s="65"/>
      <c r="AL121" s="65"/>
      <c r="AM121" s="65" t="s">
        <v>507</v>
      </c>
      <c r="AN121" s="65"/>
      <c r="AO121" s="65"/>
      <c r="AP121" s="65"/>
      <c r="AQ121" s="760" t="s">
        <v>496</v>
      </c>
      <c r="AR121" s="771"/>
      <c r="AS121" s="771"/>
      <c r="AT121" s="771"/>
      <c r="AU121" s="771"/>
      <c r="AV121" s="771"/>
      <c r="AW121" s="771"/>
      <c r="AX121" s="825"/>
      <c r="AY121" s="868">
        <f>IF(SUBSTITUTE(SUBSTITUTE($G$122,"／",""),"　","")="",0,1)</f>
        <v>0</v>
      </c>
    </row>
    <row r="122" spans="1:51" ht="23.25" hidden="1" customHeight="1">
      <c r="A122" s="34"/>
      <c r="B122" s="104"/>
      <c r="C122" s="104"/>
      <c r="D122" s="104"/>
      <c r="E122" s="104"/>
      <c r="F122" s="230"/>
      <c r="G122" s="303" t="s">
        <v>187</v>
      </c>
      <c r="H122" s="303"/>
      <c r="I122" s="303"/>
      <c r="J122" s="303"/>
      <c r="K122" s="303"/>
      <c r="L122" s="303"/>
      <c r="M122" s="303"/>
      <c r="N122" s="303"/>
      <c r="O122" s="303"/>
      <c r="P122" s="303"/>
      <c r="Q122" s="303"/>
      <c r="R122" s="303"/>
      <c r="S122" s="303"/>
      <c r="T122" s="303"/>
      <c r="U122" s="303"/>
      <c r="V122" s="303"/>
      <c r="W122" s="303"/>
      <c r="X122" s="303"/>
      <c r="Y122" s="524" t="s">
        <v>43</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99</v>
      </c>
      <c r="Z123" s="544"/>
      <c r="AA123" s="568"/>
      <c r="AB123" s="601" t="s">
        <v>111</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6"/>
      <c r="AY123">
        <f>$AY$121</f>
        <v>0</v>
      </c>
    </row>
    <row r="124" spans="1:51" ht="23.25" hidden="1" customHeight="1">
      <c r="A124" s="33" t="s">
        <v>43</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2"/>
      <c r="Y124" s="523"/>
      <c r="Z124" s="547"/>
      <c r="AA124" s="571"/>
      <c r="AB124" s="428" t="s">
        <v>41</v>
      </c>
      <c r="AC124" s="302"/>
      <c r="AD124" s="462"/>
      <c r="AE124" s="65" t="s">
        <v>420</v>
      </c>
      <c r="AF124" s="65"/>
      <c r="AG124" s="65"/>
      <c r="AH124" s="65"/>
      <c r="AI124" s="65" t="s">
        <v>76</v>
      </c>
      <c r="AJ124" s="65"/>
      <c r="AK124" s="65"/>
      <c r="AL124" s="65"/>
      <c r="AM124" s="65" t="s">
        <v>507</v>
      </c>
      <c r="AN124" s="65"/>
      <c r="AO124" s="65"/>
      <c r="AP124" s="65"/>
      <c r="AQ124" s="760" t="s">
        <v>496</v>
      </c>
      <c r="AR124" s="771"/>
      <c r="AS124" s="771"/>
      <c r="AT124" s="771"/>
      <c r="AU124" s="771"/>
      <c r="AV124" s="771"/>
      <c r="AW124" s="771"/>
      <c r="AX124" s="825"/>
      <c r="AY124" s="868">
        <f>IF(SUBSTITUTE(SUBSTITUTE($G$125,"／",""),"　","")="",0,1)</f>
        <v>0</v>
      </c>
    </row>
    <row r="125" spans="1:51" ht="23.25" hidden="1" customHeight="1">
      <c r="A125" s="34"/>
      <c r="B125" s="104"/>
      <c r="C125" s="104"/>
      <c r="D125" s="104"/>
      <c r="E125" s="104"/>
      <c r="F125" s="230"/>
      <c r="G125" s="303" t="s">
        <v>187</v>
      </c>
      <c r="H125" s="303"/>
      <c r="I125" s="303"/>
      <c r="J125" s="303"/>
      <c r="K125" s="303"/>
      <c r="L125" s="303"/>
      <c r="M125" s="303"/>
      <c r="N125" s="303"/>
      <c r="O125" s="303"/>
      <c r="P125" s="303"/>
      <c r="Q125" s="303"/>
      <c r="R125" s="303"/>
      <c r="S125" s="303"/>
      <c r="T125" s="303"/>
      <c r="U125" s="303"/>
      <c r="V125" s="303"/>
      <c r="W125" s="303"/>
      <c r="X125" s="494"/>
      <c r="Y125" s="524" t="s">
        <v>43</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99</v>
      </c>
      <c r="Z126" s="544"/>
      <c r="AA126" s="568"/>
      <c r="AB126" s="601" t="s">
        <v>111</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6"/>
      <c r="AY126">
        <f>$AY$124</f>
        <v>0</v>
      </c>
    </row>
    <row r="127" spans="1:51" ht="23.25" hidden="1" customHeight="1">
      <c r="A127" s="36" t="s">
        <v>43</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41</v>
      </c>
      <c r="AC127" s="305"/>
      <c r="AD127" s="496"/>
      <c r="AE127" s="65" t="s">
        <v>420</v>
      </c>
      <c r="AF127" s="65"/>
      <c r="AG127" s="65"/>
      <c r="AH127" s="65"/>
      <c r="AI127" s="65" t="s">
        <v>76</v>
      </c>
      <c r="AJ127" s="65"/>
      <c r="AK127" s="65"/>
      <c r="AL127" s="65"/>
      <c r="AM127" s="65" t="s">
        <v>507</v>
      </c>
      <c r="AN127" s="65"/>
      <c r="AO127" s="65"/>
      <c r="AP127" s="65"/>
      <c r="AQ127" s="760" t="s">
        <v>496</v>
      </c>
      <c r="AR127" s="771"/>
      <c r="AS127" s="771"/>
      <c r="AT127" s="771"/>
      <c r="AU127" s="771"/>
      <c r="AV127" s="771"/>
      <c r="AW127" s="771"/>
      <c r="AX127" s="825"/>
      <c r="AY127" s="868">
        <f>IF(SUBSTITUTE(SUBSTITUTE($G$128,"／",""),"　","")="",0,1)</f>
        <v>0</v>
      </c>
    </row>
    <row r="128" spans="1:51" ht="23.25" hidden="1" customHeight="1">
      <c r="A128" s="34"/>
      <c r="B128" s="104"/>
      <c r="C128" s="104"/>
      <c r="D128" s="104"/>
      <c r="E128" s="104"/>
      <c r="F128" s="230"/>
      <c r="G128" s="303" t="s">
        <v>187</v>
      </c>
      <c r="H128" s="303"/>
      <c r="I128" s="303"/>
      <c r="J128" s="303"/>
      <c r="K128" s="303"/>
      <c r="L128" s="303"/>
      <c r="M128" s="303"/>
      <c r="N128" s="303"/>
      <c r="O128" s="303"/>
      <c r="P128" s="303"/>
      <c r="Q128" s="303"/>
      <c r="R128" s="303"/>
      <c r="S128" s="303"/>
      <c r="T128" s="303"/>
      <c r="U128" s="303"/>
      <c r="V128" s="303"/>
      <c r="W128" s="303"/>
      <c r="X128" s="303"/>
      <c r="Y128" s="524" t="s">
        <v>43</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99</v>
      </c>
      <c r="Z129" s="544"/>
      <c r="AA129" s="568"/>
      <c r="AB129" s="601" t="s">
        <v>111</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6"/>
      <c r="AY129">
        <f>$AY$127</f>
        <v>0</v>
      </c>
    </row>
    <row r="130" spans="1:51" ht="45" customHeight="1">
      <c r="A130" s="37" t="s">
        <v>211</v>
      </c>
      <c r="B130" s="106"/>
      <c r="C130" s="142" t="s">
        <v>311</v>
      </c>
      <c r="D130" s="106"/>
      <c r="E130" s="188" t="s">
        <v>347</v>
      </c>
      <c r="F130" s="232"/>
      <c r="G130" s="306" t="s">
        <v>640</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7"/>
      <c r="AY130">
        <f>COUNTA($G$130)</f>
        <v>1</v>
      </c>
    </row>
    <row r="131" spans="1:51" ht="45" customHeight="1">
      <c r="A131" s="38"/>
      <c r="B131" s="107"/>
      <c r="C131" s="143"/>
      <c r="D131" s="107"/>
      <c r="E131" s="189" t="s">
        <v>345</v>
      </c>
      <c r="F131" s="233"/>
      <c r="G131" s="307" t="s">
        <v>643</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8"/>
      <c r="AY131">
        <f>$AY$130</f>
        <v>1</v>
      </c>
    </row>
    <row r="132" spans="1:51" ht="18.75" hidden="1" customHeight="1">
      <c r="A132" s="38"/>
      <c r="B132" s="107"/>
      <c r="C132" s="143"/>
      <c r="D132" s="107"/>
      <c r="E132" s="145" t="s">
        <v>302</v>
      </c>
      <c r="F132" s="234"/>
      <c r="G132" s="308" t="s">
        <v>322</v>
      </c>
      <c r="H132" s="356"/>
      <c r="I132" s="356"/>
      <c r="J132" s="356"/>
      <c r="K132" s="356"/>
      <c r="L132" s="356"/>
      <c r="M132" s="356"/>
      <c r="N132" s="356"/>
      <c r="O132" s="356"/>
      <c r="P132" s="356"/>
      <c r="Q132" s="356"/>
      <c r="R132" s="356"/>
      <c r="S132" s="356"/>
      <c r="T132" s="356"/>
      <c r="U132" s="356"/>
      <c r="V132" s="356"/>
      <c r="W132" s="356"/>
      <c r="X132" s="497"/>
      <c r="Y132" s="513"/>
      <c r="Z132" s="540"/>
      <c r="AA132" s="561"/>
      <c r="AB132" s="602" t="s">
        <v>41</v>
      </c>
      <c r="AC132" s="356"/>
      <c r="AD132" s="497"/>
      <c r="AE132" s="437" t="s">
        <v>420</v>
      </c>
      <c r="AF132" s="346"/>
      <c r="AG132" s="346"/>
      <c r="AH132" s="415"/>
      <c r="AI132" s="437" t="s">
        <v>76</v>
      </c>
      <c r="AJ132" s="346"/>
      <c r="AK132" s="346"/>
      <c r="AL132" s="415"/>
      <c r="AM132" s="437" t="s">
        <v>180</v>
      </c>
      <c r="AN132" s="346"/>
      <c r="AO132" s="346"/>
      <c r="AP132" s="415"/>
      <c r="AQ132" s="602" t="s">
        <v>306</v>
      </c>
      <c r="AR132" s="356"/>
      <c r="AS132" s="356"/>
      <c r="AT132" s="497"/>
      <c r="AU132" s="780" t="s">
        <v>326</v>
      </c>
      <c r="AV132" s="780"/>
      <c r="AW132" s="780"/>
      <c r="AX132" s="829"/>
      <c r="AY132">
        <f>COUNTA($G$134)</f>
        <v>0</v>
      </c>
    </row>
    <row r="133" spans="1:51" ht="18.75" hidden="1" customHeight="1">
      <c r="A133" s="38"/>
      <c r="B133" s="107"/>
      <c r="C133" s="143"/>
      <c r="D133" s="107"/>
      <c r="E133" s="143"/>
      <c r="F133" s="235"/>
      <c r="G133" s="309"/>
      <c r="H133" s="347"/>
      <c r="I133" s="347"/>
      <c r="J133" s="347"/>
      <c r="K133" s="347"/>
      <c r="L133" s="347"/>
      <c r="M133" s="347"/>
      <c r="N133" s="347"/>
      <c r="O133" s="347"/>
      <c r="P133" s="347"/>
      <c r="Q133" s="347"/>
      <c r="R133" s="347"/>
      <c r="S133" s="347"/>
      <c r="T133" s="347"/>
      <c r="U133" s="347"/>
      <c r="V133" s="347"/>
      <c r="W133" s="347"/>
      <c r="X133" s="416"/>
      <c r="Y133" s="516"/>
      <c r="Z133" s="541"/>
      <c r="AA133" s="564"/>
      <c r="AB133" s="438"/>
      <c r="AC133" s="347"/>
      <c r="AD133" s="416"/>
      <c r="AE133" s="438"/>
      <c r="AF133" s="347"/>
      <c r="AG133" s="347"/>
      <c r="AH133" s="416"/>
      <c r="AI133" s="438"/>
      <c r="AJ133" s="347"/>
      <c r="AK133" s="347"/>
      <c r="AL133" s="416"/>
      <c r="AM133" s="438"/>
      <c r="AN133" s="347"/>
      <c r="AO133" s="347"/>
      <c r="AP133" s="416"/>
      <c r="AQ133" s="755" t="s">
        <v>442</v>
      </c>
      <c r="AR133" s="767"/>
      <c r="AS133" s="347" t="s">
        <v>307</v>
      </c>
      <c r="AT133" s="416"/>
      <c r="AU133" s="680" t="s">
        <v>442</v>
      </c>
      <c r="AV133" s="680"/>
      <c r="AW133" s="347" t="s">
        <v>285</v>
      </c>
      <c r="AX133" s="812"/>
      <c r="AY133">
        <f>$AY$132</f>
        <v>0</v>
      </c>
    </row>
    <row r="134" spans="1:51" ht="39.75" hidden="1"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9"/>
      <c r="Y134" s="514" t="s">
        <v>323</v>
      </c>
      <c r="Z134" s="511"/>
      <c r="AA134" s="559"/>
      <c r="AB134" s="603" t="s">
        <v>442</v>
      </c>
      <c r="AC134" s="591"/>
      <c r="AD134" s="591"/>
      <c r="AE134" s="675" t="s">
        <v>442</v>
      </c>
      <c r="AF134" s="692"/>
      <c r="AG134" s="692"/>
      <c r="AH134" s="692"/>
      <c r="AI134" s="675" t="s">
        <v>442</v>
      </c>
      <c r="AJ134" s="692"/>
      <c r="AK134" s="692"/>
      <c r="AL134" s="692"/>
      <c r="AM134" s="675"/>
      <c r="AN134" s="692"/>
      <c r="AO134" s="692"/>
      <c r="AP134" s="692"/>
      <c r="AQ134" s="675" t="s">
        <v>442</v>
      </c>
      <c r="AR134" s="692"/>
      <c r="AS134" s="692"/>
      <c r="AT134" s="692"/>
      <c r="AU134" s="675" t="s">
        <v>442</v>
      </c>
      <c r="AV134" s="692"/>
      <c r="AW134" s="692"/>
      <c r="AX134" s="830"/>
      <c r="AY134">
        <f>$AY$132</f>
        <v>0</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92</v>
      </c>
      <c r="Z135" s="131"/>
      <c r="AA135" s="187"/>
      <c r="AB135" s="604" t="s">
        <v>442</v>
      </c>
      <c r="AC135" s="590"/>
      <c r="AD135" s="590"/>
      <c r="AE135" s="675" t="s">
        <v>442</v>
      </c>
      <c r="AF135" s="692"/>
      <c r="AG135" s="692"/>
      <c r="AH135" s="692"/>
      <c r="AI135" s="675" t="s">
        <v>442</v>
      </c>
      <c r="AJ135" s="692"/>
      <c r="AK135" s="692"/>
      <c r="AL135" s="692"/>
      <c r="AM135" s="675"/>
      <c r="AN135" s="692"/>
      <c r="AO135" s="692"/>
      <c r="AP135" s="692"/>
      <c r="AQ135" s="675" t="s">
        <v>442</v>
      </c>
      <c r="AR135" s="692"/>
      <c r="AS135" s="692"/>
      <c r="AT135" s="692"/>
      <c r="AU135" s="675" t="s">
        <v>442</v>
      </c>
      <c r="AV135" s="692"/>
      <c r="AW135" s="692"/>
      <c r="AX135" s="830"/>
      <c r="AY135">
        <f>$AY$132</f>
        <v>0</v>
      </c>
    </row>
    <row r="136" spans="1:51" ht="18.75" hidden="1" customHeight="1">
      <c r="A136" s="38"/>
      <c r="B136" s="107"/>
      <c r="C136" s="143"/>
      <c r="D136" s="107"/>
      <c r="E136" s="143"/>
      <c r="F136" s="235"/>
      <c r="G136" s="308" t="s">
        <v>322</v>
      </c>
      <c r="H136" s="356"/>
      <c r="I136" s="356"/>
      <c r="J136" s="356"/>
      <c r="K136" s="356"/>
      <c r="L136" s="356"/>
      <c r="M136" s="356"/>
      <c r="N136" s="356"/>
      <c r="O136" s="356"/>
      <c r="P136" s="356"/>
      <c r="Q136" s="356"/>
      <c r="R136" s="356"/>
      <c r="S136" s="356"/>
      <c r="T136" s="356"/>
      <c r="U136" s="356"/>
      <c r="V136" s="356"/>
      <c r="W136" s="356"/>
      <c r="X136" s="497"/>
      <c r="Y136" s="513"/>
      <c r="Z136" s="540"/>
      <c r="AA136" s="561"/>
      <c r="AB136" s="602" t="s">
        <v>41</v>
      </c>
      <c r="AC136" s="356"/>
      <c r="AD136" s="497"/>
      <c r="AE136" s="437" t="s">
        <v>420</v>
      </c>
      <c r="AF136" s="346"/>
      <c r="AG136" s="346"/>
      <c r="AH136" s="415"/>
      <c r="AI136" s="437" t="s">
        <v>76</v>
      </c>
      <c r="AJ136" s="346"/>
      <c r="AK136" s="346"/>
      <c r="AL136" s="415"/>
      <c r="AM136" s="437" t="s">
        <v>180</v>
      </c>
      <c r="AN136" s="346"/>
      <c r="AO136" s="346"/>
      <c r="AP136" s="415"/>
      <c r="AQ136" s="602" t="s">
        <v>306</v>
      </c>
      <c r="AR136" s="356"/>
      <c r="AS136" s="356"/>
      <c r="AT136" s="497"/>
      <c r="AU136" s="780" t="s">
        <v>326</v>
      </c>
      <c r="AV136" s="780"/>
      <c r="AW136" s="780"/>
      <c r="AX136" s="829"/>
      <c r="AY136">
        <f>COUNTA($G$138)</f>
        <v>0</v>
      </c>
    </row>
    <row r="137" spans="1:51" ht="18.75" hidden="1" customHeight="1">
      <c r="A137" s="38"/>
      <c r="B137" s="107"/>
      <c r="C137" s="143"/>
      <c r="D137" s="107"/>
      <c r="E137" s="143"/>
      <c r="F137" s="235"/>
      <c r="G137" s="309"/>
      <c r="H137" s="347"/>
      <c r="I137" s="347"/>
      <c r="J137" s="347"/>
      <c r="K137" s="347"/>
      <c r="L137" s="347"/>
      <c r="M137" s="347"/>
      <c r="N137" s="347"/>
      <c r="O137" s="347"/>
      <c r="P137" s="347"/>
      <c r="Q137" s="347"/>
      <c r="R137" s="347"/>
      <c r="S137" s="347"/>
      <c r="T137" s="347"/>
      <c r="U137" s="347"/>
      <c r="V137" s="347"/>
      <c r="W137" s="347"/>
      <c r="X137" s="416"/>
      <c r="Y137" s="516"/>
      <c r="Z137" s="541"/>
      <c r="AA137" s="564"/>
      <c r="AB137" s="438"/>
      <c r="AC137" s="347"/>
      <c r="AD137" s="416"/>
      <c r="AE137" s="438"/>
      <c r="AF137" s="347"/>
      <c r="AG137" s="347"/>
      <c r="AH137" s="416"/>
      <c r="AI137" s="438"/>
      <c r="AJ137" s="347"/>
      <c r="AK137" s="347"/>
      <c r="AL137" s="416"/>
      <c r="AM137" s="438"/>
      <c r="AN137" s="347"/>
      <c r="AO137" s="347"/>
      <c r="AP137" s="416"/>
      <c r="AQ137" s="755"/>
      <c r="AR137" s="767"/>
      <c r="AS137" s="347" t="s">
        <v>307</v>
      </c>
      <c r="AT137" s="416"/>
      <c r="AU137" s="680"/>
      <c r="AV137" s="680"/>
      <c r="AW137" s="347" t="s">
        <v>285</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4" t="s">
        <v>323</v>
      </c>
      <c r="Z138" s="511"/>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92</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30"/>
      <c r="AY139">
        <f>$AY$136</f>
        <v>0</v>
      </c>
    </row>
    <row r="140" spans="1:51" ht="18.75" hidden="1" customHeight="1">
      <c r="A140" s="38"/>
      <c r="B140" s="107"/>
      <c r="C140" s="143"/>
      <c r="D140" s="107"/>
      <c r="E140" s="143"/>
      <c r="F140" s="235"/>
      <c r="G140" s="308" t="s">
        <v>322</v>
      </c>
      <c r="H140" s="356"/>
      <c r="I140" s="356"/>
      <c r="J140" s="356"/>
      <c r="K140" s="356"/>
      <c r="L140" s="356"/>
      <c r="M140" s="356"/>
      <c r="N140" s="356"/>
      <c r="O140" s="356"/>
      <c r="P140" s="356"/>
      <c r="Q140" s="356"/>
      <c r="R140" s="356"/>
      <c r="S140" s="356"/>
      <c r="T140" s="356"/>
      <c r="U140" s="356"/>
      <c r="V140" s="356"/>
      <c r="W140" s="356"/>
      <c r="X140" s="497"/>
      <c r="Y140" s="513"/>
      <c r="Z140" s="540"/>
      <c r="AA140" s="561"/>
      <c r="AB140" s="602" t="s">
        <v>41</v>
      </c>
      <c r="AC140" s="356"/>
      <c r="AD140" s="497"/>
      <c r="AE140" s="437" t="s">
        <v>420</v>
      </c>
      <c r="AF140" s="346"/>
      <c r="AG140" s="346"/>
      <c r="AH140" s="415"/>
      <c r="AI140" s="437" t="s">
        <v>76</v>
      </c>
      <c r="AJ140" s="346"/>
      <c r="AK140" s="346"/>
      <c r="AL140" s="415"/>
      <c r="AM140" s="437" t="s">
        <v>180</v>
      </c>
      <c r="AN140" s="346"/>
      <c r="AO140" s="346"/>
      <c r="AP140" s="415"/>
      <c r="AQ140" s="602" t="s">
        <v>306</v>
      </c>
      <c r="AR140" s="356"/>
      <c r="AS140" s="356"/>
      <c r="AT140" s="497"/>
      <c r="AU140" s="780" t="s">
        <v>326</v>
      </c>
      <c r="AV140" s="780"/>
      <c r="AW140" s="780"/>
      <c r="AX140" s="829"/>
      <c r="AY140">
        <f>COUNTA($G$142)</f>
        <v>0</v>
      </c>
    </row>
    <row r="141" spans="1:51" ht="18.75" hidden="1" customHeight="1">
      <c r="A141" s="38"/>
      <c r="B141" s="107"/>
      <c r="C141" s="143"/>
      <c r="D141" s="107"/>
      <c r="E141" s="143"/>
      <c r="F141" s="235"/>
      <c r="G141" s="309"/>
      <c r="H141" s="347"/>
      <c r="I141" s="347"/>
      <c r="J141" s="347"/>
      <c r="K141" s="347"/>
      <c r="L141" s="347"/>
      <c r="M141" s="347"/>
      <c r="N141" s="347"/>
      <c r="O141" s="347"/>
      <c r="P141" s="347"/>
      <c r="Q141" s="347"/>
      <c r="R141" s="347"/>
      <c r="S141" s="347"/>
      <c r="T141" s="347"/>
      <c r="U141" s="347"/>
      <c r="V141" s="347"/>
      <c r="W141" s="347"/>
      <c r="X141" s="416"/>
      <c r="Y141" s="516"/>
      <c r="Z141" s="541"/>
      <c r="AA141" s="564"/>
      <c r="AB141" s="438"/>
      <c r="AC141" s="347"/>
      <c r="AD141" s="416"/>
      <c r="AE141" s="438"/>
      <c r="AF141" s="347"/>
      <c r="AG141" s="347"/>
      <c r="AH141" s="416"/>
      <c r="AI141" s="438"/>
      <c r="AJ141" s="347"/>
      <c r="AK141" s="347"/>
      <c r="AL141" s="416"/>
      <c r="AM141" s="438"/>
      <c r="AN141" s="347"/>
      <c r="AO141" s="347"/>
      <c r="AP141" s="416"/>
      <c r="AQ141" s="755"/>
      <c r="AR141" s="767"/>
      <c r="AS141" s="347" t="s">
        <v>307</v>
      </c>
      <c r="AT141" s="416"/>
      <c r="AU141" s="680"/>
      <c r="AV141" s="680"/>
      <c r="AW141" s="347" t="s">
        <v>285</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4" t="s">
        <v>323</v>
      </c>
      <c r="Z142" s="511"/>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92</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30"/>
      <c r="AY143">
        <f>$AY$140</f>
        <v>0</v>
      </c>
    </row>
    <row r="144" spans="1:51" ht="18.75" hidden="1" customHeight="1">
      <c r="A144" s="38"/>
      <c r="B144" s="107"/>
      <c r="C144" s="143"/>
      <c r="D144" s="107"/>
      <c r="E144" s="143"/>
      <c r="F144" s="235"/>
      <c r="G144" s="308" t="s">
        <v>322</v>
      </c>
      <c r="H144" s="356"/>
      <c r="I144" s="356"/>
      <c r="J144" s="356"/>
      <c r="K144" s="356"/>
      <c r="L144" s="356"/>
      <c r="M144" s="356"/>
      <c r="N144" s="356"/>
      <c r="O144" s="356"/>
      <c r="P144" s="356"/>
      <c r="Q144" s="356"/>
      <c r="R144" s="356"/>
      <c r="S144" s="356"/>
      <c r="T144" s="356"/>
      <c r="U144" s="356"/>
      <c r="V144" s="356"/>
      <c r="W144" s="356"/>
      <c r="X144" s="497"/>
      <c r="Y144" s="513"/>
      <c r="Z144" s="540"/>
      <c r="AA144" s="561"/>
      <c r="AB144" s="602" t="s">
        <v>41</v>
      </c>
      <c r="AC144" s="356"/>
      <c r="AD144" s="497"/>
      <c r="AE144" s="437" t="s">
        <v>420</v>
      </c>
      <c r="AF144" s="346"/>
      <c r="AG144" s="346"/>
      <c r="AH144" s="415"/>
      <c r="AI144" s="437" t="s">
        <v>76</v>
      </c>
      <c r="AJ144" s="346"/>
      <c r="AK144" s="346"/>
      <c r="AL144" s="415"/>
      <c r="AM144" s="437" t="s">
        <v>180</v>
      </c>
      <c r="AN144" s="346"/>
      <c r="AO144" s="346"/>
      <c r="AP144" s="415"/>
      <c r="AQ144" s="602" t="s">
        <v>306</v>
      </c>
      <c r="AR144" s="356"/>
      <c r="AS144" s="356"/>
      <c r="AT144" s="497"/>
      <c r="AU144" s="780" t="s">
        <v>326</v>
      </c>
      <c r="AV144" s="780"/>
      <c r="AW144" s="780"/>
      <c r="AX144" s="829"/>
      <c r="AY144">
        <f>COUNTA($G$146)</f>
        <v>0</v>
      </c>
    </row>
    <row r="145" spans="1:51" ht="18.75" hidden="1" customHeight="1">
      <c r="A145" s="38"/>
      <c r="B145" s="107"/>
      <c r="C145" s="143"/>
      <c r="D145" s="107"/>
      <c r="E145" s="143"/>
      <c r="F145" s="235"/>
      <c r="G145" s="309"/>
      <c r="H145" s="347"/>
      <c r="I145" s="347"/>
      <c r="J145" s="347"/>
      <c r="K145" s="347"/>
      <c r="L145" s="347"/>
      <c r="M145" s="347"/>
      <c r="N145" s="347"/>
      <c r="O145" s="347"/>
      <c r="P145" s="347"/>
      <c r="Q145" s="347"/>
      <c r="R145" s="347"/>
      <c r="S145" s="347"/>
      <c r="T145" s="347"/>
      <c r="U145" s="347"/>
      <c r="V145" s="347"/>
      <c r="W145" s="347"/>
      <c r="X145" s="416"/>
      <c r="Y145" s="516"/>
      <c r="Z145" s="541"/>
      <c r="AA145" s="564"/>
      <c r="AB145" s="438"/>
      <c r="AC145" s="347"/>
      <c r="AD145" s="416"/>
      <c r="AE145" s="438"/>
      <c r="AF145" s="347"/>
      <c r="AG145" s="347"/>
      <c r="AH145" s="416"/>
      <c r="AI145" s="438"/>
      <c r="AJ145" s="347"/>
      <c r="AK145" s="347"/>
      <c r="AL145" s="416"/>
      <c r="AM145" s="438"/>
      <c r="AN145" s="347"/>
      <c r="AO145" s="347"/>
      <c r="AP145" s="416"/>
      <c r="AQ145" s="755"/>
      <c r="AR145" s="767"/>
      <c r="AS145" s="347" t="s">
        <v>307</v>
      </c>
      <c r="AT145" s="416"/>
      <c r="AU145" s="680"/>
      <c r="AV145" s="680"/>
      <c r="AW145" s="347" t="s">
        <v>285</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4" t="s">
        <v>323</v>
      </c>
      <c r="Z146" s="511"/>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92</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30"/>
      <c r="AY147">
        <f>$AY$144</f>
        <v>0</v>
      </c>
    </row>
    <row r="148" spans="1:51" ht="18.75" hidden="1" customHeight="1">
      <c r="A148" s="38"/>
      <c r="B148" s="107"/>
      <c r="C148" s="143"/>
      <c r="D148" s="107"/>
      <c r="E148" s="143"/>
      <c r="F148" s="235"/>
      <c r="G148" s="308" t="s">
        <v>322</v>
      </c>
      <c r="H148" s="356"/>
      <c r="I148" s="356"/>
      <c r="J148" s="356"/>
      <c r="K148" s="356"/>
      <c r="L148" s="356"/>
      <c r="M148" s="356"/>
      <c r="N148" s="356"/>
      <c r="O148" s="356"/>
      <c r="P148" s="356"/>
      <c r="Q148" s="356"/>
      <c r="R148" s="356"/>
      <c r="S148" s="356"/>
      <c r="T148" s="356"/>
      <c r="U148" s="356"/>
      <c r="V148" s="356"/>
      <c r="W148" s="356"/>
      <c r="X148" s="497"/>
      <c r="Y148" s="513"/>
      <c r="Z148" s="540"/>
      <c r="AA148" s="561"/>
      <c r="AB148" s="602" t="s">
        <v>41</v>
      </c>
      <c r="AC148" s="356"/>
      <c r="AD148" s="497"/>
      <c r="AE148" s="437" t="s">
        <v>420</v>
      </c>
      <c r="AF148" s="346"/>
      <c r="AG148" s="346"/>
      <c r="AH148" s="415"/>
      <c r="AI148" s="437" t="s">
        <v>76</v>
      </c>
      <c r="AJ148" s="346"/>
      <c r="AK148" s="346"/>
      <c r="AL148" s="415"/>
      <c r="AM148" s="437" t="s">
        <v>180</v>
      </c>
      <c r="AN148" s="346"/>
      <c r="AO148" s="346"/>
      <c r="AP148" s="415"/>
      <c r="AQ148" s="602" t="s">
        <v>306</v>
      </c>
      <c r="AR148" s="356"/>
      <c r="AS148" s="356"/>
      <c r="AT148" s="497"/>
      <c r="AU148" s="780" t="s">
        <v>326</v>
      </c>
      <c r="AV148" s="780"/>
      <c r="AW148" s="780"/>
      <c r="AX148" s="829"/>
      <c r="AY148">
        <f>COUNTA($G$150)</f>
        <v>0</v>
      </c>
    </row>
    <row r="149" spans="1:51" ht="18.75" hidden="1" customHeight="1">
      <c r="A149" s="38"/>
      <c r="B149" s="107"/>
      <c r="C149" s="143"/>
      <c r="D149" s="107"/>
      <c r="E149" s="143"/>
      <c r="F149" s="235"/>
      <c r="G149" s="309"/>
      <c r="H149" s="347"/>
      <c r="I149" s="347"/>
      <c r="J149" s="347"/>
      <c r="K149" s="347"/>
      <c r="L149" s="347"/>
      <c r="M149" s="347"/>
      <c r="N149" s="347"/>
      <c r="O149" s="347"/>
      <c r="P149" s="347"/>
      <c r="Q149" s="347"/>
      <c r="R149" s="347"/>
      <c r="S149" s="347"/>
      <c r="T149" s="347"/>
      <c r="U149" s="347"/>
      <c r="V149" s="347"/>
      <c r="W149" s="347"/>
      <c r="X149" s="416"/>
      <c r="Y149" s="516"/>
      <c r="Z149" s="541"/>
      <c r="AA149" s="564"/>
      <c r="AB149" s="438"/>
      <c r="AC149" s="347"/>
      <c r="AD149" s="416"/>
      <c r="AE149" s="438"/>
      <c r="AF149" s="347"/>
      <c r="AG149" s="347"/>
      <c r="AH149" s="416"/>
      <c r="AI149" s="438"/>
      <c r="AJ149" s="347"/>
      <c r="AK149" s="347"/>
      <c r="AL149" s="416"/>
      <c r="AM149" s="438"/>
      <c r="AN149" s="347"/>
      <c r="AO149" s="347"/>
      <c r="AP149" s="416"/>
      <c r="AQ149" s="755"/>
      <c r="AR149" s="767"/>
      <c r="AS149" s="347" t="s">
        <v>307</v>
      </c>
      <c r="AT149" s="416"/>
      <c r="AU149" s="680"/>
      <c r="AV149" s="680"/>
      <c r="AW149" s="347" t="s">
        <v>285</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4" t="s">
        <v>323</v>
      </c>
      <c r="Z150" s="511"/>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92</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30"/>
      <c r="AY151">
        <f>$AY$148</f>
        <v>0</v>
      </c>
    </row>
    <row r="152" spans="1:51" ht="22.5" hidden="1" customHeight="1">
      <c r="A152" s="38"/>
      <c r="B152" s="107"/>
      <c r="C152" s="143"/>
      <c r="D152" s="107"/>
      <c r="E152" s="143"/>
      <c r="F152" s="235"/>
      <c r="G152" s="310" t="s">
        <v>29</v>
      </c>
      <c r="H152" s="346"/>
      <c r="I152" s="346"/>
      <c r="J152" s="346"/>
      <c r="K152" s="346"/>
      <c r="L152" s="346"/>
      <c r="M152" s="346"/>
      <c r="N152" s="346"/>
      <c r="O152" s="346"/>
      <c r="P152" s="415"/>
      <c r="Q152" s="437" t="s">
        <v>402</v>
      </c>
      <c r="R152" s="346"/>
      <c r="S152" s="346"/>
      <c r="T152" s="346"/>
      <c r="U152" s="346"/>
      <c r="V152" s="346"/>
      <c r="W152" s="346"/>
      <c r="X152" s="346"/>
      <c r="Y152" s="346"/>
      <c r="Z152" s="346"/>
      <c r="AA152" s="346"/>
      <c r="AB152" s="605" t="s">
        <v>404</v>
      </c>
      <c r="AC152" s="346"/>
      <c r="AD152" s="415"/>
      <c r="AE152" s="437" t="s">
        <v>328</v>
      </c>
      <c r="AF152" s="346"/>
      <c r="AG152" s="346"/>
      <c r="AH152" s="346"/>
      <c r="AI152" s="346"/>
      <c r="AJ152" s="346"/>
      <c r="AK152" s="346"/>
      <c r="AL152" s="346"/>
      <c r="AM152" s="346"/>
      <c r="AN152" s="346"/>
      <c r="AO152" s="346"/>
      <c r="AP152" s="346"/>
      <c r="AQ152" s="346"/>
      <c r="AR152" s="346"/>
      <c r="AS152" s="346"/>
      <c r="AT152" s="346"/>
      <c r="AU152" s="346"/>
      <c r="AV152" s="346"/>
      <c r="AW152" s="346"/>
      <c r="AX152" s="831"/>
      <c r="AY152">
        <f>COUNTA($G$154)</f>
        <v>0</v>
      </c>
    </row>
    <row r="153" spans="1:51" ht="22.5" hidden="1" customHeight="1">
      <c r="A153" s="38"/>
      <c r="B153" s="107"/>
      <c r="C153" s="143"/>
      <c r="D153" s="107"/>
      <c r="E153" s="143"/>
      <c r="F153" s="235"/>
      <c r="G153" s="309"/>
      <c r="H153" s="347"/>
      <c r="I153" s="347"/>
      <c r="J153" s="347"/>
      <c r="K153" s="347"/>
      <c r="L153" s="347"/>
      <c r="M153" s="347"/>
      <c r="N153" s="347"/>
      <c r="O153" s="347"/>
      <c r="P153" s="416"/>
      <c r="Q153" s="438"/>
      <c r="R153" s="347"/>
      <c r="S153" s="347"/>
      <c r="T153" s="347"/>
      <c r="U153" s="347"/>
      <c r="V153" s="347"/>
      <c r="W153" s="347"/>
      <c r="X153" s="347"/>
      <c r="Y153" s="347"/>
      <c r="Z153" s="347"/>
      <c r="AA153" s="347"/>
      <c r="AB153" s="606"/>
      <c r="AC153" s="347"/>
      <c r="AD153" s="416"/>
      <c r="AE153" s="438"/>
      <c r="AF153" s="347"/>
      <c r="AG153" s="347"/>
      <c r="AH153" s="347"/>
      <c r="AI153" s="347"/>
      <c r="AJ153" s="347"/>
      <c r="AK153" s="347"/>
      <c r="AL153" s="347"/>
      <c r="AM153" s="347"/>
      <c r="AN153" s="347"/>
      <c r="AO153" s="347"/>
      <c r="AP153" s="347"/>
      <c r="AQ153" s="347"/>
      <c r="AR153" s="347"/>
      <c r="AS153" s="347"/>
      <c r="AT153" s="347"/>
      <c r="AU153" s="347"/>
      <c r="AV153" s="347"/>
      <c r="AW153" s="347"/>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5"/>
      <c r="AB156" s="608"/>
      <c r="AC156" s="624"/>
      <c r="AD156" s="624"/>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10" t="s">
        <v>29</v>
      </c>
      <c r="H159" s="346"/>
      <c r="I159" s="346"/>
      <c r="J159" s="346"/>
      <c r="K159" s="346"/>
      <c r="L159" s="346"/>
      <c r="M159" s="346"/>
      <c r="N159" s="346"/>
      <c r="O159" s="346"/>
      <c r="P159" s="415"/>
      <c r="Q159" s="437" t="s">
        <v>402</v>
      </c>
      <c r="R159" s="346"/>
      <c r="S159" s="346"/>
      <c r="T159" s="346"/>
      <c r="U159" s="346"/>
      <c r="V159" s="346"/>
      <c r="W159" s="346"/>
      <c r="X159" s="346"/>
      <c r="Y159" s="346"/>
      <c r="Z159" s="346"/>
      <c r="AA159" s="346"/>
      <c r="AB159" s="605" t="s">
        <v>404</v>
      </c>
      <c r="AC159" s="346"/>
      <c r="AD159" s="415"/>
      <c r="AE159" s="676" t="s">
        <v>328</v>
      </c>
      <c r="AF159" s="696"/>
      <c r="AG159" s="696"/>
      <c r="AH159" s="696"/>
      <c r="AI159" s="696"/>
      <c r="AJ159" s="696"/>
      <c r="AK159" s="696"/>
      <c r="AL159" s="696"/>
      <c r="AM159" s="696"/>
      <c r="AN159" s="696"/>
      <c r="AO159" s="696"/>
      <c r="AP159" s="696"/>
      <c r="AQ159" s="696"/>
      <c r="AR159" s="696"/>
      <c r="AS159" s="696"/>
      <c r="AT159" s="696"/>
      <c r="AU159" s="696"/>
      <c r="AV159" s="696"/>
      <c r="AW159" s="696"/>
      <c r="AX159" s="811"/>
      <c r="AY159">
        <f>COUNTA($G$161)</f>
        <v>0</v>
      </c>
    </row>
    <row r="160" spans="1:51" ht="22.5" hidden="1" customHeight="1">
      <c r="A160" s="38"/>
      <c r="B160" s="107"/>
      <c r="C160" s="143"/>
      <c r="D160" s="107"/>
      <c r="E160" s="143"/>
      <c r="F160" s="235"/>
      <c r="G160" s="309"/>
      <c r="H160" s="347"/>
      <c r="I160" s="347"/>
      <c r="J160" s="347"/>
      <c r="K160" s="347"/>
      <c r="L160" s="347"/>
      <c r="M160" s="347"/>
      <c r="N160" s="347"/>
      <c r="O160" s="347"/>
      <c r="P160" s="416"/>
      <c r="Q160" s="438"/>
      <c r="R160" s="347"/>
      <c r="S160" s="347"/>
      <c r="T160" s="347"/>
      <c r="U160" s="347"/>
      <c r="V160" s="347"/>
      <c r="W160" s="347"/>
      <c r="X160" s="347"/>
      <c r="Y160" s="347"/>
      <c r="Z160" s="347"/>
      <c r="AA160" s="347"/>
      <c r="AB160" s="606"/>
      <c r="AC160" s="347"/>
      <c r="AD160" s="416"/>
      <c r="AE160" s="677"/>
      <c r="AF160" s="697"/>
      <c r="AG160" s="697"/>
      <c r="AH160" s="697"/>
      <c r="AI160" s="697"/>
      <c r="AJ160" s="697"/>
      <c r="AK160" s="697"/>
      <c r="AL160" s="697"/>
      <c r="AM160" s="697"/>
      <c r="AN160" s="697"/>
      <c r="AO160" s="697"/>
      <c r="AP160" s="697"/>
      <c r="AQ160" s="697"/>
      <c r="AR160" s="697"/>
      <c r="AS160" s="697"/>
      <c r="AT160" s="697"/>
      <c r="AU160" s="697"/>
      <c r="AV160" s="697"/>
      <c r="AW160" s="697"/>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5"/>
      <c r="AB163" s="608"/>
      <c r="AC163" s="624"/>
      <c r="AD163" s="624"/>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10" t="s">
        <v>29</v>
      </c>
      <c r="H166" s="346"/>
      <c r="I166" s="346"/>
      <c r="J166" s="346"/>
      <c r="K166" s="346"/>
      <c r="L166" s="346"/>
      <c r="M166" s="346"/>
      <c r="N166" s="346"/>
      <c r="O166" s="346"/>
      <c r="P166" s="415"/>
      <c r="Q166" s="437" t="s">
        <v>402</v>
      </c>
      <c r="R166" s="346"/>
      <c r="S166" s="346"/>
      <c r="T166" s="346"/>
      <c r="U166" s="346"/>
      <c r="V166" s="346"/>
      <c r="W166" s="346"/>
      <c r="X166" s="346"/>
      <c r="Y166" s="346"/>
      <c r="Z166" s="346"/>
      <c r="AA166" s="346"/>
      <c r="AB166" s="605" t="s">
        <v>404</v>
      </c>
      <c r="AC166" s="346"/>
      <c r="AD166" s="415"/>
      <c r="AE166" s="676" t="s">
        <v>328</v>
      </c>
      <c r="AF166" s="696"/>
      <c r="AG166" s="696"/>
      <c r="AH166" s="696"/>
      <c r="AI166" s="696"/>
      <c r="AJ166" s="696"/>
      <c r="AK166" s="696"/>
      <c r="AL166" s="696"/>
      <c r="AM166" s="696"/>
      <c r="AN166" s="696"/>
      <c r="AO166" s="696"/>
      <c r="AP166" s="696"/>
      <c r="AQ166" s="696"/>
      <c r="AR166" s="696"/>
      <c r="AS166" s="696"/>
      <c r="AT166" s="696"/>
      <c r="AU166" s="696"/>
      <c r="AV166" s="696"/>
      <c r="AW166" s="696"/>
      <c r="AX166" s="811"/>
      <c r="AY166">
        <f>COUNTA($G$168)</f>
        <v>0</v>
      </c>
    </row>
    <row r="167" spans="1:51" ht="22.5" hidden="1" customHeight="1">
      <c r="A167" s="38"/>
      <c r="B167" s="107"/>
      <c r="C167" s="143"/>
      <c r="D167" s="107"/>
      <c r="E167" s="143"/>
      <c r="F167" s="235"/>
      <c r="G167" s="309"/>
      <c r="H167" s="347"/>
      <c r="I167" s="347"/>
      <c r="J167" s="347"/>
      <c r="K167" s="347"/>
      <c r="L167" s="347"/>
      <c r="M167" s="347"/>
      <c r="N167" s="347"/>
      <c r="O167" s="347"/>
      <c r="P167" s="416"/>
      <c r="Q167" s="438"/>
      <c r="R167" s="347"/>
      <c r="S167" s="347"/>
      <c r="T167" s="347"/>
      <c r="U167" s="347"/>
      <c r="V167" s="347"/>
      <c r="W167" s="347"/>
      <c r="X167" s="347"/>
      <c r="Y167" s="347"/>
      <c r="Z167" s="347"/>
      <c r="AA167" s="347"/>
      <c r="AB167" s="606"/>
      <c r="AC167" s="347"/>
      <c r="AD167" s="416"/>
      <c r="AE167" s="677"/>
      <c r="AF167" s="697"/>
      <c r="AG167" s="697"/>
      <c r="AH167" s="697"/>
      <c r="AI167" s="697"/>
      <c r="AJ167" s="697"/>
      <c r="AK167" s="697"/>
      <c r="AL167" s="697"/>
      <c r="AM167" s="697"/>
      <c r="AN167" s="697"/>
      <c r="AO167" s="697"/>
      <c r="AP167" s="697"/>
      <c r="AQ167" s="697"/>
      <c r="AR167" s="697"/>
      <c r="AS167" s="697"/>
      <c r="AT167" s="697"/>
      <c r="AU167" s="697"/>
      <c r="AV167" s="697"/>
      <c r="AW167" s="697"/>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5"/>
      <c r="AB170" s="608"/>
      <c r="AC170" s="624"/>
      <c r="AD170" s="624"/>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10" t="s">
        <v>29</v>
      </c>
      <c r="H173" s="346"/>
      <c r="I173" s="346"/>
      <c r="J173" s="346"/>
      <c r="K173" s="346"/>
      <c r="L173" s="346"/>
      <c r="M173" s="346"/>
      <c r="N173" s="346"/>
      <c r="O173" s="346"/>
      <c r="P173" s="415"/>
      <c r="Q173" s="437" t="s">
        <v>402</v>
      </c>
      <c r="R173" s="346"/>
      <c r="S173" s="346"/>
      <c r="T173" s="346"/>
      <c r="U173" s="346"/>
      <c r="V173" s="346"/>
      <c r="W173" s="346"/>
      <c r="X173" s="346"/>
      <c r="Y173" s="346"/>
      <c r="Z173" s="346"/>
      <c r="AA173" s="346"/>
      <c r="AB173" s="605" t="s">
        <v>404</v>
      </c>
      <c r="AC173" s="346"/>
      <c r="AD173" s="415"/>
      <c r="AE173" s="676" t="s">
        <v>328</v>
      </c>
      <c r="AF173" s="696"/>
      <c r="AG173" s="696"/>
      <c r="AH173" s="696"/>
      <c r="AI173" s="696"/>
      <c r="AJ173" s="696"/>
      <c r="AK173" s="696"/>
      <c r="AL173" s="696"/>
      <c r="AM173" s="696"/>
      <c r="AN173" s="696"/>
      <c r="AO173" s="696"/>
      <c r="AP173" s="696"/>
      <c r="AQ173" s="696"/>
      <c r="AR173" s="696"/>
      <c r="AS173" s="696"/>
      <c r="AT173" s="696"/>
      <c r="AU173" s="696"/>
      <c r="AV173" s="696"/>
      <c r="AW173" s="696"/>
      <c r="AX173" s="811"/>
      <c r="AY173">
        <f>COUNTA($G$175)</f>
        <v>0</v>
      </c>
    </row>
    <row r="174" spans="1:51" ht="22.5" hidden="1" customHeight="1">
      <c r="A174" s="38"/>
      <c r="B174" s="107"/>
      <c r="C174" s="143"/>
      <c r="D174" s="107"/>
      <c r="E174" s="143"/>
      <c r="F174" s="235"/>
      <c r="G174" s="309"/>
      <c r="H174" s="347"/>
      <c r="I174" s="347"/>
      <c r="J174" s="347"/>
      <c r="K174" s="347"/>
      <c r="L174" s="347"/>
      <c r="M174" s="347"/>
      <c r="N174" s="347"/>
      <c r="O174" s="347"/>
      <c r="P174" s="416"/>
      <c r="Q174" s="438"/>
      <c r="R174" s="347"/>
      <c r="S174" s="347"/>
      <c r="T174" s="347"/>
      <c r="U174" s="347"/>
      <c r="V174" s="347"/>
      <c r="W174" s="347"/>
      <c r="X174" s="347"/>
      <c r="Y174" s="347"/>
      <c r="Z174" s="347"/>
      <c r="AA174" s="347"/>
      <c r="AB174" s="606"/>
      <c r="AC174" s="347"/>
      <c r="AD174" s="416"/>
      <c r="AE174" s="677"/>
      <c r="AF174" s="697"/>
      <c r="AG174" s="697"/>
      <c r="AH174" s="697"/>
      <c r="AI174" s="697"/>
      <c r="AJ174" s="697"/>
      <c r="AK174" s="697"/>
      <c r="AL174" s="697"/>
      <c r="AM174" s="697"/>
      <c r="AN174" s="697"/>
      <c r="AO174" s="697"/>
      <c r="AP174" s="697"/>
      <c r="AQ174" s="697"/>
      <c r="AR174" s="697"/>
      <c r="AS174" s="697"/>
      <c r="AT174" s="697"/>
      <c r="AU174" s="697"/>
      <c r="AV174" s="697"/>
      <c r="AW174" s="697"/>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5"/>
      <c r="AB177" s="608"/>
      <c r="AC177" s="624"/>
      <c r="AD177" s="624"/>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10" t="s">
        <v>29</v>
      </c>
      <c r="H180" s="346"/>
      <c r="I180" s="346"/>
      <c r="J180" s="346"/>
      <c r="K180" s="346"/>
      <c r="L180" s="346"/>
      <c r="M180" s="346"/>
      <c r="N180" s="346"/>
      <c r="O180" s="346"/>
      <c r="P180" s="415"/>
      <c r="Q180" s="437" t="s">
        <v>402</v>
      </c>
      <c r="R180" s="346"/>
      <c r="S180" s="346"/>
      <c r="T180" s="346"/>
      <c r="U180" s="346"/>
      <c r="V180" s="346"/>
      <c r="W180" s="346"/>
      <c r="X180" s="346"/>
      <c r="Y180" s="346"/>
      <c r="Z180" s="346"/>
      <c r="AA180" s="346"/>
      <c r="AB180" s="605" t="s">
        <v>404</v>
      </c>
      <c r="AC180" s="346"/>
      <c r="AD180" s="415"/>
      <c r="AE180" s="676" t="s">
        <v>328</v>
      </c>
      <c r="AF180" s="696"/>
      <c r="AG180" s="696"/>
      <c r="AH180" s="696"/>
      <c r="AI180" s="696"/>
      <c r="AJ180" s="696"/>
      <c r="AK180" s="696"/>
      <c r="AL180" s="696"/>
      <c r="AM180" s="696"/>
      <c r="AN180" s="696"/>
      <c r="AO180" s="696"/>
      <c r="AP180" s="696"/>
      <c r="AQ180" s="696"/>
      <c r="AR180" s="696"/>
      <c r="AS180" s="696"/>
      <c r="AT180" s="696"/>
      <c r="AU180" s="696"/>
      <c r="AV180" s="696"/>
      <c r="AW180" s="696"/>
      <c r="AX180" s="811"/>
      <c r="AY180">
        <f>COUNTA($G$182)</f>
        <v>0</v>
      </c>
    </row>
    <row r="181" spans="1:51" ht="22.5" hidden="1" customHeight="1">
      <c r="A181" s="38"/>
      <c r="B181" s="107"/>
      <c r="C181" s="143"/>
      <c r="D181" s="107"/>
      <c r="E181" s="143"/>
      <c r="F181" s="235"/>
      <c r="G181" s="309"/>
      <c r="H181" s="347"/>
      <c r="I181" s="347"/>
      <c r="J181" s="347"/>
      <c r="K181" s="347"/>
      <c r="L181" s="347"/>
      <c r="M181" s="347"/>
      <c r="N181" s="347"/>
      <c r="O181" s="347"/>
      <c r="P181" s="416"/>
      <c r="Q181" s="438"/>
      <c r="R181" s="347"/>
      <c r="S181" s="347"/>
      <c r="T181" s="347"/>
      <c r="U181" s="347"/>
      <c r="V181" s="347"/>
      <c r="W181" s="347"/>
      <c r="X181" s="347"/>
      <c r="Y181" s="347"/>
      <c r="Z181" s="347"/>
      <c r="AA181" s="347"/>
      <c r="AB181" s="606"/>
      <c r="AC181" s="347"/>
      <c r="AD181" s="416"/>
      <c r="AE181" s="677"/>
      <c r="AF181" s="697"/>
      <c r="AG181" s="697"/>
      <c r="AH181" s="697"/>
      <c r="AI181" s="697"/>
      <c r="AJ181" s="697"/>
      <c r="AK181" s="697"/>
      <c r="AL181" s="697"/>
      <c r="AM181" s="697"/>
      <c r="AN181" s="697"/>
      <c r="AO181" s="697"/>
      <c r="AP181" s="697"/>
      <c r="AQ181" s="697"/>
      <c r="AR181" s="697"/>
      <c r="AS181" s="697"/>
      <c r="AT181" s="697"/>
      <c r="AU181" s="697"/>
      <c r="AV181" s="697"/>
      <c r="AW181" s="697"/>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5"/>
      <c r="AB184" s="608"/>
      <c r="AC184" s="624"/>
      <c r="AD184" s="624"/>
      <c r="AE184" s="678" t="s">
        <v>329</v>
      </c>
      <c r="AF184" s="678"/>
      <c r="AG184" s="678"/>
      <c r="AH184" s="678"/>
      <c r="AI184" s="678"/>
      <c r="AJ184" s="678"/>
      <c r="AK184" s="678"/>
      <c r="AL184" s="678"/>
      <c r="AM184" s="678"/>
      <c r="AN184" s="678"/>
      <c r="AO184" s="678"/>
      <c r="AP184" s="678"/>
      <c r="AQ184" s="678"/>
      <c r="AR184" s="678"/>
      <c r="AS184" s="678"/>
      <c r="AT184" s="678"/>
      <c r="AU184" s="678"/>
      <c r="AV184" s="678"/>
      <c r="AW184" s="678"/>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hidden="1"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0</v>
      </c>
    </row>
    <row r="190" spans="1:51" ht="45" hidden="1" customHeight="1">
      <c r="A190" s="38"/>
      <c r="B190" s="107"/>
      <c r="C190" s="143"/>
      <c r="D190" s="107"/>
      <c r="E190" s="188" t="s">
        <v>347</v>
      </c>
      <c r="F190" s="232"/>
      <c r="G190" s="30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840"/>
      <c r="AY190">
        <f>COUNTA($G$190)</f>
        <v>0</v>
      </c>
    </row>
    <row r="191" spans="1:51" ht="45" hidden="1" customHeight="1">
      <c r="A191" s="38"/>
      <c r="B191" s="107"/>
      <c r="C191" s="143"/>
      <c r="D191" s="107"/>
      <c r="E191" s="189" t="s">
        <v>345</v>
      </c>
      <c r="F191" s="233"/>
      <c r="G191" s="29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841"/>
      <c r="AY191">
        <f>$AY$190</f>
        <v>0</v>
      </c>
    </row>
    <row r="192" spans="1:51" ht="18.75" hidden="1" customHeight="1">
      <c r="A192" s="38"/>
      <c r="B192" s="107"/>
      <c r="C192" s="143"/>
      <c r="D192" s="107"/>
      <c r="E192" s="145" t="s">
        <v>302</v>
      </c>
      <c r="F192" s="234"/>
      <c r="G192" s="308" t="s">
        <v>322</v>
      </c>
      <c r="H192" s="356"/>
      <c r="I192" s="356"/>
      <c r="J192" s="356"/>
      <c r="K192" s="356"/>
      <c r="L192" s="356"/>
      <c r="M192" s="356"/>
      <c r="N192" s="356"/>
      <c r="O192" s="356"/>
      <c r="P192" s="356"/>
      <c r="Q192" s="356"/>
      <c r="R192" s="356"/>
      <c r="S192" s="356"/>
      <c r="T192" s="356"/>
      <c r="U192" s="356"/>
      <c r="V192" s="356"/>
      <c r="W192" s="356"/>
      <c r="X192" s="497"/>
      <c r="Y192" s="513"/>
      <c r="Z192" s="540"/>
      <c r="AA192" s="561"/>
      <c r="AB192" s="602" t="s">
        <v>41</v>
      </c>
      <c r="AC192" s="356"/>
      <c r="AD192" s="497"/>
      <c r="AE192" s="437" t="s">
        <v>420</v>
      </c>
      <c r="AF192" s="346"/>
      <c r="AG192" s="346"/>
      <c r="AH192" s="415"/>
      <c r="AI192" s="437" t="s">
        <v>76</v>
      </c>
      <c r="AJ192" s="346"/>
      <c r="AK192" s="346"/>
      <c r="AL192" s="415"/>
      <c r="AM192" s="437" t="s">
        <v>180</v>
      </c>
      <c r="AN192" s="346"/>
      <c r="AO192" s="346"/>
      <c r="AP192" s="415"/>
      <c r="AQ192" s="602" t="s">
        <v>306</v>
      </c>
      <c r="AR192" s="356"/>
      <c r="AS192" s="356"/>
      <c r="AT192" s="497"/>
      <c r="AU192" s="780" t="s">
        <v>326</v>
      </c>
      <c r="AV192" s="780"/>
      <c r="AW192" s="780"/>
      <c r="AX192" s="829"/>
      <c r="AY192">
        <f>COUNTA($G$194)</f>
        <v>0</v>
      </c>
    </row>
    <row r="193" spans="1:51" ht="18.75" hidden="1" customHeight="1">
      <c r="A193" s="38"/>
      <c r="B193" s="107"/>
      <c r="C193" s="143"/>
      <c r="D193" s="107"/>
      <c r="E193" s="143"/>
      <c r="F193" s="235"/>
      <c r="G193" s="309"/>
      <c r="H193" s="347"/>
      <c r="I193" s="347"/>
      <c r="J193" s="347"/>
      <c r="K193" s="347"/>
      <c r="L193" s="347"/>
      <c r="M193" s="347"/>
      <c r="N193" s="347"/>
      <c r="O193" s="347"/>
      <c r="P193" s="347"/>
      <c r="Q193" s="347"/>
      <c r="R193" s="347"/>
      <c r="S193" s="347"/>
      <c r="T193" s="347"/>
      <c r="U193" s="347"/>
      <c r="V193" s="347"/>
      <c r="W193" s="347"/>
      <c r="X193" s="416"/>
      <c r="Y193" s="516"/>
      <c r="Z193" s="541"/>
      <c r="AA193" s="564"/>
      <c r="AB193" s="438"/>
      <c r="AC193" s="347"/>
      <c r="AD193" s="416"/>
      <c r="AE193" s="438"/>
      <c r="AF193" s="347"/>
      <c r="AG193" s="347"/>
      <c r="AH193" s="416"/>
      <c r="AI193" s="438"/>
      <c r="AJ193" s="347"/>
      <c r="AK193" s="347"/>
      <c r="AL193" s="416"/>
      <c r="AM193" s="438"/>
      <c r="AN193" s="347"/>
      <c r="AO193" s="347"/>
      <c r="AP193" s="416"/>
      <c r="AQ193" s="755"/>
      <c r="AR193" s="767"/>
      <c r="AS193" s="347" t="s">
        <v>307</v>
      </c>
      <c r="AT193" s="416"/>
      <c r="AU193" s="680"/>
      <c r="AV193" s="680"/>
      <c r="AW193" s="347" t="s">
        <v>285</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4" t="s">
        <v>323</v>
      </c>
      <c r="Z194" s="511"/>
      <c r="AA194" s="559"/>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92</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30"/>
      <c r="AY195">
        <f>$AY$192</f>
        <v>0</v>
      </c>
    </row>
    <row r="196" spans="1:51" ht="18.75" hidden="1" customHeight="1">
      <c r="A196" s="38"/>
      <c r="B196" s="107"/>
      <c r="C196" s="143"/>
      <c r="D196" s="107"/>
      <c r="E196" s="143"/>
      <c r="F196" s="235"/>
      <c r="G196" s="308" t="s">
        <v>322</v>
      </c>
      <c r="H196" s="356"/>
      <c r="I196" s="356"/>
      <c r="J196" s="356"/>
      <c r="K196" s="356"/>
      <c r="L196" s="356"/>
      <c r="M196" s="356"/>
      <c r="N196" s="356"/>
      <c r="O196" s="356"/>
      <c r="P196" s="356"/>
      <c r="Q196" s="356"/>
      <c r="R196" s="356"/>
      <c r="S196" s="356"/>
      <c r="T196" s="356"/>
      <c r="U196" s="356"/>
      <c r="V196" s="356"/>
      <c r="W196" s="356"/>
      <c r="X196" s="497"/>
      <c r="Y196" s="513"/>
      <c r="Z196" s="540"/>
      <c r="AA196" s="561"/>
      <c r="AB196" s="602" t="s">
        <v>41</v>
      </c>
      <c r="AC196" s="356"/>
      <c r="AD196" s="497"/>
      <c r="AE196" s="437" t="s">
        <v>420</v>
      </c>
      <c r="AF196" s="346"/>
      <c r="AG196" s="346"/>
      <c r="AH196" s="415"/>
      <c r="AI196" s="437" t="s">
        <v>76</v>
      </c>
      <c r="AJ196" s="346"/>
      <c r="AK196" s="346"/>
      <c r="AL196" s="415"/>
      <c r="AM196" s="437" t="s">
        <v>180</v>
      </c>
      <c r="AN196" s="346"/>
      <c r="AO196" s="346"/>
      <c r="AP196" s="415"/>
      <c r="AQ196" s="602" t="s">
        <v>306</v>
      </c>
      <c r="AR196" s="356"/>
      <c r="AS196" s="356"/>
      <c r="AT196" s="497"/>
      <c r="AU196" s="780" t="s">
        <v>326</v>
      </c>
      <c r="AV196" s="780"/>
      <c r="AW196" s="780"/>
      <c r="AX196" s="829"/>
      <c r="AY196">
        <f>COUNTA($G$198)</f>
        <v>0</v>
      </c>
    </row>
    <row r="197" spans="1:51" ht="18.75" hidden="1" customHeight="1">
      <c r="A197" s="38"/>
      <c r="B197" s="107"/>
      <c r="C197" s="143"/>
      <c r="D197" s="107"/>
      <c r="E197" s="143"/>
      <c r="F197" s="235"/>
      <c r="G197" s="309"/>
      <c r="H197" s="347"/>
      <c r="I197" s="347"/>
      <c r="J197" s="347"/>
      <c r="K197" s="347"/>
      <c r="L197" s="347"/>
      <c r="M197" s="347"/>
      <c r="N197" s="347"/>
      <c r="O197" s="347"/>
      <c r="P197" s="347"/>
      <c r="Q197" s="347"/>
      <c r="R197" s="347"/>
      <c r="S197" s="347"/>
      <c r="T197" s="347"/>
      <c r="U197" s="347"/>
      <c r="V197" s="347"/>
      <c r="W197" s="347"/>
      <c r="X197" s="416"/>
      <c r="Y197" s="516"/>
      <c r="Z197" s="541"/>
      <c r="AA197" s="564"/>
      <c r="AB197" s="438"/>
      <c r="AC197" s="347"/>
      <c r="AD197" s="416"/>
      <c r="AE197" s="438"/>
      <c r="AF197" s="347"/>
      <c r="AG197" s="347"/>
      <c r="AH197" s="416"/>
      <c r="AI197" s="438"/>
      <c r="AJ197" s="347"/>
      <c r="AK197" s="347"/>
      <c r="AL197" s="416"/>
      <c r="AM197" s="438"/>
      <c r="AN197" s="347"/>
      <c r="AO197" s="347"/>
      <c r="AP197" s="416"/>
      <c r="AQ197" s="755"/>
      <c r="AR197" s="767"/>
      <c r="AS197" s="347" t="s">
        <v>307</v>
      </c>
      <c r="AT197" s="416"/>
      <c r="AU197" s="680"/>
      <c r="AV197" s="680"/>
      <c r="AW197" s="347" t="s">
        <v>285</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4" t="s">
        <v>323</v>
      </c>
      <c r="Z198" s="511"/>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92</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30"/>
      <c r="AY199">
        <f>$AY$196</f>
        <v>0</v>
      </c>
    </row>
    <row r="200" spans="1:51" ht="18.75" hidden="1" customHeight="1">
      <c r="A200" s="38"/>
      <c r="B200" s="107"/>
      <c r="C200" s="143"/>
      <c r="D200" s="107"/>
      <c r="E200" s="143"/>
      <c r="F200" s="235"/>
      <c r="G200" s="308" t="s">
        <v>322</v>
      </c>
      <c r="H200" s="356"/>
      <c r="I200" s="356"/>
      <c r="J200" s="356"/>
      <c r="K200" s="356"/>
      <c r="L200" s="356"/>
      <c r="M200" s="356"/>
      <c r="N200" s="356"/>
      <c r="O200" s="356"/>
      <c r="P200" s="356"/>
      <c r="Q200" s="356"/>
      <c r="R200" s="356"/>
      <c r="S200" s="356"/>
      <c r="T200" s="356"/>
      <c r="U200" s="356"/>
      <c r="V200" s="356"/>
      <c r="W200" s="356"/>
      <c r="X200" s="497"/>
      <c r="Y200" s="513"/>
      <c r="Z200" s="540"/>
      <c r="AA200" s="561"/>
      <c r="AB200" s="602" t="s">
        <v>41</v>
      </c>
      <c r="AC200" s="356"/>
      <c r="AD200" s="497"/>
      <c r="AE200" s="437" t="s">
        <v>420</v>
      </c>
      <c r="AF200" s="346"/>
      <c r="AG200" s="346"/>
      <c r="AH200" s="415"/>
      <c r="AI200" s="437" t="s">
        <v>76</v>
      </c>
      <c r="AJ200" s="346"/>
      <c r="AK200" s="346"/>
      <c r="AL200" s="415"/>
      <c r="AM200" s="437" t="s">
        <v>180</v>
      </c>
      <c r="AN200" s="346"/>
      <c r="AO200" s="346"/>
      <c r="AP200" s="415"/>
      <c r="AQ200" s="602" t="s">
        <v>306</v>
      </c>
      <c r="AR200" s="356"/>
      <c r="AS200" s="356"/>
      <c r="AT200" s="497"/>
      <c r="AU200" s="780" t="s">
        <v>326</v>
      </c>
      <c r="AV200" s="780"/>
      <c r="AW200" s="780"/>
      <c r="AX200" s="829"/>
      <c r="AY200">
        <f>COUNTA($G$202)</f>
        <v>0</v>
      </c>
    </row>
    <row r="201" spans="1:51" ht="18.75" hidden="1" customHeight="1">
      <c r="A201" s="38"/>
      <c r="B201" s="107"/>
      <c r="C201" s="143"/>
      <c r="D201" s="107"/>
      <c r="E201" s="143"/>
      <c r="F201" s="235"/>
      <c r="G201" s="309"/>
      <c r="H201" s="347"/>
      <c r="I201" s="347"/>
      <c r="J201" s="347"/>
      <c r="K201" s="347"/>
      <c r="L201" s="347"/>
      <c r="M201" s="347"/>
      <c r="N201" s="347"/>
      <c r="O201" s="347"/>
      <c r="P201" s="347"/>
      <c r="Q201" s="347"/>
      <c r="R201" s="347"/>
      <c r="S201" s="347"/>
      <c r="T201" s="347"/>
      <c r="U201" s="347"/>
      <c r="V201" s="347"/>
      <c r="W201" s="347"/>
      <c r="X201" s="416"/>
      <c r="Y201" s="516"/>
      <c r="Z201" s="541"/>
      <c r="AA201" s="564"/>
      <c r="AB201" s="438"/>
      <c r="AC201" s="347"/>
      <c r="AD201" s="416"/>
      <c r="AE201" s="438"/>
      <c r="AF201" s="347"/>
      <c r="AG201" s="347"/>
      <c r="AH201" s="416"/>
      <c r="AI201" s="438"/>
      <c r="AJ201" s="347"/>
      <c r="AK201" s="347"/>
      <c r="AL201" s="416"/>
      <c r="AM201" s="438"/>
      <c r="AN201" s="347"/>
      <c r="AO201" s="347"/>
      <c r="AP201" s="416"/>
      <c r="AQ201" s="755"/>
      <c r="AR201" s="767"/>
      <c r="AS201" s="347" t="s">
        <v>307</v>
      </c>
      <c r="AT201" s="416"/>
      <c r="AU201" s="680"/>
      <c r="AV201" s="680"/>
      <c r="AW201" s="347" t="s">
        <v>285</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4" t="s">
        <v>323</v>
      </c>
      <c r="Z202" s="511"/>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92</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30"/>
      <c r="AY203">
        <f>$AY$200</f>
        <v>0</v>
      </c>
    </row>
    <row r="204" spans="1:51" ht="18.75" hidden="1" customHeight="1">
      <c r="A204" s="38"/>
      <c r="B204" s="107"/>
      <c r="C204" s="143"/>
      <c r="D204" s="107"/>
      <c r="E204" s="143"/>
      <c r="F204" s="235"/>
      <c r="G204" s="308" t="s">
        <v>322</v>
      </c>
      <c r="H204" s="356"/>
      <c r="I204" s="356"/>
      <c r="J204" s="356"/>
      <c r="K204" s="356"/>
      <c r="L204" s="356"/>
      <c r="M204" s="356"/>
      <c r="N204" s="356"/>
      <c r="O204" s="356"/>
      <c r="P204" s="356"/>
      <c r="Q204" s="356"/>
      <c r="R204" s="356"/>
      <c r="S204" s="356"/>
      <c r="T204" s="356"/>
      <c r="U204" s="356"/>
      <c r="V204" s="356"/>
      <c r="W204" s="356"/>
      <c r="X204" s="497"/>
      <c r="Y204" s="513"/>
      <c r="Z204" s="540"/>
      <c r="AA204" s="561"/>
      <c r="AB204" s="602" t="s">
        <v>41</v>
      </c>
      <c r="AC204" s="356"/>
      <c r="AD204" s="497"/>
      <c r="AE204" s="437" t="s">
        <v>420</v>
      </c>
      <c r="AF204" s="346"/>
      <c r="AG204" s="346"/>
      <c r="AH204" s="415"/>
      <c r="AI204" s="437" t="s">
        <v>76</v>
      </c>
      <c r="AJ204" s="346"/>
      <c r="AK204" s="346"/>
      <c r="AL204" s="415"/>
      <c r="AM204" s="437" t="s">
        <v>180</v>
      </c>
      <c r="AN204" s="346"/>
      <c r="AO204" s="346"/>
      <c r="AP204" s="415"/>
      <c r="AQ204" s="602" t="s">
        <v>306</v>
      </c>
      <c r="AR204" s="356"/>
      <c r="AS204" s="356"/>
      <c r="AT204" s="497"/>
      <c r="AU204" s="780" t="s">
        <v>326</v>
      </c>
      <c r="AV204" s="780"/>
      <c r="AW204" s="780"/>
      <c r="AX204" s="829"/>
      <c r="AY204">
        <f>COUNTA($G$206)</f>
        <v>0</v>
      </c>
    </row>
    <row r="205" spans="1:51" ht="18.75" hidden="1" customHeight="1">
      <c r="A205" s="38"/>
      <c r="B205" s="107"/>
      <c r="C205" s="143"/>
      <c r="D205" s="107"/>
      <c r="E205" s="143"/>
      <c r="F205" s="235"/>
      <c r="G205" s="309"/>
      <c r="H205" s="347"/>
      <c r="I205" s="347"/>
      <c r="J205" s="347"/>
      <c r="K205" s="347"/>
      <c r="L205" s="347"/>
      <c r="M205" s="347"/>
      <c r="N205" s="347"/>
      <c r="O205" s="347"/>
      <c r="P205" s="347"/>
      <c r="Q205" s="347"/>
      <c r="R205" s="347"/>
      <c r="S205" s="347"/>
      <c r="T205" s="347"/>
      <c r="U205" s="347"/>
      <c r="V205" s="347"/>
      <c r="W205" s="347"/>
      <c r="X205" s="416"/>
      <c r="Y205" s="516"/>
      <c r="Z205" s="541"/>
      <c r="AA205" s="564"/>
      <c r="AB205" s="438"/>
      <c r="AC205" s="347"/>
      <c r="AD205" s="416"/>
      <c r="AE205" s="438"/>
      <c r="AF205" s="347"/>
      <c r="AG205" s="347"/>
      <c r="AH205" s="416"/>
      <c r="AI205" s="438"/>
      <c r="AJ205" s="347"/>
      <c r="AK205" s="347"/>
      <c r="AL205" s="416"/>
      <c r="AM205" s="438"/>
      <c r="AN205" s="347"/>
      <c r="AO205" s="347"/>
      <c r="AP205" s="416"/>
      <c r="AQ205" s="755"/>
      <c r="AR205" s="767"/>
      <c r="AS205" s="347" t="s">
        <v>307</v>
      </c>
      <c r="AT205" s="416"/>
      <c r="AU205" s="680"/>
      <c r="AV205" s="680"/>
      <c r="AW205" s="347" t="s">
        <v>285</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4" t="s">
        <v>323</v>
      </c>
      <c r="Z206" s="511"/>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92</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30"/>
      <c r="AY207">
        <f>$AY$204</f>
        <v>0</v>
      </c>
    </row>
    <row r="208" spans="1:51" ht="18.75" hidden="1" customHeight="1">
      <c r="A208" s="38"/>
      <c r="B208" s="107"/>
      <c r="C208" s="143"/>
      <c r="D208" s="107"/>
      <c r="E208" s="143"/>
      <c r="F208" s="235"/>
      <c r="G208" s="308" t="s">
        <v>322</v>
      </c>
      <c r="H208" s="356"/>
      <c r="I208" s="356"/>
      <c r="J208" s="356"/>
      <c r="K208" s="356"/>
      <c r="L208" s="356"/>
      <c r="M208" s="356"/>
      <c r="N208" s="356"/>
      <c r="O208" s="356"/>
      <c r="P208" s="356"/>
      <c r="Q208" s="356"/>
      <c r="R208" s="356"/>
      <c r="S208" s="356"/>
      <c r="T208" s="356"/>
      <c r="U208" s="356"/>
      <c r="V208" s="356"/>
      <c r="W208" s="356"/>
      <c r="X208" s="497"/>
      <c r="Y208" s="513"/>
      <c r="Z208" s="540"/>
      <c r="AA208" s="561"/>
      <c r="AB208" s="602" t="s">
        <v>41</v>
      </c>
      <c r="AC208" s="356"/>
      <c r="AD208" s="497"/>
      <c r="AE208" s="437" t="s">
        <v>420</v>
      </c>
      <c r="AF208" s="346"/>
      <c r="AG208" s="346"/>
      <c r="AH208" s="415"/>
      <c r="AI208" s="437" t="s">
        <v>76</v>
      </c>
      <c r="AJ208" s="346"/>
      <c r="AK208" s="346"/>
      <c r="AL208" s="415"/>
      <c r="AM208" s="437" t="s">
        <v>180</v>
      </c>
      <c r="AN208" s="346"/>
      <c r="AO208" s="346"/>
      <c r="AP208" s="415"/>
      <c r="AQ208" s="602" t="s">
        <v>306</v>
      </c>
      <c r="AR208" s="356"/>
      <c r="AS208" s="356"/>
      <c r="AT208" s="497"/>
      <c r="AU208" s="780" t="s">
        <v>326</v>
      </c>
      <c r="AV208" s="780"/>
      <c r="AW208" s="780"/>
      <c r="AX208" s="829"/>
      <c r="AY208">
        <f>COUNTA($G$210)</f>
        <v>0</v>
      </c>
    </row>
    <row r="209" spans="1:51" ht="18.75" hidden="1" customHeight="1">
      <c r="A209" s="38"/>
      <c r="B209" s="107"/>
      <c r="C209" s="143"/>
      <c r="D209" s="107"/>
      <c r="E209" s="143"/>
      <c r="F209" s="235"/>
      <c r="G209" s="309"/>
      <c r="H209" s="347"/>
      <c r="I209" s="347"/>
      <c r="J209" s="347"/>
      <c r="K209" s="347"/>
      <c r="L209" s="347"/>
      <c r="M209" s="347"/>
      <c r="N209" s="347"/>
      <c r="O209" s="347"/>
      <c r="P209" s="347"/>
      <c r="Q209" s="347"/>
      <c r="R209" s="347"/>
      <c r="S209" s="347"/>
      <c r="T209" s="347"/>
      <c r="U209" s="347"/>
      <c r="V209" s="347"/>
      <c r="W209" s="347"/>
      <c r="X209" s="416"/>
      <c r="Y209" s="516"/>
      <c r="Z209" s="541"/>
      <c r="AA209" s="564"/>
      <c r="AB209" s="438"/>
      <c r="AC209" s="347"/>
      <c r="AD209" s="416"/>
      <c r="AE209" s="438"/>
      <c r="AF209" s="347"/>
      <c r="AG209" s="347"/>
      <c r="AH209" s="416"/>
      <c r="AI209" s="438"/>
      <c r="AJ209" s="347"/>
      <c r="AK209" s="347"/>
      <c r="AL209" s="416"/>
      <c r="AM209" s="438"/>
      <c r="AN209" s="347"/>
      <c r="AO209" s="347"/>
      <c r="AP209" s="416"/>
      <c r="AQ209" s="755"/>
      <c r="AR209" s="767"/>
      <c r="AS209" s="347" t="s">
        <v>307</v>
      </c>
      <c r="AT209" s="416"/>
      <c r="AU209" s="680"/>
      <c r="AV209" s="680"/>
      <c r="AW209" s="347" t="s">
        <v>285</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4" t="s">
        <v>323</v>
      </c>
      <c r="Z210" s="511"/>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92</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30"/>
      <c r="AY211">
        <f>$AY$208</f>
        <v>0</v>
      </c>
    </row>
    <row r="212" spans="1:51" ht="22.5" hidden="1" customHeight="1">
      <c r="A212" s="38"/>
      <c r="B212" s="107"/>
      <c r="C212" s="143"/>
      <c r="D212" s="107"/>
      <c r="E212" s="143"/>
      <c r="F212" s="235"/>
      <c r="G212" s="310" t="s">
        <v>29</v>
      </c>
      <c r="H212" s="346"/>
      <c r="I212" s="346"/>
      <c r="J212" s="346"/>
      <c r="K212" s="346"/>
      <c r="L212" s="346"/>
      <c r="M212" s="346"/>
      <c r="N212" s="346"/>
      <c r="O212" s="346"/>
      <c r="P212" s="415"/>
      <c r="Q212" s="437" t="s">
        <v>402</v>
      </c>
      <c r="R212" s="346"/>
      <c r="S212" s="346"/>
      <c r="T212" s="346"/>
      <c r="U212" s="346"/>
      <c r="V212" s="346"/>
      <c r="W212" s="346"/>
      <c r="X212" s="346"/>
      <c r="Y212" s="346"/>
      <c r="Z212" s="346"/>
      <c r="AA212" s="346"/>
      <c r="AB212" s="605" t="s">
        <v>404</v>
      </c>
      <c r="AC212" s="346"/>
      <c r="AD212" s="415"/>
      <c r="AE212" s="437" t="s">
        <v>328</v>
      </c>
      <c r="AF212" s="346"/>
      <c r="AG212" s="346"/>
      <c r="AH212" s="346"/>
      <c r="AI212" s="346"/>
      <c r="AJ212" s="346"/>
      <c r="AK212" s="346"/>
      <c r="AL212" s="346"/>
      <c r="AM212" s="346"/>
      <c r="AN212" s="346"/>
      <c r="AO212" s="346"/>
      <c r="AP212" s="346"/>
      <c r="AQ212" s="346"/>
      <c r="AR212" s="346"/>
      <c r="AS212" s="346"/>
      <c r="AT212" s="346"/>
      <c r="AU212" s="346"/>
      <c r="AV212" s="346"/>
      <c r="AW212" s="346"/>
      <c r="AX212" s="831"/>
      <c r="AY212">
        <f>COUNTA($G$214)</f>
        <v>0</v>
      </c>
    </row>
    <row r="213" spans="1:51" ht="22.5" hidden="1" customHeight="1">
      <c r="A213" s="38"/>
      <c r="B213" s="107"/>
      <c r="C213" s="143"/>
      <c r="D213" s="107"/>
      <c r="E213" s="143"/>
      <c r="F213" s="235"/>
      <c r="G213" s="309"/>
      <c r="H213" s="347"/>
      <c r="I213" s="347"/>
      <c r="J213" s="347"/>
      <c r="K213" s="347"/>
      <c r="L213" s="347"/>
      <c r="M213" s="347"/>
      <c r="N213" s="347"/>
      <c r="O213" s="347"/>
      <c r="P213" s="416"/>
      <c r="Q213" s="438"/>
      <c r="R213" s="347"/>
      <c r="S213" s="347"/>
      <c r="T213" s="347"/>
      <c r="U213" s="347"/>
      <c r="V213" s="347"/>
      <c r="W213" s="347"/>
      <c r="X213" s="347"/>
      <c r="Y213" s="347"/>
      <c r="Z213" s="347"/>
      <c r="AA213" s="347"/>
      <c r="AB213" s="606"/>
      <c r="AC213" s="347"/>
      <c r="AD213" s="416"/>
      <c r="AE213" s="438"/>
      <c r="AF213" s="347"/>
      <c r="AG213" s="347"/>
      <c r="AH213" s="347"/>
      <c r="AI213" s="347"/>
      <c r="AJ213" s="347"/>
      <c r="AK213" s="347"/>
      <c r="AL213" s="347"/>
      <c r="AM213" s="347"/>
      <c r="AN213" s="347"/>
      <c r="AO213" s="347"/>
      <c r="AP213" s="347"/>
      <c r="AQ213" s="347"/>
      <c r="AR213" s="347"/>
      <c r="AS213" s="347"/>
      <c r="AT213" s="347"/>
      <c r="AU213" s="347"/>
      <c r="AV213" s="347"/>
      <c r="AW213" s="347"/>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3"/>
      <c r="R214" s="457"/>
      <c r="S214" s="457"/>
      <c r="T214" s="457"/>
      <c r="U214" s="457"/>
      <c r="V214" s="457"/>
      <c r="W214" s="457"/>
      <c r="X214" s="457"/>
      <c r="Y214" s="457"/>
      <c r="Z214" s="457"/>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4"/>
      <c r="R215" s="458"/>
      <c r="S215" s="458"/>
      <c r="T215" s="458"/>
      <c r="U215" s="458"/>
      <c r="V215" s="458"/>
      <c r="W215" s="458"/>
      <c r="X215" s="458"/>
      <c r="Y215" s="458"/>
      <c r="Z215" s="458"/>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4"/>
      <c r="R216" s="458"/>
      <c r="S216" s="458"/>
      <c r="T216" s="458"/>
      <c r="U216" s="458"/>
      <c r="V216" s="458"/>
      <c r="W216" s="458"/>
      <c r="X216" s="458"/>
      <c r="Y216" s="458"/>
      <c r="Z216" s="458"/>
      <c r="AA216" s="578"/>
      <c r="AB216" s="608"/>
      <c r="AC216" s="624"/>
      <c r="AD216" s="624"/>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4"/>
      <c r="R217" s="458"/>
      <c r="S217" s="458"/>
      <c r="T217" s="458"/>
      <c r="U217" s="458"/>
      <c r="V217" s="458"/>
      <c r="W217" s="458"/>
      <c r="X217" s="458"/>
      <c r="Y217" s="458"/>
      <c r="Z217" s="458"/>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5"/>
      <c r="R218" s="459"/>
      <c r="S218" s="459"/>
      <c r="T218" s="459"/>
      <c r="U218" s="459"/>
      <c r="V218" s="459"/>
      <c r="W218" s="459"/>
      <c r="X218" s="459"/>
      <c r="Y218" s="459"/>
      <c r="Z218" s="459"/>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10" t="s">
        <v>29</v>
      </c>
      <c r="H219" s="346"/>
      <c r="I219" s="346"/>
      <c r="J219" s="346"/>
      <c r="K219" s="346"/>
      <c r="L219" s="346"/>
      <c r="M219" s="346"/>
      <c r="N219" s="346"/>
      <c r="O219" s="346"/>
      <c r="P219" s="415"/>
      <c r="Q219" s="437" t="s">
        <v>402</v>
      </c>
      <c r="R219" s="346"/>
      <c r="S219" s="346"/>
      <c r="T219" s="346"/>
      <c r="U219" s="346"/>
      <c r="V219" s="346"/>
      <c r="W219" s="346"/>
      <c r="X219" s="346"/>
      <c r="Y219" s="346"/>
      <c r="Z219" s="346"/>
      <c r="AA219" s="346"/>
      <c r="AB219" s="605" t="s">
        <v>404</v>
      </c>
      <c r="AC219" s="346"/>
      <c r="AD219" s="415"/>
      <c r="AE219" s="676" t="s">
        <v>328</v>
      </c>
      <c r="AF219" s="696"/>
      <c r="AG219" s="696"/>
      <c r="AH219" s="696"/>
      <c r="AI219" s="696"/>
      <c r="AJ219" s="696"/>
      <c r="AK219" s="696"/>
      <c r="AL219" s="696"/>
      <c r="AM219" s="696"/>
      <c r="AN219" s="696"/>
      <c r="AO219" s="696"/>
      <c r="AP219" s="696"/>
      <c r="AQ219" s="696"/>
      <c r="AR219" s="696"/>
      <c r="AS219" s="696"/>
      <c r="AT219" s="696"/>
      <c r="AU219" s="696"/>
      <c r="AV219" s="696"/>
      <c r="AW219" s="696"/>
      <c r="AX219" s="811"/>
      <c r="AY219">
        <f>COUNTA($G$221)</f>
        <v>0</v>
      </c>
    </row>
    <row r="220" spans="1:51" ht="22.5" hidden="1" customHeight="1">
      <c r="A220" s="38"/>
      <c r="B220" s="107"/>
      <c r="C220" s="143"/>
      <c r="D220" s="107"/>
      <c r="E220" s="143"/>
      <c r="F220" s="235"/>
      <c r="G220" s="309"/>
      <c r="H220" s="347"/>
      <c r="I220" s="347"/>
      <c r="J220" s="347"/>
      <c r="K220" s="347"/>
      <c r="L220" s="347"/>
      <c r="M220" s="347"/>
      <c r="N220" s="347"/>
      <c r="O220" s="347"/>
      <c r="P220" s="416"/>
      <c r="Q220" s="438"/>
      <c r="R220" s="347"/>
      <c r="S220" s="347"/>
      <c r="T220" s="347"/>
      <c r="U220" s="347"/>
      <c r="V220" s="347"/>
      <c r="W220" s="347"/>
      <c r="X220" s="347"/>
      <c r="Y220" s="347"/>
      <c r="Z220" s="347"/>
      <c r="AA220" s="347"/>
      <c r="AB220" s="606"/>
      <c r="AC220" s="347"/>
      <c r="AD220" s="416"/>
      <c r="AE220" s="677"/>
      <c r="AF220" s="697"/>
      <c r="AG220" s="697"/>
      <c r="AH220" s="697"/>
      <c r="AI220" s="697"/>
      <c r="AJ220" s="697"/>
      <c r="AK220" s="697"/>
      <c r="AL220" s="697"/>
      <c r="AM220" s="697"/>
      <c r="AN220" s="697"/>
      <c r="AO220" s="697"/>
      <c r="AP220" s="697"/>
      <c r="AQ220" s="697"/>
      <c r="AR220" s="697"/>
      <c r="AS220" s="697"/>
      <c r="AT220" s="697"/>
      <c r="AU220" s="697"/>
      <c r="AV220" s="697"/>
      <c r="AW220" s="697"/>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3"/>
      <c r="R221" s="457"/>
      <c r="S221" s="457"/>
      <c r="T221" s="457"/>
      <c r="U221" s="457"/>
      <c r="V221" s="457"/>
      <c r="W221" s="457"/>
      <c r="X221" s="457"/>
      <c r="Y221" s="457"/>
      <c r="Z221" s="457"/>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4"/>
      <c r="R222" s="458"/>
      <c r="S222" s="458"/>
      <c r="T222" s="458"/>
      <c r="U222" s="458"/>
      <c r="V222" s="458"/>
      <c r="W222" s="458"/>
      <c r="X222" s="458"/>
      <c r="Y222" s="458"/>
      <c r="Z222" s="458"/>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4"/>
      <c r="R223" s="458"/>
      <c r="S223" s="458"/>
      <c r="T223" s="458"/>
      <c r="U223" s="458"/>
      <c r="V223" s="458"/>
      <c r="W223" s="458"/>
      <c r="X223" s="458"/>
      <c r="Y223" s="458"/>
      <c r="Z223" s="458"/>
      <c r="AA223" s="578"/>
      <c r="AB223" s="608"/>
      <c r="AC223" s="624"/>
      <c r="AD223" s="624"/>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4"/>
      <c r="R224" s="458"/>
      <c r="S224" s="458"/>
      <c r="T224" s="458"/>
      <c r="U224" s="458"/>
      <c r="V224" s="458"/>
      <c r="W224" s="458"/>
      <c r="X224" s="458"/>
      <c r="Y224" s="458"/>
      <c r="Z224" s="458"/>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5"/>
      <c r="R225" s="459"/>
      <c r="S225" s="459"/>
      <c r="T225" s="459"/>
      <c r="U225" s="459"/>
      <c r="V225" s="459"/>
      <c r="W225" s="459"/>
      <c r="X225" s="459"/>
      <c r="Y225" s="459"/>
      <c r="Z225" s="459"/>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10" t="s">
        <v>29</v>
      </c>
      <c r="H226" s="346"/>
      <c r="I226" s="346"/>
      <c r="J226" s="346"/>
      <c r="K226" s="346"/>
      <c r="L226" s="346"/>
      <c r="M226" s="346"/>
      <c r="N226" s="346"/>
      <c r="O226" s="346"/>
      <c r="P226" s="415"/>
      <c r="Q226" s="437" t="s">
        <v>402</v>
      </c>
      <c r="R226" s="346"/>
      <c r="S226" s="346"/>
      <c r="T226" s="346"/>
      <c r="U226" s="346"/>
      <c r="V226" s="346"/>
      <c r="W226" s="346"/>
      <c r="X226" s="346"/>
      <c r="Y226" s="346"/>
      <c r="Z226" s="346"/>
      <c r="AA226" s="346"/>
      <c r="AB226" s="605" t="s">
        <v>404</v>
      </c>
      <c r="AC226" s="346"/>
      <c r="AD226" s="415"/>
      <c r="AE226" s="676" t="s">
        <v>328</v>
      </c>
      <c r="AF226" s="696"/>
      <c r="AG226" s="696"/>
      <c r="AH226" s="696"/>
      <c r="AI226" s="696"/>
      <c r="AJ226" s="696"/>
      <c r="AK226" s="696"/>
      <c r="AL226" s="696"/>
      <c r="AM226" s="696"/>
      <c r="AN226" s="696"/>
      <c r="AO226" s="696"/>
      <c r="AP226" s="696"/>
      <c r="AQ226" s="696"/>
      <c r="AR226" s="696"/>
      <c r="AS226" s="696"/>
      <c r="AT226" s="696"/>
      <c r="AU226" s="696"/>
      <c r="AV226" s="696"/>
      <c r="AW226" s="696"/>
      <c r="AX226" s="811"/>
      <c r="AY226">
        <f>COUNTA($G$228)</f>
        <v>0</v>
      </c>
    </row>
    <row r="227" spans="1:51" ht="22.5" hidden="1" customHeight="1">
      <c r="A227" s="38"/>
      <c r="B227" s="107"/>
      <c r="C227" s="143"/>
      <c r="D227" s="107"/>
      <c r="E227" s="143"/>
      <c r="F227" s="235"/>
      <c r="G227" s="309"/>
      <c r="H227" s="347"/>
      <c r="I227" s="347"/>
      <c r="J227" s="347"/>
      <c r="K227" s="347"/>
      <c r="L227" s="347"/>
      <c r="M227" s="347"/>
      <c r="N227" s="347"/>
      <c r="O227" s="347"/>
      <c r="P227" s="416"/>
      <c r="Q227" s="438"/>
      <c r="R227" s="347"/>
      <c r="S227" s="347"/>
      <c r="T227" s="347"/>
      <c r="U227" s="347"/>
      <c r="V227" s="347"/>
      <c r="W227" s="347"/>
      <c r="X227" s="347"/>
      <c r="Y227" s="347"/>
      <c r="Z227" s="347"/>
      <c r="AA227" s="347"/>
      <c r="AB227" s="606"/>
      <c r="AC227" s="347"/>
      <c r="AD227" s="416"/>
      <c r="AE227" s="677"/>
      <c r="AF227" s="697"/>
      <c r="AG227" s="697"/>
      <c r="AH227" s="697"/>
      <c r="AI227" s="697"/>
      <c r="AJ227" s="697"/>
      <c r="AK227" s="697"/>
      <c r="AL227" s="697"/>
      <c r="AM227" s="697"/>
      <c r="AN227" s="697"/>
      <c r="AO227" s="697"/>
      <c r="AP227" s="697"/>
      <c r="AQ227" s="697"/>
      <c r="AR227" s="697"/>
      <c r="AS227" s="697"/>
      <c r="AT227" s="697"/>
      <c r="AU227" s="697"/>
      <c r="AV227" s="697"/>
      <c r="AW227" s="697"/>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3"/>
      <c r="R228" s="457"/>
      <c r="S228" s="457"/>
      <c r="T228" s="457"/>
      <c r="U228" s="457"/>
      <c r="V228" s="457"/>
      <c r="W228" s="457"/>
      <c r="X228" s="457"/>
      <c r="Y228" s="457"/>
      <c r="Z228" s="457"/>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4"/>
      <c r="R229" s="458"/>
      <c r="S229" s="458"/>
      <c r="T229" s="458"/>
      <c r="U229" s="458"/>
      <c r="V229" s="458"/>
      <c r="W229" s="458"/>
      <c r="X229" s="458"/>
      <c r="Y229" s="458"/>
      <c r="Z229" s="458"/>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4"/>
      <c r="R230" s="458"/>
      <c r="S230" s="458"/>
      <c r="T230" s="458"/>
      <c r="U230" s="458"/>
      <c r="V230" s="458"/>
      <c r="W230" s="458"/>
      <c r="X230" s="458"/>
      <c r="Y230" s="458"/>
      <c r="Z230" s="458"/>
      <c r="AA230" s="578"/>
      <c r="AB230" s="608"/>
      <c r="AC230" s="624"/>
      <c r="AD230" s="624"/>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4"/>
      <c r="R231" s="458"/>
      <c r="S231" s="458"/>
      <c r="T231" s="458"/>
      <c r="U231" s="458"/>
      <c r="V231" s="458"/>
      <c r="W231" s="458"/>
      <c r="X231" s="458"/>
      <c r="Y231" s="458"/>
      <c r="Z231" s="458"/>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5"/>
      <c r="R232" s="459"/>
      <c r="S232" s="459"/>
      <c r="T232" s="459"/>
      <c r="U232" s="459"/>
      <c r="V232" s="459"/>
      <c r="W232" s="459"/>
      <c r="X232" s="459"/>
      <c r="Y232" s="459"/>
      <c r="Z232" s="459"/>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10" t="s">
        <v>29</v>
      </c>
      <c r="H233" s="346"/>
      <c r="I233" s="346"/>
      <c r="J233" s="346"/>
      <c r="K233" s="346"/>
      <c r="L233" s="346"/>
      <c r="M233" s="346"/>
      <c r="N233" s="346"/>
      <c r="O233" s="346"/>
      <c r="P233" s="415"/>
      <c r="Q233" s="437" t="s">
        <v>402</v>
      </c>
      <c r="R233" s="346"/>
      <c r="S233" s="346"/>
      <c r="T233" s="346"/>
      <c r="U233" s="346"/>
      <c r="V233" s="346"/>
      <c r="W233" s="346"/>
      <c r="X233" s="346"/>
      <c r="Y233" s="346"/>
      <c r="Z233" s="346"/>
      <c r="AA233" s="346"/>
      <c r="AB233" s="605" t="s">
        <v>404</v>
      </c>
      <c r="AC233" s="346"/>
      <c r="AD233" s="415"/>
      <c r="AE233" s="676" t="s">
        <v>328</v>
      </c>
      <c r="AF233" s="696"/>
      <c r="AG233" s="696"/>
      <c r="AH233" s="696"/>
      <c r="AI233" s="696"/>
      <c r="AJ233" s="696"/>
      <c r="AK233" s="696"/>
      <c r="AL233" s="696"/>
      <c r="AM233" s="696"/>
      <c r="AN233" s="696"/>
      <c r="AO233" s="696"/>
      <c r="AP233" s="696"/>
      <c r="AQ233" s="696"/>
      <c r="AR233" s="696"/>
      <c r="AS233" s="696"/>
      <c r="AT233" s="696"/>
      <c r="AU233" s="696"/>
      <c r="AV233" s="696"/>
      <c r="AW233" s="696"/>
      <c r="AX233" s="811"/>
      <c r="AY233">
        <f>COUNTA($G$235)</f>
        <v>0</v>
      </c>
    </row>
    <row r="234" spans="1:51" ht="22.5" hidden="1" customHeight="1">
      <c r="A234" s="38"/>
      <c r="B234" s="107"/>
      <c r="C234" s="143"/>
      <c r="D234" s="107"/>
      <c r="E234" s="143"/>
      <c r="F234" s="235"/>
      <c r="G234" s="309"/>
      <c r="H234" s="347"/>
      <c r="I234" s="347"/>
      <c r="J234" s="347"/>
      <c r="K234" s="347"/>
      <c r="L234" s="347"/>
      <c r="M234" s="347"/>
      <c r="N234" s="347"/>
      <c r="O234" s="347"/>
      <c r="P234" s="416"/>
      <c r="Q234" s="438"/>
      <c r="R234" s="347"/>
      <c r="S234" s="347"/>
      <c r="T234" s="347"/>
      <c r="U234" s="347"/>
      <c r="V234" s="347"/>
      <c r="W234" s="347"/>
      <c r="X234" s="347"/>
      <c r="Y234" s="347"/>
      <c r="Z234" s="347"/>
      <c r="AA234" s="347"/>
      <c r="AB234" s="606"/>
      <c r="AC234" s="347"/>
      <c r="AD234" s="416"/>
      <c r="AE234" s="677"/>
      <c r="AF234" s="697"/>
      <c r="AG234" s="697"/>
      <c r="AH234" s="697"/>
      <c r="AI234" s="697"/>
      <c r="AJ234" s="697"/>
      <c r="AK234" s="697"/>
      <c r="AL234" s="697"/>
      <c r="AM234" s="697"/>
      <c r="AN234" s="697"/>
      <c r="AO234" s="697"/>
      <c r="AP234" s="697"/>
      <c r="AQ234" s="697"/>
      <c r="AR234" s="697"/>
      <c r="AS234" s="697"/>
      <c r="AT234" s="697"/>
      <c r="AU234" s="697"/>
      <c r="AV234" s="697"/>
      <c r="AW234" s="697"/>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3"/>
      <c r="R235" s="457"/>
      <c r="S235" s="457"/>
      <c r="T235" s="457"/>
      <c r="U235" s="457"/>
      <c r="V235" s="457"/>
      <c r="W235" s="457"/>
      <c r="X235" s="457"/>
      <c r="Y235" s="457"/>
      <c r="Z235" s="457"/>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4"/>
      <c r="R236" s="458"/>
      <c r="S236" s="458"/>
      <c r="T236" s="458"/>
      <c r="U236" s="458"/>
      <c r="V236" s="458"/>
      <c r="W236" s="458"/>
      <c r="X236" s="458"/>
      <c r="Y236" s="458"/>
      <c r="Z236" s="458"/>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4"/>
      <c r="R237" s="458"/>
      <c r="S237" s="458"/>
      <c r="T237" s="458"/>
      <c r="U237" s="458"/>
      <c r="V237" s="458"/>
      <c r="W237" s="458"/>
      <c r="X237" s="458"/>
      <c r="Y237" s="458"/>
      <c r="Z237" s="458"/>
      <c r="AA237" s="578"/>
      <c r="AB237" s="608"/>
      <c r="AC237" s="624"/>
      <c r="AD237" s="624"/>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4"/>
      <c r="R238" s="458"/>
      <c r="S238" s="458"/>
      <c r="T238" s="458"/>
      <c r="U238" s="458"/>
      <c r="V238" s="458"/>
      <c r="W238" s="458"/>
      <c r="X238" s="458"/>
      <c r="Y238" s="458"/>
      <c r="Z238" s="458"/>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5"/>
      <c r="R239" s="459"/>
      <c r="S239" s="459"/>
      <c r="T239" s="459"/>
      <c r="U239" s="459"/>
      <c r="V239" s="459"/>
      <c r="W239" s="459"/>
      <c r="X239" s="459"/>
      <c r="Y239" s="459"/>
      <c r="Z239" s="459"/>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10" t="s">
        <v>29</v>
      </c>
      <c r="H240" s="346"/>
      <c r="I240" s="346"/>
      <c r="J240" s="346"/>
      <c r="K240" s="346"/>
      <c r="L240" s="346"/>
      <c r="M240" s="346"/>
      <c r="N240" s="346"/>
      <c r="O240" s="346"/>
      <c r="P240" s="415"/>
      <c r="Q240" s="437" t="s">
        <v>402</v>
      </c>
      <c r="R240" s="346"/>
      <c r="S240" s="346"/>
      <c r="T240" s="346"/>
      <c r="U240" s="346"/>
      <c r="V240" s="346"/>
      <c r="W240" s="346"/>
      <c r="X240" s="346"/>
      <c r="Y240" s="346"/>
      <c r="Z240" s="346"/>
      <c r="AA240" s="346"/>
      <c r="AB240" s="605" t="s">
        <v>404</v>
      </c>
      <c r="AC240" s="346"/>
      <c r="AD240" s="415"/>
      <c r="AE240" s="676" t="s">
        <v>328</v>
      </c>
      <c r="AF240" s="696"/>
      <c r="AG240" s="696"/>
      <c r="AH240" s="696"/>
      <c r="AI240" s="696"/>
      <c r="AJ240" s="696"/>
      <c r="AK240" s="696"/>
      <c r="AL240" s="696"/>
      <c r="AM240" s="696"/>
      <c r="AN240" s="696"/>
      <c r="AO240" s="696"/>
      <c r="AP240" s="696"/>
      <c r="AQ240" s="696"/>
      <c r="AR240" s="696"/>
      <c r="AS240" s="696"/>
      <c r="AT240" s="696"/>
      <c r="AU240" s="696"/>
      <c r="AV240" s="696"/>
      <c r="AW240" s="696"/>
      <c r="AX240" s="811"/>
      <c r="AY240">
        <f>COUNTA($G$242)</f>
        <v>0</v>
      </c>
    </row>
    <row r="241" spans="1:51" ht="22.5" hidden="1" customHeight="1">
      <c r="A241" s="38"/>
      <c r="B241" s="107"/>
      <c r="C241" s="143"/>
      <c r="D241" s="107"/>
      <c r="E241" s="143"/>
      <c r="F241" s="235"/>
      <c r="G241" s="309"/>
      <c r="H241" s="347"/>
      <c r="I241" s="347"/>
      <c r="J241" s="347"/>
      <c r="K241" s="347"/>
      <c r="L241" s="347"/>
      <c r="M241" s="347"/>
      <c r="N241" s="347"/>
      <c r="O241" s="347"/>
      <c r="P241" s="416"/>
      <c r="Q241" s="438"/>
      <c r="R241" s="347"/>
      <c r="S241" s="347"/>
      <c r="T241" s="347"/>
      <c r="U241" s="347"/>
      <c r="V241" s="347"/>
      <c r="W241" s="347"/>
      <c r="X241" s="347"/>
      <c r="Y241" s="347"/>
      <c r="Z241" s="347"/>
      <c r="AA241" s="347"/>
      <c r="AB241" s="606"/>
      <c r="AC241" s="347"/>
      <c r="AD241" s="416"/>
      <c r="AE241" s="677"/>
      <c r="AF241" s="697"/>
      <c r="AG241" s="697"/>
      <c r="AH241" s="697"/>
      <c r="AI241" s="697"/>
      <c r="AJ241" s="697"/>
      <c r="AK241" s="697"/>
      <c r="AL241" s="697"/>
      <c r="AM241" s="697"/>
      <c r="AN241" s="697"/>
      <c r="AO241" s="697"/>
      <c r="AP241" s="697"/>
      <c r="AQ241" s="697"/>
      <c r="AR241" s="697"/>
      <c r="AS241" s="697"/>
      <c r="AT241" s="697"/>
      <c r="AU241" s="697"/>
      <c r="AV241" s="697"/>
      <c r="AW241" s="697"/>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3"/>
      <c r="R242" s="457"/>
      <c r="S242" s="457"/>
      <c r="T242" s="457"/>
      <c r="U242" s="457"/>
      <c r="V242" s="457"/>
      <c r="W242" s="457"/>
      <c r="X242" s="457"/>
      <c r="Y242" s="457"/>
      <c r="Z242" s="457"/>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4"/>
      <c r="R243" s="458"/>
      <c r="S243" s="458"/>
      <c r="T243" s="458"/>
      <c r="U243" s="458"/>
      <c r="V243" s="458"/>
      <c r="W243" s="458"/>
      <c r="X243" s="458"/>
      <c r="Y243" s="458"/>
      <c r="Z243" s="458"/>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4"/>
      <c r="R244" s="458"/>
      <c r="S244" s="458"/>
      <c r="T244" s="458"/>
      <c r="U244" s="458"/>
      <c r="V244" s="458"/>
      <c r="W244" s="458"/>
      <c r="X244" s="458"/>
      <c r="Y244" s="458"/>
      <c r="Z244" s="458"/>
      <c r="AA244" s="578"/>
      <c r="AB244" s="608"/>
      <c r="AC244" s="624"/>
      <c r="AD244" s="624"/>
      <c r="AE244" s="678" t="s">
        <v>329</v>
      </c>
      <c r="AF244" s="678"/>
      <c r="AG244" s="678"/>
      <c r="AH244" s="678"/>
      <c r="AI244" s="678"/>
      <c r="AJ244" s="678"/>
      <c r="AK244" s="678"/>
      <c r="AL244" s="678"/>
      <c r="AM244" s="678"/>
      <c r="AN244" s="678"/>
      <c r="AO244" s="678"/>
      <c r="AP244" s="678"/>
      <c r="AQ244" s="678"/>
      <c r="AR244" s="678"/>
      <c r="AS244" s="678"/>
      <c r="AT244" s="678"/>
      <c r="AU244" s="678"/>
      <c r="AV244" s="678"/>
      <c r="AW244" s="678"/>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4"/>
      <c r="R245" s="458"/>
      <c r="S245" s="458"/>
      <c r="T245" s="458"/>
      <c r="U245" s="458"/>
      <c r="V245" s="458"/>
      <c r="W245" s="458"/>
      <c r="X245" s="458"/>
      <c r="Y245" s="458"/>
      <c r="Z245" s="458"/>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5"/>
      <c r="R246" s="459"/>
      <c r="S246" s="459"/>
      <c r="T246" s="459"/>
      <c r="U246" s="459"/>
      <c r="V246" s="459"/>
      <c r="W246" s="459"/>
      <c r="X246" s="459"/>
      <c r="Y246" s="459"/>
      <c r="Z246" s="459"/>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347</v>
      </c>
      <c r="F250" s="232"/>
      <c r="G250" s="30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840"/>
      <c r="AY250">
        <f>COUNTA($G$250)</f>
        <v>0</v>
      </c>
    </row>
    <row r="251" spans="1:51" ht="45" hidden="1" customHeight="1">
      <c r="A251" s="38"/>
      <c r="B251" s="107"/>
      <c r="C251" s="143"/>
      <c r="D251" s="107"/>
      <c r="E251" s="189" t="s">
        <v>345</v>
      </c>
      <c r="F251" s="233"/>
      <c r="G251" s="29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841"/>
      <c r="AY251">
        <f>$AY$250</f>
        <v>0</v>
      </c>
    </row>
    <row r="252" spans="1:51" ht="18.75" hidden="1" customHeight="1">
      <c r="A252" s="38"/>
      <c r="B252" s="107"/>
      <c r="C252" s="143"/>
      <c r="D252" s="107"/>
      <c r="E252" s="145" t="s">
        <v>302</v>
      </c>
      <c r="F252" s="234"/>
      <c r="G252" s="308" t="s">
        <v>322</v>
      </c>
      <c r="H252" s="356"/>
      <c r="I252" s="356"/>
      <c r="J252" s="356"/>
      <c r="K252" s="356"/>
      <c r="L252" s="356"/>
      <c r="M252" s="356"/>
      <c r="N252" s="356"/>
      <c r="O252" s="356"/>
      <c r="P252" s="356"/>
      <c r="Q252" s="356"/>
      <c r="R252" s="356"/>
      <c r="S252" s="356"/>
      <c r="T252" s="356"/>
      <c r="U252" s="356"/>
      <c r="V252" s="356"/>
      <c r="W252" s="356"/>
      <c r="X252" s="497"/>
      <c r="Y252" s="513"/>
      <c r="Z252" s="540"/>
      <c r="AA252" s="561"/>
      <c r="AB252" s="602" t="s">
        <v>41</v>
      </c>
      <c r="AC252" s="356"/>
      <c r="AD252" s="497"/>
      <c r="AE252" s="437" t="s">
        <v>420</v>
      </c>
      <c r="AF252" s="346"/>
      <c r="AG252" s="346"/>
      <c r="AH252" s="415"/>
      <c r="AI252" s="437" t="s">
        <v>76</v>
      </c>
      <c r="AJ252" s="346"/>
      <c r="AK252" s="346"/>
      <c r="AL252" s="415"/>
      <c r="AM252" s="437" t="s">
        <v>180</v>
      </c>
      <c r="AN252" s="346"/>
      <c r="AO252" s="346"/>
      <c r="AP252" s="415"/>
      <c r="AQ252" s="602" t="s">
        <v>306</v>
      </c>
      <c r="AR252" s="356"/>
      <c r="AS252" s="356"/>
      <c r="AT252" s="497"/>
      <c r="AU252" s="780" t="s">
        <v>326</v>
      </c>
      <c r="AV252" s="780"/>
      <c r="AW252" s="780"/>
      <c r="AX252" s="829"/>
      <c r="AY252">
        <f>COUNTA($G$254)</f>
        <v>0</v>
      </c>
    </row>
    <row r="253" spans="1:51" ht="18.75" hidden="1" customHeight="1">
      <c r="A253" s="38"/>
      <c r="B253" s="107"/>
      <c r="C253" s="143"/>
      <c r="D253" s="107"/>
      <c r="E253" s="143"/>
      <c r="F253" s="235"/>
      <c r="G253" s="309"/>
      <c r="H253" s="347"/>
      <c r="I253" s="347"/>
      <c r="J253" s="347"/>
      <c r="K253" s="347"/>
      <c r="L253" s="347"/>
      <c r="M253" s="347"/>
      <c r="N253" s="347"/>
      <c r="O253" s="347"/>
      <c r="P253" s="347"/>
      <c r="Q253" s="347"/>
      <c r="R253" s="347"/>
      <c r="S253" s="347"/>
      <c r="T253" s="347"/>
      <c r="U253" s="347"/>
      <c r="V253" s="347"/>
      <c r="W253" s="347"/>
      <c r="X253" s="416"/>
      <c r="Y253" s="516"/>
      <c r="Z253" s="541"/>
      <c r="AA253" s="564"/>
      <c r="AB253" s="438"/>
      <c r="AC253" s="347"/>
      <c r="AD253" s="416"/>
      <c r="AE253" s="438"/>
      <c r="AF253" s="347"/>
      <c r="AG253" s="347"/>
      <c r="AH253" s="416"/>
      <c r="AI253" s="438"/>
      <c r="AJ253" s="347"/>
      <c r="AK253" s="347"/>
      <c r="AL253" s="416"/>
      <c r="AM253" s="438"/>
      <c r="AN253" s="347"/>
      <c r="AO253" s="347"/>
      <c r="AP253" s="416"/>
      <c r="AQ253" s="755"/>
      <c r="AR253" s="767"/>
      <c r="AS253" s="347" t="s">
        <v>307</v>
      </c>
      <c r="AT253" s="416"/>
      <c r="AU253" s="680"/>
      <c r="AV253" s="680"/>
      <c r="AW253" s="347" t="s">
        <v>285</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4" t="s">
        <v>323</v>
      </c>
      <c r="Z254" s="511"/>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92</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30"/>
      <c r="AY255">
        <f>$AY$252</f>
        <v>0</v>
      </c>
    </row>
    <row r="256" spans="1:51" ht="18.75" hidden="1" customHeight="1">
      <c r="A256" s="38"/>
      <c r="B256" s="107"/>
      <c r="C256" s="143"/>
      <c r="D256" s="107"/>
      <c r="E256" s="143"/>
      <c r="F256" s="235"/>
      <c r="G256" s="308" t="s">
        <v>322</v>
      </c>
      <c r="H256" s="356"/>
      <c r="I256" s="356"/>
      <c r="J256" s="356"/>
      <c r="K256" s="356"/>
      <c r="L256" s="356"/>
      <c r="M256" s="356"/>
      <c r="N256" s="356"/>
      <c r="O256" s="356"/>
      <c r="P256" s="356"/>
      <c r="Q256" s="356"/>
      <c r="R256" s="356"/>
      <c r="S256" s="356"/>
      <c r="T256" s="356"/>
      <c r="U256" s="356"/>
      <c r="V256" s="356"/>
      <c r="W256" s="356"/>
      <c r="X256" s="497"/>
      <c r="Y256" s="513"/>
      <c r="Z256" s="540"/>
      <c r="AA256" s="561"/>
      <c r="AB256" s="602" t="s">
        <v>41</v>
      </c>
      <c r="AC256" s="356"/>
      <c r="AD256" s="497"/>
      <c r="AE256" s="437" t="s">
        <v>420</v>
      </c>
      <c r="AF256" s="346"/>
      <c r="AG256" s="346"/>
      <c r="AH256" s="415"/>
      <c r="AI256" s="437" t="s">
        <v>76</v>
      </c>
      <c r="AJ256" s="346"/>
      <c r="AK256" s="346"/>
      <c r="AL256" s="415"/>
      <c r="AM256" s="437" t="s">
        <v>180</v>
      </c>
      <c r="AN256" s="346"/>
      <c r="AO256" s="346"/>
      <c r="AP256" s="415"/>
      <c r="AQ256" s="602" t="s">
        <v>306</v>
      </c>
      <c r="AR256" s="356"/>
      <c r="AS256" s="356"/>
      <c r="AT256" s="497"/>
      <c r="AU256" s="780" t="s">
        <v>326</v>
      </c>
      <c r="AV256" s="780"/>
      <c r="AW256" s="780"/>
      <c r="AX256" s="829"/>
      <c r="AY256">
        <f>COUNTA($G$258)</f>
        <v>0</v>
      </c>
    </row>
    <row r="257" spans="1:51" ht="18.75" hidden="1" customHeight="1">
      <c r="A257" s="38"/>
      <c r="B257" s="107"/>
      <c r="C257" s="143"/>
      <c r="D257" s="107"/>
      <c r="E257" s="143"/>
      <c r="F257" s="235"/>
      <c r="G257" s="309"/>
      <c r="H257" s="347"/>
      <c r="I257" s="347"/>
      <c r="J257" s="347"/>
      <c r="K257" s="347"/>
      <c r="L257" s="347"/>
      <c r="M257" s="347"/>
      <c r="N257" s="347"/>
      <c r="O257" s="347"/>
      <c r="P257" s="347"/>
      <c r="Q257" s="347"/>
      <c r="R257" s="347"/>
      <c r="S257" s="347"/>
      <c r="T257" s="347"/>
      <c r="U257" s="347"/>
      <c r="V257" s="347"/>
      <c r="W257" s="347"/>
      <c r="X257" s="416"/>
      <c r="Y257" s="516"/>
      <c r="Z257" s="541"/>
      <c r="AA257" s="564"/>
      <c r="AB257" s="438"/>
      <c r="AC257" s="347"/>
      <c r="AD257" s="416"/>
      <c r="AE257" s="438"/>
      <c r="AF257" s="347"/>
      <c r="AG257" s="347"/>
      <c r="AH257" s="416"/>
      <c r="AI257" s="438"/>
      <c r="AJ257" s="347"/>
      <c r="AK257" s="347"/>
      <c r="AL257" s="416"/>
      <c r="AM257" s="438"/>
      <c r="AN257" s="347"/>
      <c r="AO257" s="347"/>
      <c r="AP257" s="416"/>
      <c r="AQ257" s="755"/>
      <c r="AR257" s="767"/>
      <c r="AS257" s="347" t="s">
        <v>307</v>
      </c>
      <c r="AT257" s="416"/>
      <c r="AU257" s="680"/>
      <c r="AV257" s="680"/>
      <c r="AW257" s="347" t="s">
        <v>285</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4" t="s">
        <v>323</v>
      </c>
      <c r="Z258" s="511"/>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92</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30"/>
      <c r="AY259">
        <f>$AY$256</f>
        <v>0</v>
      </c>
    </row>
    <row r="260" spans="1:51" ht="18.75" hidden="1" customHeight="1">
      <c r="A260" s="38"/>
      <c r="B260" s="107"/>
      <c r="C260" s="143"/>
      <c r="D260" s="107"/>
      <c r="E260" s="143"/>
      <c r="F260" s="235"/>
      <c r="G260" s="308" t="s">
        <v>322</v>
      </c>
      <c r="H260" s="356"/>
      <c r="I260" s="356"/>
      <c r="J260" s="356"/>
      <c r="K260" s="356"/>
      <c r="L260" s="356"/>
      <c r="M260" s="356"/>
      <c r="N260" s="356"/>
      <c r="O260" s="356"/>
      <c r="P260" s="356"/>
      <c r="Q260" s="356"/>
      <c r="R260" s="356"/>
      <c r="S260" s="356"/>
      <c r="T260" s="356"/>
      <c r="U260" s="356"/>
      <c r="V260" s="356"/>
      <c r="W260" s="356"/>
      <c r="X260" s="497"/>
      <c r="Y260" s="513"/>
      <c r="Z260" s="540"/>
      <c r="AA260" s="561"/>
      <c r="AB260" s="602" t="s">
        <v>41</v>
      </c>
      <c r="AC260" s="356"/>
      <c r="AD260" s="497"/>
      <c r="AE260" s="437" t="s">
        <v>420</v>
      </c>
      <c r="AF260" s="346"/>
      <c r="AG260" s="346"/>
      <c r="AH260" s="415"/>
      <c r="AI260" s="437" t="s">
        <v>76</v>
      </c>
      <c r="AJ260" s="346"/>
      <c r="AK260" s="346"/>
      <c r="AL260" s="415"/>
      <c r="AM260" s="437" t="s">
        <v>180</v>
      </c>
      <c r="AN260" s="346"/>
      <c r="AO260" s="346"/>
      <c r="AP260" s="415"/>
      <c r="AQ260" s="602" t="s">
        <v>306</v>
      </c>
      <c r="AR260" s="356"/>
      <c r="AS260" s="356"/>
      <c r="AT260" s="497"/>
      <c r="AU260" s="780" t="s">
        <v>326</v>
      </c>
      <c r="AV260" s="780"/>
      <c r="AW260" s="780"/>
      <c r="AX260" s="829"/>
      <c r="AY260">
        <f>COUNTA($G$262)</f>
        <v>0</v>
      </c>
    </row>
    <row r="261" spans="1:51" ht="18.75" hidden="1" customHeight="1">
      <c r="A261" s="38"/>
      <c r="B261" s="107"/>
      <c r="C261" s="143"/>
      <c r="D261" s="107"/>
      <c r="E261" s="143"/>
      <c r="F261" s="235"/>
      <c r="G261" s="309"/>
      <c r="H261" s="347"/>
      <c r="I261" s="347"/>
      <c r="J261" s="347"/>
      <c r="K261" s="347"/>
      <c r="L261" s="347"/>
      <c r="M261" s="347"/>
      <c r="N261" s="347"/>
      <c r="O261" s="347"/>
      <c r="P261" s="347"/>
      <c r="Q261" s="347"/>
      <c r="R261" s="347"/>
      <c r="S261" s="347"/>
      <c r="T261" s="347"/>
      <c r="U261" s="347"/>
      <c r="V261" s="347"/>
      <c r="W261" s="347"/>
      <c r="X261" s="416"/>
      <c r="Y261" s="516"/>
      <c r="Z261" s="541"/>
      <c r="AA261" s="564"/>
      <c r="AB261" s="438"/>
      <c r="AC261" s="347"/>
      <c r="AD261" s="416"/>
      <c r="AE261" s="438"/>
      <c r="AF261" s="347"/>
      <c r="AG261" s="347"/>
      <c r="AH261" s="416"/>
      <c r="AI261" s="438"/>
      <c r="AJ261" s="347"/>
      <c r="AK261" s="347"/>
      <c r="AL261" s="416"/>
      <c r="AM261" s="438"/>
      <c r="AN261" s="347"/>
      <c r="AO261" s="347"/>
      <c r="AP261" s="416"/>
      <c r="AQ261" s="755"/>
      <c r="AR261" s="767"/>
      <c r="AS261" s="347" t="s">
        <v>307</v>
      </c>
      <c r="AT261" s="416"/>
      <c r="AU261" s="680"/>
      <c r="AV261" s="680"/>
      <c r="AW261" s="347" t="s">
        <v>285</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4" t="s">
        <v>323</v>
      </c>
      <c r="Z262" s="511"/>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92</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30"/>
      <c r="AY263">
        <f>$AY$260</f>
        <v>0</v>
      </c>
    </row>
    <row r="264" spans="1:51" ht="18.75" hidden="1" customHeight="1">
      <c r="A264" s="38"/>
      <c r="B264" s="107"/>
      <c r="C264" s="143"/>
      <c r="D264" s="107"/>
      <c r="E264" s="143"/>
      <c r="F264" s="235"/>
      <c r="G264" s="310" t="s">
        <v>322</v>
      </c>
      <c r="H264" s="346"/>
      <c r="I264" s="346"/>
      <c r="J264" s="346"/>
      <c r="K264" s="346"/>
      <c r="L264" s="346"/>
      <c r="M264" s="346"/>
      <c r="N264" s="346"/>
      <c r="O264" s="346"/>
      <c r="P264" s="346"/>
      <c r="Q264" s="346"/>
      <c r="R264" s="346"/>
      <c r="S264" s="346"/>
      <c r="T264" s="346"/>
      <c r="U264" s="346"/>
      <c r="V264" s="346"/>
      <c r="W264" s="346"/>
      <c r="X264" s="415"/>
      <c r="Y264" s="516"/>
      <c r="Z264" s="541"/>
      <c r="AA264" s="564"/>
      <c r="AB264" s="437" t="s">
        <v>41</v>
      </c>
      <c r="AC264" s="346"/>
      <c r="AD264" s="415"/>
      <c r="AE264" s="437" t="s">
        <v>420</v>
      </c>
      <c r="AF264" s="346"/>
      <c r="AG264" s="346"/>
      <c r="AH264" s="415"/>
      <c r="AI264" s="437" t="s">
        <v>76</v>
      </c>
      <c r="AJ264" s="346"/>
      <c r="AK264" s="346"/>
      <c r="AL264" s="415"/>
      <c r="AM264" s="437" t="s">
        <v>180</v>
      </c>
      <c r="AN264" s="346"/>
      <c r="AO264" s="346"/>
      <c r="AP264" s="415"/>
      <c r="AQ264" s="437" t="s">
        <v>306</v>
      </c>
      <c r="AR264" s="346"/>
      <c r="AS264" s="346"/>
      <c r="AT264" s="415"/>
      <c r="AU264" s="696" t="s">
        <v>326</v>
      </c>
      <c r="AV264" s="696"/>
      <c r="AW264" s="696"/>
      <c r="AX264" s="811"/>
      <c r="AY264">
        <f>COUNTA($G$266)</f>
        <v>0</v>
      </c>
    </row>
    <row r="265" spans="1:51" ht="18.75" hidden="1" customHeight="1">
      <c r="A265" s="38"/>
      <c r="B265" s="107"/>
      <c r="C265" s="143"/>
      <c r="D265" s="107"/>
      <c r="E265" s="143"/>
      <c r="F265" s="235"/>
      <c r="G265" s="309"/>
      <c r="H265" s="347"/>
      <c r="I265" s="347"/>
      <c r="J265" s="347"/>
      <c r="K265" s="347"/>
      <c r="L265" s="347"/>
      <c r="M265" s="347"/>
      <c r="N265" s="347"/>
      <c r="O265" s="347"/>
      <c r="P265" s="347"/>
      <c r="Q265" s="347"/>
      <c r="R265" s="347"/>
      <c r="S265" s="347"/>
      <c r="T265" s="347"/>
      <c r="U265" s="347"/>
      <c r="V265" s="347"/>
      <c r="W265" s="347"/>
      <c r="X265" s="416"/>
      <c r="Y265" s="516"/>
      <c r="Z265" s="541"/>
      <c r="AA265" s="564"/>
      <c r="AB265" s="438"/>
      <c r="AC265" s="347"/>
      <c r="AD265" s="416"/>
      <c r="AE265" s="438"/>
      <c r="AF265" s="347"/>
      <c r="AG265" s="347"/>
      <c r="AH265" s="416"/>
      <c r="AI265" s="438"/>
      <c r="AJ265" s="347"/>
      <c r="AK265" s="347"/>
      <c r="AL265" s="416"/>
      <c r="AM265" s="438"/>
      <c r="AN265" s="347"/>
      <c r="AO265" s="347"/>
      <c r="AP265" s="416"/>
      <c r="AQ265" s="755"/>
      <c r="AR265" s="767"/>
      <c r="AS265" s="347" t="s">
        <v>307</v>
      </c>
      <c r="AT265" s="416"/>
      <c r="AU265" s="680"/>
      <c r="AV265" s="680"/>
      <c r="AW265" s="347" t="s">
        <v>285</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4" t="s">
        <v>323</v>
      </c>
      <c r="Z266" s="511"/>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92</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30"/>
      <c r="AY267">
        <f>$AY$264</f>
        <v>0</v>
      </c>
    </row>
    <row r="268" spans="1:51" ht="18.75" hidden="1" customHeight="1">
      <c r="A268" s="38"/>
      <c r="B268" s="107"/>
      <c r="C268" s="143"/>
      <c r="D268" s="107"/>
      <c r="E268" s="143"/>
      <c r="F268" s="235"/>
      <c r="G268" s="308" t="s">
        <v>322</v>
      </c>
      <c r="H268" s="356"/>
      <c r="I268" s="356"/>
      <c r="J268" s="356"/>
      <c r="K268" s="356"/>
      <c r="L268" s="356"/>
      <c r="M268" s="356"/>
      <c r="N268" s="356"/>
      <c r="O268" s="356"/>
      <c r="P268" s="356"/>
      <c r="Q268" s="356"/>
      <c r="R268" s="356"/>
      <c r="S268" s="356"/>
      <c r="T268" s="356"/>
      <c r="U268" s="356"/>
      <c r="V268" s="356"/>
      <c r="W268" s="356"/>
      <c r="X268" s="497"/>
      <c r="Y268" s="513"/>
      <c r="Z268" s="540"/>
      <c r="AA268" s="561"/>
      <c r="AB268" s="602" t="s">
        <v>41</v>
      </c>
      <c r="AC268" s="356"/>
      <c r="AD268" s="497"/>
      <c r="AE268" s="437" t="s">
        <v>420</v>
      </c>
      <c r="AF268" s="346"/>
      <c r="AG268" s="346"/>
      <c r="AH268" s="415"/>
      <c r="AI268" s="437" t="s">
        <v>76</v>
      </c>
      <c r="AJ268" s="346"/>
      <c r="AK268" s="346"/>
      <c r="AL268" s="415"/>
      <c r="AM268" s="437" t="s">
        <v>180</v>
      </c>
      <c r="AN268" s="346"/>
      <c r="AO268" s="346"/>
      <c r="AP268" s="415"/>
      <c r="AQ268" s="602" t="s">
        <v>306</v>
      </c>
      <c r="AR268" s="356"/>
      <c r="AS268" s="356"/>
      <c r="AT268" s="497"/>
      <c r="AU268" s="780" t="s">
        <v>326</v>
      </c>
      <c r="AV268" s="780"/>
      <c r="AW268" s="780"/>
      <c r="AX268" s="829"/>
      <c r="AY268">
        <f>COUNTA($G$270)</f>
        <v>0</v>
      </c>
    </row>
    <row r="269" spans="1:51" ht="18.75" hidden="1" customHeight="1">
      <c r="A269" s="38"/>
      <c r="B269" s="107"/>
      <c r="C269" s="143"/>
      <c r="D269" s="107"/>
      <c r="E269" s="143"/>
      <c r="F269" s="235"/>
      <c r="G269" s="309"/>
      <c r="H269" s="347"/>
      <c r="I269" s="347"/>
      <c r="J269" s="347"/>
      <c r="K269" s="347"/>
      <c r="L269" s="347"/>
      <c r="M269" s="347"/>
      <c r="N269" s="347"/>
      <c r="O269" s="347"/>
      <c r="P269" s="347"/>
      <c r="Q269" s="347"/>
      <c r="R269" s="347"/>
      <c r="S269" s="347"/>
      <c r="T269" s="347"/>
      <c r="U269" s="347"/>
      <c r="V269" s="347"/>
      <c r="W269" s="347"/>
      <c r="X269" s="416"/>
      <c r="Y269" s="516"/>
      <c r="Z269" s="541"/>
      <c r="AA269" s="564"/>
      <c r="AB269" s="438"/>
      <c r="AC269" s="347"/>
      <c r="AD269" s="416"/>
      <c r="AE269" s="438"/>
      <c r="AF269" s="347"/>
      <c r="AG269" s="347"/>
      <c r="AH269" s="416"/>
      <c r="AI269" s="438"/>
      <c r="AJ269" s="347"/>
      <c r="AK269" s="347"/>
      <c r="AL269" s="416"/>
      <c r="AM269" s="438"/>
      <c r="AN269" s="347"/>
      <c r="AO269" s="347"/>
      <c r="AP269" s="416"/>
      <c r="AQ269" s="755"/>
      <c r="AR269" s="767"/>
      <c r="AS269" s="347" t="s">
        <v>307</v>
      </c>
      <c r="AT269" s="416"/>
      <c r="AU269" s="680"/>
      <c r="AV269" s="680"/>
      <c r="AW269" s="347" t="s">
        <v>285</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4" t="s">
        <v>323</v>
      </c>
      <c r="Z270" s="511"/>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92</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30"/>
      <c r="AY271">
        <f>$AY$268</f>
        <v>0</v>
      </c>
    </row>
    <row r="272" spans="1:51" ht="22.5" hidden="1" customHeight="1">
      <c r="A272" s="38"/>
      <c r="B272" s="107"/>
      <c r="C272" s="143"/>
      <c r="D272" s="107"/>
      <c r="E272" s="143"/>
      <c r="F272" s="235"/>
      <c r="G272" s="310" t="s">
        <v>29</v>
      </c>
      <c r="H272" s="346"/>
      <c r="I272" s="346"/>
      <c r="J272" s="346"/>
      <c r="K272" s="346"/>
      <c r="L272" s="346"/>
      <c r="M272" s="346"/>
      <c r="N272" s="346"/>
      <c r="O272" s="346"/>
      <c r="P272" s="415"/>
      <c r="Q272" s="437" t="s">
        <v>402</v>
      </c>
      <c r="R272" s="346"/>
      <c r="S272" s="346"/>
      <c r="T272" s="346"/>
      <c r="U272" s="346"/>
      <c r="V272" s="346"/>
      <c r="W272" s="346"/>
      <c r="X272" s="346"/>
      <c r="Y272" s="346"/>
      <c r="Z272" s="346"/>
      <c r="AA272" s="346"/>
      <c r="AB272" s="605" t="s">
        <v>404</v>
      </c>
      <c r="AC272" s="346"/>
      <c r="AD272" s="415"/>
      <c r="AE272" s="437" t="s">
        <v>328</v>
      </c>
      <c r="AF272" s="346"/>
      <c r="AG272" s="346"/>
      <c r="AH272" s="346"/>
      <c r="AI272" s="346"/>
      <c r="AJ272" s="346"/>
      <c r="AK272" s="346"/>
      <c r="AL272" s="346"/>
      <c r="AM272" s="346"/>
      <c r="AN272" s="346"/>
      <c r="AO272" s="346"/>
      <c r="AP272" s="346"/>
      <c r="AQ272" s="346"/>
      <c r="AR272" s="346"/>
      <c r="AS272" s="346"/>
      <c r="AT272" s="346"/>
      <c r="AU272" s="346"/>
      <c r="AV272" s="346"/>
      <c r="AW272" s="346"/>
      <c r="AX272" s="831"/>
      <c r="AY272">
        <f>COUNTA($G$274)</f>
        <v>0</v>
      </c>
    </row>
    <row r="273" spans="1:51" ht="22.5" hidden="1" customHeight="1">
      <c r="A273" s="38"/>
      <c r="B273" s="107"/>
      <c r="C273" s="143"/>
      <c r="D273" s="107"/>
      <c r="E273" s="143"/>
      <c r="F273" s="235"/>
      <c r="G273" s="309"/>
      <c r="H273" s="347"/>
      <c r="I273" s="347"/>
      <c r="J273" s="347"/>
      <c r="K273" s="347"/>
      <c r="L273" s="347"/>
      <c r="M273" s="347"/>
      <c r="N273" s="347"/>
      <c r="O273" s="347"/>
      <c r="P273" s="416"/>
      <c r="Q273" s="438"/>
      <c r="R273" s="347"/>
      <c r="S273" s="347"/>
      <c r="T273" s="347"/>
      <c r="U273" s="347"/>
      <c r="V273" s="347"/>
      <c r="W273" s="347"/>
      <c r="X273" s="347"/>
      <c r="Y273" s="347"/>
      <c r="Z273" s="347"/>
      <c r="AA273" s="347"/>
      <c r="AB273" s="606"/>
      <c r="AC273" s="347"/>
      <c r="AD273" s="416"/>
      <c r="AE273" s="438"/>
      <c r="AF273" s="347"/>
      <c r="AG273" s="347"/>
      <c r="AH273" s="347"/>
      <c r="AI273" s="347"/>
      <c r="AJ273" s="347"/>
      <c r="AK273" s="347"/>
      <c r="AL273" s="347"/>
      <c r="AM273" s="347"/>
      <c r="AN273" s="347"/>
      <c r="AO273" s="347"/>
      <c r="AP273" s="347"/>
      <c r="AQ273" s="347"/>
      <c r="AR273" s="347"/>
      <c r="AS273" s="347"/>
      <c r="AT273" s="347"/>
      <c r="AU273" s="347"/>
      <c r="AV273" s="347"/>
      <c r="AW273" s="347"/>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3"/>
      <c r="R274" s="457"/>
      <c r="S274" s="457"/>
      <c r="T274" s="457"/>
      <c r="U274" s="457"/>
      <c r="V274" s="457"/>
      <c r="W274" s="457"/>
      <c r="X274" s="457"/>
      <c r="Y274" s="457"/>
      <c r="Z274" s="457"/>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4"/>
      <c r="R275" s="458"/>
      <c r="S275" s="458"/>
      <c r="T275" s="458"/>
      <c r="U275" s="458"/>
      <c r="V275" s="458"/>
      <c r="W275" s="458"/>
      <c r="X275" s="458"/>
      <c r="Y275" s="458"/>
      <c r="Z275" s="458"/>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4"/>
      <c r="R276" s="458"/>
      <c r="S276" s="458"/>
      <c r="T276" s="458"/>
      <c r="U276" s="458"/>
      <c r="V276" s="458"/>
      <c r="W276" s="458"/>
      <c r="X276" s="458"/>
      <c r="Y276" s="458"/>
      <c r="Z276" s="458"/>
      <c r="AA276" s="578"/>
      <c r="AB276" s="608"/>
      <c r="AC276" s="624"/>
      <c r="AD276" s="624"/>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4"/>
      <c r="R277" s="458"/>
      <c r="S277" s="458"/>
      <c r="T277" s="458"/>
      <c r="U277" s="458"/>
      <c r="V277" s="458"/>
      <c r="W277" s="458"/>
      <c r="X277" s="458"/>
      <c r="Y277" s="458"/>
      <c r="Z277" s="458"/>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5"/>
      <c r="R278" s="459"/>
      <c r="S278" s="459"/>
      <c r="T278" s="459"/>
      <c r="U278" s="459"/>
      <c r="V278" s="459"/>
      <c r="W278" s="459"/>
      <c r="X278" s="459"/>
      <c r="Y278" s="459"/>
      <c r="Z278" s="459"/>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10" t="s">
        <v>29</v>
      </c>
      <c r="H279" s="346"/>
      <c r="I279" s="346"/>
      <c r="J279" s="346"/>
      <c r="K279" s="346"/>
      <c r="L279" s="346"/>
      <c r="M279" s="346"/>
      <c r="N279" s="346"/>
      <c r="O279" s="346"/>
      <c r="P279" s="415"/>
      <c r="Q279" s="437" t="s">
        <v>402</v>
      </c>
      <c r="R279" s="346"/>
      <c r="S279" s="346"/>
      <c r="T279" s="346"/>
      <c r="U279" s="346"/>
      <c r="V279" s="346"/>
      <c r="W279" s="346"/>
      <c r="X279" s="346"/>
      <c r="Y279" s="346"/>
      <c r="Z279" s="346"/>
      <c r="AA279" s="346"/>
      <c r="AB279" s="605" t="s">
        <v>404</v>
      </c>
      <c r="AC279" s="346"/>
      <c r="AD279" s="415"/>
      <c r="AE279" s="676" t="s">
        <v>328</v>
      </c>
      <c r="AF279" s="696"/>
      <c r="AG279" s="696"/>
      <c r="AH279" s="696"/>
      <c r="AI279" s="696"/>
      <c r="AJ279" s="696"/>
      <c r="AK279" s="696"/>
      <c r="AL279" s="696"/>
      <c r="AM279" s="696"/>
      <c r="AN279" s="696"/>
      <c r="AO279" s="696"/>
      <c r="AP279" s="696"/>
      <c r="AQ279" s="696"/>
      <c r="AR279" s="696"/>
      <c r="AS279" s="696"/>
      <c r="AT279" s="696"/>
      <c r="AU279" s="696"/>
      <c r="AV279" s="696"/>
      <c r="AW279" s="696"/>
      <c r="AX279" s="811"/>
      <c r="AY279">
        <f>COUNTA($G$281)</f>
        <v>0</v>
      </c>
    </row>
    <row r="280" spans="1:51" ht="22.5" hidden="1" customHeight="1">
      <c r="A280" s="38"/>
      <c r="B280" s="107"/>
      <c r="C280" s="143"/>
      <c r="D280" s="107"/>
      <c r="E280" s="143"/>
      <c r="F280" s="235"/>
      <c r="G280" s="309"/>
      <c r="H280" s="347"/>
      <c r="I280" s="347"/>
      <c r="J280" s="347"/>
      <c r="K280" s="347"/>
      <c r="L280" s="347"/>
      <c r="M280" s="347"/>
      <c r="N280" s="347"/>
      <c r="O280" s="347"/>
      <c r="P280" s="416"/>
      <c r="Q280" s="438"/>
      <c r="R280" s="347"/>
      <c r="S280" s="347"/>
      <c r="T280" s="347"/>
      <c r="U280" s="347"/>
      <c r="V280" s="347"/>
      <c r="W280" s="347"/>
      <c r="X280" s="347"/>
      <c r="Y280" s="347"/>
      <c r="Z280" s="347"/>
      <c r="AA280" s="347"/>
      <c r="AB280" s="606"/>
      <c r="AC280" s="347"/>
      <c r="AD280" s="416"/>
      <c r="AE280" s="677"/>
      <c r="AF280" s="697"/>
      <c r="AG280" s="697"/>
      <c r="AH280" s="697"/>
      <c r="AI280" s="697"/>
      <c r="AJ280" s="697"/>
      <c r="AK280" s="697"/>
      <c r="AL280" s="697"/>
      <c r="AM280" s="697"/>
      <c r="AN280" s="697"/>
      <c r="AO280" s="697"/>
      <c r="AP280" s="697"/>
      <c r="AQ280" s="697"/>
      <c r="AR280" s="697"/>
      <c r="AS280" s="697"/>
      <c r="AT280" s="697"/>
      <c r="AU280" s="697"/>
      <c r="AV280" s="697"/>
      <c r="AW280" s="697"/>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3"/>
      <c r="R281" s="457"/>
      <c r="S281" s="457"/>
      <c r="T281" s="457"/>
      <c r="U281" s="457"/>
      <c r="V281" s="457"/>
      <c r="W281" s="457"/>
      <c r="X281" s="457"/>
      <c r="Y281" s="457"/>
      <c r="Z281" s="457"/>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4"/>
      <c r="R282" s="458"/>
      <c r="S282" s="458"/>
      <c r="T282" s="458"/>
      <c r="U282" s="458"/>
      <c r="V282" s="458"/>
      <c r="W282" s="458"/>
      <c r="X282" s="458"/>
      <c r="Y282" s="458"/>
      <c r="Z282" s="458"/>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4"/>
      <c r="R283" s="458"/>
      <c r="S283" s="458"/>
      <c r="T283" s="458"/>
      <c r="U283" s="458"/>
      <c r="V283" s="458"/>
      <c r="W283" s="458"/>
      <c r="X283" s="458"/>
      <c r="Y283" s="458"/>
      <c r="Z283" s="458"/>
      <c r="AA283" s="578"/>
      <c r="AB283" s="608"/>
      <c r="AC283" s="624"/>
      <c r="AD283" s="624"/>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4"/>
      <c r="R284" s="458"/>
      <c r="S284" s="458"/>
      <c r="T284" s="458"/>
      <c r="U284" s="458"/>
      <c r="V284" s="458"/>
      <c r="W284" s="458"/>
      <c r="X284" s="458"/>
      <c r="Y284" s="458"/>
      <c r="Z284" s="458"/>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5"/>
      <c r="R285" s="459"/>
      <c r="S285" s="459"/>
      <c r="T285" s="459"/>
      <c r="U285" s="459"/>
      <c r="V285" s="459"/>
      <c r="W285" s="459"/>
      <c r="X285" s="459"/>
      <c r="Y285" s="459"/>
      <c r="Z285" s="459"/>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10" t="s">
        <v>29</v>
      </c>
      <c r="H286" s="346"/>
      <c r="I286" s="346"/>
      <c r="J286" s="346"/>
      <c r="K286" s="346"/>
      <c r="L286" s="346"/>
      <c r="M286" s="346"/>
      <c r="N286" s="346"/>
      <c r="O286" s="346"/>
      <c r="P286" s="415"/>
      <c r="Q286" s="437" t="s">
        <v>402</v>
      </c>
      <c r="R286" s="346"/>
      <c r="S286" s="346"/>
      <c r="T286" s="346"/>
      <c r="U286" s="346"/>
      <c r="V286" s="346"/>
      <c r="W286" s="346"/>
      <c r="X286" s="346"/>
      <c r="Y286" s="346"/>
      <c r="Z286" s="346"/>
      <c r="AA286" s="346"/>
      <c r="AB286" s="605" t="s">
        <v>404</v>
      </c>
      <c r="AC286" s="346"/>
      <c r="AD286" s="415"/>
      <c r="AE286" s="676" t="s">
        <v>328</v>
      </c>
      <c r="AF286" s="696"/>
      <c r="AG286" s="696"/>
      <c r="AH286" s="696"/>
      <c r="AI286" s="696"/>
      <c r="AJ286" s="696"/>
      <c r="AK286" s="696"/>
      <c r="AL286" s="696"/>
      <c r="AM286" s="696"/>
      <c r="AN286" s="696"/>
      <c r="AO286" s="696"/>
      <c r="AP286" s="696"/>
      <c r="AQ286" s="696"/>
      <c r="AR286" s="696"/>
      <c r="AS286" s="696"/>
      <c r="AT286" s="696"/>
      <c r="AU286" s="696"/>
      <c r="AV286" s="696"/>
      <c r="AW286" s="696"/>
      <c r="AX286" s="811"/>
      <c r="AY286">
        <f>COUNTA($G$288)</f>
        <v>0</v>
      </c>
    </row>
    <row r="287" spans="1:51" ht="22.5" hidden="1" customHeight="1">
      <c r="A287" s="38"/>
      <c r="B287" s="107"/>
      <c r="C287" s="143"/>
      <c r="D287" s="107"/>
      <c r="E287" s="143"/>
      <c r="F287" s="235"/>
      <c r="G287" s="309"/>
      <c r="H287" s="347"/>
      <c r="I287" s="347"/>
      <c r="J287" s="347"/>
      <c r="K287" s="347"/>
      <c r="L287" s="347"/>
      <c r="M287" s="347"/>
      <c r="N287" s="347"/>
      <c r="O287" s="347"/>
      <c r="P287" s="416"/>
      <c r="Q287" s="438"/>
      <c r="R287" s="347"/>
      <c r="S287" s="347"/>
      <c r="T287" s="347"/>
      <c r="U287" s="347"/>
      <c r="V287" s="347"/>
      <c r="W287" s="347"/>
      <c r="X287" s="347"/>
      <c r="Y287" s="347"/>
      <c r="Z287" s="347"/>
      <c r="AA287" s="347"/>
      <c r="AB287" s="606"/>
      <c r="AC287" s="347"/>
      <c r="AD287" s="416"/>
      <c r="AE287" s="677"/>
      <c r="AF287" s="697"/>
      <c r="AG287" s="697"/>
      <c r="AH287" s="697"/>
      <c r="AI287" s="697"/>
      <c r="AJ287" s="697"/>
      <c r="AK287" s="697"/>
      <c r="AL287" s="697"/>
      <c r="AM287" s="697"/>
      <c r="AN287" s="697"/>
      <c r="AO287" s="697"/>
      <c r="AP287" s="697"/>
      <c r="AQ287" s="697"/>
      <c r="AR287" s="697"/>
      <c r="AS287" s="697"/>
      <c r="AT287" s="697"/>
      <c r="AU287" s="697"/>
      <c r="AV287" s="697"/>
      <c r="AW287" s="697"/>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3"/>
      <c r="R288" s="457"/>
      <c r="S288" s="457"/>
      <c r="T288" s="457"/>
      <c r="U288" s="457"/>
      <c r="V288" s="457"/>
      <c r="W288" s="457"/>
      <c r="X288" s="457"/>
      <c r="Y288" s="457"/>
      <c r="Z288" s="457"/>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4"/>
      <c r="R289" s="458"/>
      <c r="S289" s="458"/>
      <c r="T289" s="458"/>
      <c r="U289" s="458"/>
      <c r="V289" s="458"/>
      <c r="W289" s="458"/>
      <c r="X289" s="458"/>
      <c r="Y289" s="458"/>
      <c r="Z289" s="458"/>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4"/>
      <c r="R290" s="458"/>
      <c r="S290" s="458"/>
      <c r="T290" s="458"/>
      <c r="U290" s="458"/>
      <c r="V290" s="458"/>
      <c r="W290" s="458"/>
      <c r="X290" s="458"/>
      <c r="Y290" s="458"/>
      <c r="Z290" s="458"/>
      <c r="AA290" s="578"/>
      <c r="AB290" s="608"/>
      <c r="AC290" s="624"/>
      <c r="AD290" s="624"/>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4"/>
      <c r="R291" s="458"/>
      <c r="S291" s="458"/>
      <c r="T291" s="458"/>
      <c r="U291" s="458"/>
      <c r="V291" s="458"/>
      <c r="W291" s="458"/>
      <c r="X291" s="458"/>
      <c r="Y291" s="458"/>
      <c r="Z291" s="458"/>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5"/>
      <c r="R292" s="459"/>
      <c r="S292" s="459"/>
      <c r="T292" s="459"/>
      <c r="U292" s="459"/>
      <c r="V292" s="459"/>
      <c r="W292" s="459"/>
      <c r="X292" s="459"/>
      <c r="Y292" s="459"/>
      <c r="Z292" s="459"/>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10" t="s">
        <v>29</v>
      </c>
      <c r="H293" s="346"/>
      <c r="I293" s="346"/>
      <c r="J293" s="346"/>
      <c r="K293" s="346"/>
      <c r="L293" s="346"/>
      <c r="M293" s="346"/>
      <c r="N293" s="346"/>
      <c r="O293" s="346"/>
      <c r="P293" s="415"/>
      <c r="Q293" s="437" t="s">
        <v>402</v>
      </c>
      <c r="R293" s="346"/>
      <c r="S293" s="346"/>
      <c r="T293" s="346"/>
      <c r="U293" s="346"/>
      <c r="V293" s="346"/>
      <c r="W293" s="346"/>
      <c r="X293" s="346"/>
      <c r="Y293" s="346"/>
      <c r="Z293" s="346"/>
      <c r="AA293" s="346"/>
      <c r="AB293" s="605" t="s">
        <v>404</v>
      </c>
      <c r="AC293" s="346"/>
      <c r="AD293" s="415"/>
      <c r="AE293" s="676" t="s">
        <v>328</v>
      </c>
      <c r="AF293" s="696"/>
      <c r="AG293" s="696"/>
      <c r="AH293" s="696"/>
      <c r="AI293" s="696"/>
      <c r="AJ293" s="696"/>
      <c r="AK293" s="696"/>
      <c r="AL293" s="696"/>
      <c r="AM293" s="696"/>
      <c r="AN293" s="696"/>
      <c r="AO293" s="696"/>
      <c r="AP293" s="696"/>
      <c r="AQ293" s="696"/>
      <c r="AR293" s="696"/>
      <c r="AS293" s="696"/>
      <c r="AT293" s="696"/>
      <c r="AU293" s="696"/>
      <c r="AV293" s="696"/>
      <c r="AW293" s="696"/>
      <c r="AX293" s="811"/>
      <c r="AY293">
        <f>COUNTA($G$295)</f>
        <v>0</v>
      </c>
    </row>
    <row r="294" spans="1:51" ht="22.5" hidden="1" customHeight="1">
      <c r="A294" s="38"/>
      <c r="B294" s="107"/>
      <c r="C294" s="143"/>
      <c r="D294" s="107"/>
      <c r="E294" s="143"/>
      <c r="F294" s="235"/>
      <c r="G294" s="309"/>
      <c r="H294" s="347"/>
      <c r="I294" s="347"/>
      <c r="J294" s="347"/>
      <c r="K294" s="347"/>
      <c r="L294" s="347"/>
      <c r="M294" s="347"/>
      <c r="N294" s="347"/>
      <c r="O294" s="347"/>
      <c r="P294" s="416"/>
      <c r="Q294" s="438"/>
      <c r="R294" s="347"/>
      <c r="S294" s="347"/>
      <c r="T294" s="347"/>
      <c r="U294" s="347"/>
      <c r="V294" s="347"/>
      <c r="W294" s="347"/>
      <c r="X294" s="347"/>
      <c r="Y294" s="347"/>
      <c r="Z294" s="347"/>
      <c r="AA294" s="347"/>
      <c r="AB294" s="606"/>
      <c r="AC294" s="347"/>
      <c r="AD294" s="416"/>
      <c r="AE294" s="677"/>
      <c r="AF294" s="697"/>
      <c r="AG294" s="697"/>
      <c r="AH294" s="697"/>
      <c r="AI294" s="697"/>
      <c r="AJ294" s="697"/>
      <c r="AK294" s="697"/>
      <c r="AL294" s="697"/>
      <c r="AM294" s="697"/>
      <c r="AN294" s="697"/>
      <c r="AO294" s="697"/>
      <c r="AP294" s="697"/>
      <c r="AQ294" s="697"/>
      <c r="AR294" s="697"/>
      <c r="AS294" s="697"/>
      <c r="AT294" s="697"/>
      <c r="AU294" s="697"/>
      <c r="AV294" s="697"/>
      <c r="AW294" s="697"/>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3"/>
      <c r="R295" s="457"/>
      <c r="S295" s="457"/>
      <c r="T295" s="457"/>
      <c r="U295" s="457"/>
      <c r="V295" s="457"/>
      <c r="W295" s="457"/>
      <c r="X295" s="457"/>
      <c r="Y295" s="457"/>
      <c r="Z295" s="457"/>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4"/>
      <c r="R296" s="458"/>
      <c r="S296" s="458"/>
      <c r="T296" s="458"/>
      <c r="U296" s="458"/>
      <c r="V296" s="458"/>
      <c r="W296" s="458"/>
      <c r="X296" s="458"/>
      <c r="Y296" s="458"/>
      <c r="Z296" s="458"/>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4"/>
      <c r="R297" s="458"/>
      <c r="S297" s="458"/>
      <c r="T297" s="458"/>
      <c r="U297" s="458"/>
      <c r="V297" s="458"/>
      <c r="W297" s="458"/>
      <c r="X297" s="458"/>
      <c r="Y297" s="458"/>
      <c r="Z297" s="458"/>
      <c r="AA297" s="578"/>
      <c r="AB297" s="608"/>
      <c r="AC297" s="624"/>
      <c r="AD297" s="624"/>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4"/>
      <c r="R298" s="458"/>
      <c r="S298" s="458"/>
      <c r="T298" s="458"/>
      <c r="U298" s="458"/>
      <c r="V298" s="458"/>
      <c r="W298" s="458"/>
      <c r="X298" s="458"/>
      <c r="Y298" s="458"/>
      <c r="Z298" s="458"/>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5"/>
      <c r="R299" s="459"/>
      <c r="S299" s="459"/>
      <c r="T299" s="459"/>
      <c r="U299" s="459"/>
      <c r="V299" s="459"/>
      <c r="W299" s="459"/>
      <c r="X299" s="459"/>
      <c r="Y299" s="459"/>
      <c r="Z299" s="459"/>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10" t="s">
        <v>29</v>
      </c>
      <c r="H300" s="346"/>
      <c r="I300" s="346"/>
      <c r="J300" s="346"/>
      <c r="K300" s="346"/>
      <c r="L300" s="346"/>
      <c r="M300" s="346"/>
      <c r="N300" s="346"/>
      <c r="O300" s="346"/>
      <c r="P300" s="415"/>
      <c r="Q300" s="437" t="s">
        <v>402</v>
      </c>
      <c r="R300" s="346"/>
      <c r="S300" s="346"/>
      <c r="T300" s="346"/>
      <c r="U300" s="346"/>
      <c r="V300" s="346"/>
      <c r="W300" s="346"/>
      <c r="X300" s="346"/>
      <c r="Y300" s="346"/>
      <c r="Z300" s="346"/>
      <c r="AA300" s="346"/>
      <c r="AB300" s="605" t="s">
        <v>404</v>
      </c>
      <c r="AC300" s="346"/>
      <c r="AD300" s="415"/>
      <c r="AE300" s="676" t="s">
        <v>328</v>
      </c>
      <c r="AF300" s="696"/>
      <c r="AG300" s="696"/>
      <c r="AH300" s="696"/>
      <c r="AI300" s="696"/>
      <c r="AJ300" s="696"/>
      <c r="AK300" s="696"/>
      <c r="AL300" s="696"/>
      <c r="AM300" s="696"/>
      <c r="AN300" s="696"/>
      <c r="AO300" s="696"/>
      <c r="AP300" s="696"/>
      <c r="AQ300" s="696"/>
      <c r="AR300" s="696"/>
      <c r="AS300" s="696"/>
      <c r="AT300" s="696"/>
      <c r="AU300" s="696"/>
      <c r="AV300" s="696"/>
      <c r="AW300" s="696"/>
      <c r="AX300" s="811"/>
      <c r="AY300">
        <f>COUNTA($G$302)</f>
        <v>0</v>
      </c>
    </row>
    <row r="301" spans="1:51" ht="22.5" hidden="1" customHeight="1">
      <c r="A301" s="38"/>
      <c r="B301" s="107"/>
      <c r="C301" s="143"/>
      <c r="D301" s="107"/>
      <c r="E301" s="143"/>
      <c r="F301" s="235"/>
      <c r="G301" s="309"/>
      <c r="H301" s="347"/>
      <c r="I301" s="347"/>
      <c r="J301" s="347"/>
      <c r="K301" s="347"/>
      <c r="L301" s="347"/>
      <c r="M301" s="347"/>
      <c r="N301" s="347"/>
      <c r="O301" s="347"/>
      <c r="P301" s="416"/>
      <c r="Q301" s="438"/>
      <c r="R301" s="347"/>
      <c r="S301" s="347"/>
      <c r="T301" s="347"/>
      <c r="U301" s="347"/>
      <c r="V301" s="347"/>
      <c r="W301" s="347"/>
      <c r="X301" s="347"/>
      <c r="Y301" s="347"/>
      <c r="Z301" s="347"/>
      <c r="AA301" s="347"/>
      <c r="AB301" s="606"/>
      <c r="AC301" s="347"/>
      <c r="AD301" s="416"/>
      <c r="AE301" s="677"/>
      <c r="AF301" s="697"/>
      <c r="AG301" s="697"/>
      <c r="AH301" s="697"/>
      <c r="AI301" s="697"/>
      <c r="AJ301" s="697"/>
      <c r="AK301" s="697"/>
      <c r="AL301" s="697"/>
      <c r="AM301" s="697"/>
      <c r="AN301" s="697"/>
      <c r="AO301" s="697"/>
      <c r="AP301" s="697"/>
      <c r="AQ301" s="697"/>
      <c r="AR301" s="697"/>
      <c r="AS301" s="697"/>
      <c r="AT301" s="697"/>
      <c r="AU301" s="697"/>
      <c r="AV301" s="697"/>
      <c r="AW301" s="697"/>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3"/>
      <c r="R302" s="457"/>
      <c r="S302" s="457"/>
      <c r="T302" s="457"/>
      <c r="U302" s="457"/>
      <c r="V302" s="457"/>
      <c r="W302" s="457"/>
      <c r="X302" s="457"/>
      <c r="Y302" s="457"/>
      <c r="Z302" s="457"/>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4"/>
      <c r="R303" s="458"/>
      <c r="S303" s="458"/>
      <c r="T303" s="458"/>
      <c r="U303" s="458"/>
      <c r="V303" s="458"/>
      <c r="W303" s="458"/>
      <c r="X303" s="458"/>
      <c r="Y303" s="458"/>
      <c r="Z303" s="458"/>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4"/>
      <c r="R304" s="458"/>
      <c r="S304" s="458"/>
      <c r="T304" s="458"/>
      <c r="U304" s="458"/>
      <c r="V304" s="458"/>
      <c r="W304" s="458"/>
      <c r="X304" s="458"/>
      <c r="Y304" s="458"/>
      <c r="Z304" s="458"/>
      <c r="AA304" s="578"/>
      <c r="AB304" s="608"/>
      <c r="AC304" s="624"/>
      <c r="AD304" s="624"/>
      <c r="AE304" s="678" t="s">
        <v>329</v>
      </c>
      <c r="AF304" s="678"/>
      <c r="AG304" s="678"/>
      <c r="AH304" s="678"/>
      <c r="AI304" s="678"/>
      <c r="AJ304" s="678"/>
      <c r="AK304" s="678"/>
      <c r="AL304" s="678"/>
      <c r="AM304" s="678"/>
      <c r="AN304" s="678"/>
      <c r="AO304" s="678"/>
      <c r="AP304" s="678"/>
      <c r="AQ304" s="678"/>
      <c r="AR304" s="678"/>
      <c r="AS304" s="678"/>
      <c r="AT304" s="678"/>
      <c r="AU304" s="678"/>
      <c r="AV304" s="678"/>
      <c r="AW304" s="678"/>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4"/>
      <c r="R305" s="458"/>
      <c r="S305" s="458"/>
      <c r="T305" s="458"/>
      <c r="U305" s="458"/>
      <c r="V305" s="458"/>
      <c r="W305" s="458"/>
      <c r="X305" s="458"/>
      <c r="Y305" s="458"/>
      <c r="Z305" s="458"/>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5"/>
      <c r="R306" s="459"/>
      <c r="S306" s="459"/>
      <c r="T306" s="459"/>
      <c r="U306" s="459"/>
      <c r="V306" s="459"/>
      <c r="W306" s="459"/>
      <c r="X306" s="459"/>
      <c r="Y306" s="459"/>
      <c r="Z306" s="459"/>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347</v>
      </c>
      <c r="F310" s="232"/>
      <c r="G310" s="30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840"/>
      <c r="AY310">
        <f>COUNTA($G$310)</f>
        <v>0</v>
      </c>
    </row>
    <row r="311" spans="1:51" ht="45" hidden="1" customHeight="1">
      <c r="A311" s="38"/>
      <c r="B311" s="107"/>
      <c r="C311" s="143"/>
      <c r="D311" s="107"/>
      <c r="E311" s="189" t="s">
        <v>345</v>
      </c>
      <c r="F311" s="233"/>
      <c r="G311" s="298"/>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841"/>
      <c r="AY311">
        <f>$AY$310</f>
        <v>0</v>
      </c>
    </row>
    <row r="312" spans="1:51" ht="18.75" hidden="1" customHeight="1">
      <c r="A312" s="38"/>
      <c r="B312" s="107"/>
      <c r="C312" s="143"/>
      <c r="D312" s="107"/>
      <c r="E312" s="145" t="s">
        <v>302</v>
      </c>
      <c r="F312" s="234"/>
      <c r="G312" s="308" t="s">
        <v>322</v>
      </c>
      <c r="H312" s="356"/>
      <c r="I312" s="356"/>
      <c r="J312" s="356"/>
      <c r="K312" s="356"/>
      <c r="L312" s="356"/>
      <c r="M312" s="356"/>
      <c r="N312" s="356"/>
      <c r="O312" s="356"/>
      <c r="P312" s="356"/>
      <c r="Q312" s="356"/>
      <c r="R312" s="356"/>
      <c r="S312" s="356"/>
      <c r="T312" s="356"/>
      <c r="U312" s="356"/>
      <c r="V312" s="356"/>
      <c r="W312" s="356"/>
      <c r="X312" s="497"/>
      <c r="Y312" s="513"/>
      <c r="Z312" s="540"/>
      <c r="AA312" s="561"/>
      <c r="AB312" s="602" t="s">
        <v>41</v>
      </c>
      <c r="AC312" s="356"/>
      <c r="AD312" s="497"/>
      <c r="AE312" s="437" t="s">
        <v>420</v>
      </c>
      <c r="AF312" s="346"/>
      <c r="AG312" s="346"/>
      <c r="AH312" s="415"/>
      <c r="AI312" s="437" t="s">
        <v>76</v>
      </c>
      <c r="AJ312" s="346"/>
      <c r="AK312" s="346"/>
      <c r="AL312" s="415"/>
      <c r="AM312" s="437" t="s">
        <v>180</v>
      </c>
      <c r="AN312" s="346"/>
      <c r="AO312" s="346"/>
      <c r="AP312" s="415"/>
      <c r="AQ312" s="602" t="s">
        <v>306</v>
      </c>
      <c r="AR312" s="356"/>
      <c r="AS312" s="356"/>
      <c r="AT312" s="497"/>
      <c r="AU312" s="780" t="s">
        <v>326</v>
      </c>
      <c r="AV312" s="780"/>
      <c r="AW312" s="780"/>
      <c r="AX312" s="829"/>
      <c r="AY312">
        <f>COUNTA($G$314)</f>
        <v>0</v>
      </c>
    </row>
    <row r="313" spans="1:51" ht="18.75" hidden="1" customHeight="1">
      <c r="A313" s="38"/>
      <c r="B313" s="107"/>
      <c r="C313" s="143"/>
      <c r="D313" s="107"/>
      <c r="E313" s="143"/>
      <c r="F313" s="235"/>
      <c r="G313" s="309"/>
      <c r="H313" s="347"/>
      <c r="I313" s="347"/>
      <c r="J313" s="347"/>
      <c r="K313" s="347"/>
      <c r="L313" s="347"/>
      <c r="M313" s="347"/>
      <c r="N313" s="347"/>
      <c r="O313" s="347"/>
      <c r="P313" s="347"/>
      <c r="Q313" s="347"/>
      <c r="R313" s="347"/>
      <c r="S313" s="347"/>
      <c r="T313" s="347"/>
      <c r="U313" s="347"/>
      <c r="V313" s="347"/>
      <c r="W313" s="347"/>
      <c r="X313" s="416"/>
      <c r="Y313" s="516"/>
      <c r="Z313" s="541"/>
      <c r="AA313" s="564"/>
      <c r="AB313" s="438"/>
      <c r="AC313" s="347"/>
      <c r="AD313" s="416"/>
      <c r="AE313" s="438"/>
      <c r="AF313" s="347"/>
      <c r="AG313" s="347"/>
      <c r="AH313" s="416"/>
      <c r="AI313" s="438"/>
      <c r="AJ313" s="347"/>
      <c r="AK313" s="347"/>
      <c r="AL313" s="416"/>
      <c r="AM313" s="438"/>
      <c r="AN313" s="347"/>
      <c r="AO313" s="347"/>
      <c r="AP313" s="416"/>
      <c r="AQ313" s="755"/>
      <c r="AR313" s="767"/>
      <c r="AS313" s="347" t="s">
        <v>307</v>
      </c>
      <c r="AT313" s="416"/>
      <c r="AU313" s="680"/>
      <c r="AV313" s="680"/>
      <c r="AW313" s="347" t="s">
        <v>285</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4" t="s">
        <v>323</v>
      </c>
      <c r="Z314" s="511"/>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92</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30"/>
      <c r="AY315">
        <f>$AY$312</f>
        <v>0</v>
      </c>
    </row>
    <row r="316" spans="1:51" ht="18.75" hidden="1" customHeight="1">
      <c r="A316" s="38"/>
      <c r="B316" s="107"/>
      <c r="C316" s="143"/>
      <c r="D316" s="107"/>
      <c r="E316" s="143"/>
      <c r="F316" s="235"/>
      <c r="G316" s="308" t="s">
        <v>322</v>
      </c>
      <c r="H316" s="356"/>
      <c r="I316" s="356"/>
      <c r="J316" s="356"/>
      <c r="K316" s="356"/>
      <c r="L316" s="356"/>
      <c r="M316" s="356"/>
      <c r="N316" s="356"/>
      <c r="O316" s="356"/>
      <c r="P316" s="356"/>
      <c r="Q316" s="356"/>
      <c r="R316" s="356"/>
      <c r="S316" s="356"/>
      <c r="T316" s="356"/>
      <c r="U316" s="356"/>
      <c r="V316" s="356"/>
      <c r="W316" s="356"/>
      <c r="X316" s="497"/>
      <c r="Y316" s="513"/>
      <c r="Z316" s="540"/>
      <c r="AA316" s="561"/>
      <c r="AB316" s="602" t="s">
        <v>41</v>
      </c>
      <c r="AC316" s="356"/>
      <c r="AD316" s="497"/>
      <c r="AE316" s="437" t="s">
        <v>420</v>
      </c>
      <c r="AF316" s="346"/>
      <c r="AG316" s="346"/>
      <c r="AH316" s="415"/>
      <c r="AI316" s="437" t="s">
        <v>76</v>
      </c>
      <c r="AJ316" s="346"/>
      <c r="AK316" s="346"/>
      <c r="AL316" s="415"/>
      <c r="AM316" s="437" t="s">
        <v>180</v>
      </c>
      <c r="AN316" s="346"/>
      <c r="AO316" s="346"/>
      <c r="AP316" s="415"/>
      <c r="AQ316" s="602" t="s">
        <v>306</v>
      </c>
      <c r="AR316" s="356"/>
      <c r="AS316" s="356"/>
      <c r="AT316" s="497"/>
      <c r="AU316" s="780" t="s">
        <v>326</v>
      </c>
      <c r="AV316" s="780"/>
      <c r="AW316" s="780"/>
      <c r="AX316" s="829"/>
      <c r="AY316">
        <f>COUNTA($G$318)</f>
        <v>0</v>
      </c>
    </row>
    <row r="317" spans="1:51" ht="18.75" hidden="1" customHeight="1">
      <c r="A317" s="38"/>
      <c r="B317" s="107"/>
      <c r="C317" s="143"/>
      <c r="D317" s="107"/>
      <c r="E317" s="143"/>
      <c r="F317" s="235"/>
      <c r="G317" s="309"/>
      <c r="H317" s="347"/>
      <c r="I317" s="347"/>
      <c r="J317" s="347"/>
      <c r="K317" s="347"/>
      <c r="L317" s="347"/>
      <c r="M317" s="347"/>
      <c r="N317" s="347"/>
      <c r="O317" s="347"/>
      <c r="P317" s="347"/>
      <c r="Q317" s="347"/>
      <c r="R317" s="347"/>
      <c r="S317" s="347"/>
      <c r="T317" s="347"/>
      <c r="U317" s="347"/>
      <c r="V317" s="347"/>
      <c r="W317" s="347"/>
      <c r="X317" s="416"/>
      <c r="Y317" s="516"/>
      <c r="Z317" s="541"/>
      <c r="AA317" s="564"/>
      <c r="AB317" s="438"/>
      <c r="AC317" s="347"/>
      <c r="AD317" s="416"/>
      <c r="AE317" s="438"/>
      <c r="AF317" s="347"/>
      <c r="AG317" s="347"/>
      <c r="AH317" s="416"/>
      <c r="AI317" s="438"/>
      <c r="AJ317" s="347"/>
      <c r="AK317" s="347"/>
      <c r="AL317" s="416"/>
      <c r="AM317" s="438"/>
      <c r="AN317" s="347"/>
      <c r="AO317" s="347"/>
      <c r="AP317" s="416"/>
      <c r="AQ317" s="755"/>
      <c r="AR317" s="767"/>
      <c r="AS317" s="347" t="s">
        <v>307</v>
      </c>
      <c r="AT317" s="416"/>
      <c r="AU317" s="680"/>
      <c r="AV317" s="680"/>
      <c r="AW317" s="347" t="s">
        <v>285</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4" t="s">
        <v>323</v>
      </c>
      <c r="Z318" s="511"/>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92</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30"/>
      <c r="AY319">
        <f>$AY$316</f>
        <v>0</v>
      </c>
    </row>
    <row r="320" spans="1:51" ht="18.75" hidden="1" customHeight="1">
      <c r="A320" s="38"/>
      <c r="B320" s="107"/>
      <c r="C320" s="143"/>
      <c r="D320" s="107"/>
      <c r="E320" s="143"/>
      <c r="F320" s="235"/>
      <c r="G320" s="308" t="s">
        <v>322</v>
      </c>
      <c r="H320" s="356"/>
      <c r="I320" s="356"/>
      <c r="J320" s="356"/>
      <c r="K320" s="356"/>
      <c r="L320" s="356"/>
      <c r="M320" s="356"/>
      <c r="N320" s="356"/>
      <c r="O320" s="356"/>
      <c r="P320" s="356"/>
      <c r="Q320" s="356"/>
      <c r="R320" s="356"/>
      <c r="S320" s="356"/>
      <c r="T320" s="356"/>
      <c r="U320" s="356"/>
      <c r="V320" s="356"/>
      <c r="W320" s="356"/>
      <c r="X320" s="497"/>
      <c r="Y320" s="513"/>
      <c r="Z320" s="540"/>
      <c r="AA320" s="561"/>
      <c r="AB320" s="602" t="s">
        <v>41</v>
      </c>
      <c r="AC320" s="356"/>
      <c r="AD320" s="497"/>
      <c r="AE320" s="437" t="s">
        <v>420</v>
      </c>
      <c r="AF320" s="346"/>
      <c r="AG320" s="346"/>
      <c r="AH320" s="415"/>
      <c r="AI320" s="437" t="s">
        <v>76</v>
      </c>
      <c r="AJ320" s="346"/>
      <c r="AK320" s="346"/>
      <c r="AL320" s="415"/>
      <c r="AM320" s="437" t="s">
        <v>180</v>
      </c>
      <c r="AN320" s="346"/>
      <c r="AO320" s="346"/>
      <c r="AP320" s="415"/>
      <c r="AQ320" s="602" t="s">
        <v>306</v>
      </c>
      <c r="AR320" s="356"/>
      <c r="AS320" s="356"/>
      <c r="AT320" s="497"/>
      <c r="AU320" s="780" t="s">
        <v>326</v>
      </c>
      <c r="AV320" s="780"/>
      <c r="AW320" s="780"/>
      <c r="AX320" s="829"/>
      <c r="AY320">
        <f>COUNTA($G$322)</f>
        <v>0</v>
      </c>
    </row>
    <row r="321" spans="1:51" ht="18.75" hidden="1" customHeight="1">
      <c r="A321" s="38"/>
      <c r="B321" s="107"/>
      <c r="C321" s="143"/>
      <c r="D321" s="107"/>
      <c r="E321" s="143"/>
      <c r="F321" s="235"/>
      <c r="G321" s="309"/>
      <c r="H321" s="347"/>
      <c r="I321" s="347"/>
      <c r="J321" s="347"/>
      <c r="K321" s="347"/>
      <c r="L321" s="347"/>
      <c r="M321" s="347"/>
      <c r="N321" s="347"/>
      <c r="O321" s="347"/>
      <c r="P321" s="347"/>
      <c r="Q321" s="347"/>
      <c r="R321" s="347"/>
      <c r="S321" s="347"/>
      <c r="T321" s="347"/>
      <c r="U321" s="347"/>
      <c r="V321" s="347"/>
      <c r="W321" s="347"/>
      <c r="X321" s="416"/>
      <c r="Y321" s="516"/>
      <c r="Z321" s="541"/>
      <c r="AA321" s="564"/>
      <c r="AB321" s="438"/>
      <c r="AC321" s="347"/>
      <c r="AD321" s="416"/>
      <c r="AE321" s="438"/>
      <c r="AF321" s="347"/>
      <c r="AG321" s="347"/>
      <c r="AH321" s="416"/>
      <c r="AI321" s="438"/>
      <c r="AJ321" s="347"/>
      <c r="AK321" s="347"/>
      <c r="AL321" s="416"/>
      <c r="AM321" s="438"/>
      <c r="AN321" s="347"/>
      <c r="AO321" s="347"/>
      <c r="AP321" s="416"/>
      <c r="AQ321" s="755"/>
      <c r="AR321" s="767"/>
      <c r="AS321" s="347" t="s">
        <v>307</v>
      </c>
      <c r="AT321" s="416"/>
      <c r="AU321" s="680"/>
      <c r="AV321" s="680"/>
      <c r="AW321" s="347" t="s">
        <v>285</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4" t="s">
        <v>323</v>
      </c>
      <c r="Z322" s="511"/>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92</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30"/>
      <c r="AY323">
        <f>$AY$320</f>
        <v>0</v>
      </c>
    </row>
    <row r="324" spans="1:51" ht="18.75" hidden="1" customHeight="1">
      <c r="A324" s="38"/>
      <c r="B324" s="107"/>
      <c r="C324" s="143"/>
      <c r="D324" s="107"/>
      <c r="E324" s="143"/>
      <c r="F324" s="235"/>
      <c r="G324" s="308" t="s">
        <v>322</v>
      </c>
      <c r="H324" s="356"/>
      <c r="I324" s="356"/>
      <c r="J324" s="356"/>
      <c r="K324" s="356"/>
      <c r="L324" s="356"/>
      <c r="M324" s="356"/>
      <c r="N324" s="356"/>
      <c r="O324" s="356"/>
      <c r="P324" s="356"/>
      <c r="Q324" s="356"/>
      <c r="R324" s="356"/>
      <c r="S324" s="356"/>
      <c r="T324" s="356"/>
      <c r="U324" s="356"/>
      <c r="V324" s="356"/>
      <c r="W324" s="356"/>
      <c r="X324" s="497"/>
      <c r="Y324" s="513"/>
      <c r="Z324" s="540"/>
      <c r="AA324" s="561"/>
      <c r="AB324" s="602" t="s">
        <v>41</v>
      </c>
      <c r="AC324" s="356"/>
      <c r="AD324" s="497"/>
      <c r="AE324" s="437" t="s">
        <v>420</v>
      </c>
      <c r="AF324" s="346"/>
      <c r="AG324" s="346"/>
      <c r="AH324" s="415"/>
      <c r="AI324" s="437" t="s">
        <v>76</v>
      </c>
      <c r="AJ324" s="346"/>
      <c r="AK324" s="346"/>
      <c r="AL324" s="415"/>
      <c r="AM324" s="437" t="s">
        <v>180</v>
      </c>
      <c r="AN324" s="346"/>
      <c r="AO324" s="346"/>
      <c r="AP324" s="415"/>
      <c r="AQ324" s="602" t="s">
        <v>306</v>
      </c>
      <c r="AR324" s="356"/>
      <c r="AS324" s="356"/>
      <c r="AT324" s="497"/>
      <c r="AU324" s="780" t="s">
        <v>326</v>
      </c>
      <c r="AV324" s="780"/>
      <c r="AW324" s="780"/>
      <c r="AX324" s="829"/>
      <c r="AY324">
        <f>COUNTA($G$326)</f>
        <v>0</v>
      </c>
    </row>
    <row r="325" spans="1:51" ht="18.75" hidden="1" customHeight="1">
      <c r="A325" s="38"/>
      <c r="B325" s="107"/>
      <c r="C325" s="143"/>
      <c r="D325" s="107"/>
      <c r="E325" s="143"/>
      <c r="F325" s="235"/>
      <c r="G325" s="309"/>
      <c r="H325" s="347"/>
      <c r="I325" s="347"/>
      <c r="J325" s="347"/>
      <c r="K325" s="347"/>
      <c r="L325" s="347"/>
      <c r="M325" s="347"/>
      <c r="N325" s="347"/>
      <c r="O325" s="347"/>
      <c r="P325" s="347"/>
      <c r="Q325" s="347"/>
      <c r="R325" s="347"/>
      <c r="S325" s="347"/>
      <c r="T325" s="347"/>
      <c r="U325" s="347"/>
      <c r="V325" s="347"/>
      <c r="W325" s="347"/>
      <c r="X325" s="416"/>
      <c r="Y325" s="516"/>
      <c r="Z325" s="541"/>
      <c r="AA325" s="564"/>
      <c r="AB325" s="438"/>
      <c r="AC325" s="347"/>
      <c r="AD325" s="416"/>
      <c r="AE325" s="438"/>
      <c r="AF325" s="347"/>
      <c r="AG325" s="347"/>
      <c r="AH325" s="416"/>
      <c r="AI325" s="438"/>
      <c r="AJ325" s="347"/>
      <c r="AK325" s="347"/>
      <c r="AL325" s="416"/>
      <c r="AM325" s="438"/>
      <c r="AN325" s="347"/>
      <c r="AO325" s="347"/>
      <c r="AP325" s="416"/>
      <c r="AQ325" s="755"/>
      <c r="AR325" s="767"/>
      <c r="AS325" s="347" t="s">
        <v>307</v>
      </c>
      <c r="AT325" s="416"/>
      <c r="AU325" s="680"/>
      <c r="AV325" s="680"/>
      <c r="AW325" s="347" t="s">
        <v>285</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4" t="s">
        <v>323</v>
      </c>
      <c r="Z326" s="511"/>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92</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30"/>
      <c r="AY327">
        <f>$AY$324</f>
        <v>0</v>
      </c>
    </row>
    <row r="328" spans="1:51" ht="18.75" hidden="1" customHeight="1">
      <c r="A328" s="38"/>
      <c r="B328" s="107"/>
      <c r="C328" s="143"/>
      <c r="D328" s="107"/>
      <c r="E328" s="143"/>
      <c r="F328" s="235"/>
      <c r="G328" s="308" t="s">
        <v>322</v>
      </c>
      <c r="H328" s="356"/>
      <c r="I328" s="356"/>
      <c r="J328" s="356"/>
      <c r="K328" s="356"/>
      <c r="L328" s="356"/>
      <c r="M328" s="356"/>
      <c r="N328" s="356"/>
      <c r="O328" s="356"/>
      <c r="P328" s="356"/>
      <c r="Q328" s="356"/>
      <c r="R328" s="356"/>
      <c r="S328" s="356"/>
      <c r="T328" s="356"/>
      <c r="U328" s="356"/>
      <c r="V328" s="356"/>
      <c r="W328" s="356"/>
      <c r="X328" s="497"/>
      <c r="Y328" s="513"/>
      <c r="Z328" s="540"/>
      <c r="AA328" s="561"/>
      <c r="AB328" s="602" t="s">
        <v>41</v>
      </c>
      <c r="AC328" s="356"/>
      <c r="AD328" s="497"/>
      <c r="AE328" s="437" t="s">
        <v>420</v>
      </c>
      <c r="AF328" s="346"/>
      <c r="AG328" s="346"/>
      <c r="AH328" s="415"/>
      <c r="AI328" s="437" t="s">
        <v>76</v>
      </c>
      <c r="AJ328" s="346"/>
      <c r="AK328" s="346"/>
      <c r="AL328" s="415"/>
      <c r="AM328" s="437" t="s">
        <v>180</v>
      </c>
      <c r="AN328" s="346"/>
      <c r="AO328" s="346"/>
      <c r="AP328" s="415"/>
      <c r="AQ328" s="602" t="s">
        <v>306</v>
      </c>
      <c r="AR328" s="356"/>
      <c r="AS328" s="356"/>
      <c r="AT328" s="497"/>
      <c r="AU328" s="780" t="s">
        <v>326</v>
      </c>
      <c r="AV328" s="780"/>
      <c r="AW328" s="780"/>
      <c r="AX328" s="829"/>
      <c r="AY328">
        <f>COUNTA($G$330)</f>
        <v>0</v>
      </c>
    </row>
    <row r="329" spans="1:51" ht="18.75" hidden="1" customHeight="1">
      <c r="A329" s="38"/>
      <c r="B329" s="107"/>
      <c r="C329" s="143"/>
      <c r="D329" s="107"/>
      <c r="E329" s="143"/>
      <c r="F329" s="235"/>
      <c r="G329" s="309"/>
      <c r="H329" s="347"/>
      <c r="I329" s="347"/>
      <c r="J329" s="347"/>
      <c r="K329" s="347"/>
      <c r="L329" s="347"/>
      <c r="M329" s="347"/>
      <c r="N329" s="347"/>
      <c r="O329" s="347"/>
      <c r="P329" s="347"/>
      <c r="Q329" s="347"/>
      <c r="R329" s="347"/>
      <c r="S329" s="347"/>
      <c r="T329" s="347"/>
      <c r="U329" s="347"/>
      <c r="V329" s="347"/>
      <c r="W329" s="347"/>
      <c r="X329" s="416"/>
      <c r="Y329" s="516"/>
      <c r="Z329" s="541"/>
      <c r="AA329" s="564"/>
      <c r="AB329" s="438"/>
      <c r="AC329" s="347"/>
      <c r="AD329" s="416"/>
      <c r="AE329" s="438"/>
      <c r="AF329" s="347"/>
      <c r="AG329" s="347"/>
      <c r="AH329" s="416"/>
      <c r="AI329" s="438"/>
      <c r="AJ329" s="347"/>
      <c r="AK329" s="347"/>
      <c r="AL329" s="416"/>
      <c r="AM329" s="438"/>
      <c r="AN329" s="347"/>
      <c r="AO329" s="347"/>
      <c r="AP329" s="416"/>
      <c r="AQ329" s="755"/>
      <c r="AR329" s="767"/>
      <c r="AS329" s="347" t="s">
        <v>307</v>
      </c>
      <c r="AT329" s="416"/>
      <c r="AU329" s="680"/>
      <c r="AV329" s="680"/>
      <c r="AW329" s="347" t="s">
        <v>285</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4" t="s">
        <v>323</v>
      </c>
      <c r="Z330" s="511"/>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92</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30"/>
      <c r="AY331">
        <f>$AY$328</f>
        <v>0</v>
      </c>
    </row>
    <row r="332" spans="1:51" ht="22.5" hidden="1" customHeight="1">
      <c r="A332" s="38"/>
      <c r="B332" s="107"/>
      <c r="C332" s="143"/>
      <c r="D332" s="107"/>
      <c r="E332" s="143"/>
      <c r="F332" s="235"/>
      <c r="G332" s="310" t="s">
        <v>29</v>
      </c>
      <c r="H332" s="346"/>
      <c r="I332" s="346"/>
      <c r="J332" s="346"/>
      <c r="K332" s="346"/>
      <c r="L332" s="346"/>
      <c r="M332" s="346"/>
      <c r="N332" s="346"/>
      <c r="O332" s="346"/>
      <c r="P332" s="415"/>
      <c r="Q332" s="437" t="s">
        <v>402</v>
      </c>
      <c r="R332" s="346"/>
      <c r="S332" s="346"/>
      <c r="T332" s="346"/>
      <c r="U332" s="346"/>
      <c r="V332" s="346"/>
      <c r="W332" s="346"/>
      <c r="X332" s="346"/>
      <c r="Y332" s="346"/>
      <c r="Z332" s="346"/>
      <c r="AA332" s="346"/>
      <c r="AB332" s="605" t="s">
        <v>404</v>
      </c>
      <c r="AC332" s="346"/>
      <c r="AD332" s="415"/>
      <c r="AE332" s="437" t="s">
        <v>328</v>
      </c>
      <c r="AF332" s="346"/>
      <c r="AG332" s="346"/>
      <c r="AH332" s="346"/>
      <c r="AI332" s="346"/>
      <c r="AJ332" s="346"/>
      <c r="AK332" s="346"/>
      <c r="AL332" s="346"/>
      <c r="AM332" s="346"/>
      <c r="AN332" s="346"/>
      <c r="AO332" s="346"/>
      <c r="AP332" s="346"/>
      <c r="AQ332" s="346"/>
      <c r="AR332" s="346"/>
      <c r="AS332" s="346"/>
      <c r="AT332" s="346"/>
      <c r="AU332" s="346"/>
      <c r="AV332" s="346"/>
      <c r="AW332" s="346"/>
      <c r="AX332" s="831"/>
      <c r="AY332">
        <f>COUNTA($G$334)</f>
        <v>0</v>
      </c>
    </row>
    <row r="333" spans="1:51" ht="22.5" hidden="1" customHeight="1">
      <c r="A333" s="38"/>
      <c r="B333" s="107"/>
      <c r="C333" s="143"/>
      <c r="D333" s="107"/>
      <c r="E333" s="143"/>
      <c r="F333" s="235"/>
      <c r="G333" s="309"/>
      <c r="H333" s="347"/>
      <c r="I333" s="347"/>
      <c r="J333" s="347"/>
      <c r="K333" s="347"/>
      <c r="L333" s="347"/>
      <c r="M333" s="347"/>
      <c r="N333" s="347"/>
      <c r="O333" s="347"/>
      <c r="P333" s="416"/>
      <c r="Q333" s="438"/>
      <c r="R333" s="347"/>
      <c r="S333" s="347"/>
      <c r="T333" s="347"/>
      <c r="U333" s="347"/>
      <c r="V333" s="347"/>
      <c r="W333" s="347"/>
      <c r="X333" s="347"/>
      <c r="Y333" s="347"/>
      <c r="Z333" s="347"/>
      <c r="AA333" s="347"/>
      <c r="AB333" s="606"/>
      <c r="AC333" s="347"/>
      <c r="AD333" s="416"/>
      <c r="AE333" s="438"/>
      <c r="AF333" s="347"/>
      <c r="AG333" s="347"/>
      <c r="AH333" s="347"/>
      <c r="AI333" s="347"/>
      <c r="AJ333" s="347"/>
      <c r="AK333" s="347"/>
      <c r="AL333" s="347"/>
      <c r="AM333" s="347"/>
      <c r="AN333" s="347"/>
      <c r="AO333" s="347"/>
      <c r="AP333" s="347"/>
      <c r="AQ333" s="347"/>
      <c r="AR333" s="347"/>
      <c r="AS333" s="347"/>
      <c r="AT333" s="347"/>
      <c r="AU333" s="347"/>
      <c r="AV333" s="347"/>
      <c r="AW333" s="347"/>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3"/>
      <c r="R334" s="457"/>
      <c r="S334" s="457"/>
      <c r="T334" s="457"/>
      <c r="U334" s="457"/>
      <c r="V334" s="457"/>
      <c r="W334" s="457"/>
      <c r="X334" s="457"/>
      <c r="Y334" s="457"/>
      <c r="Z334" s="457"/>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4"/>
      <c r="R335" s="458"/>
      <c r="S335" s="458"/>
      <c r="T335" s="458"/>
      <c r="U335" s="458"/>
      <c r="V335" s="458"/>
      <c r="W335" s="458"/>
      <c r="X335" s="458"/>
      <c r="Y335" s="458"/>
      <c r="Z335" s="458"/>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4"/>
      <c r="R336" s="458"/>
      <c r="S336" s="458"/>
      <c r="T336" s="458"/>
      <c r="U336" s="458"/>
      <c r="V336" s="458"/>
      <c r="W336" s="458"/>
      <c r="X336" s="458"/>
      <c r="Y336" s="458"/>
      <c r="Z336" s="458"/>
      <c r="AA336" s="578"/>
      <c r="AB336" s="608"/>
      <c r="AC336" s="624"/>
      <c r="AD336" s="624"/>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4"/>
      <c r="R337" s="458"/>
      <c r="S337" s="458"/>
      <c r="T337" s="458"/>
      <c r="U337" s="458"/>
      <c r="V337" s="458"/>
      <c r="W337" s="458"/>
      <c r="X337" s="458"/>
      <c r="Y337" s="458"/>
      <c r="Z337" s="458"/>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5"/>
      <c r="R338" s="459"/>
      <c r="S338" s="459"/>
      <c r="T338" s="459"/>
      <c r="U338" s="459"/>
      <c r="V338" s="459"/>
      <c r="W338" s="459"/>
      <c r="X338" s="459"/>
      <c r="Y338" s="459"/>
      <c r="Z338" s="459"/>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10" t="s">
        <v>29</v>
      </c>
      <c r="H339" s="346"/>
      <c r="I339" s="346"/>
      <c r="J339" s="346"/>
      <c r="K339" s="346"/>
      <c r="L339" s="346"/>
      <c r="M339" s="346"/>
      <c r="N339" s="346"/>
      <c r="O339" s="346"/>
      <c r="P339" s="415"/>
      <c r="Q339" s="437" t="s">
        <v>402</v>
      </c>
      <c r="R339" s="346"/>
      <c r="S339" s="346"/>
      <c r="T339" s="346"/>
      <c r="U339" s="346"/>
      <c r="V339" s="346"/>
      <c r="W339" s="346"/>
      <c r="X339" s="346"/>
      <c r="Y339" s="346"/>
      <c r="Z339" s="346"/>
      <c r="AA339" s="346"/>
      <c r="AB339" s="605" t="s">
        <v>404</v>
      </c>
      <c r="AC339" s="346"/>
      <c r="AD339" s="415"/>
      <c r="AE339" s="676" t="s">
        <v>328</v>
      </c>
      <c r="AF339" s="696"/>
      <c r="AG339" s="696"/>
      <c r="AH339" s="696"/>
      <c r="AI339" s="696"/>
      <c r="AJ339" s="696"/>
      <c r="AK339" s="696"/>
      <c r="AL339" s="696"/>
      <c r="AM339" s="696"/>
      <c r="AN339" s="696"/>
      <c r="AO339" s="696"/>
      <c r="AP339" s="696"/>
      <c r="AQ339" s="696"/>
      <c r="AR339" s="696"/>
      <c r="AS339" s="696"/>
      <c r="AT339" s="696"/>
      <c r="AU339" s="696"/>
      <c r="AV339" s="696"/>
      <c r="AW339" s="696"/>
      <c r="AX339" s="811"/>
      <c r="AY339">
        <f>COUNTA($G$341)</f>
        <v>0</v>
      </c>
    </row>
    <row r="340" spans="1:51" ht="22.5" hidden="1" customHeight="1">
      <c r="A340" s="38"/>
      <c r="B340" s="107"/>
      <c r="C340" s="143"/>
      <c r="D340" s="107"/>
      <c r="E340" s="143"/>
      <c r="F340" s="235"/>
      <c r="G340" s="309"/>
      <c r="H340" s="347"/>
      <c r="I340" s="347"/>
      <c r="J340" s="347"/>
      <c r="K340" s="347"/>
      <c r="L340" s="347"/>
      <c r="M340" s="347"/>
      <c r="N340" s="347"/>
      <c r="O340" s="347"/>
      <c r="P340" s="416"/>
      <c r="Q340" s="438"/>
      <c r="R340" s="347"/>
      <c r="S340" s="347"/>
      <c r="T340" s="347"/>
      <c r="U340" s="347"/>
      <c r="V340" s="347"/>
      <c r="W340" s="347"/>
      <c r="X340" s="347"/>
      <c r="Y340" s="347"/>
      <c r="Z340" s="347"/>
      <c r="AA340" s="347"/>
      <c r="AB340" s="606"/>
      <c r="AC340" s="347"/>
      <c r="AD340" s="416"/>
      <c r="AE340" s="677"/>
      <c r="AF340" s="697"/>
      <c r="AG340" s="697"/>
      <c r="AH340" s="697"/>
      <c r="AI340" s="697"/>
      <c r="AJ340" s="697"/>
      <c r="AK340" s="697"/>
      <c r="AL340" s="697"/>
      <c r="AM340" s="697"/>
      <c r="AN340" s="697"/>
      <c r="AO340" s="697"/>
      <c r="AP340" s="697"/>
      <c r="AQ340" s="697"/>
      <c r="AR340" s="697"/>
      <c r="AS340" s="697"/>
      <c r="AT340" s="697"/>
      <c r="AU340" s="697"/>
      <c r="AV340" s="697"/>
      <c r="AW340" s="697"/>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3"/>
      <c r="R341" s="457"/>
      <c r="S341" s="457"/>
      <c r="T341" s="457"/>
      <c r="U341" s="457"/>
      <c r="V341" s="457"/>
      <c r="W341" s="457"/>
      <c r="X341" s="457"/>
      <c r="Y341" s="457"/>
      <c r="Z341" s="457"/>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4"/>
      <c r="R342" s="458"/>
      <c r="S342" s="458"/>
      <c r="T342" s="458"/>
      <c r="U342" s="458"/>
      <c r="V342" s="458"/>
      <c r="W342" s="458"/>
      <c r="X342" s="458"/>
      <c r="Y342" s="458"/>
      <c r="Z342" s="458"/>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4"/>
      <c r="R343" s="458"/>
      <c r="S343" s="458"/>
      <c r="T343" s="458"/>
      <c r="U343" s="458"/>
      <c r="V343" s="458"/>
      <c r="W343" s="458"/>
      <c r="X343" s="458"/>
      <c r="Y343" s="458"/>
      <c r="Z343" s="458"/>
      <c r="AA343" s="578"/>
      <c r="AB343" s="608"/>
      <c r="AC343" s="624"/>
      <c r="AD343" s="624"/>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4"/>
      <c r="R344" s="458"/>
      <c r="S344" s="458"/>
      <c r="T344" s="458"/>
      <c r="U344" s="458"/>
      <c r="V344" s="458"/>
      <c r="W344" s="458"/>
      <c r="X344" s="458"/>
      <c r="Y344" s="458"/>
      <c r="Z344" s="458"/>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5"/>
      <c r="R345" s="459"/>
      <c r="S345" s="459"/>
      <c r="T345" s="459"/>
      <c r="U345" s="459"/>
      <c r="V345" s="459"/>
      <c r="W345" s="459"/>
      <c r="X345" s="459"/>
      <c r="Y345" s="459"/>
      <c r="Z345" s="459"/>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10" t="s">
        <v>29</v>
      </c>
      <c r="H346" s="346"/>
      <c r="I346" s="346"/>
      <c r="J346" s="346"/>
      <c r="K346" s="346"/>
      <c r="L346" s="346"/>
      <c r="M346" s="346"/>
      <c r="N346" s="346"/>
      <c r="O346" s="346"/>
      <c r="P346" s="415"/>
      <c r="Q346" s="437" t="s">
        <v>402</v>
      </c>
      <c r="R346" s="346"/>
      <c r="S346" s="346"/>
      <c r="T346" s="346"/>
      <c r="U346" s="346"/>
      <c r="V346" s="346"/>
      <c r="W346" s="346"/>
      <c r="X346" s="346"/>
      <c r="Y346" s="346"/>
      <c r="Z346" s="346"/>
      <c r="AA346" s="346"/>
      <c r="AB346" s="605" t="s">
        <v>404</v>
      </c>
      <c r="AC346" s="346"/>
      <c r="AD346" s="415"/>
      <c r="AE346" s="676" t="s">
        <v>328</v>
      </c>
      <c r="AF346" s="696"/>
      <c r="AG346" s="696"/>
      <c r="AH346" s="696"/>
      <c r="AI346" s="696"/>
      <c r="AJ346" s="696"/>
      <c r="AK346" s="696"/>
      <c r="AL346" s="696"/>
      <c r="AM346" s="696"/>
      <c r="AN346" s="696"/>
      <c r="AO346" s="696"/>
      <c r="AP346" s="696"/>
      <c r="AQ346" s="696"/>
      <c r="AR346" s="696"/>
      <c r="AS346" s="696"/>
      <c r="AT346" s="696"/>
      <c r="AU346" s="696"/>
      <c r="AV346" s="696"/>
      <c r="AW346" s="696"/>
      <c r="AX346" s="811"/>
      <c r="AY346">
        <f>COUNTA($G$348)</f>
        <v>0</v>
      </c>
    </row>
    <row r="347" spans="1:51" ht="22.5" hidden="1" customHeight="1">
      <c r="A347" s="38"/>
      <c r="B347" s="107"/>
      <c r="C347" s="143"/>
      <c r="D347" s="107"/>
      <c r="E347" s="143"/>
      <c r="F347" s="235"/>
      <c r="G347" s="309"/>
      <c r="H347" s="347"/>
      <c r="I347" s="347"/>
      <c r="J347" s="347"/>
      <c r="K347" s="347"/>
      <c r="L347" s="347"/>
      <c r="M347" s="347"/>
      <c r="N347" s="347"/>
      <c r="O347" s="347"/>
      <c r="P347" s="416"/>
      <c r="Q347" s="438"/>
      <c r="R347" s="347"/>
      <c r="S347" s="347"/>
      <c r="T347" s="347"/>
      <c r="U347" s="347"/>
      <c r="V347" s="347"/>
      <c r="W347" s="347"/>
      <c r="X347" s="347"/>
      <c r="Y347" s="347"/>
      <c r="Z347" s="347"/>
      <c r="AA347" s="347"/>
      <c r="AB347" s="606"/>
      <c r="AC347" s="347"/>
      <c r="AD347" s="416"/>
      <c r="AE347" s="677"/>
      <c r="AF347" s="697"/>
      <c r="AG347" s="697"/>
      <c r="AH347" s="697"/>
      <c r="AI347" s="697"/>
      <c r="AJ347" s="697"/>
      <c r="AK347" s="697"/>
      <c r="AL347" s="697"/>
      <c r="AM347" s="697"/>
      <c r="AN347" s="697"/>
      <c r="AO347" s="697"/>
      <c r="AP347" s="697"/>
      <c r="AQ347" s="697"/>
      <c r="AR347" s="697"/>
      <c r="AS347" s="697"/>
      <c r="AT347" s="697"/>
      <c r="AU347" s="697"/>
      <c r="AV347" s="697"/>
      <c r="AW347" s="697"/>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3"/>
      <c r="R348" s="457"/>
      <c r="S348" s="457"/>
      <c r="T348" s="457"/>
      <c r="U348" s="457"/>
      <c r="V348" s="457"/>
      <c r="W348" s="457"/>
      <c r="X348" s="457"/>
      <c r="Y348" s="457"/>
      <c r="Z348" s="457"/>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4"/>
      <c r="R349" s="458"/>
      <c r="S349" s="458"/>
      <c r="T349" s="458"/>
      <c r="U349" s="458"/>
      <c r="V349" s="458"/>
      <c r="W349" s="458"/>
      <c r="X349" s="458"/>
      <c r="Y349" s="458"/>
      <c r="Z349" s="458"/>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4"/>
      <c r="R350" s="458"/>
      <c r="S350" s="458"/>
      <c r="T350" s="458"/>
      <c r="U350" s="458"/>
      <c r="V350" s="458"/>
      <c r="W350" s="458"/>
      <c r="X350" s="458"/>
      <c r="Y350" s="458"/>
      <c r="Z350" s="458"/>
      <c r="AA350" s="578"/>
      <c r="AB350" s="608"/>
      <c r="AC350" s="624"/>
      <c r="AD350" s="624"/>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4"/>
      <c r="R351" s="458"/>
      <c r="S351" s="458"/>
      <c r="T351" s="458"/>
      <c r="U351" s="458"/>
      <c r="V351" s="458"/>
      <c r="W351" s="458"/>
      <c r="X351" s="458"/>
      <c r="Y351" s="458"/>
      <c r="Z351" s="458"/>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5"/>
      <c r="R352" s="459"/>
      <c r="S352" s="459"/>
      <c r="T352" s="459"/>
      <c r="U352" s="459"/>
      <c r="V352" s="459"/>
      <c r="W352" s="459"/>
      <c r="X352" s="459"/>
      <c r="Y352" s="459"/>
      <c r="Z352" s="459"/>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10" t="s">
        <v>29</v>
      </c>
      <c r="H353" s="346"/>
      <c r="I353" s="346"/>
      <c r="J353" s="346"/>
      <c r="K353" s="346"/>
      <c r="L353" s="346"/>
      <c r="M353" s="346"/>
      <c r="N353" s="346"/>
      <c r="O353" s="346"/>
      <c r="P353" s="415"/>
      <c r="Q353" s="437" t="s">
        <v>402</v>
      </c>
      <c r="R353" s="346"/>
      <c r="S353" s="346"/>
      <c r="T353" s="346"/>
      <c r="U353" s="346"/>
      <c r="V353" s="346"/>
      <c r="W353" s="346"/>
      <c r="X353" s="346"/>
      <c r="Y353" s="346"/>
      <c r="Z353" s="346"/>
      <c r="AA353" s="346"/>
      <c r="AB353" s="605" t="s">
        <v>404</v>
      </c>
      <c r="AC353" s="346"/>
      <c r="AD353" s="415"/>
      <c r="AE353" s="676" t="s">
        <v>328</v>
      </c>
      <c r="AF353" s="696"/>
      <c r="AG353" s="696"/>
      <c r="AH353" s="696"/>
      <c r="AI353" s="696"/>
      <c r="AJ353" s="696"/>
      <c r="AK353" s="696"/>
      <c r="AL353" s="696"/>
      <c r="AM353" s="696"/>
      <c r="AN353" s="696"/>
      <c r="AO353" s="696"/>
      <c r="AP353" s="696"/>
      <c r="AQ353" s="696"/>
      <c r="AR353" s="696"/>
      <c r="AS353" s="696"/>
      <c r="AT353" s="696"/>
      <c r="AU353" s="696"/>
      <c r="AV353" s="696"/>
      <c r="AW353" s="696"/>
      <c r="AX353" s="811"/>
      <c r="AY353">
        <f>COUNTA($G$355)</f>
        <v>0</v>
      </c>
    </row>
    <row r="354" spans="1:51" ht="22.5" hidden="1" customHeight="1">
      <c r="A354" s="38"/>
      <c r="B354" s="107"/>
      <c r="C354" s="143"/>
      <c r="D354" s="107"/>
      <c r="E354" s="143"/>
      <c r="F354" s="235"/>
      <c r="G354" s="309"/>
      <c r="H354" s="347"/>
      <c r="I354" s="347"/>
      <c r="J354" s="347"/>
      <c r="K354" s="347"/>
      <c r="L354" s="347"/>
      <c r="M354" s="347"/>
      <c r="N354" s="347"/>
      <c r="O354" s="347"/>
      <c r="P354" s="416"/>
      <c r="Q354" s="438"/>
      <c r="R354" s="347"/>
      <c r="S354" s="347"/>
      <c r="T354" s="347"/>
      <c r="U354" s="347"/>
      <c r="V354" s="347"/>
      <c r="W354" s="347"/>
      <c r="X354" s="347"/>
      <c r="Y354" s="347"/>
      <c r="Z354" s="347"/>
      <c r="AA354" s="347"/>
      <c r="AB354" s="606"/>
      <c r="AC354" s="347"/>
      <c r="AD354" s="416"/>
      <c r="AE354" s="677"/>
      <c r="AF354" s="697"/>
      <c r="AG354" s="697"/>
      <c r="AH354" s="697"/>
      <c r="AI354" s="697"/>
      <c r="AJ354" s="697"/>
      <c r="AK354" s="697"/>
      <c r="AL354" s="697"/>
      <c r="AM354" s="697"/>
      <c r="AN354" s="697"/>
      <c r="AO354" s="697"/>
      <c r="AP354" s="697"/>
      <c r="AQ354" s="697"/>
      <c r="AR354" s="697"/>
      <c r="AS354" s="697"/>
      <c r="AT354" s="697"/>
      <c r="AU354" s="697"/>
      <c r="AV354" s="697"/>
      <c r="AW354" s="697"/>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3"/>
      <c r="R355" s="457"/>
      <c r="S355" s="457"/>
      <c r="T355" s="457"/>
      <c r="U355" s="457"/>
      <c r="V355" s="457"/>
      <c r="W355" s="457"/>
      <c r="X355" s="457"/>
      <c r="Y355" s="457"/>
      <c r="Z355" s="457"/>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4"/>
      <c r="R356" s="458"/>
      <c r="S356" s="458"/>
      <c r="T356" s="458"/>
      <c r="U356" s="458"/>
      <c r="V356" s="458"/>
      <c r="W356" s="458"/>
      <c r="X356" s="458"/>
      <c r="Y356" s="458"/>
      <c r="Z356" s="458"/>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4"/>
      <c r="R357" s="458"/>
      <c r="S357" s="458"/>
      <c r="T357" s="458"/>
      <c r="U357" s="458"/>
      <c r="V357" s="458"/>
      <c r="W357" s="458"/>
      <c r="X357" s="458"/>
      <c r="Y357" s="458"/>
      <c r="Z357" s="458"/>
      <c r="AA357" s="578"/>
      <c r="AB357" s="608"/>
      <c r="AC357" s="624"/>
      <c r="AD357" s="624"/>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4"/>
      <c r="R358" s="458"/>
      <c r="S358" s="458"/>
      <c r="T358" s="458"/>
      <c r="U358" s="458"/>
      <c r="V358" s="458"/>
      <c r="W358" s="458"/>
      <c r="X358" s="458"/>
      <c r="Y358" s="458"/>
      <c r="Z358" s="458"/>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5"/>
      <c r="R359" s="459"/>
      <c r="S359" s="459"/>
      <c r="T359" s="459"/>
      <c r="U359" s="459"/>
      <c r="V359" s="459"/>
      <c r="W359" s="459"/>
      <c r="X359" s="459"/>
      <c r="Y359" s="459"/>
      <c r="Z359" s="459"/>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10" t="s">
        <v>29</v>
      </c>
      <c r="H360" s="346"/>
      <c r="I360" s="346"/>
      <c r="J360" s="346"/>
      <c r="K360" s="346"/>
      <c r="L360" s="346"/>
      <c r="M360" s="346"/>
      <c r="N360" s="346"/>
      <c r="O360" s="346"/>
      <c r="P360" s="415"/>
      <c r="Q360" s="437" t="s">
        <v>402</v>
      </c>
      <c r="R360" s="346"/>
      <c r="S360" s="346"/>
      <c r="T360" s="346"/>
      <c r="U360" s="346"/>
      <c r="V360" s="346"/>
      <c r="W360" s="346"/>
      <c r="X360" s="346"/>
      <c r="Y360" s="346"/>
      <c r="Z360" s="346"/>
      <c r="AA360" s="346"/>
      <c r="AB360" s="605" t="s">
        <v>404</v>
      </c>
      <c r="AC360" s="346"/>
      <c r="AD360" s="415"/>
      <c r="AE360" s="676" t="s">
        <v>328</v>
      </c>
      <c r="AF360" s="696"/>
      <c r="AG360" s="696"/>
      <c r="AH360" s="696"/>
      <c r="AI360" s="696"/>
      <c r="AJ360" s="696"/>
      <c r="AK360" s="696"/>
      <c r="AL360" s="696"/>
      <c r="AM360" s="696"/>
      <c r="AN360" s="696"/>
      <c r="AO360" s="696"/>
      <c r="AP360" s="696"/>
      <c r="AQ360" s="696"/>
      <c r="AR360" s="696"/>
      <c r="AS360" s="696"/>
      <c r="AT360" s="696"/>
      <c r="AU360" s="696"/>
      <c r="AV360" s="696"/>
      <c r="AW360" s="696"/>
      <c r="AX360" s="811"/>
      <c r="AY360">
        <f>COUNTA($G$362)</f>
        <v>0</v>
      </c>
    </row>
    <row r="361" spans="1:51" ht="22.5" hidden="1" customHeight="1">
      <c r="A361" s="38"/>
      <c r="B361" s="107"/>
      <c r="C361" s="143"/>
      <c r="D361" s="107"/>
      <c r="E361" s="143"/>
      <c r="F361" s="235"/>
      <c r="G361" s="309"/>
      <c r="H361" s="347"/>
      <c r="I361" s="347"/>
      <c r="J361" s="347"/>
      <c r="K361" s="347"/>
      <c r="L361" s="347"/>
      <c r="M361" s="347"/>
      <c r="N361" s="347"/>
      <c r="O361" s="347"/>
      <c r="P361" s="416"/>
      <c r="Q361" s="438"/>
      <c r="R361" s="347"/>
      <c r="S361" s="347"/>
      <c r="T361" s="347"/>
      <c r="U361" s="347"/>
      <c r="V361" s="347"/>
      <c r="W361" s="347"/>
      <c r="X361" s="347"/>
      <c r="Y361" s="347"/>
      <c r="Z361" s="347"/>
      <c r="AA361" s="347"/>
      <c r="AB361" s="606"/>
      <c r="AC361" s="347"/>
      <c r="AD361" s="416"/>
      <c r="AE361" s="677"/>
      <c r="AF361" s="697"/>
      <c r="AG361" s="697"/>
      <c r="AH361" s="697"/>
      <c r="AI361" s="697"/>
      <c r="AJ361" s="697"/>
      <c r="AK361" s="697"/>
      <c r="AL361" s="697"/>
      <c r="AM361" s="697"/>
      <c r="AN361" s="697"/>
      <c r="AO361" s="697"/>
      <c r="AP361" s="697"/>
      <c r="AQ361" s="697"/>
      <c r="AR361" s="697"/>
      <c r="AS361" s="697"/>
      <c r="AT361" s="697"/>
      <c r="AU361" s="697"/>
      <c r="AV361" s="697"/>
      <c r="AW361" s="697"/>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3"/>
      <c r="R362" s="457"/>
      <c r="S362" s="457"/>
      <c r="T362" s="457"/>
      <c r="U362" s="457"/>
      <c r="V362" s="457"/>
      <c r="W362" s="457"/>
      <c r="X362" s="457"/>
      <c r="Y362" s="457"/>
      <c r="Z362" s="457"/>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4"/>
      <c r="R363" s="458"/>
      <c r="S363" s="458"/>
      <c r="T363" s="458"/>
      <c r="U363" s="458"/>
      <c r="V363" s="458"/>
      <c r="W363" s="458"/>
      <c r="X363" s="458"/>
      <c r="Y363" s="458"/>
      <c r="Z363" s="458"/>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4"/>
      <c r="R364" s="458"/>
      <c r="S364" s="458"/>
      <c r="T364" s="458"/>
      <c r="U364" s="458"/>
      <c r="V364" s="458"/>
      <c r="W364" s="458"/>
      <c r="X364" s="458"/>
      <c r="Y364" s="458"/>
      <c r="Z364" s="458"/>
      <c r="AA364" s="578"/>
      <c r="AB364" s="608"/>
      <c r="AC364" s="624"/>
      <c r="AD364" s="624"/>
      <c r="AE364" s="678" t="s">
        <v>329</v>
      </c>
      <c r="AF364" s="678"/>
      <c r="AG364" s="678"/>
      <c r="AH364" s="678"/>
      <c r="AI364" s="678"/>
      <c r="AJ364" s="678"/>
      <c r="AK364" s="678"/>
      <c r="AL364" s="678"/>
      <c r="AM364" s="678"/>
      <c r="AN364" s="678"/>
      <c r="AO364" s="678"/>
      <c r="AP364" s="678"/>
      <c r="AQ364" s="678"/>
      <c r="AR364" s="678"/>
      <c r="AS364" s="678"/>
      <c r="AT364" s="678"/>
      <c r="AU364" s="678"/>
      <c r="AV364" s="678"/>
      <c r="AW364" s="678"/>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4"/>
      <c r="R365" s="458"/>
      <c r="S365" s="458"/>
      <c r="T365" s="458"/>
      <c r="U365" s="458"/>
      <c r="V365" s="458"/>
      <c r="W365" s="458"/>
      <c r="X365" s="458"/>
      <c r="Y365" s="458"/>
      <c r="Z365" s="458"/>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5"/>
      <c r="R366" s="459"/>
      <c r="S366" s="459"/>
      <c r="T366" s="459"/>
      <c r="U366" s="459"/>
      <c r="V366" s="459"/>
      <c r="W366" s="459"/>
      <c r="X366" s="459"/>
      <c r="Y366" s="459"/>
      <c r="Z366" s="459"/>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347</v>
      </c>
      <c r="F370" s="232"/>
      <c r="G370" s="30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840"/>
      <c r="AY370">
        <f>COUNTA($G$370)</f>
        <v>0</v>
      </c>
    </row>
    <row r="371" spans="1:51" ht="45" hidden="1" customHeight="1">
      <c r="A371" s="38"/>
      <c r="B371" s="107"/>
      <c r="C371" s="143"/>
      <c r="D371" s="107"/>
      <c r="E371" s="189" t="s">
        <v>345</v>
      </c>
      <c r="F371" s="233"/>
      <c r="G371" s="298"/>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841"/>
      <c r="AY371">
        <f>$AY$370</f>
        <v>0</v>
      </c>
    </row>
    <row r="372" spans="1:51" ht="18.75" hidden="1" customHeight="1">
      <c r="A372" s="38"/>
      <c r="B372" s="107"/>
      <c r="C372" s="143"/>
      <c r="D372" s="107"/>
      <c r="E372" s="145" t="s">
        <v>302</v>
      </c>
      <c r="F372" s="234"/>
      <c r="G372" s="308" t="s">
        <v>322</v>
      </c>
      <c r="H372" s="356"/>
      <c r="I372" s="356"/>
      <c r="J372" s="356"/>
      <c r="K372" s="356"/>
      <c r="L372" s="356"/>
      <c r="M372" s="356"/>
      <c r="N372" s="356"/>
      <c r="O372" s="356"/>
      <c r="P372" s="356"/>
      <c r="Q372" s="356"/>
      <c r="R372" s="356"/>
      <c r="S372" s="356"/>
      <c r="T372" s="356"/>
      <c r="U372" s="356"/>
      <c r="V372" s="356"/>
      <c r="W372" s="356"/>
      <c r="X372" s="497"/>
      <c r="Y372" s="513"/>
      <c r="Z372" s="540"/>
      <c r="AA372" s="561"/>
      <c r="AB372" s="602" t="s">
        <v>41</v>
      </c>
      <c r="AC372" s="356"/>
      <c r="AD372" s="497"/>
      <c r="AE372" s="437" t="s">
        <v>420</v>
      </c>
      <c r="AF372" s="346"/>
      <c r="AG372" s="346"/>
      <c r="AH372" s="415"/>
      <c r="AI372" s="437" t="s">
        <v>76</v>
      </c>
      <c r="AJ372" s="346"/>
      <c r="AK372" s="346"/>
      <c r="AL372" s="415"/>
      <c r="AM372" s="437" t="s">
        <v>180</v>
      </c>
      <c r="AN372" s="346"/>
      <c r="AO372" s="346"/>
      <c r="AP372" s="415"/>
      <c r="AQ372" s="602" t="s">
        <v>306</v>
      </c>
      <c r="AR372" s="356"/>
      <c r="AS372" s="356"/>
      <c r="AT372" s="497"/>
      <c r="AU372" s="780" t="s">
        <v>326</v>
      </c>
      <c r="AV372" s="780"/>
      <c r="AW372" s="780"/>
      <c r="AX372" s="829"/>
      <c r="AY372">
        <f>COUNTA($G$374)</f>
        <v>0</v>
      </c>
    </row>
    <row r="373" spans="1:51" ht="18.75" hidden="1" customHeight="1">
      <c r="A373" s="38"/>
      <c r="B373" s="107"/>
      <c r="C373" s="143"/>
      <c r="D373" s="107"/>
      <c r="E373" s="143"/>
      <c r="F373" s="235"/>
      <c r="G373" s="309"/>
      <c r="H373" s="347"/>
      <c r="I373" s="347"/>
      <c r="J373" s="347"/>
      <c r="K373" s="347"/>
      <c r="L373" s="347"/>
      <c r="M373" s="347"/>
      <c r="N373" s="347"/>
      <c r="O373" s="347"/>
      <c r="P373" s="347"/>
      <c r="Q373" s="347"/>
      <c r="R373" s="347"/>
      <c r="S373" s="347"/>
      <c r="T373" s="347"/>
      <c r="U373" s="347"/>
      <c r="V373" s="347"/>
      <c r="W373" s="347"/>
      <c r="X373" s="416"/>
      <c r="Y373" s="516"/>
      <c r="Z373" s="541"/>
      <c r="AA373" s="564"/>
      <c r="AB373" s="438"/>
      <c r="AC373" s="347"/>
      <c r="AD373" s="416"/>
      <c r="AE373" s="438"/>
      <c r="AF373" s="347"/>
      <c r="AG373" s="347"/>
      <c r="AH373" s="416"/>
      <c r="AI373" s="438"/>
      <c r="AJ373" s="347"/>
      <c r="AK373" s="347"/>
      <c r="AL373" s="416"/>
      <c r="AM373" s="438"/>
      <c r="AN373" s="347"/>
      <c r="AO373" s="347"/>
      <c r="AP373" s="416"/>
      <c r="AQ373" s="755"/>
      <c r="AR373" s="767"/>
      <c r="AS373" s="347" t="s">
        <v>307</v>
      </c>
      <c r="AT373" s="416"/>
      <c r="AU373" s="680"/>
      <c r="AV373" s="680"/>
      <c r="AW373" s="347" t="s">
        <v>285</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4" t="s">
        <v>323</v>
      </c>
      <c r="Z374" s="511"/>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92</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30"/>
      <c r="AY375">
        <f>$AY$372</f>
        <v>0</v>
      </c>
    </row>
    <row r="376" spans="1:51" ht="18.75" hidden="1" customHeight="1">
      <c r="A376" s="38"/>
      <c r="B376" s="107"/>
      <c r="C376" s="143"/>
      <c r="D376" s="107"/>
      <c r="E376" s="143"/>
      <c r="F376" s="235"/>
      <c r="G376" s="308" t="s">
        <v>322</v>
      </c>
      <c r="H376" s="356"/>
      <c r="I376" s="356"/>
      <c r="J376" s="356"/>
      <c r="K376" s="356"/>
      <c r="L376" s="356"/>
      <c r="M376" s="356"/>
      <c r="N376" s="356"/>
      <c r="O376" s="356"/>
      <c r="P376" s="356"/>
      <c r="Q376" s="356"/>
      <c r="R376" s="356"/>
      <c r="S376" s="356"/>
      <c r="T376" s="356"/>
      <c r="U376" s="356"/>
      <c r="V376" s="356"/>
      <c r="W376" s="356"/>
      <c r="X376" s="497"/>
      <c r="Y376" s="513"/>
      <c r="Z376" s="540"/>
      <c r="AA376" s="561"/>
      <c r="AB376" s="602" t="s">
        <v>41</v>
      </c>
      <c r="AC376" s="356"/>
      <c r="AD376" s="497"/>
      <c r="AE376" s="437" t="s">
        <v>420</v>
      </c>
      <c r="AF376" s="346"/>
      <c r="AG376" s="346"/>
      <c r="AH376" s="415"/>
      <c r="AI376" s="437" t="s">
        <v>76</v>
      </c>
      <c r="AJ376" s="346"/>
      <c r="AK376" s="346"/>
      <c r="AL376" s="415"/>
      <c r="AM376" s="437" t="s">
        <v>180</v>
      </c>
      <c r="AN376" s="346"/>
      <c r="AO376" s="346"/>
      <c r="AP376" s="415"/>
      <c r="AQ376" s="602" t="s">
        <v>306</v>
      </c>
      <c r="AR376" s="356"/>
      <c r="AS376" s="356"/>
      <c r="AT376" s="497"/>
      <c r="AU376" s="780" t="s">
        <v>326</v>
      </c>
      <c r="AV376" s="780"/>
      <c r="AW376" s="780"/>
      <c r="AX376" s="829"/>
      <c r="AY376">
        <f>COUNTA($G$378)</f>
        <v>0</v>
      </c>
    </row>
    <row r="377" spans="1:51" ht="18.75" hidden="1" customHeight="1">
      <c r="A377" s="38"/>
      <c r="B377" s="107"/>
      <c r="C377" s="143"/>
      <c r="D377" s="107"/>
      <c r="E377" s="143"/>
      <c r="F377" s="235"/>
      <c r="G377" s="309"/>
      <c r="H377" s="347"/>
      <c r="I377" s="347"/>
      <c r="J377" s="347"/>
      <c r="K377" s="347"/>
      <c r="L377" s="347"/>
      <c r="M377" s="347"/>
      <c r="N377" s="347"/>
      <c r="O377" s="347"/>
      <c r="P377" s="347"/>
      <c r="Q377" s="347"/>
      <c r="R377" s="347"/>
      <c r="S377" s="347"/>
      <c r="T377" s="347"/>
      <c r="U377" s="347"/>
      <c r="V377" s="347"/>
      <c r="W377" s="347"/>
      <c r="X377" s="416"/>
      <c r="Y377" s="516"/>
      <c r="Z377" s="541"/>
      <c r="AA377" s="564"/>
      <c r="AB377" s="438"/>
      <c r="AC377" s="347"/>
      <c r="AD377" s="416"/>
      <c r="AE377" s="438"/>
      <c r="AF377" s="347"/>
      <c r="AG377" s="347"/>
      <c r="AH377" s="416"/>
      <c r="AI377" s="438"/>
      <c r="AJ377" s="347"/>
      <c r="AK377" s="347"/>
      <c r="AL377" s="416"/>
      <c r="AM377" s="438"/>
      <c r="AN377" s="347"/>
      <c r="AO377" s="347"/>
      <c r="AP377" s="416"/>
      <c r="AQ377" s="755"/>
      <c r="AR377" s="767"/>
      <c r="AS377" s="347" t="s">
        <v>307</v>
      </c>
      <c r="AT377" s="416"/>
      <c r="AU377" s="680"/>
      <c r="AV377" s="680"/>
      <c r="AW377" s="347" t="s">
        <v>285</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4" t="s">
        <v>323</v>
      </c>
      <c r="Z378" s="511"/>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92</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30"/>
      <c r="AY379">
        <f>$AY$376</f>
        <v>0</v>
      </c>
    </row>
    <row r="380" spans="1:51" ht="18.75" hidden="1" customHeight="1">
      <c r="A380" s="38"/>
      <c r="B380" s="107"/>
      <c r="C380" s="143"/>
      <c r="D380" s="107"/>
      <c r="E380" s="143"/>
      <c r="F380" s="235"/>
      <c r="G380" s="308" t="s">
        <v>322</v>
      </c>
      <c r="H380" s="356"/>
      <c r="I380" s="356"/>
      <c r="J380" s="356"/>
      <c r="K380" s="356"/>
      <c r="L380" s="356"/>
      <c r="M380" s="356"/>
      <c r="N380" s="356"/>
      <c r="O380" s="356"/>
      <c r="P380" s="356"/>
      <c r="Q380" s="356"/>
      <c r="R380" s="356"/>
      <c r="S380" s="356"/>
      <c r="T380" s="356"/>
      <c r="U380" s="356"/>
      <c r="V380" s="356"/>
      <c r="W380" s="356"/>
      <c r="X380" s="497"/>
      <c r="Y380" s="513"/>
      <c r="Z380" s="540"/>
      <c r="AA380" s="561"/>
      <c r="AB380" s="602" t="s">
        <v>41</v>
      </c>
      <c r="AC380" s="356"/>
      <c r="AD380" s="497"/>
      <c r="AE380" s="437" t="s">
        <v>420</v>
      </c>
      <c r="AF380" s="346"/>
      <c r="AG380" s="346"/>
      <c r="AH380" s="415"/>
      <c r="AI380" s="437" t="s">
        <v>76</v>
      </c>
      <c r="AJ380" s="346"/>
      <c r="AK380" s="346"/>
      <c r="AL380" s="415"/>
      <c r="AM380" s="437" t="s">
        <v>180</v>
      </c>
      <c r="AN380" s="346"/>
      <c r="AO380" s="346"/>
      <c r="AP380" s="415"/>
      <c r="AQ380" s="602" t="s">
        <v>306</v>
      </c>
      <c r="AR380" s="356"/>
      <c r="AS380" s="356"/>
      <c r="AT380" s="497"/>
      <c r="AU380" s="780" t="s">
        <v>326</v>
      </c>
      <c r="AV380" s="780"/>
      <c r="AW380" s="780"/>
      <c r="AX380" s="829"/>
      <c r="AY380">
        <f>COUNTA($G$382)</f>
        <v>0</v>
      </c>
    </row>
    <row r="381" spans="1:51" ht="18.75" hidden="1" customHeight="1">
      <c r="A381" s="38"/>
      <c r="B381" s="107"/>
      <c r="C381" s="143"/>
      <c r="D381" s="107"/>
      <c r="E381" s="143"/>
      <c r="F381" s="235"/>
      <c r="G381" s="309"/>
      <c r="H381" s="347"/>
      <c r="I381" s="347"/>
      <c r="J381" s="347"/>
      <c r="K381" s="347"/>
      <c r="L381" s="347"/>
      <c r="M381" s="347"/>
      <c r="N381" s="347"/>
      <c r="O381" s="347"/>
      <c r="P381" s="347"/>
      <c r="Q381" s="347"/>
      <c r="R381" s="347"/>
      <c r="S381" s="347"/>
      <c r="T381" s="347"/>
      <c r="U381" s="347"/>
      <c r="V381" s="347"/>
      <c r="W381" s="347"/>
      <c r="X381" s="416"/>
      <c r="Y381" s="516"/>
      <c r="Z381" s="541"/>
      <c r="AA381" s="564"/>
      <c r="AB381" s="438"/>
      <c r="AC381" s="347"/>
      <c r="AD381" s="416"/>
      <c r="AE381" s="438"/>
      <c r="AF381" s="347"/>
      <c r="AG381" s="347"/>
      <c r="AH381" s="416"/>
      <c r="AI381" s="438"/>
      <c r="AJ381" s="347"/>
      <c r="AK381" s="347"/>
      <c r="AL381" s="416"/>
      <c r="AM381" s="438"/>
      <c r="AN381" s="347"/>
      <c r="AO381" s="347"/>
      <c r="AP381" s="416"/>
      <c r="AQ381" s="755"/>
      <c r="AR381" s="767"/>
      <c r="AS381" s="347" t="s">
        <v>307</v>
      </c>
      <c r="AT381" s="416"/>
      <c r="AU381" s="680"/>
      <c r="AV381" s="680"/>
      <c r="AW381" s="347" t="s">
        <v>285</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4" t="s">
        <v>323</v>
      </c>
      <c r="Z382" s="511"/>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92</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30"/>
      <c r="AY383">
        <f>$AY$380</f>
        <v>0</v>
      </c>
    </row>
    <row r="384" spans="1:51" ht="18.75" hidden="1" customHeight="1">
      <c r="A384" s="38"/>
      <c r="B384" s="107"/>
      <c r="C384" s="143"/>
      <c r="D384" s="107"/>
      <c r="E384" s="143"/>
      <c r="F384" s="235"/>
      <c r="G384" s="308" t="s">
        <v>322</v>
      </c>
      <c r="H384" s="356"/>
      <c r="I384" s="356"/>
      <c r="J384" s="356"/>
      <c r="K384" s="356"/>
      <c r="L384" s="356"/>
      <c r="M384" s="356"/>
      <c r="N384" s="356"/>
      <c r="O384" s="356"/>
      <c r="P384" s="356"/>
      <c r="Q384" s="356"/>
      <c r="R384" s="356"/>
      <c r="S384" s="356"/>
      <c r="T384" s="356"/>
      <c r="U384" s="356"/>
      <c r="V384" s="356"/>
      <c r="W384" s="356"/>
      <c r="X384" s="497"/>
      <c r="Y384" s="513"/>
      <c r="Z384" s="540"/>
      <c r="AA384" s="561"/>
      <c r="AB384" s="602" t="s">
        <v>41</v>
      </c>
      <c r="AC384" s="356"/>
      <c r="AD384" s="497"/>
      <c r="AE384" s="437" t="s">
        <v>420</v>
      </c>
      <c r="AF384" s="346"/>
      <c r="AG384" s="346"/>
      <c r="AH384" s="415"/>
      <c r="AI384" s="437" t="s">
        <v>76</v>
      </c>
      <c r="AJ384" s="346"/>
      <c r="AK384" s="346"/>
      <c r="AL384" s="415"/>
      <c r="AM384" s="437" t="s">
        <v>180</v>
      </c>
      <c r="AN384" s="346"/>
      <c r="AO384" s="346"/>
      <c r="AP384" s="415"/>
      <c r="AQ384" s="602" t="s">
        <v>306</v>
      </c>
      <c r="AR384" s="356"/>
      <c r="AS384" s="356"/>
      <c r="AT384" s="497"/>
      <c r="AU384" s="780" t="s">
        <v>326</v>
      </c>
      <c r="AV384" s="780"/>
      <c r="AW384" s="780"/>
      <c r="AX384" s="829"/>
      <c r="AY384">
        <f>COUNTA($G$386)</f>
        <v>0</v>
      </c>
    </row>
    <row r="385" spans="1:51" ht="18.75" hidden="1" customHeight="1">
      <c r="A385" s="38"/>
      <c r="B385" s="107"/>
      <c r="C385" s="143"/>
      <c r="D385" s="107"/>
      <c r="E385" s="143"/>
      <c r="F385" s="235"/>
      <c r="G385" s="309"/>
      <c r="H385" s="347"/>
      <c r="I385" s="347"/>
      <c r="J385" s="347"/>
      <c r="K385" s="347"/>
      <c r="L385" s="347"/>
      <c r="M385" s="347"/>
      <c r="N385" s="347"/>
      <c r="O385" s="347"/>
      <c r="P385" s="347"/>
      <c r="Q385" s="347"/>
      <c r="R385" s="347"/>
      <c r="S385" s="347"/>
      <c r="T385" s="347"/>
      <c r="U385" s="347"/>
      <c r="V385" s="347"/>
      <c r="W385" s="347"/>
      <c r="X385" s="416"/>
      <c r="Y385" s="516"/>
      <c r="Z385" s="541"/>
      <c r="AA385" s="564"/>
      <c r="AB385" s="438"/>
      <c r="AC385" s="347"/>
      <c r="AD385" s="416"/>
      <c r="AE385" s="438"/>
      <c r="AF385" s="347"/>
      <c r="AG385" s="347"/>
      <c r="AH385" s="416"/>
      <c r="AI385" s="438"/>
      <c r="AJ385" s="347"/>
      <c r="AK385" s="347"/>
      <c r="AL385" s="416"/>
      <c r="AM385" s="438"/>
      <c r="AN385" s="347"/>
      <c r="AO385" s="347"/>
      <c r="AP385" s="416"/>
      <c r="AQ385" s="755"/>
      <c r="AR385" s="767"/>
      <c r="AS385" s="347" t="s">
        <v>307</v>
      </c>
      <c r="AT385" s="416"/>
      <c r="AU385" s="680"/>
      <c r="AV385" s="680"/>
      <c r="AW385" s="347" t="s">
        <v>285</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4" t="s">
        <v>323</v>
      </c>
      <c r="Z386" s="511"/>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92</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30"/>
      <c r="AY387">
        <f>$AY$384</f>
        <v>0</v>
      </c>
    </row>
    <row r="388" spans="1:51" ht="18.75" hidden="1" customHeight="1">
      <c r="A388" s="38"/>
      <c r="B388" s="107"/>
      <c r="C388" s="143"/>
      <c r="D388" s="107"/>
      <c r="E388" s="143"/>
      <c r="F388" s="235"/>
      <c r="G388" s="308" t="s">
        <v>322</v>
      </c>
      <c r="H388" s="356"/>
      <c r="I388" s="356"/>
      <c r="J388" s="356"/>
      <c r="K388" s="356"/>
      <c r="L388" s="356"/>
      <c r="M388" s="356"/>
      <c r="N388" s="356"/>
      <c r="O388" s="356"/>
      <c r="P388" s="356"/>
      <c r="Q388" s="356"/>
      <c r="R388" s="356"/>
      <c r="S388" s="356"/>
      <c r="T388" s="356"/>
      <c r="U388" s="356"/>
      <c r="V388" s="356"/>
      <c r="W388" s="356"/>
      <c r="X388" s="497"/>
      <c r="Y388" s="513"/>
      <c r="Z388" s="540"/>
      <c r="AA388" s="561"/>
      <c r="AB388" s="602" t="s">
        <v>41</v>
      </c>
      <c r="AC388" s="356"/>
      <c r="AD388" s="497"/>
      <c r="AE388" s="437" t="s">
        <v>420</v>
      </c>
      <c r="AF388" s="346"/>
      <c r="AG388" s="346"/>
      <c r="AH388" s="415"/>
      <c r="AI388" s="437" t="s">
        <v>76</v>
      </c>
      <c r="AJ388" s="346"/>
      <c r="AK388" s="346"/>
      <c r="AL388" s="415"/>
      <c r="AM388" s="437" t="s">
        <v>180</v>
      </c>
      <c r="AN388" s="346"/>
      <c r="AO388" s="346"/>
      <c r="AP388" s="415"/>
      <c r="AQ388" s="602" t="s">
        <v>306</v>
      </c>
      <c r="AR388" s="356"/>
      <c r="AS388" s="356"/>
      <c r="AT388" s="497"/>
      <c r="AU388" s="780" t="s">
        <v>326</v>
      </c>
      <c r="AV388" s="780"/>
      <c r="AW388" s="780"/>
      <c r="AX388" s="829"/>
      <c r="AY388">
        <f>COUNTA($G$390)</f>
        <v>0</v>
      </c>
    </row>
    <row r="389" spans="1:51" ht="18.75" hidden="1" customHeight="1">
      <c r="A389" s="38"/>
      <c r="B389" s="107"/>
      <c r="C389" s="143"/>
      <c r="D389" s="107"/>
      <c r="E389" s="143"/>
      <c r="F389" s="235"/>
      <c r="G389" s="309"/>
      <c r="H389" s="347"/>
      <c r="I389" s="347"/>
      <c r="J389" s="347"/>
      <c r="K389" s="347"/>
      <c r="L389" s="347"/>
      <c r="M389" s="347"/>
      <c r="N389" s="347"/>
      <c r="O389" s="347"/>
      <c r="P389" s="347"/>
      <c r="Q389" s="347"/>
      <c r="R389" s="347"/>
      <c r="S389" s="347"/>
      <c r="T389" s="347"/>
      <c r="U389" s="347"/>
      <c r="V389" s="347"/>
      <c r="W389" s="347"/>
      <c r="X389" s="416"/>
      <c r="Y389" s="516"/>
      <c r="Z389" s="541"/>
      <c r="AA389" s="564"/>
      <c r="AB389" s="438"/>
      <c r="AC389" s="347"/>
      <c r="AD389" s="416"/>
      <c r="AE389" s="438"/>
      <c r="AF389" s="347"/>
      <c r="AG389" s="347"/>
      <c r="AH389" s="416"/>
      <c r="AI389" s="438"/>
      <c r="AJ389" s="347"/>
      <c r="AK389" s="347"/>
      <c r="AL389" s="416"/>
      <c r="AM389" s="438"/>
      <c r="AN389" s="347"/>
      <c r="AO389" s="347"/>
      <c r="AP389" s="416"/>
      <c r="AQ389" s="755"/>
      <c r="AR389" s="767"/>
      <c r="AS389" s="347" t="s">
        <v>307</v>
      </c>
      <c r="AT389" s="416"/>
      <c r="AU389" s="680"/>
      <c r="AV389" s="680"/>
      <c r="AW389" s="347" t="s">
        <v>285</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4" t="s">
        <v>323</v>
      </c>
      <c r="Z390" s="511"/>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92</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30"/>
      <c r="AY391">
        <f>$AY$388</f>
        <v>0</v>
      </c>
    </row>
    <row r="392" spans="1:51" ht="22.5" hidden="1" customHeight="1">
      <c r="A392" s="38"/>
      <c r="B392" s="107"/>
      <c r="C392" s="143"/>
      <c r="D392" s="107"/>
      <c r="E392" s="143"/>
      <c r="F392" s="235"/>
      <c r="G392" s="310" t="s">
        <v>29</v>
      </c>
      <c r="H392" s="346"/>
      <c r="I392" s="346"/>
      <c r="J392" s="346"/>
      <c r="K392" s="346"/>
      <c r="L392" s="346"/>
      <c r="M392" s="346"/>
      <c r="N392" s="346"/>
      <c r="O392" s="346"/>
      <c r="P392" s="415"/>
      <c r="Q392" s="437" t="s">
        <v>402</v>
      </c>
      <c r="R392" s="346"/>
      <c r="S392" s="346"/>
      <c r="T392" s="346"/>
      <c r="U392" s="346"/>
      <c r="V392" s="346"/>
      <c r="W392" s="346"/>
      <c r="X392" s="346"/>
      <c r="Y392" s="346"/>
      <c r="Z392" s="346"/>
      <c r="AA392" s="346"/>
      <c r="AB392" s="605" t="s">
        <v>404</v>
      </c>
      <c r="AC392" s="346"/>
      <c r="AD392" s="415"/>
      <c r="AE392" s="437" t="s">
        <v>328</v>
      </c>
      <c r="AF392" s="346"/>
      <c r="AG392" s="346"/>
      <c r="AH392" s="346"/>
      <c r="AI392" s="346"/>
      <c r="AJ392" s="346"/>
      <c r="AK392" s="346"/>
      <c r="AL392" s="346"/>
      <c r="AM392" s="346"/>
      <c r="AN392" s="346"/>
      <c r="AO392" s="346"/>
      <c r="AP392" s="346"/>
      <c r="AQ392" s="346"/>
      <c r="AR392" s="346"/>
      <c r="AS392" s="346"/>
      <c r="AT392" s="346"/>
      <c r="AU392" s="346"/>
      <c r="AV392" s="346"/>
      <c r="AW392" s="346"/>
      <c r="AX392" s="831"/>
      <c r="AY392">
        <f>COUNTA($G$394)</f>
        <v>0</v>
      </c>
    </row>
    <row r="393" spans="1:51" ht="22.5" hidden="1" customHeight="1">
      <c r="A393" s="38"/>
      <c r="B393" s="107"/>
      <c r="C393" s="143"/>
      <c r="D393" s="107"/>
      <c r="E393" s="143"/>
      <c r="F393" s="235"/>
      <c r="G393" s="309"/>
      <c r="H393" s="347"/>
      <c r="I393" s="347"/>
      <c r="J393" s="347"/>
      <c r="K393" s="347"/>
      <c r="L393" s="347"/>
      <c r="M393" s="347"/>
      <c r="N393" s="347"/>
      <c r="O393" s="347"/>
      <c r="P393" s="416"/>
      <c r="Q393" s="438"/>
      <c r="R393" s="347"/>
      <c r="S393" s="347"/>
      <c r="T393" s="347"/>
      <c r="U393" s="347"/>
      <c r="V393" s="347"/>
      <c r="W393" s="347"/>
      <c r="X393" s="347"/>
      <c r="Y393" s="347"/>
      <c r="Z393" s="347"/>
      <c r="AA393" s="347"/>
      <c r="AB393" s="606"/>
      <c r="AC393" s="347"/>
      <c r="AD393" s="416"/>
      <c r="AE393" s="438"/>
      <c r="AF393" s="347"/>
      <c r="AG393" s="347"/>
      <c r="AH393" s="347"/>
      <c r="AI393" s="347"/>
      <c r="AJ393" s="347"/>
      <c r="AK393" s="347"/>
      <c r="AL393" s="347"/>
      <c r="AM393" s="347"/>
      <c r="AN393" s="347"/>
      <c r="AO393" s="347"/>
      <c r="AP393" s="347"/>
      <c r="AQ393" s="347"/>
      <c r="AR393" s="347"/>
      <c r="AS393" s="347"/>
      <c r="AT393" s="347"/>
      <c r="AU393" s="347"/>
      <c r="AV393" s="347"/>
      <c r="AW393" s="347"/>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3"/>
      <c r="R394" s="457"/>
      <c r="S394" s="457"/>
      <c r="T394" s="457"/>
      <c r="U394" s="457"/>
      <c r="V394" s="457"/>
      <c r="W394" s="457"/>
      <c r="X394" s="457"/>
      <c r="Y394" s="457"/>
      <c r="Z394" s="457"/>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4"/>
      <c r="R395" s="458"/>
      <c r="S395" s="458"/>
      <c r="T395" s="458"/>
      <c r="U395" s="458"/>
      <c r="V395" s="458"/>
      <c r="W395" s="458"/>
      <c r="X395" s="458"/>
      <c r="Y395" s="458"/>
      <c r="Z395" s="458"/>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4"/>
      <c r="R396" s="458"/>
      <c r="S396" s="458"/>
      <c r="T396" s="458"/>
      <c r="U396" s="458"/>
      <c r="V396" s="458"/>
      <c r="W396" s="458"/>
      <c r="X396" s="458"/>
      <c r="Y396" s="458"/>
      <c r="Z396" s="458"/>
      <c r="AA396" s="578"/>
      <c r="AB396" s="608"/>
      <c r="AC396" s="624"/>
      <c r="AD396" s="624"/>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4"/>
      <c r="R397" s="458"/>
      <c r="S397" s="458"/>
      <c r="T397" s="458"/>
      <c r="U397" s="458"/>
      <c r="V397" s="458"/>
      <c r="W397" s="458"/>
      <c r="X397" s="458"/>
      <c r="Y397" s="458"/>
      <c r="Z397" s="458"/>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5"/>
      <c r="R398" s="459"/>
      <c r="S398" s="459"/>
      <c r="T398" s="459"/>
      <c r="U398" s="459"/>
      <c r="V398" s="459"/>
      <c r="W398" s="459"/>
      <c r="X398" s="459"/>
      <c r="Y398" s="459"/>
      <c r="Z398" s="459"/>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10" t="s">
        <v>29</v>
      </c>
      <c r="H399" s="346"/>
      <c r="I399" s="346"/>
      <c r="J399" s="346"/>
      <c r="K399" s="346"/>
      <c r="L399" s="346"/>
      <c r="M399" s="346"/>
      <c r="N399" s="346"/>
      <c r="O399" s="346"/>
      <c r="P399" s="415"/>
      <c r="Q399" s="437" t="s">
        <v>402</v>
      </c>
      <c r="R399" s="346"/>
      <c r="S399" s="346"/>
      <c r="T399" s="346"/>
      <c r="U399" s="346"/>
      <c r="V399" s="346"/>
      <c r="W399" s="346"/>
      <c r="X399" s="346"/>
      <c r="Y399" s="346"/>
      <c r="Z399" s="346"/>
      <c r="AA399" s="346"/>
      <c r="AB399" s="605" t="s">
        <v>404</v>
      </c>
      <c r="AC399" s="346"/>
      <c r="AD399" s="415"/>
      <c r="AE399" s="676" t="s">
        <v>328</v>
      </c>
      <c r="AF399" s="696"/>
      <c r="AG399" s="696"/>
      <c r="AH399" s="696"/>
      <c r="AI399" s="696"/>
      <c r="AJ399" s="696"/>
      <c r="AK399" s="696"/>
      <c r="AL399" s="696"/>
      <c r="AM399" s="696"/>
      <c r="AN399" s="696"/>
      <c r="AO399" s="696"/>
      <c r="AP399" s="696"/>
      <c r="AQ399" s="696"/>
      <c r="AR399" s="696"/>
      <c r="AS399" s="696"/>
      <c r="AT399" s="696"/>
      <c r="AU399" s="696"/>
      <c r="AV399" s="696"/>
      <c r="AW399" s="696"/>
      <c r="AX399" s="811"/>
      <c r="AY399">
        <f>COUNTA($G$401)</f>
        <v>0</v>
      </c>
    </row>
    <row r="400" spans="1:51" ht="22.5" hidden="1" customHeight="1">
      <c r="A400" s="38"/>
      <c r="B400" s="107"/>
      <c r="C400" s="143"/>
      <c r="D400" s="107"/>
      <c r="E400" s="143"/>
      <c r="F400" s="235"/>
      <c r="G400" s="309"/>
      <c r="H400" s="347"/>
      <c r="I400" s="347"/>
      <c r="J400" s="347"/>
      <c r="K400" s="347"/>
      <c r="L400" s="347"/>
      <c r="M400" s="347"/>
      <c r="N400" s="347"/>
      <c r="O400" s="347"/>
      <c r="P400" s="416"/>
      <c r="Q400" s="438"/>
      <c r="R400" s="347"/>
      <c r="S400" s="347"/>
      <c r="T400" s="347"/>
      <c r="U400" s="347"/>
      <c r="V400" s="347"/>
      <c r="W400" s="347"/>
      <c r="X400" s="347"/>
      <c r="Y400" s="347"/>
      <c r="Z400" s="347"/>
      <c r="AA400" s="347"/>
      <c r="AB400" s="606"/>
      <c r="AC400" s="347"/>
      <c r="AD400" s="416"/>
      <c r="AE400" s="677"/>
      <c r="AF400" s="697"/>
      <c r="AG400" s="697"/>
      <c r="AH400" s="697"/>
      <c r="AI400" s="697"/>
      <c r="AJ400" s="697"/>
      <c r="AK400" s="697"/>
      <c r="AL400" s="697"/>
      <c r="AM400" s="697"/>
      <c r="AN400" s="697"/>
      <c r="AO400" s="697"/>
      <c r="AP400" s="697"/>
      <c r="AQ400" s="697"/>
      <c r="AR400" s="697"/>
      <c r="AS400" s="697"/>
      <c r="AT400" s="697"/>
      <c r="AU400" s="697"/>
      <c r="AV400" s="697"/>
      <c r="AW400" s="697"/>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3"/>
      <c r="R401" s="457"/>
      <c r="S401" s="457"/>
      <c r="T401" s="457"/>
      <c r="U401" s="457"/>
      <c r="V401" s="457"/>
      <c r="W401" s="457"/>
      <c r="X401" s="457"/>
      <c r="Y401" s="457"/>
      <c r="Z401" s="457"/>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4"/>
      <c r="R402" s="458"/>
      <c r="S402" s="458"/>
      <c r="T402" s="458"/>
      <c r="U402" s="458"/>
      <c r="V402" s="458"/>
      <c r="W402" s="458"/>
      <c r="X402" s="458"/>
      <c r="Y402" s="458"/>
      <c r="Z402" s="458"/>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4"/>
      <c r="R403" s="458"/>
      <c r="S403" s="458"/>
      <c r="T403" s="458"/>
      <c r="U403" s="458"/>
      <c r="V403" s="458"/>
      <c r="W403" s="458"/>
      <c r="X403" s="458"/>
      <c r="Y403" s="458"/>
      <c r="Z403" s="458"/>
      <c r="AA403" s="578"/>
      <c r="AB403" s="608"/>
      <c r="AC403" s="624"/>
      <c r="AD403" s="624"/>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4"/>
      <c r="R404" s="458"/>
      <c r="S404" s="458"/>
      <c r="T404" s="458"/>
      <c r="U404" s="458"/>
      <c r="V404" s="458"/>
      <c r="W404" s="458"/>
      <c r="X404" s="458"/>
      <c r="Y404" s="458"/>
      <c r="Z404" s="458"/>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5"/>
      <c r="R405" s="459"/>
      <c r="S405" s="459"/>
      <c r="T405" s="459"/>
      <c r="U405" s="459"/>
      <c r="V405" s="459"/>
      <c r="W405" s="459"/>
      <c r="X405" s="459"/>
      <c r="Y405" s="459"/>
      <c r="Z405" s="459"/>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10" t="s">
        <v>29</v>
      </c>
      <c r="H406" s="346"/>
      <c r="I406" s="346"/>
      <c r="J406" s="346"/>
      <c r="K406" s="346"/>
      <c r="L406" s="346"/>
      <c r="M406" s="346"/>
      <c r="N406" s="346"/>
      <c r="O406" s="346"/>
      <c r="P406" s="415"/>
      <c r="Q406" s="437" t="s">
        <v>402</v>
      </c>
      <c r="R406" s="346"/>
      <c r="S406" s="346"/>
      <c r="T406" s="346"/>
      <c r="U406" s="346"/>
      <c r="V406" s="346"/>
      <c r="W406" s="346"/>
      <c r="X406" s="346"/>
      <c r="Y406" s="346"/>
      <c r="Z406" s="346"/>
      <c r="AA406" s="346"/>
      <c r="AB406" s="605" t="s">
        <v>404</v>
      </c>
      <c r="AC406" s="346"/>
      <c r="AD406" s="415"/>
      <c r="AE406" s="676" t="s">
        <v>328</v>
      </c>
      <c r="AF406" s="696"/>
      <c r="AG406" s="696"/>
      <c r="AH406" s="696"/>
      <c r="AI406" s="696"/>
      <c r="AJ406" s="696"/>
      <c r="AK406" s="696"/>
      <c r="AL406" s="696"/>
      <c r="AM406" s="696"/>
      <c r="AN406" s="696"/>
      <c r="AO406" s="696"/>
      <c r="AP406" s="696"/>
      <c r="AQ406" s="696"/>
      <c r="AR406" s="696"/>
      <c r="AS406" s="696"/>
      <c r="AT406" s="696"/>
      <c r="AU406" s="696"/>
      <c r="AV406" s="696"/>
      <c r="AW406" s="696"/>
      <c r="AX406" s="811"/>
      <c r="AY406">
        <f>COUNTA($G$408)</f>
        <v>0</v>
      </c>
    </row>
    <row r="407" spans="1:51" ht="22.5" hidden="1" customHeight="1">
      <c r="A407" s="38"/>
      <c r="B407" s="107"/>
      <c r="C407" s="143"/>
      <c r="D407" s="107"/>
      <c r="E407" s="143"/>
      <c r="F407" s="235"/>
      <c r="G407" s="309"/>
      <c r="H407" s="347"/>
      <c r="I407" s="347"/>
      <c r="J407" s="347"/>
      <c r="K407" s="347"/>
      <c r="L407" s="347"/>
      <c r="M407" s="347"/>
      <c r="N407" s="347"/>
      <c r="O407" s="347"/>
      <c r="P407" s="416"/>
      <c r="Q407" s="438"/>
      <c r="R407" s="347"/>
      <c r="S407" s="347"/>
      <c r="T407" s="347"/>
      <c r="U407" s="347"/>
      <c r="V407" s="347"/>
      <c r="W407" s="347"/>
      <c r="X407" s="347"/>
      <c r="Y407" s="347"/>
      <c r="Z407" s="347"/>
      <c r="AA407" s="347"/>
      <c r="AB407" s="606"/>
      <c r="AC407" s="347"/>
      <c r="AD407" s="416"/>
      <c r="AE407" s="677"/>
      <c r="AF407" s="697"/>
      <c r="AG407" s="697"/>
      <c r="AH407" s="697"/>
      <c r="AI407" s="697"/>
      <c r="AJ407" s="697"/>
      <c r="AK407" s="697"/>
      <c r="AL407" s="697"/>
      <c r="AM407" s="697"/>
      <c r="AN407" s="697"/>
      <c r="AO407" s="697"/>
      <c r="AP407" s="697"/>
      <c r="AQ407" s="697"/>
      <c r="AR407" s="697"/>
      <c r="AS407" s="697"/>
      <c r="AT407" s="697"/>
      <c r="AU407" s="697"/>
      <c r="AV407" s="697"/>
      <c r="AW407" s="697"/>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3"/>
      <c r="R408" s="457"/>
      <c r="S408" s="457"/>
      <c r="T408" s="457"/>
      <c r="U408" s="457"/>
      <c r="V408" s="457"/>
      <c r="W408" s="457"/>
      <c r="X408" s="457"/>
      <c r="Y408" s="457"/>
      <c r="Z408" s="457"/>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4"/>
      <c r="R409" s="458"/>
      <c r="S409" s="458"/>
      <c r="T409" s="458"/>
      <c r="U409" s="458"/>
      <c r="V409" s="458"/>
      <c r="W409" s="458"/>
      <c r="X409" s="458"/>
      <c r="Y409" s="458"/>
      <c r="Z409" s="458"/>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4"/>
      <c r="R410" s="458"/>
      <c r="S410" s="458"/>
      <c r="T410" s="458"/>
      <c r="U410" s="458"/>
      <c r="V410" s="458"/>
      <c r="W410" s="458"/>
      <c r="X410" s="458"/>
      <c r="Y410" s="458"/>
      <c r="Z410" s="458"/>
      <c r="AA410" s="578"/>
      <c r="AB410" s="608"/>
      <c r="AC410" s="624"/>
      <c r="AD410" s="624"/>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4"/>
      <c r="R411" s="458"/>
      <c r="S411" s="458"/>
      <c r="T411" s="458"/>
      <c r="U411" s="458"/>
      <c r="V411" s="458"/>
      <c r="W411" s="458"/>
      <c r="X411" s="458"/>
      <c r="Y411" s="458"/>
      <c r="Z411" s="458"/>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5"/>
      <c r="R412" s="459"/>
      <c r="S412" s="459"/>
      <c r="T412" s="459"/>
      <c r="U412" s="459"/>
      <c r="V412" s="459"/>
      <c r="W412" s="459"/>
      <c r="X412" s="459"/>
      <c r="Y412" s="459"/>
      <c r="Z412" s="459"/>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10" t="s">
        <v>29</v>
      </c>
      <c r="H413" s="346"/>
      <c r="I413" s="346"/>
      <c r="J413" s="346"/>
      <c r="K413" s="346"/>
      <c r="L413" s="346"/>
      <c r="M413" s="346"/>
      <c r="N413" s="346"/>
      <c r="O413" s="346"/>
      <c r="P413" s="415"/>
      <c r="Q413" s="437" t="s">
        <v>402</v>
      </c>
      <c r="R413" s="346"/>
      <c r="S413" s="346"/>
      <c r="T413" s="346"/>
      <c r="U413" s="346"/>
      <c r="V413" s="346"/>
      <c r="W413" s="346"/>
      <c r="X413" s="346"/>
      <c r="Y413" s="346"/>
      <c r="Z413" s="346"/>
      <c r="AA413" s="346"/>
      <c r="AB413" s="605" t="s">
        <v>404</v>
      </c>
      <c r="AC413" s="346"/>
      <c r="AD413" s="415"/>
      <c r="AE413" s="676" t="s">
        <v>328</v>
      </c>
      <c r="AF413" s="696"/>
      <c r="AG413" s="696"/>
      <c r="AH413" s="696"/>
      <c r="AI413" s="696"/>
      <c r="AJ413" s="696"/>
      <c r="AK413" s="696"/>
      <c r="AL413" s="696"/>
      <c r="AM413" s="696"/>
      <c r="AN413" s="696"/>
      <c r="AO413" s="696"/>
      <c r="AP413" s="696"/>
      <c r="AQ413" s="696"/>
      <c r="AR413" s="696"/>
      <c r="AS413" s="696"/>
      <c r="AT413" s="696"/>
      <c r="AU413" s="696"/>
      <c r="AV413" s="696"/>
      <c r="AW413" s="696"/>
      <c r="AX413" s="811"/>
      <c r="AY413">
        <f>COUNTA($G$415)</f>
        <v>0</v>
      </c>
    </row>
    <row r="414" spans="1:51" ht="22.5" hidden="1" customHeight="1">
      <c r="A414" s="38"/>
      <c r="B414" s="107"/>
      <c r="C414" s="143"/>
      <c r="D414" s="107"/>
      <c r="E414" s="143"/>
      <c r="F414" s="235"/>
      <c r="G414" s="309"/>
      <c r="H414" s="347"/>
      <c r="I414" s="347"/>
      <c r="J414" s="347"/>
      <c r="K414" s="347"/>
      <c r="L414" s="347"/>
      <c r="M414" s="347"/>
      <c r="N414" s="347"/>
      <c r="O414" s="347"/>
      <c r="P414" s="416"/>
      <c r="Q414" s="438"/>
      <c r="R414" s="347"/>
      <c r="S414" s="347"/>
      <c r="T414" s="347"/>
      <c r="U414" s="347"/>
      <c r="V414" s="347"/>
      <c r="W414" s="347"/>
      <c r="X414" s="347"/>
      <c r="Y414" s="347"/>
      <c r="Z414" s="347"/>
      <c r="AA414" s="347"/>
      <c r="AB414" s="606"/>
      <c r="AC414" s="347"/>
      <c r="AD414" s="416"/>
      <c r="AE414" s="677"/>
      <c r="AF414" s="697"/>
      <c r="AG414" s="697"/>
      <c r="AH414" s="697"/>
      <c r="AI414" s="697"/>
      <c r="AJ414" s="697"/>
      <c r="AK414" s="697"/>
      <c r="AL414" s="697"/>
      <c r="AM414" s="697"/>
      <c r="AN414" s="697"/>
      <c r="AO414" s="697"/>
      <c r="AP414" s="697"/>
      <c r="AQ414" s="697"/>
      <c r="AR414" s="697"/>
      <c r="AS414" s="697"/>
      <c r="AT414" s="697"/>
      <c r="AU414" s="697"/>
      <c r="AV414" s="697"/>
      <c r="AW414" s="697"/>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3"/>
      <c r="R415" s="457"/>
      <c r="S415" s="457"/>
      <c r="T415" s="457"/>
      <c r="U415" s="457"/>
      <c r="V415" s="457"/>
      <c r="W415" s="457"/>
      <c r="X415" s="457"/>
      <c r="Y415" s="457"/>
      <c r="Z415" s="457"/>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4"/>
      <c r="R416" s="458"/>
      <c r="S416" s="458"/>
      <c r="T416" s="458"/>
      <c r="U416" s="458"/>
      <c r="V416" s="458"/>
      <c r="W416" s="458"/>
      <c r="X416" s="458"/>
      <c r="Y416" s="458"/>
      <c r="Z416" s="458"/>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4"/>
      <c r="R417" s="458"/>
      <c r="S417" s="458"/>
      <c r="T417" s="458"/>
      <c r="U417" s="458"/>
      <c r="V417" s="458"/>
      <c r="W417" s="458"/>
      <c r="X417" s="458"/>
      <c r="Y417" s="458"/>
      <c r="Z417" s="458"/>
      <c r="AA417" s="578"/>
      <c r="AB417" s="608"/>
      <c r="AC417" s="624"/>
      <c r="AD417" s="624"/>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4"/>
      <c r="R418" s="458"/>
      <c r="S418" s="458"/>
      <c r="T418" s="458"/>
      <c r="U418" s="458"/>
      <c r="V418" s="458"/>
      <c r="W418" s="458"/>
      <c r="X418" s="458"/>
      <c r="Y418" s="458"/>
      <c r="Z418" s="458"/>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5"/>
      <c r="R419" s="459"/>
      <c r="S419" s="459"/>
      <c r="T419" s="459"/>
      <c r="U419" s="459"/>
      <c r="V419" s="459"/>
      <c r="W419" s="459"/>
      <c r="X419" s="459"/>
      <c r="Y419" s="459"/>
      <c r="Z419" s="459"/>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10" t="s">
        <v>29</v>
      </c>
      <c r="H420" s="346"/>
      <c r="I420" s="346"/>
      <c r="J420" s="346"/>
      <c r="K420" s="346"/>
      <c r="L420" s="346"/>
      <c r="M420" s="346"/>
      <c r="N420" s="346"/>
      <c r="O420" s="346"/>
      <c r="P420" s="415"/>
      <c r="Q420" s="437" t="s">
        <v>402</v>
      </c>
      <c r="R420" s="346"/>
      <c r="S420" s="346"/>
      <c r="T420" s="346"/>
      <c r="U420" s="346"/>
      <c r="V420" s="346"/>
      <c r="W420" s="346"/>
      <c r="X420" s="346"/>
      <c r="Y420" s="346"/>
      <c r="Z420" s="346"/>
      <c r="AA420" s="346"/>
      <c r="AB420" s="605" t="s">
        <v>404</v>
      </c>
      <c r="AC420" s="346"/>
      <c r="AD420" s="415"/>
      <c r="AE420" s="676" t="s">
        <v>328</v>
      </c>
      <c r="AF420" s="696"/>
      <c r="AG420" s="696"/>
      <c r="AH420" s="696"/>
      <c r="AI420" s="696"/>
      <c r="AJ420" s="696"/>
      <c r="AK420" s="696"/>
      <c r="AL420" s="696"/>
      <c r="AM420" s="696"/>
      <c r="AN420" s="696"/>
      <c r="AO420" s="696"/>
      <c r="AP420" s="696"/>
      <c r="AQ420" s="696"/>
      <c r="AR420" s="696"/>
      <c r="AS420" s="696"/>
      <c r="AT420" s="696"/>
      <c r="AU420" s="696"/>
      <c r="AV420" s="696"/>
      <c r="AW420" s="696"/>
      <c r="AX420" s="811"/>
      <c r="AY420">
        <f>COUNTA($G$422)</f>
        <v>0</v>
      </c>
    </row>
    <row r="421" spans="1:51" ht="22.5" hidden="1" customHeight="1">
      <c r="A421" s="38"/>
      <c r="B421" s="107"/>
      <c r="C421" s="143"/>
      <c r="D421" s="107"/>
      <c r="E421" s="143"/>
      <c r="F421" s="235"/>
      <c r="G421" s="309"/>
      <c r="H421" s="347"/>
      <c r="I421" s="347"/>
      <c r="J421" s="347"/>
      <c r="K421" s="347"/>
      <c r="L421" s="347"/>
      <c r="M421" s="347"/>
      <c r="N421" s="347"/>
      <c r="O421" s="347"/>
      <c r="P421" s="416"/>
      <c r="Q421" s="438"/>
      <c r="R421" s="347"/>
      <c r="S421" s="347"/>
      <c r="T421" s="347"/>
      <c r="U421" s="347"/>
      <c r="V421" s="347"/>
      <c r="W421" s="347"/>
      <c r="X421" s="347"/>
      <c r="Y421" s="347"/>
      <c r="Z421" s="347"/>
      <c r="AA421" s="347"/>
      <c r="AB421" s="606"/>
      <c r="AC421" s="347"/>
      <c r="AD421" s="416"/>
      <c r="AE421" s="677"/>
      <c r="AF421" s="697"/>
      <c r="AG421" s="697"/>
      <c r="AH421" s="697"/>
      <c r="AI421" s="697"/>
      <c r="AJ421" s="697"/>
      <c r="AK421" s="697"/>
      <c r="AL421" s="697"/>
      <c r="AM421" s="697"/>
      <c r="AN421" s="697"/>
      <c r="AO421" s="697"/>
      <c r="AP421" s="697"/>
      <c r="AQ421" s="697"/>
      <c r="AR421" s="697"/>
      <c r="AS421" s="697"/>
      <c r="AT421" s="697"/>
      <c r="AU421" s="697"/>
      <c r="AV421" s="697"/>
      <c r="AW421" s="697"/>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3"/>
      <c r="R422" s="457"/>
      <c r="S422" s="457"/>
      <c r="T422" s="457"/>
      <c r="U422" s="457"/>
      <c r="V422" s="457"/>
      <c r="W422" s="457"/>
      <c r="X422" s="457"/>
      <c r="Y422" s="457"/>
      <c r="Z422" s="457"/>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4"/>
      <c r="R423" s="458"/>
      <c r="S423" s="458"/>
      <c r="T423" s="458"/>
      <c r="U423" s="458"/>
      <c r="V423" s="458"/>
      <c r="W423" s="458"/>
      <c r="X423" s="458"/>
      <c r="Y423" s="458"/>
      <c r="Z423" s="458"/>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4"/>
      <c r="R424" s="458"/>
      <c r="S424" s="458"/>
      <c r="T424" s="458"/>
      <c r="U424" s="458"/>
      <c r="V424" s="458"/>
      <c r="W424" s="458"/>
      <c r="X424" s="458"/>
      <c r="Y424" s="458"/>
      <c r="Z424" s="458"/>
      <c r="AA424" s="578"/>
      <c r="AB424" s="608"/>
      <c r="AC424" s="624"/>
      <c r="AD424" s="624"/>
      <c r="AE424" s="678" t="s">
        <v>329</v>
      </c>
      <c r="AF424" s="678"/>
      <c r="AG424" s="678"/>
      <c r="AH424" s="678"/>
      <c r="AI424" s="678"/>
      <c r="AJ424" s="678"/>
      <c r="AK424" s="678"/>
      <c r="AL424" s="678"/>
      <c r="AM424" s="678"/>
      <c r="AN424" s="678"/>
      <c r="AO424" s="678"/>
      <c r="AP424" s="678"/>
      <c r="AQ424" s="678"/>
      <c r="AR424" s="678"/>
      <c r="AS424" s="678"/>
      <c r="AT424" s="678"/>
      <c r="AU424" s="678"/>
      <c r="AV424" s="678"/>
      <c r="AW424" s="678"/>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4"/>
      <c r="R425" s="458"/>
      <c r="S425" s="458"/>
      <c r="T425" s="458"/>
      <c r="U425" s="458"/>
      <c r="V425" s="458"/>
      <c r="W425" s="458"/>
      <c r="X425" s="458"/>
      <c r="Y425" s="458"/>
      <c r="Z425" s="458"/>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5"/>
      <c r="R426" s="459"/>
      <c r="S426" s="459"/>
      <c r="T426" s="459"/>
      <c r="U426" s="459"/>
      <c r="V426" s="459"/>
      <c r="W426" s="459"/>
      <c r="X426" s="459"/>
      <c r="Y426" s="459"/>
      <c r="Z426" s="459"/>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1</v>
      </c>
    </row>
    <row r="428" spans="1:51" ht="24.75" customHeight="1">
      <c r="A428" s="38"/>
      <c r="B428" s="107"/>
      <c r="C428" s="143"/>
      <c r="D428" s="107"/>
      <c r="E428" s="191" t="s">
        <v>421</v>
      </c>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1</v>
      </c>
    </row>
    <row r="429" spans="1:51" ht="24.75"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1</v>
      </c>
    </row>
    <row r="430" spans="1:51" ht="34.5" customHeight="1">
      <c r="A430" s="38"/>
      <c r="B430" s="107"/>
      <c r="C430" s="145" t="s">
        <v>525</v>
      </c>
      <c r="D430" s="169"/>
      <c r="E430" s="189" t="s">
        <v>439</v>
      </c>
      <c r="F430" s="242"/>
      <c r="G430" s="311" t="s">
        <v>330</v>
      </c>
      <c r="H430" s="237"/>
      <c r="I430" s="237"/>
      <c r="J430" s="379" t="s">
        <v>442</v>
      </c>
      <c r="K430" s="383"/>
      <c r="L430" s="383"/>
      <c r="M430" s="383"/>
      <c r="N430" s="383"/>
      <c r="O430" s="383"/>
      <c r="P430" s="383"/>
      <c r="Q430" s="383"/>
      <c r="R430" s="383"/>
      <c r="S430" s="383"/>
      <c r="T430" s="461"/>
      <c r="U430" s="355" t="s">
        <v>442</v>
      </c>
      <c r="V430" s="355"/>
      <c r="W430" s="355"/>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c r="AS430" s="355"/>
      <c r="AT430" s="355"/>
      <c r="AU430" s="355"/>
      <c r="AV430" s="355"/>
      <c r="AW430" s="355"/>
      <c r="AX430" s="828"/>
      <c r="AY430" s="869" t="str">
        <f>IF(SUBSTITUTE($J$430,"-","")="","0","1")</f>
        <v>0</v>
      </c>
    </row>
    <row r="431" spans="1:51" ht="18.75" customHeight="1">
      <c r="A431" s="38"/>
      <c r="B431" s="107"/>
      <c r="C431" s="143"/>
      <c r="D431" s="107"/>
      <c r="E431" s="195" t="s">
        <v>315</v>
      </c>
      <c r="F431" s="243"/>
      <c r="G431" s="312" t="s">
        <v>312</v>
      </c>
      <c r="H431" s="346"/>
      <c r="I431" s="346"/>
      <c r="J431" s="346"/>
      <c r="K431" s="346"/>
      <c r="L431" s="346"/>
      <c r="M431" s="346"/>
      <c r="N431" s="346"/>
      <c r="O431" s="346"/>
      <c r="P431" s="346"/>
      <c r="Q431" s="346"/>
      <c r="R431" s="346"/>
      <c r="S431" s="346"/>
      <c r="T431" s="346"/>
      <c r="U431" s="346"/>
      <c r="V431" s="346"/>
      <c r="W431" s="346"/>
      <c r="X431" s="415"/>
      <c r="Y431" s="516"/>
      <c r="Z431" s="541"/>
      <c r="AA431" s="564"/>
      <c r="AB431" s="437" t="s">
        <v>41</v>
      </c>
      <c r="AC431" s="346"/>
      <c r="AD431" s="415"/>
      <c r="AE431" s="679" t="s">
        <v>51</v>
      </c>
      <c r="AF431" s="698"/>
      <c r="AG431" s="698"/>
      <c r="AH431" s="714"/>
      <c r="AI431" s="727" t="s">
        <v>378</v>
      </c>
      <c r="AJ431" s="727"/>
      <c r="AK431" s="727"/>
      <c r="AL431" s="437"/>
      <c r="AM431" s="727" t="s">
        <v>53</v>
      </c>
      <c r="AN431" s="727"/>
      <c r="AO431" s="727"/>
      <c r="AP431" s="437"/>
      <c r="AQ431" s="437" t="s">
        <v>306</v>
      </c>
      <c r="AR431" s="346"/>
      <c r="AS431" s="346"/>
      <c r="AT431" s="415"/>
      <c r="AU431" s="696" t="s">
        <v>234</v>
      </c>
      <c r="AV431" s="696"/>
      <c r="AW431" s="696"/>
      <c r="AX431" s="811"/>
      <c r="AY431">
        <f>COUNTA($G$433)</f>
        <v>1</v>
      </c>
    </row>
    <row r="432" spans="1:51" ht="18.75" customHeight="1">
      <c r="A432" s="38"/>
      <c r="B432" s="107"/>
      <c r="C432" s="143"/>
      <c r="D432" s="107"/>
      <c r="E432" s="195"/>
      <c r="F432" s="243"/>
      <c r="G432" s="309"/>
      <c r="H432" s="347"/>
      <c r="I432" s="347"/>
      <c r="J432" s="347"/>
      <c r="K432" s="347"/>
      <c r="L432" s="347"/>
      <c r="M432" s="347"/>
      <c r="N432" s="347"/>
      <c r="O432" s="347"/>
      <c r="P432" s="347"/>
      <c r="Q432" s="347"/>
      <c r="R432" s="347"/>
      <c r="S432" s="347"/>
      <c r="T432" s="347"/>
      <c r="U432" s="347"/>
      <c r="V432" s="347"/>
      <c r="W432" s="347"/>
      <c r="X432" s="416"/>
      <c r="Y432" s="516"/>
      <c r="Z432" s="541"/>
      <c r="AA432" s="564"/>
      <c r="AB432" s="438"/>
      <c r="AC432" s="347"/>
      <c r="AD432" s="416"/>
      <c r="AE432" s="680" t="s">
        <v>442</v>
      </c>
      <c r="AF432" s="680"/>
      <c r="AG432" s="347" t="s">
        <v>307</v>
      </c>
      <c r="AH432" s="416"/>
      <c r="AI432" s="728"/>
      <c r="AJ432" s="728"/>
      <c r="AK432" s="728"/>
      <c r="AL432" s="438"/>
      <c r="AM432" s="728"/>
      <c r="AN432" s="728"/>
      <c r="AO432" s="728"/>
      <c r="AP432" s="438"/>
      <c r="AQ432" s="754" t="s">
        <v>442</v>
      </c>
      <c r="AR432" s="680"/>
      <c r="AS432" s="347" t="s">
        <v>307</v>
      </c>
      <c r="AT432" s="416"/>
      <c r="AU432" s="680" t="s">
        <v>442</v>
      </c>
      <c r="AV432" s="680"/>
      <c r="AW432" s="347" t="s">
        <v>285</v>
      </c>
      <c r="AX432" s="812"/>
      <c r="AY432">
        <f>$AY$431</f>
        <v>1</v>
      </c>
    </row>
    <row r="433" spans="1:51" ht="23.25" customHeight="1">
      <c r="A433" s="38"/>
      <c r="B433" s="107"/>
      <c r="C433" s="143"/>
      <c r="D433" s="107"/>
      <c r="E433" s="195"/>
      <c r="F433" s="243"/>
      <c r="G433" s="296" t="s">
        <v>442</v>
      </c>
      <c r="H433" s="238"/>
      <c r="I433" s="238"/>
      <c r="J433" s="238"/>
      <c r="K433" s="238"/>
      <c r="L433" s="238"/>
      <c r="M433" s="238"/>
      <c r="N433" s="238"/>
      <c r="O433" s="238"/>
      <c r="P433" s="238"/>
      <c r="Q433" s="238"/>
      <c r="R433" s="238"/>
      <c r="S433" s="238"/>
      <c r="T433" s="238"/>
      <c r="U433" s="238"/>
      <c r="V433" s="238"/>
      <c r="W433" s="238"/>
      <c r="X433" s="419"/>
      <c r="Y433" s="514" t="s">
        <v>47</v>
      </c>
      <c r="Z433" s="511"/>
      <c r="AA433" s="559"/>
      <c r="AB433" s="590" t="s">
        <v>442</v>
      </c>
      <c r="AC433" s="590"/>
      <c r="AD433" s="590"/>
      <c r="AE433" s="669" t="s">
        <v>442</v>
      </c>
      <c r="AF433" s="692"/>
      <c r="AG433" s="692"/>
      <c r="AH433" s="692"/>
      <c r="AI433" s="669" t="s">
        <v>442</v>
      </c>
      <c r="AJ433" s="692"/>
      <c r="AK433" s="692"/>
      <c r="AL433" s="692"/>
      <c r="AM433" s="669" t="s">
        <v>442</v>
      </c>
      <c r="AN433" s="692"/>
      <c r="AO433" s="692"/>
      <c r="AP433" s="715"/>
      <c r="AQ433" s="669" t="s">
        <v>442</v>
      </c>
      <c r="AR433" s="692"/>
      <c r="AS433" s="692"/>
      <c r="AT433" s="715"/>
      <c r="AU433" s="692" t="s">
        <v>442</v>
      </c>
      <c r="AV433" s="692"/>
      <c r="AW433" s="692"/>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92</v>
      </c>
      <c r="Z434" s="131"/>
      <c r="AA434" s="187"/>
      <c r="AB434" s="591" t="s">
        <v>442</v>
      </c>
      <c r="AC434" s="591"/>
      <c r="AD434" s="591"/>
      <c r="AE434" s="669" t="s">
        <v>442</v>
      </c>
      <c r="AF434" s="692"/>
      <c r="AG434" s="692"/>
      <c r="AH434" s="715"/>
      <c r="AI434" s="669" t="s">
        <v>442</v>
      </c>
      <c r="AJ434" s="692"/>
      <c r="AK434" s="692"/>
      <c r="AL434" s="692"/>
      <c r="AM434" s="669" t="s">
        <v>442</v>
      </c>
      <c r="AN434" s="692"/>
      <c r="AO434" s="692"/>
      <c r="AP434" s="715"/>
      <c r="AQ434" s="669" t="s">
        <v>442</v>
      </c>
      <c r="AR434" s="692"/>
      <c r="AS434" s="692"/>
      <c r="AT434" s="715"/>
      <c r="AU434" s="692" t="s">
        <v>442</v>
      </c>
      <c r="AV434" s="692"/>
      <c r="AW434" s="692"/>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54</v>
      </c>
      <c r="Z435" s="131"/>
      <c r="AA435" s="187"/>
      <c r="AB435" s="592" t="s">
        <v>48</v>
      </c>
      <c r="AC435" s="592"/>
      <c r="AD435" s="592"/>
      <c r="AE435" s="669" t="s">
        <v>442</v>
      </c>
      <c r="AF435" s="692"/>
      <c r="AG435" s="692"/>
      <c r="AH435" s="715"/>
      <c r="AI435" s="669" t="s">
        <v>442</v>
      </c>
      <c r="AJ435" s="692"/>
      <c r="AK435" s="692"/>
      <c r="AL435" s="692"/>
      <c r="AM435" s="669" t="s">
        <v>442</v>
      </c>
      <c r="AN435" s="692"/>
      <c r="AO435" s="692"/>
      <c r="AP435" s="715"/>
      <c r="AQ435" s="669" t="s">
        <v>442</v>
      </c>
      <c r="AR435" s="692"/>
      <c r="AS435" s="692"/>
      <c r="AT435" s="715"/>
      <c r="AU435" s="692" t="s">
        <v>442</v>
      </c>
      <c r="AV435" s="692"/>
      <c r="AW435" s="692"/>
      <c r="AX435" s="830"/>
      <c r="AY435">
        <f>$AY$431</f>
        <v>1</v>
      </c>
    </row>
    <row r="436" spans="1:51" ht="18.75" hidden="1" customHeight="1">
      <c r="A436" s="38"/>
      <c r="B436" s="107"/>
      <c r="C436" s="143"/>
      <c r="D436" s="107"/>
      <c r="E436" s="195" t="s">
        <v>315</v>
      </c>
      <c r="F436" s="243"/>
      <c r="G436" s="312" t="s">
        <v>312</v>
      </c>
      <c r="H436" s="346"/>
      <c r="I436" s="346"/>
      <c r="J436" s="346"/>
      <c r="K436" s="346"/>
      <c r="L436" s="346"/>
      <c r="M436" s="346"/>
      <c r="N436" s="346"/>
      <c r="O436" s="346"/>
      <c r="P436" s="346"/>
      <c r="Q436" s="346"/>
      <c r="R436" s="346"/>
      <c r="S436" s="346"/>
      <c r="T436" s="346"/>
      <c r="U436" s="346"/>
      <c r="V436" s="346"/>
      <c r="W436" s="346"/>
      <c r="X436" s="415"/>
      <c r="Y436" s="516"/>
      <c r="Z436" s="541"/>
      <c r="AA436" s="564"/>
      <c r="AB436" s="437" t="s">
        <v>41</v>
      </c>
      <c r="AC436" s="346"/>
      <c r="AD436" s="415"/>
      <c r="AE436" s="679" t="s">
        <v>51</v>
      </c>
      <c r="AF436" s="698"/>
      <c r="AG436" s="698"/>
      <c r="AH436" s="714"/>
      <c r="AI436" s="727" t="s">
        <v>378</v>
      </c>
      <c r="AJ436" s="727"/>
      <c r="AK436" s="727"/>
      <c r="AL436" s="437"/>
      <c r="AM436" s="727" t="s">
        <v>53</v>
      </c>
      <c r="AN436" s="727"/>
      <c r="AO436" s="727"/>
      <c r="AP436" s="437"/>
      <c r="AQ436" s="437" t="s">
        <v>306</v>
      </c>
      <c r="AR436" s="346"/>
      <c r="AS436" s="346"/>
      <c r="AT436" s="415"/>
      <c r="AU436" s="696" t="s">
        <v>234</v>
      </c>
      <c r="AV436" s="696"/>
      <c r="AW436" s="696"/>
      <c r="AX436" s="811"/>
      <c r="AY436">
        <f>COUNTA($G$438)</f>
        <v>0</v>
      </c>
    </row>
    <row r="437" spans="1:51" ht="18.75" hidden="1" customHeight="1">
      <c r="A437" s="38"/>
      <c r="B437" s="107"/>
      <c r="C437" s="143"/>
      <c r="D437" s="107"/>
      <c r="E437" s="195"/>
      <c r="F437" s="243"/>
      <c r="G437" s="309"/>
      <c r="H437" s="347"/>
      <c r="I437" s="347"/>
      <c r="J437" s="347"/>
      <c r="K437" s="347"/>
      <c r="L437" s="347"/>
      <c r="M437" s="347"/>
      <c r="N437" s="347"/>
      <c r="O437" s="347"/>
      <c r="P437" s="347"/>
      <c r="Q437" s="347"/>
      <c r="R437" s="347"/>
      <c r="S437" s="347"/>
      <c r="T437" s="347"/>
      <c r="U437" s="347"/>
      <c r="V437" s="347"/>
      <c r="W437" s="347"/>
      <c r="X437" s="416"/>
      <c r="Y437" s="516"/>
      <c r="Z437" s="541"/>
      <c r="AA437" s="564"/>
      <c r="AB437" s="438"/>
      <c r="AC437" s="347"/>
      <c r="AD437" s="416"/>
      <c r="AE437" s="680"/>
      <c r="AF437" s="680"/>
      <c r="AG437" s="347" t="s">
        <v>307</v>
      </c>
      <c r="AH437" s="416"/>
      <c r="AI437" s="728"/>
      <c r="AJ437" s="728"/>
      <c r="AK437" s="728"/>
      <c r="AL437" s="438"/>
      <c r="AM437" s="728"/>
      <c r="AN437" s="728"/>
      <c r="AO437" s="728"/>
      <c r="AP437" s="438"/>
      <c r="AQ437" s="754"/>
      <c r="AR437" s="680"/>
      <c r="AS437" s="347" t="s">
        <v>307</v>
      </c>
      <c r="AT437" s="416"/>
      <c r="AU437" s="680"/>
      <c r="AV437" s="680"/>
      <c r="AW437" s="347" t="s">
        <v>285</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4" t="s">
        <v>47</v>
      </c>
      <c r="Z438" s="511"/>
      <c r="AA438" s="559"/>
      <c r="AB438" s="590"/>
      <c r="AC438" s="590"/>
      <c r="AD438" s="590"/>
      <c r="AE438" s="669"/>
      <c r="AF438" s="692"/>
      <c r="AG438" s="692"/>
      <c r="AH438" s="692"/>
      <c r="AI438" s="669"/>
      <c r="AJ438" s="692"/>
      <c r="AK438" s="692"/>
      <c r="AL438" s="692"/>
      <c r="AM438" s="669"/>
      <c r="AN438" s="692"/>
      <c r="AO438" s="692"/>
      <c r="AP438" s="715"/>
      <c r="AQ438" s="669"/>
      <c r="AR438" s="692"/>
      <c r="AS438" s="692"/>
      <c r="AT438" s="715"/>
      <c r="AU438" s="692"/>
      <c r="AV438" s="692"/>
      <c r="AW438" s="692"/>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92</v>
      </c>
      <c r="Z439" s="131"/>
      <c r="AA439" s="187"/>
      <c r="AB439" s="591"/>
      <c r="AC439" s="591"/>
      <c r="AD439" s="591"/>
      <c r="AE439" s="669"/>
      <c r="AF439" s="692"/>
      <c r="AG439" s="692"/>
      <c r="AH439" s="715"/>
      <c r="AI439" s="669"/>
      <c r="AJ439" s="692"/>
      <c r="AK439" s="692"/>
      <c r="AL439" s="692"/>
      <c r="AM439" s="669"/>
      <c r="AN439" s="692"/>
      <c r="AO439" s="692"/>
      <c r="AP439" s="715"/>
      <c r="AQ439" s="669"/>
      <c r="AR439" s="692"/>
      <c r="AS439" s="692"/>
      <c r="AT439" s="715"/>
      <c r="AU439" s="692"/>
      <c r="AV439" s="692"/>
      <c r="AW439" s="692"/>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54</v>
      </c>
      <c r="Z440" s="131"/>
      <c r="AA440" s="187"/>
      <c r="AB440" s="592" t="s">
        <v>48</v>
      </c>
      <c r="AC440" s="592"/>
      <c r="AD440" s="592"/>
      <c r="AE440" s="669"/>
      <c r="AF440" s="692"/>
      <c r="AG440" s="692"/>
      <c r="AH440" s="715"/>
      <c r="AI440" s="669"/>
      <c r="AJ440" s="692"/>
      <c r="AK440" s="692"/>
      <c r="AL440" s="692"/>
      <c r="AM440" s="669"/>
      <c r="AN440" s="692"/>
      <c r="AO440" s="692"/>
      <c r="AP440" s="715"/>
      <c r="AQ440" s="669"/>
      <c r="AR440" s="692"/>
      <c r="AS440" s="692"/>
      <c r="AT440" s="715"/>
      <c r="AU440" s="692"/>
      <c r="AV440" s="692"/>
      <c r="AW440" s="692"/>
      <c r="AX440" s="830"/>
      <c r="AY440">
        <f>$AY$436</f>
        <v>0</v>
      </c>
    </row>
    <row r="441" spans="1:51" ht="18.75" hidden="1" customHeight="1">
      <c r="A441" s="38"/>
      <c r="B441" s="107"/>
      <c r="C441" s="143"/>
      <c r="D441" s="107"/>
      <c r="E441" s="195" t="s">
        <v>315</v>
      </c>
      <c r="F441" s="243"/>
      <c r="G441" s="312" t="s">
        <v>312</v>
      </c>
      <c r="H441" s="346"/>
      <c r="I441" s="346"/>
      <c r="J441" s="346"/>
      <c r="K441" s="346"/>
      <c r="L441" s="346"/>
      <c r="M441" s="346"/>
      <c r="N441" s="346"/>
      <c r="O441" s="346"/>
      <c r="P441" s="346"/>
      <c r="Q441" s="346"/>
      <c r="R441" s="346"/>
      <c r="S441" s="346"/>
      <c r="T441" s="346"/>
      <c r="U441" s="346"/>
      <c r="V441" s="346"/>
      <c r="W441" s="346"/>
      <c r="X441" s="415"/>
      <c r="Y441" s="516"/>
      <c r="Z441" s="541"/>
      <c r="AA441" s="564"/>
      <c r="AB441" s="437" t="s">
        <v>41</v>
      </c>
      <c r="AC441" s="346"/>
      <c r="AD441" s="415"/>
      <c r="AE441" s="679" t="s">
        <v>51</v>
      </c>
      <c r="AF441" s="698"/>
      <c r="AG441" s="698"/>
      <c r="AH441" s="714"/>
      <c r="AI441" s="727" t="s">
        <v>378</v>
      </c>
      <c r="AJ441" s="727"/>
      <c r="AK441" s="727"/>
      <c r="AL441" s="437"/>
      <c r="AM441" s="727" t="s">
        <v>53</v>
      </c>
      <c r="AN441" s="727"/>
      <c r="AO441" s="727"/>
      <c r="AP441" s="437"/>
      <c r="AQ441" s="437" t="s">
        <v>306</v>
      </c>
      <c r="AR441" s="346"/>
      <c r="AS441" s="346"/>
      <c r="AT441" s="415"/>
      <c r="AU441" s="696" t="s">
        <v>234</v>
      </c>
      <c r="AV441" s="696"/>
      <c r="AW441" s="696"/>
      <c r="AX441" s="811"/>
      <c r="AY441">
        <f>COUNTA($G$443)</f>
        <v>0</v>
      </c>
    </row>
    <row r="442" spans="1:51" ht="18.75" hidden="1" customHeight="1">
      <c r="A442" s="38"/>
      <c r="B442" s="107"/>
      <c r="C442" s="143"/>
      <c r="D442" s="107"/>
      <c r="E442" s="195"/>
      <c r="F442" s="243"/>
      <c r="G442" s="309"/>
      <c r="H442" s="347"/>
      <c r="I442" s="347"/>
      <c r="J442" s="347"/>
      <c r="K442" s="347"/>
      <c r="L442" s="347"/>
      <c r="M442" s="347"/>
      <c r="N442" s="347"/>
      <c r="O442" s="347"/>
      <c r="P442" s="347"/>
      <c r="Q442" s="347"/>
      <c r="R442" s="347"/>
      <c r="S442" s="347"/>
      <c r="T442" s="347"/>
      <c r="U442" s="347"/>
      <c r="V442" s="347"/>
      <c r="W442" s="347"/>
      <c r="X442" s="416"/>
      <c r="Y442" s="516"/>
      <c r="Z442" s="541"/>
      <c r="AA442" s="564"/>
      <c r="AB442" s="438"/>
      <c r="AC442" s="347"/>
      <c r="AD442" s="416"/>
      <c r="AE442" s="680"/>
      <c r="AF442" s="680"/>
      <c r="AG442" s="347" t="s">
        <v>307</v>
      </c>
      <c r="AH442" s="416"/>
      <c r="AI442" s="728"/>
      <c r="AJ442" s="728"/>
      <c r="AK442" s="728"/>
      <c r="AL442" s="438"/>
      <c r="AM442" s="728"/>
      <c r="AN442" s="728"/>
      <c r="AO442" s="728"/>
      <c r="AP442" s="438"/>
      <c r="AQ442" s="754"/>
      <c r="AR442" s="680"/>
      <c r="AS442" s="347" t="s">
        <v>307</v>
      </c>
      <c r="AT442" s="416"/>
      <c r="AU442" s="680"/>
      <c r="AV442" s="680"/>
      <c r="AW442" s="347" t="s">
        <v>285</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4" t="s">
        <v>47</v>
      </c>
      <c r="Z443" s="511"/>
      <c r="AA443" s="559"/>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92</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54</v>
      </c>
      <c r="Z445" s="131"/>
      <c r="AA445" s="187"/>
      <c r="AB445" s="592" t="s">
        <v>48</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30"/>
      <c r="AY445">
        <f>$AY$441</f>
        <v>0</v>
      </c>
    </row>
    <row r="446" spans="1:51" ht="18.75" hidden="1" customHeight="1">
      <c r="A446" s="38"/>
      <c r="B446" s="107"/>
      <c r="C446" s="143"/>
      <c r="D446" s="107"/>
      <c r="E446" s="195" t="s">
        <v>315</v>
      </c>
      <c r="F446" s="243"/>
      <c r="G446" s="312" t="s">
        <v>312</v>
      </c>
      <c r="H446" s="346"/>
      <c r="I446" s="346"/>
      <c r="J446" s="346"/>
      <c r="K446" s="346"/>
      <c r="L446" s="346"/>
      <c r="M446" s="346"/>
      <c r="N446" s="346"/>
      <c r="O446" s="346"/>
      <c r="P446" s="346"/>
      <c r="Q446" s="346"/>
      <c r="R446" s="346"/>
      <c r="S446" s="346"/>
      <c r="T446" s="346"/>
      <c r="U446" s="346"/>
      <c r="V446" s="346"/>
      <c r="W446" s="346"/>
      <c r="X446" s="415"/>
      <c r="Y446" s="516"/>
      <c r="Z446" s="541"/>
      <c r="AA446" s="564"/>
      <c r="AB446" s="437" t="s">
        <v>41</v>
      </c>
      <c r="AC446" s="346"/>
      <c r="AD446" s="415"/>
      <c r="AE446" s="679" t="s">
        <v>51</v>
      </c>
      <c r="AF446" s="698"/>
      <c r="AG446" s="698"/>
      <c r="AH446" s="714"/>
      <c r="AI446" s="727" t="s">
        <v>378</v>
      </c>
      <c r="AJ446" s="727"/>
      <c r="AK446" s="727"/>
      <c r="AL446" s="437"/>
      <c r="AM446" s="727" t="s">
        <v>53</v>
      </c>
      <c r="AN446" s="727"/>
      <c r="AO446" s="727"/>
      <c r="AP446" s="437"/>
      <c r="AQ446" s="437" t="s">
        <v>306</v>
      </c>
      <c r="AR446" s="346"/>
      <c r="AS446" s="346"/>
      <c r="AT446" s="415"/>
      <c r="AU446" s="696" t="s">
        <v>234</v>
      </c>
      <c r="AV446" s="696"/>
      <c r="AW446" s="696"/>
      <c r="AX446" s="811"/>
      <c r="AY446">
        <f>COUNTA($G$448)</f>
        <v>0</v>
      </c>
    </row>
    <row r="447" spans="1:51" ht="18.75" hidden="1" customHeight="1">
      <c r="A447" s="38"/>
      <c r="B447" s="107"/>
      <c r="C447" s="143"/>
      <c r="D447" s="107"/>
      <c r="E447" s="195"/>
      <c r="F447" s="243"/>
      <c r="G447" s="309"/>
      <c r="H447" s="347"/>
      <c r="I447" s="347"/>
      <c r="J447" s="347"/>
      <c r="K447" s="347"/>
      <c r="L447" s="347"/>
      <c r="M447" s="347"/>
      <c r="N447" s="347"/>
      <c r="O447" s="347"/>
      <c r="P447" s="347"/>
      <c r="Q447" s="347"/>
      <c r="R447" s="347"/>
      <c r="S447" s="347"/>
      <c r="T447" s="347"/>
      <c r="U447" s="347"/>
      <c r="V447" s="347"/>
      <c r="W447" s="347"/>
      <c r="X447" s="416"/>
      <c r="Y447" s="516"/>
      <c r="Z447" s="541"/>
      <c r="AA447" s="564"/>
      <c r="AB447" s="438"/>
      <c r="AC447" s="347"/>
      <c r="AD447" s="416"/>
      <c r="AE447" s="680"/>
      <c r="AF447" s="680"/>
      <c r="AG447" s="347" t="s">
        <v>307</v>
      </c>
      <c r="AH447" s="416"/>
      <c r="AI447" s="728"/>
      <c r="AJ447" s="728"/>
      <c r="AK447" s="728"/>
      <c r="AL447" s="438"/>
      <c r="AM447" s="728"/>
      <c r="AN447" s="728"/>
      <c r="AO447" s="728"/>
      <c r="AP447" s="438"/>
      <c r="AQ447" s="754"/>
      <c r="AR447" s="680"/>
      <c r="AS447" s="347" t="s">
        <v>307</v>
      </c>
      <c r="AT447" s="416"/>
      <c r="AU447" s="680"/>
      <c r="AV447" s="680"/>
      <c r="AW447" s="347" t="s">
        <v>285</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4" t="s">
        <v>47</v>
      </c>
      <c r="Z448" s="511"/>
      <c r="AA448" s="559"/>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92</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54</v>
      </c>
      <c r="Z450" s="131"/>
      <c r="AA450" s="187"/>
      <c r="AB450" s="592" t="s">
        <v>48</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30"/>
      <c r="AY450">
        <f>$AY$446</f>
        <v>0</v>
      </c>
    </row>
    <row r="451" spans="1:51" ht="18.75" hidden="1" customHeight="1">
      <c r="A451" s="38"/>
      <c r="B451" s="107"/>
      <c r="C451" s="143"/>
      <c r="D451" s="107"/>
      <c r="E451" s="195" t="s">
        <v>315</v>
      </c>
      <c r="F451" s="243"/>
      <c r="G451" s="312" t="s">
        <v>312</v>
      </c>
      <c r="H451" s="346"/>
      <c r="I451" s="346"/>
      <c r="J451" s="346"/>
      <c r="K451" s="346"/>
      <c r="L451" s="346"/>
      <c r="M451" s="346"/>
      <c r="N451" s="346"/>
      <c r="O451" s="346"/>
      <c r="P451" s="346"/>
      <c r="Q451" s="346"/>
      <c r="R451" s="346"/>
      <c r="S451" s="346"/>
      <c r="T451" s="346"/>
      <c r="U451" s="346"/>
      <c r="V451" s="346"/>
      <c r="W451" s="346"/>
      <c r="X451" s="415"/>
      <c r="Y451" s="516"/>
      <c r="Z451" s="541"/>
      <c r="AA451" s="564"/>
      <c r="AB451" s="437" t="s">
        <v>41</v>
      </c>
      <c r="AC451" s="346"/>
      <c r="AD451" s="415"/>
      <c r="AE451" s="679" t="s">
        <v>51</v>
      </c>
      <c r="AF451" s="698"/>
      <c r="AG451" s="698"/>
      <c r="AH451" s="714"/>
      <c r="AI451" s="727" t="s">
        <v>378</v>
      </c>
      <c r="AJ451" s="727"/>
      <c r="AK451" s="727"/>
      <c r="AL451" s="437"/>
      <c r="AM451" s="727" t="s">
        <v>53</v>
      </c>
      <c r="AN451" s="727"/>
      <c r="AO451" s="727"/>
      <c r="AP451" s="437"/>
      <c r="AQ451" s="437" t="s">
        <v>306</v>
      </c>
      <c r="AR451" s="346"/>
      <c r="AS451" s="346"/>
      <c r="AT451" s="415"/>
      <c r="AU451" s="696" t="s">
        <v>234</v>
      </c>
      <c r="AV451" s="696"/>
      <c r="AW451" s="696"/>
      <c r="AX451" s="811"/>
      <c r="AY451">
        <f>COUNTA($G$453)</f>
        <v>0</v>
      </c>
    </row>
    <row r="452" spans="1:51" ht="18.75" hidden="1" customHeight="1">
      <c r="A452" s="38"/>
      <c r="B452" s="107"/>
      <c r="C452" s="143"/>
      <c r="D452" s="107"/>
      <c r="E452" s="195"/>
      <c r="F452" s="243"/>
      <c r="G452" s="309"/>
      <c r="H452" s="347"/>
      <c r="I452" s="347"/>
      <c r="J452" s="347"/>
      <c r="K452" s="347"/>
      <c r="L452" s="347"/>
      <c r="M452" s="347"/>
      <c r="N452" s="347"/>
      <c r="O452" s="347"/>
      <c r="P452" s="347"/>
      <c r="Q452" s="347"/>
      <c r="R452" s="347"/>
      <c r="S452" s="347"/>
      <c r="T452" s="347"/>
      <c r="U452" s="347"/>
      <c r="V452" s="347"/>
      <c r="W452" s="347"/>
      <c r="X452" s="416"/>
      <c r="Y452" s="516"/>
      <c r="Z452" s="541"/>
      <c r="AA452" s="564"/>
      <c r="AB452" s="438"/>
      <c r="AC452" s="347"/>
      <c r="AD452" s="416"/>
      <c r="AE452" s="680"/>
      <c r="AF452" s="680"/>
      <c r="AG452" s="347" t="s">
        <v>307</v>
      </c>
      <c r="AH452" s="416"/>
      <c r="AI452" s="728"/>
      <c r="AJ452" s="728"/>
      <c r="AK452" s="728"/>
      <c r="AL452" s="438"/>
      <c r="AM452" s="728"/>
      <c r="AN452" s="728"/>
      <c r="AO452" s="728"/>
      <c r="AP452" s="438"/>
      <c r="AQ452" s="754"/>
      <c r="AR452" s="680"/>
      <c r="AS452" s="347" t="s">
        <v>307</v>
      </c>
      <c r="AT452" s="416"/>
      <c r="AU452" s="680"/>
      <c r="AV452" s="680"/>
      <c r="AW452" s="347" t="s">
        <v>285</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4" t="s">
        <v>47</v>
      </c>
      <c r="Z453" s="511"/>
      <c r="AA453" s="559"/>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92</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54</v>
      </c>
      <c r="Z455" s="131"/>
      <c r="AA455" s="187"/>
      <c r="AB455" s="592" t="s">
        <v>48</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30"/>
      <c r="AY455">
        <f>$AY$451</f>
        <v>0</v>
      </c>
    </row>
    <row r="456" spans="1:51" ht="18.75" customHeight="1">
      <c r="A456" s="38"/>
      <c r="B456" s="107"/>
      <c r="C456" s="143"/>
      <c r="D456" s="107"/>
      <c r="E456" s="195" t="s">
        <v>316</v>
      </c>
      <c r="F456" s="243"/>
      <c r="G456" s="312" t="s">
        <v>314</v>
      </c>
      <c r="H456" s="346"/>
      <c r="I456" s="346"/>
      <c r="J456" s="346"/>
      <c r="K456" s="346"/>
      <c r="L456" s="346"/>
      <c r="M456" s="346"/>
      <c r="N456" s="346"/>
      <c r="O456" s="346"/>
      <c r="P456" s="346"/>
      <c r="Q456" s="346"/>
      <c r="R456" s="346"/>
      <c r="S456" s="346"/>
      <c r="T456" s="346"/>
      <c r="U456" s="346"/>
      <c r="V456" s="346"/>
      <c r="W456" s="346"/>
      <c r="X456" s="415"/>
      <c r="Y456" s="516"/>
      <c r="Z456" s="541"/>
      <c r="AA456" s="564"/>
      <c r="AB456" s="437" t="s">
        <v>41</v>
      </c>
      <c r="AC456" s="346"/>
      <c r="AD456" s="415"/>
      <c r="AE456" s="679" t="s">
        <v>51</v>
      </c>
      <c r="AF456" s="698"/>
      <c r="AG456" s="698"/>
      <c r="AH456" s="714"/>
      <c r="AI456" s="727" t="s">
        <v>378</v>
      </c>
      <c r="AJ456" s="727"/>
      <c r="AK456" s="727"/>
      <c r="AL456" s="437"/>
      <c r="AM456" s="727" t="s">
        <v>53</v>
      </c>
      <c r="AN456" s="727"/>
      <c r="AO456" s="727"/>
      <c r="AP456" s="437"/>
      <c r="AQ456" s="437" t="s">
        <v>306</v>
      </c>
      <c r="AR456" s="346"/>
      <c r="AS456" s="346"/>
      <c r="AT456" s="415"/>
      <c r="AU456" s="696" t="s">
        <v>234</v>
      </c>
      <c r="AV456" s="696"/>
      <c r="AW456" s="696"/>
      <c r="AX456" s="811"/>
      <c r="AY456">
        <f>COUNTA($G$458)</f>
        <v>1</v>
      </c>
    </row>
    <row r="457" spans="1:51" ht="18.75" customHeight="1">
      <c r="A457" s="38"/>
      <c r="B457" s="107"/>
      <c r="C457" s="143"/>
      <c r="D457" s="107"/>
      <c r="E457" s="195"/>
      <c r="F457" s="243"/>
      <c r="G457" s="309"/>
      <c r="H457" s="347"/>
      <c r="I457" s="347"/>
      <c r="J457" s="347"/>
      <c r="K457" s="347"/>
      <c r="L457" s="347"/>
      <c r="M457" s="347"/>
      <c r="N457" s="347"/>
      <c r="O457" s="347"/>
      <c r="P457" s="347"/>
      <c r="Q457" s="347"/>
      <c r="R457" s="347"/>
      <c r="S457" s="347"/>
      <c r="T457" s="347"/>
      <c r="U457" s="347"/>
      <c r="V457" s="347"/>
      <c r="W457" s="347"/>
      <c r="X457" s="416"/>
      <c r="Y457" s="516"/>
      <c r="Z457" s="541"/>
      <c r="AA457" s="564"/>
      <c r="AB457" s="438"/>
      <c r="AC457" s="347"/>
      <c r="AD457" s="416"/>
      <c r="AE457" s="680" t="s">
        <v>442</v>
      </c>
      <c r="AF457" s="680"/>
      <c r="AG457" s="347" t="s">
        <v>307</v>
      </c>
      <c r="AH457" s="416"/>
      <c r="AI457" s="728"/>
      <c r="AJ457" s="728"/>
      <c r="AK457" s="728"/>
      <c r="AL457" s="438"/>
      <c r="AM457" s="728"/>
      <c r="AN457" s="728"/>
      <c r="AO457" s="728"/>
      <c r="AP457" s="438"/>
      <c r="AQ457" s="754" t="s">
        <v>442</v>
      </c>
      <c r="AR457" s="680"/>
      <c r="AS457" s="347" t="s">
        <v>307</v>
      </c>
      <c r="AT457" s="416"/>
      <c r="AU457" s="680" t="s">
        <v>442</v>
      </c>
      <c r="AV457" s="680"/>
      <c r="AW457" s="347" t="s">
        <v>285</v>
      </c>
      <c r="AX457" s="812"/>
      <c r="AY457">
        <f>$AY$456</f>
        <v>1</v>
      </c>
    </row>
    <row r="458" spans="1:51" ht="23.25" customHeight="1">
      <c r="A458" s="38"/>
      <c r="B458" s="107"/>
      <c r="C458" s="143"/>
      <c r="D458" s="107"/>
      <c r="E458" s="195"/>
      <c r="F458" s="243"/>
      <c r="G458" s="296" t="s">
        <v>442</v>
      </c>
      <c r="H458" s="238"/>
      <c r="I458" s="238"/>
      <c r="J458" s="238"/>
      <c r="K458" s="238"/>
      <c r="L458" s="238"/>
      <c r="M458" s="238"/>
      <c r="N458" s="238"/>
      <c r="O458" s="238"/>
      <c r="P458" s="238"/>
      <c r="Q458" s="238"/>
      <c r="R458" s="238"/>
      <c r="S458" s="238"/>
      <c r="T458" s="238"/>
      <c r="U458" s="238"/>
      <c r="V458" s="238"/>
      <c r="W458" s="238"/>
      <c r="X458" s="419"/>
      <c r="Y458" s="514" t="s">
        <v>47</v>
      </c>
      <c r="Z458" s="511"/>
      <c r="AA458" s="559"/>
      <c r="AB458" s="590" t="s">
        <v>442</v>
      </c>
      <c r="AC458" s="590"/>
      <c r="AD458" s="590"/>
      <c r="AE458" s="669" t="s">
        <v>442</v>
      </c>
      <c r="AF458" s="692"/>
      <c r="AG458" s="692"/>
      <c r="AH458" s="692"/>
      <c r="AI458" s="669" t="s">
        <v>442</v>
      </c>
      <c r="AJ458" s="692"/>
      <c r="AK458" s="692"/>
      <c r="AL458" s="692"/>
      <c r="AM458" s="669" t="s">
        <v>442</v>
      </c>
      <c r="AN458" s="692"/>
      <c r="AO458" s="692"/>
      <c r="AP458" s="715"/>
      <c r="AQ458" s="669" t="s">
        <v>442</v>
      </c>
      <c r="AR458" s="692"/>
      <c r="AS458" s="692"/>
      <c r="AT458" s="715"/>
      <c r="AU458" s="692" t="s">
        <v>442</v>
      </c>
      <c r="AV458" s="692"/>
      <c r="AW458" s="692"/>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92</v>
      </c>
      <c r="Z459" s="131"/>
      <c r="AA459" s="187"/>
      <c r="AB459" s="591" t="s">
        <v>442</v>
      </c>
      <c r="AC459" s="591"/>
      <c r="AD459" s="591"/>
      <c r="AE459" s="669" t="s">
        <v>442</v>
      </c>
      <c r="AF459" s="692"/>
      <c r="AG459" s="692"/>
      <c r="AH459" s="715"/>
      <c r="AI459" s="669" t="s">
        <v>442</v>
      </c>
      <c r="AJ459" s="692"/>
      <c r="AK459" s="692"/>
      <c r="AL459" s="692"/>
      <c r="AM459" s="669" t="s">
        <v>442</v>
      </c>
      <c r="AN459" s="692"/>
      <c r="AO459" s="692"/>
      <c r="AP459" s="715"/>
      <c r="AQ459" s="669" t="s">
        <v>442</v>
      </c>
      <c r="AR459" s="692"/>
      <c r="AS459" s="692"/>
      <c r="AT459" s="715"/>
      <c r="AU459" s="692" t="s">
        <v>442</v>
      </c>
      <c r="AV459" s="692"/>
      <c r="AW459" s="692"/>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54</v>
      </c>
      <c r="Z460" s="131"/>
      <c r="AA460" s="187"/>
      <c r="AB460" s="592" t="s">
        <v>48</v>
      </c>
      <c r="AC460" s="592"/>
      <c r="AD460" s="592"/>
      <c r="AE460" s="669" t="s">
        <v>442</v>
      </c>
      <c r="AF460" s="692"/>
      <c r="AG460" s="692"/>
      <c r="AH460" s="715"/>
      <c r="AI460" s="669" t="s">
        <v>442</v>
      </c>
      <c r="AJ460" s="692"/>
      <c r="AK460" s="692"/>
      <c r="AL460" s="692"/>
      <c r="AM460" s="669" t="s">
        <v>442</v>
      </c>
      <c r="AN460" s="692"/>
      <c r="AO460" s="692"/>
      <c r="AP460" s="715"/>
      <c r="AQ460" s="669" t="s">
        <v>442</v>
      </c>
      <c r="AR460" s="692"/>
      <c r="AS460" s="692"/>
      <c r="AT460" s="715"/>
      <c r="AU460" s="692" t="s">
        <v>442</v>
      </c>
      <c r="AV460" s="692"/>
      <c r="AW460" s="692"/>
      <c r="AX460" s="830"/>
      <c r="AY460">
        <f>$AY$456</f>
        <v>1</v>
      </c>
    </row>
    <row r="461" spans="1:51" ht="18.75" hidden="1" customHeight="1">
      <c r="A461" s="38"/>
      <c r="B461" s="107"/>
      <c r="C461" s="143"/>
      <c r="D461" s="107"/>
      <c r="E461" s="195" t="s">
        <v>316</v>
      </c>
      <c r="F461" s="243"/>
      <c r="G461" s="312" t="s">
        <v>314</v>
      </c>
      <c r="H461" s="346"/>
      <c r="I461" s="346"/>
      <c r="J461" s="346"/>
      <c r="K461" s="346"/>
      <c r="L461" s="346"/>
      <c r="M461" s="346"/>
      <c r="N461" s="346"/>
      <c r="O461" s="346"/>
      <c r="P461" s="346"/>
      <c r="Q461" s="346"/>
      <c r="R461" s="346"/>
      <c r="S461" s="346"/>
      <c r="T461" s="346"/>
      <c r="U461" s="346"/>
      <c r="V461" s="346"/>
      <c r="W461" s="346"/>
      <c r="X461" s="415"/>
      <c r="Y461" s="516"/>
      <c r="Z461" s="541"/>
      <c r="AA461" s="564"/>
      <c r="AB461" s="437" t="s">
        <v>41</v>
      </c>
      <c r="AC461" s="346"/>
      <c r="AD461" s="415"/>
      <c r="AE461" s="679" t="s">
        <v>51</v>
      </c>
      <c r="AF461" s="698"/>
      <c r="AG461" s="698"/>
      <c r="AH461" s="714"/>
      <c r="AI461" s="727" t="s">
        <v>378</v>
      </c>
      <c r="AJ461" s="727"/>
      <c r="AK461" s="727"/>
      <c r="AL461" s="437"/>
      <c r="AM461" s="727" t="s">
        <v>53</v>
      </c>
      <c r="AN461" s="727"/>
      <c r="AO461" s="727"/>
      <c r="AP461" s="437"/>
      <c r="AQ461" s="437" t="s">
        <v>306</v>
      </c>
      <c r="AR461" s="346"/>
      <c r="AS461" s="346"/>
      <c r="AT461" s="415"/>
      <c r="AU461" s="696" t="s">
        <v>234</v>
      </c>
      <c r="AV461" s="696"/>
      <c r="AW461" s="696"/>
      <c r="AX461" s="811"/>
      <c r="AY461">
        <f>COUNTA($G$463)</f>
        <v>0</v>
      </c>
    </row>
    <row r="462" spans="1:51" ht="18.75" hidden="1" customHeight="1">
      <c r="A462" s="38"/>
      <c r="B462" s="107"/>
      <c r="C462" s="143"/>
      <c r="D462" s="107"/>
      <c r="E462" s="195"/>
      <c r="F462" s="243"/>
      <c r="G462" s="309"/>
      <c r="H462" s="347"/>
      <c r="I462" s="347"/>
      <c r="J462" s="347"/>
      <c r="K462" s="347"/>
      <c r="L462" s="347"/>
      <c r="M462" s="347"/>
      <c r="N462" s="347"/>
      <c r="O462" s="347"/>
      <c r="P462" s="347"/>
      <c r="Q462" s="347"/>
      <c r="R462" s="347"/>
      <c r="S462" s="347"/>
      <c r="T462" s="347"/>
      <c r="U462" s="347"/>
      <c r="V462" s="347"/>
      <c r="W462" s="347"/>
      <c r="X462" s="416"/>
      <c r="Y462" s="516"/>
      <c r="Z462" s="541"/>
      <c r="AA462" s="564"/>
      <c r="AB462" s="438"/>
      <c r="AC462" s="347"/>
      <c r="AD462" s="416"/>
      <c r="AE462" s="680"/>
      <c r="AF462" s="680"/>
      <c r="AG462" s="347" t="s">
        <v>307</v>
      </c>
      <c r="AH462" s="416"/>
      <c r="AI462" s="728"/>
      <c r="AJ462" s="728"/>
      <c r="AK462" s="728"/>
      <c r="AL462" s="438"/>
      <c r="AM462" s="728"/>
      <c r="AN462" s="728"/>
      <c r="AO462" s="728"/>
      <c r="AP462" s="438"/>
      <c r="AQ462" s="754"/>
      <c r="AR462" s="680"/>
      <c r="AS462" s="347" t="s">
        <v>307</v>
      </c>
      <c r="AT462" s="416"/>
      <c r="AU462" s="680"/>
      <c r="AV462" s="680"/>
      <c r="AW462" s="347" t="s">
        <v>285</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4" t="s">
        <v>47</v>
      </c>
      <c r="Z463" s="511"/>
      <c r="AA463" s="559"/>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92</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54</v>
      </c>
      <c r="Z465" s="131"/>
      <c r="AA465" s="187"/>
      <c r="AB465" s="592" t="s">
        <v>48</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30"/>
      <c r="AY465">
        <f>$AY$461</f>
        <v>0</v>
      </c>
    </row>
    <row r="466" spans="1:51" ht="18.75" hidden="1" customHeight="1">
      <c r="A466" s="38"/>
      <c r="B466" s="107"/>
      <c r="C466" s="143"/>
      <c r="D466" s="107"/>
      <c r="E466" s="195" t="s">
        <v>316</v>
      </c>
      <c r="F466" s="243"/>
      <c r="G466" s="312" t="s">
        <v>314</v>
      </c>
      <c r="H466" s="346"/>
      <c r="I466" s="346"/>
      <c r="J466" s="346"/>
      <c r="K466" s="346"/>
      <c r="L466" s="346"/>
      <c r="M466" s="346"/>
      <c r="N466" s="346"/>
      <c r="O466" s="346"/>
      <c r="P466" s="346"/>
      <c r="Q466" s="346"/>
      <c r="R466" s="346"/>
      <c r="S466" s="346"/>
      <c r="T466" s="346"/>
      <c r="U466" s="346"/>
      <c r="V466" s="346"/>
      <c r="W466" s="346"/>
      <c r="X466" s="415"/>
      <c r="Y466" s="516"/>
      <c r="Z466" s="541"/>
      <c r="AA466" s="564"/>
      <c r="AB466" s="437" t="s">
        <v>41</v>
      </c>
      <c r="AC466" s="346"/>
      <c r="AD466" s="415"/>
      <c r="AE466" s="679" t="s">
        <v>51</v>
      </c>
      <c r="AF466" s="698"/>
      <c r="AG466" s="698"/>
      <c r="AH466" s="714"/>
      <c r="AI466" s="727" t="s">
        <v>378</v>
      </c>
      <c r="AJ466" s="727"/>
      <c r="AK466" s="727"/>
      <c r="AL466" s="437"/>
      <c r="AM466" s="727" t="s">
        <v>53</v>
      </c>
      <c r="AN466" s="727"/>
      <c r="AO466" s="727"/>
      <c r="AP466" s="437"/>
      <c r="AQ466" s="437" t="s">
        <v>306</v>
      </c>
      <c r="AR466" s="346"/>
      <c r="AS466" s="346"/>
      <c r="AT466" s="415"/>
      <c r="AU466" s="696" t="s">
        <v>234</v>
      </c>
      <c r="AV466" s="696"/>
      <c r="AW466" s="696"/>
      <c r="AX466" s="811"/>
      <c r="AY466">
        <f>COUNTA($G$468)</f>
        <v>0</v>
      </c>
    </row>
    <row r="467" spans="1:51" ht="18.75" hidden="1" customHeight="1">
      <c r="A467" s="38"/>
      <c r="B467" s="107"/>
      <c r="C467" s="143"/>
      <c r="D467" s="107"/>
      <c r="E467" s="195"/>
      <c r="F467" s="243"/>
      <c r="G467" s="309"/>
      <c r="H467" s="347"/>
      <c r="I467" s="347"/>
      <c r="J467" s="347"/>
      <c r="K467" s="347"/>
      <c r="L467" s="347"/>
      <c r="M467" s="347"/>
      <c r="N467" s="347"/>
      <c r="O467" s="347"/>
      <c r="P467" s="347"/>
      <c r="Q467" s="347"/>
      <c r="R467" s="347"/>
      <c r="S467" s="347"/>
      <c r="T467" s="347"/>
      <c r="U467" s="347"/>
      <c r="V467" s="347"/>
      <c r="W467" s="347"/>
      <c r="X467" s="416"/>
      <c r="Y467" s="516"/>
      <c r="Z467" s="541"/>
      <c r="AA467" s="564"/>
      <c r="AB467" s="438"/>
      <c r="AC467" s="347"/>
      <c r="AD467" s="416"/>
      <c r="AE467" s="680"/>
      <c r="AF467" s="680"/>
      <c r="AG467" s="347" t="s">
        <v>307</v>
      </c>
      <c r="AH467" s="416"/>
      <c r="AI467" s="728"/>
      <c r="AJ467" s="728"/>
      <c r="AK467" s="728"/>
      <c r="AL467" s="438"/>
      <c r="AM467" s="728"/>
      <c r="AN467" s="728"/>
      <c r="AO467" s="728"/>
      <c r="AP467" s="438"/>
      <c r="AQ467" s="754"/>
      <c r="AR467" s="680"/>
      <c r="AS467" s="347" t="s">
        <v>307</v>
      </c>
      <c r="AT467" s="416"/>
      <c r="AU467" s="680"/>
      <c r="AV467" s="680"/>
      <c r="AW467" s="347" t="s">
        <v>285</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4" t="s">
        <v>47</v>
      </c>
      <c r="Z468" s="511"/>
      <c r="AA468" s="559"/>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92</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54</v>
      </c>
      <c r="Z470" s="131"/>
      <c r="AA470" s="187"/>
      <c r="AB470" s="592" t="s">
        <v>48</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30"/>
      <c r="AY470">
        <f>$AY$466</f>
        <v>0</v>
      </c>
    </row>
    <row r="471" spans="1:51" ht="18.75" hidden="1" customHeight="1">
      <c r="A471" s="38"/>
      <c r="B471" s="107"/>
      <c r="C471" s="143"/>
      <c r="D471" s="107"/>
      <c r="E471" s="195" t="s">
        <v>316</v>
      </c>
      <c r="F471" s="243"/>
      <c r="G471" s="312" t="s">
        <v>314</v>
      </c>
      <c r="H471" s="346"/>
      <c r="I471" s="346"/>
      <c r="J471" s="346"/>
      <c r="K471" s="346"/>
      <c r="L471" s="346"/>
      <c r="M471" s="346"/>
      <c r="N471" s="346"/>
      <c r="O471" s="346"/>
      <c r="P471" s="346"/>
      <c r="Q471" s="346"/>
      <c r="R471" s="346"/>
      <c r="S471" s="346"/>
      <c r="T471" s="346"/>
      <c r="U471" s="346"/>
      <c r="V471" s="346"/>
      <c r="W471" s="346"/>
      <c r="X471" s="415"/>
      <c r="Y471" s="516"/>
      <c r="Z471" s="541"/>
      <c r="AA471" s="564"/>
      <c r="AB471" s="437" t="s">
        <v>41</v>
      </c>
      <c r="AC471" s="346"/>
      <c r="AD471" s="415"/>
      <c r="AE471" s="679" t="s">
        <v>51</v>
      </c>
      <c r="AF471" s="698"/>
      <c r="AG471" s="698"/>
      <c r="AH471" s="714"/>
      <c r="AI471" s="727" t="s">
        <v>378</v>
      </c>
      <c r="AJ471" s="727"/>
      <c r="AK471" s="727"/>
      <c r="AL471" s="437"/>
      <c r="AM471" s="727" t="s">
        <v>53</v>
      </c>
      <c r="AN471" s="727"/>
      <c r="AO471" s="727"/>
      <c r="AP471" s="437"/>
      <c r="AQ471" s="437" t="s">
        <v>306</v>
      </c>
      <c r="AR471" s="346"/>
      <c r="AS471" s="346"/>
      <c r="AT471" s="415"/>
      <c r="AU471" s="696" t="s">
        <v>234</v>
      </c>
      <c r="AV471" s="696"/>
      <c r="AW471" s="696"/>
      <c r="AX471" s="811"/>
      <c r="AY471">
        <f>COUNTA($G$473)</f>
        <v>0</v>
      </c>
    </row>
    <row r="472" spans="1:51" ht="18.75" hidden="1" customHeight="1">
      <c r="A472" s="38"/>
      <c r="B472" s="107"/>
      <c r="C472" s="143"/>
      <c r="D472" s="107"/>
      <c r="E472" s="195"/>
      <c r="F472" s="243"/>
      <c r="G472" s="309"/>
      <c r="H472" s="347"/>
      <c r="I472" s="347"/>
      <c r="J472" s="347"/>
      <c r="K472" s="347"/>
      <c r="L472" s="347"/>
      <c r="M472" s="347"/>
      <c r="N472" s="347"/>
      <c r="O472" s="347"/>
      <c r="P472" s="347"/>
      <c r="Q472" s="347"/>
      <c r="R472" s="347"/>
      <c r="S472" s="347"/>
      <c r="T472" s="347"/>
      <c r="U472" s="347"/>
      <c r="V472" s="347"/>
      <c r="W472" s="347"/>
      <c r="X472" s="416"/>
      <c r="Y472" s="516"/>
      <c r="Z472" s="541"/>
      <c r="AA472" s="564"/>
      <c r="AB472" s="438"/>
      <c r="AC472" s="347"/>
      <c r="AD472" s="416"/>
      <c r="AE472" s="680"/>
      <c r="AF472" s="680"/>
      <c r="AG472" s="347" t="s">
        <v>307</v>
      </c>
      <c r="AH472" s="416"/>
      <c r="AI472" s="728"/>
      <c r="AJ472" s="728"/>
      <c r="AK472" s="728"/>
      <c r="AL472" s="438"/>
      <c r="AM472" s="728"/>
      <c r="AN472" s="728"/>
      <c r="AO472" s="728"/>
      <c r="AP472" s="438"/>
      <c r="AQ472" s="754"/>
      <c r="AR472" s="680"/>
      <c r="AS472" s="347" t="s">
        <v>307</v>
      </c>
      <c r="AT472" s="416"/>
      <c r="AU472" s="680"/>
      <c r="AV472" s="680"/>
      <c r="AW472" s="347" t="s">
        <v>285</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4" t="s">
        <v>47</v>
      </c>
      <c r="Z473" s="511"/>
      <c r="AA473" s="559"/>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92</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54</v>
      </c>
      <c r="Z475" s="131"/>
      <c r="AA475" s="187"/>
      <c r="AB475" s="592" t="s">
        <v>48</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30"/>
      <c r="AY475">
        <f>$AY$471</f>
        <v>0</v>
      </c>
    </row>
    <row r="476" spans="1:51" ht="18.75" hidden="1" customHeight="1">
      <c r="A476" s="38"/>
      <c r="B476" s="107"/>
      <c r="C476" s="143"/>
      <c r="D476" s="107"/>
      <c r="E476" s="195" t="s">
        <v>316</v>
      </c>
      <c r="F476" s="243"/>
      <c r="G476" s="312" t="s">
        <v>314</v>
      </c>
      <c r="H476" s="346"/>
      <c r="I476" s="346"/>
      <c r="J476" s="346"/>
      <c r="K476" s="346"/>
      <c r="L476" s="346"/>
      <c r="M476" s="346"/>
      <c r="N476" s="346"/>
      <c r="O476" s="346"/>
      <c r="P476" s="346"/>
      <c r="Q476" s="346"/>
      <c r="R476" s="346"/>
      <c r="S476" s="346"/>
      <c r="T476" s="346"/>
      <c r="U476" s="346"/>
      <c r="V476" s="346"/>
      <c r="W476" s="346"/>
      <c r="X476" s="415"/>
      <c r="Y476" s="516"/>
      <c r="Z476" s="541"/>
      <c r="AA476" s="564"/>
      <c r="AB476" s="437" t="s">
        <v>41</v>
      </c>
      <c r="AC476" s="346"/>
      <c r="AD476" s="415"/>
      <c r="AE476" s="679" t="s">
        <v>51</v>
      </c>
      <c r="AF476" s="698"/>
      <c r="AG476" s="698"/>
      <c r="AH476" s="714"/>
      <c r="AI476" s="727" t="s">
        <v>378</v>
      </c>
      <c r="AJ476" s="727"/>
      <c r="AK476" s="727"/>
      <c r="AL476" s="437"/>
      <c r="AM476" s="727" t="s">
        <v>53</v>
      </c>
      <c r="AN476" s="727"/>
      <c r="AO476" s="727"/>
      <c r="AP476" s="437"/>
      <c r="AQ476" s="437" t="s">
        <v>306</v>
      </c>
      <c r="AR476" s="346"/>
      <c r="AS476" s="346"/>
      <c r="AT476" s="415"/>
      <c r="AU476" s="696" t="s">
        <v>234</v>
      </c>
      <c r="AV476" s="696"/>
      <c r="AW476" s="696"/>
      <c r="AX476" s="811"/>
      <c r="AY476">
        <f>COUNTA($G$478)</f>
        <v>0</v>
      </c>
    </row>
    <row r="477" spans="1:51" ht="18.75" hidden="1" customHeight="1">
      <c r="A477" s="38"/>
      <c r="B477" s="107"/>
      <c r="C477" s="143"/>
      <c r="D477" s="107"/>
      <c r="E477" s="195"/>
      <c r="F477" s="243"/>
      <c r="G477" s="309"/>
      <c r="H477" s="347"/>
      <c r="I477" s="347"/>
      <c r="J477" s="347"/>
      <c r="K477" s="347"/>
      <c r="L477" s="347"/>
      <c r="M477" s="347"/>
      <c r="N477" s="347"/>
      <c r="O477" s="347"/>
      <c r="P477" s="347"/>
      <c r="Q477" s="347"/>
      <c r="R477" s="347"/>
      <c r="S477" s="347"/>
      <c r="T477" s="347"/>
      <c r="U477" s="347"/>
      <c r="V477" s="347"/>
      <c r="W477" s="347"/>
      <c r="X477" s="416"/>
      <c r="Y477" s="516"/>
      <c r="Z477" s="541"/>
      <c r="AA477" s="564"/>
      <c r="AB477" s="438"/>
      <c r="AC477" s="347"/>
      <c r="AD477" s="416"/>
      <c r="AE477" s="680"/>
      <c r="AF477" s="680"/>
      <c r="AG477" s="347" t="s">
        <v>307</v>
      </c>
      <c r="AH477" s="416"/>
      <c r="AI477" s="728"/>
      <c r="AJ477" s="728"/>
      <c r="AK477" s="728"/>
      <c r="AL477" s="438"/>
      <c r="AM477" s="728"/>
      <c r="AN477" s="728"/>
      <c r="AO477" s="728"/>
      <c r="AP477" s="438"/>
      <c r="AQ477" s="754"/>
      <c r="AR477" s="680"/>
      <c r="AS477" s="347" t="s">
        <v>307</v>
      </c>
      <c r="AT477" s="416"/>
      <c r="AU477" s="680"/>
      <c r="AV477" s="680"/>
      <c r="AW477" s="347" t="s">
        <v>285</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4" t="s">
        <v>47</v>
      </c>
      <c r="Z478" s="511"/>
      <c r="AA478" s="559"/>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92</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54</v>
      </c>
      <c r="Z480" s="131"/>
      <c r="AA480" s="187"/>
      <c r="AB480" s="592" t="s">
        <v>48</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30"/>
      <c r="AY480">
        <f>$AY$476</f>
        <v>0</v>
      </c>
    </row>
    <row r="481" spans="1:51" ht="23.85" hidden="1" customHeight="1">
      <c r="A481" s="38"/>
      <c r="B481" s="107"/>
      <c r="C481" s="143"/>
      <c r="D481" s="107"/>
      <c r="E481" s="190" t="s">
        <v>183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0</v>
      </c>
    </row>
    <row r="484" spans="1:51" ht="34.5" hidden="1" customHeight="1">
      <c r="A484" s="38"/>
      <c r="B484" s="107"/>
      <c r="C484" s="143"/>
      <c r="D484" s="107"/>
      <c r="E484" s="189" t="s">
        <v>440</v>
      </c>
      <c r="F484" s="233"/>
      <c r="G484" s="311" t="s">
        <v>330</v>
      </c>
      <c r="H484" s="237"/>
      <c r="I484" s="237"/>
      <c r="J484" s="379"/>
      <c r="K484" s="383"/>
      <c r="L484" s="383"/>
      <c r="M484" s="383"/>
      <c r="N484" s="383"/>
      <c r="O484" s="383"/>
      <c r="P484" s="383"/>
      <c r="Q484" s="383"/>
      <c r="R484" s="383"/>
      <c r="S484" s="383"/>
      <c r="T484" s="461"/>
      <c r="U484" s="355"/>
      <c r="V484" s="355"/>
      <c r="W484" s="355"/>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c r="AS484" s="355"/>
      <c r="AT484" s="355"/>
      <c r="AU484" s="355"/>
      <c r="AV484" s="355"/>
      <c r="AW484" s="355"/>
      <c r="AX484" s="828"/>
      <c r="AY484" s="869" t="str">
        <f>IF(SUBSTITUTE($J$484,"-","")="","0","1")</f>
        <v>0</v>
      </c>
    </row>
    <row r="485" spans="1:51" ht="18.75" hidden="1" customHeight="1">
      <c r="A485" s="38"/>
      <c r="B485" s="107"/>
      <c r="C485" s="143"/>
      <c r="D485" s="107"/>
      <c r="E485" s="195" t="s">
        <v>315</v>
      </c>
      <c r="F485" s="243"/>
      <c r="G485" s="312" t="s">
        <v>312</v>
      </c>
      <c r="H485" s="346"/>
      <c r="I485" s="346"/>
      <c r="J485" s="346"/>
      <c r="K485" s="346"/>
      <c r="L485" s="346"/>
      <c r="M485" s="346"/>
      <c r="N485" s="346"/>
      <c r="O485" s="346"/>
      <c r="P485" s="346"/>
      <c r="Q485" s="346"/>
      <c r="R485" s="346"/>
      <c r="S485" s="346"/>
      <c r="T485" s="346"/>
      <c r="U485" s="346"/>
      <c r="V485" s="346"/>
      <c r="W485" s="346"/>
      <c r="X485" s="415"/>
      <c r="Y485" s="516"/>
      <c r="Z485" s="541"/>
      <c r="AA485" s="564"/>
      <c r="AB485" s="437" t="s">
        <v>41</v>
      </c>
      <c r="AC485" s="346"/>
      <c r="AD485" s="415"/>
      <c r="AE485" s="679" t="s">
        <v>51</v>
      </c>
      <c r="AF485" s="698"/>
      <c r="AG485" s="698"/>
      <c r="AH485" s="714"/>
      <c r="AI485" s="727" t="s">
        <v>378</v>
      </c>
      <c r="AJ485" s="727"/>
      <c r="AK485" s="727"/>
      <c r="AL485" s="437"/>
      <c r="AM485" s="727" t="s">
        <v>53</v>
      </c>
      <c r="AN485" s="727"/>
      <c r="AO485" s="727"/>
      <c r="AP485" s="437"/>
      <c r="AQ485" s="437" t="s">
        <v>306</v>
      </c>
      <c r="AR485" s="346"/>
      <c r="AS485" s="346"/>
      <c r="AT485" s="415"/>
      <c r="AU485" s="696" t="s">
        <v>234</v>
      </c>
      <c r="AV485" s="696"/>
      <c r="AW485" s="696"/>
      <c r="AX485" s="811"/>
      <c r="AY485">
        <f>COUNTA($G$487)</f>
        <v>0</v>
      </c>
    </row>
    <row r="486" spans="1:51" ht="18.75" hidden="1" customHeight="1">
      <c r="A486" s="38"/>
      <c r="B486" s="107"/>
      <c r="C486" s="143"/>
      <c r="D486" s="107"/>
      <c r="E486" s="195"/>
      <c r="F486" s="243"/>
      <c r="G486" s="309"/>
      <c r="H486" s="347"/>
      <c r="I486" s="347"/>
      <c r="J486" s="347"/>
      <c r="K486" s="347"/>
      <c r="L486" s="347"/>
      <c r="M486" s="347"/>
      <c r="N486" s="347"/>
      <c r="O486" s="347"/>
      <c r="P486" s="347"/>
      <c r="Q486" s="347"/>
      <c r="R486" s="347"/>
      <c r="S486" s="347"/>
      <c r="T486" s="347"/>
      <c r="U486" s="347"/>
      <c r="V486" s="347"/>
      <c r="W486" s="347"/>
      <c r="X486" s="416"/>
      <c r="Y486" s="516"/>
      <c r="Z486" s="541"/>
      <c r="AA486" s="564"/>
      <c r="AB486" s="438"/>
      <c r="AC486" s="347"/>
      <c r="AD486" s="416"/>
      <c r="AE486" s="680"/>
      <c r="AF486" s="680"/>
      <c r="AG486" s="347" t="s">
        <v>307</v>
      </c>
      <c r="AH486" s="416"/>
      <c r="AI486" s="728"/>
      <c r="AJ486" s="728"/>
      <c r="AK486" s="728"/>
      <c r="AL486" s="438"/>
      <c r="AM486" s="728"/>
      <c r="AN486" s="728"/>
      <c r="AO486" s="728"/>
      <c r="AP486" s="438"/>
      <c r="AQ486" s="754"/>
      <c r="AR486" s="680"/>
      <c r="AS486" s="347" t="s">
        <v>307</v>
      </c>
      <c r="AT486" s="416"/>
      <c r="AU486" s="680"/>
      <c r="AV486" s="680"/>
      <c r="AW486" s="347" t="s">
        <v>285</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4" t="s">
        <v>47</v>
      </c>
      <c r="Z487" s="511"/>
      <c r="AA487" s="559"/>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92</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54</v>
      </c>
      <c r="Z489" s="131"/>
      <c r="AA489" s="187"/>
      <c r="AB489" s="592" t="s">
        <v>48</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30"/>
      <c r="AY489">
        <f>$AY$485</f>
        <v>0</v>
      </c>
    </row>
    <row r="490" spans="1:51" ht="18.75" hidden="1" customHeight="1">
      <c r="A490" s="38"/>
      <c r="B490" s="107"/>
      <c r="C490" s="143"/>
      <c r="D490" s="107"/>
      <c r="E490" s="195" t="s">
        <v>315</v>
      </c>
      <c r="F490" s="243"/>
      <c r="G490" s="312" t="s">
        <v>312</v>
      </c>
      <c r="H490" s="346"/>
      <c r="I490" s="346"/>
      <c r="J490" s="346"/>
      <c r="K490" s="346"/>
      <c r="L490" s="346"/>
      <c r="M490" s="346"/>
      <c r="N490" s="346"/>
      <c r="O490" s="346"/>
      <c r="P490" s="346"/>
      <c r="Q490" s="346"/>
      <c r="R490" s="346"/>
      <c r="S490" s="346"/>
      <c r="T490" s="346"/>
      <c r="U490" s="346"/>
      <c r="V490" s="346"/>
      <c r="W490" s="346"/>
      <c r="X490" s="415"/>
      <c r="Y490" s="516"/>
      <c r="Z490" s="541"/>
      <c r="AA490" s="564"/>
      <c r="AB490" s="437" t="s">
        <v>41</v>
      </c>
      <c r="AC490" s="346"/>
      <c r="AD490" s="415"/>
      <c r="AE490" s="679" t="s">
        <v>51</v>
      </c>
      <c r="AF490" s="698"/>
      <c r="AG490" s="698"/>
      <c r="AH490" s="714"/>
      <c r="AI490" s="727" t="s">
        <v>378</v>
      </c>
      <c r="AJ490" s="727"/>
      <c r="AK490" s="727"/>
      <c r="AL490" s="437"/>
      <c r="AM490" s="727" t="s">
        <v>53</v>
      </c>
      <c r="AN490" s="727"/>
      <c r="AO490" s="727"/>
      <c r="AP490" s="437"/>
      <c r="AQ490" s="437" t="s">
        <v>306</v>
      </c>
      <c r="AR490" s="346"/>
      <c r="AS490" s="346"/>
      <c r="AT490" s="415"/>
      <c r="AU490" s="696" t="s">
        <v>234</v>
      </c>
      <c r="AV490" s="696"/>
      <c r="AW490" s="696"/>
      <c r="AX490" s="811"/>
      <c r="AY490">
        <f>COUNTA($G$492)</f>
        <v>0</v>
      </c>
    </row>
    <row r="491" spans="1:51" ht="18.75" hidden="1" customHeight="1">
      <c r="A491" s="38"/>
      <c r="B491" s="107"/>
      <c r="C491" s="143"/>
      <c r="D491" s="107"/>
      <c r="E491" s="195"/>
      <c r="F491" s="243"/>
      <c r="G491" s="309"/>
      <c r="H491" s="347"/>
      <c r="I491" s="347"/>
      <c r="J491" s="347"/>
      <c r="K491" s="347"/>
      <c r="L491" s="347"/>
      <c r="M491" s="347"/>
      <c r="N491" s="347"/>
      <c r="O491" s="347"/>
      <c r="P491" s="347"/>
      <c r="Q491" s="347"/>
      <c r="R491" s="347"/>
      <c r="S491" s="347"/>
      <c r="T491" s="347"/>
      <c r="U491" s="347"/>
      <c r="V491" s="347"/>
      <c r="W491" s="347"/>
      <c r="X491" s="416"/>
      <c r="Y491" s="516"/>
      <c r="Z491" s="541"/>
      <c r="AA491" s="564"/>
      <c r="AB491" s="438"/>
      <c r="AC491" s="347"/>
      <c r="AD491" s="416"/>
      <c r="AE491" s="680"/>
      <c r="AF491" s="680"/>
      <c r="AG491" s="347" t="s">
        <v>307</v>
      </c>
      <c r="AH491" s="416"/>
      <c r="AI491" s="728"/>
      <c r="AJ491" s="728"/>
      <c r="AK491" s="728"/>
      <c r="AL491" s="438"/>
      <c r="AM491" s="728"/>
      <c r="AN491" s="728"/>
      <c r="AO491" s="728"/>
      <c r="AP491" s="438"/>
      <c r="AQ491" s="754"/>
      <c r="AR491" s="680"/>
      <c r="AS491" s="347" t="s">
        <v>307</v>
      </c>
      <c r="AT491" s="416"/>
      <c r="AU491" s="680"/>
      <c r="AV491" s="680"/>
      <c r="AW491" s="347" t="s">
        <v>285</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4" t="s">
        <v>47</v>
      </c>
      <c r="Z492" s="511"/>
      <c r="AA492" s="559"/>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92</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54</v>
      </c>
      <c r="Z494" s="131"/>
      <c r="AA494" s="187"/>
      <c r="AB494" s="592" t="s">
        <v>48</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30"/>
      <c r="AY494">
        <f>$AY$490</f>
        <v>0</v>
      </c>
    </row>
    <row r="495" spans="1:51" ht="18.75" hidden="1" customHeight="1">
      <c r="A495" s="38"/>
      <c r="B495" s="107"/>
      <c r="C495" s="143"/>
      <c r="D495" s="107"/>
      <c r="E495" s="195" t="s">
        <v>315</v>
      </c>
      <c r="F495" s="243"/>
      <c r="G495" s="312" t="s">
        <v>312</v>
      </c>
      <c r="H495" s="346"/>
      <c r="I495" s="346"/>
      <c r="J495" s="346"/>
      <c r="K495" s="346"/>
      <c r="L495" s="346"/>
      <c r="M495" s="346"/>
      <c r="N495" s="346"/>
      <c r="O495" s="346"/>
      <c r="P495" s="346"/>
      <c r="Q495" s="346"/>
      <c r="R495" s="346"/>
      <c r="S495" s="346"/>
      <c r="T495" s="346"/>
      <c r="U495" s="346"/>
      <c r="V495" s="346"/>
      <c r="W495" s="346"/>
      <c r="X495" s="415"/>
      <c r="Y495" s="516"/>
      <c r="Z495" s="541"/>
      <c r="AA495" s="564"/>
      <c r="AB495" s="437" t="s">
        <v>41</v>
      </c>
      <c r="AC495" s="346"/>
      <c r="AD495" s="415"/>
      <c r="AE495" s="679" t="s">
        <v>51</v>
      </c>
      <c r="AF495" s="698"/>
      <c r="AG495" s="698"/>
      <c r="AH495" s="714"/>
      <c r="AI495" s="727" t="s">
        <v>378</v>
      </c>
      <c r="AJ495" s="727"/>
      <c r="AK495" s="727"/>
      <c r="AL495" s="437"/>
      <c r="AM495" s="727" t="s">
        <v>53</v>
      </c>
      <c r="AN495" s="727"/>
      <c r="AO495" s="727"/>
      <c r="AP495" s="437"/>
      <c r="AQ495" s="437" t="s">
        <v>306</v>
      </c>
      <c r="AR495" s="346"/>
      <c r="AS495" s="346"/>
      <c r="AT495" s="415"/>
      <c r="AU495" s="696" t="s">
        <v>234</v>
      </c>
      <c r="AV495" s="696"/>
      <c r="AW495" s="696"/>
      <c r="AX495" s="811"/>
      <c r="AY495">
        <f>COUNTA($G$497)</f>
        <v>0</v>
      </c>
    </row>
    <row r="496" spans="1:51" ht="18.75" hidden="1" customHeight="1">
      <c r="A496" s="38"/>
      <c r="B496" s="107"/>
      <c r="C496" s="143"/>
      <c r="D496" s="107"/>
      <c r="E496" s="195"/>
      <c r="F496" s="243"/>
      <c r="G496" s="309"/>
      <c r="H496" s="347"/>
      <c r="I496" s="347"/>
      <c r="J496" s="347"/>
      <c r="K496" s="347"/>
      <c r="L496" s="347"/>
      <c r="M496" s="347"/>
      <c r="N496" s="347"/>
      <c r="O496" s="347"/>
      <c r="P496" s="347"/>
      <c r="Q496" s="347"/>
      <c r="R496" s="347"/>
      <c r="S496" s="347"/>
      <c r="T496" s="347"/>
      <c r="U496" s="347"/>
      <c r="V496" s="347"/>
      <c r="W496" s="347"/>
      <c r="X496" s="416"/>
      <c r="Y496" s="516"/>
      <c r="Z496" s="541"/>
      <c r="AA496" s="564"/>
      <c r="AB496" s="438"/>
      <c r="AC496" s="347"/>
      <c r="AD496" s="416"/>
      <c r="AE496" s="680"/>
      <c r="AF496" s="680"/>
      <c r="AG496" s="347" t="s">
        <v>307</v>
      </c>
      <c r="AH496" s="416"/>
      <c r="AI496" s="728"/>
      <c r="AJ496" s="728"/>
      <c r="AK496" s="728"/>
      <c r="AL496" s="438"/>
      <c r="AM496" s="728"/>
      <c r="AN496" s="728"/>
      <c r="AO496" s="728"/>
      <c r="AP496" s="438"/>
      <c r="AQ496" s="754"/>
      <c r="AR496" s="680"/>
      <c r="AS496" s="347" t="s">
        <v>307</v>
      </c>
      <c r="AT496" s="416"/>
      <c r="AU496" s="680"/>
      <c r="AV496" s="680"/>
      <c r="AW496" s="347" t="s">
        <v>285</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4" t="s">
        <v>47</v>
      </c>
      <c r="Z497" s="511"/>
      <c r="AA497" s="559"/>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92</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54</v>
      </c>
      <c r="Z499" s="131"/>
      <c r="AA499" s="187"/>
      <c r="AB499" s="592" t="s">
        <v>48</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30"/>
      <c r="AY499">
        <f>$AY$495</f>
        <v>0</v>
      </c>
    </row>
    <row r="500" spans="1:51" ht="18.75" hidden="1" customHeight="1">
      <c r="A500" s="38"/>
      <c r="B500" s="107"/>
      <c r="C500" s="143"/>
      <c r="D500" s="107"/>
      <c r="E500" s="195" t="s">
        <v>315</v>
      </c>
      <c r="F500" s="243"/>
      <c r="G500" s="312" t="s">
        <v>312</v>
      </c>
      <c r="H500" s="346"/>
      <c r="I500" s="346"/>
      <c r="J500" s="346"/>
      <c r="K500" s="346"/>
      <c r="L500" s="346"/>
      <c r="M500" s="346"/>
      <c r="N500" s="346"/>
      <c r="O500" s="346"/>
      <c r="P500" s="346"/>
      <c r="Q500" s="346"/>
      <c r="R500" s="346"/>
      <c r="S500" s="346"/>
      <c r="T500" s="346"/>
      <c r="U500" s="346"/>
      <c r="V500" s="346"/>
      <c r="W500" s="346"/>
      <c r="X500" s="415"/>
      <c r="Y500" s="516"/>
      <c r="Z500" s="541"/>
      <c r="AA500" s="564"/>
      <c r="AB500" s="437" t="s">
        <v>41</v>
      </c>
      <c r="AC500" s="346"/>
      <c r="AD500" s="415"/>
      <c r="AE500" s="679" t="s">
        <v>51</v>
      </c>
      <c r="AF500" s="698"/>
      <c r="AG500" s="698"/>
      <c r="AH500" s="714"/>
      <c r="AI500" s="727" t="s">
        <v>378</v>
      </c>
      <c r="AJ500" s="727"/>
      <c r="AK500" s="727"/>
      <c r="AL500" s="437"/>
      <c r="AM500" s="727" t="s">
        <v>53</v>
      </c>
      <c r="AN500" s="727"/>
      <c r="AO500" s="727"/>
      <c r="AP500" s="437"/>
      <c r="AQ500" s="437" t="s">
        <v>306</v>
      </c>
      <c r="AR500" s="346"/>
      <c r="AS500" s="346"/>
      <c r="AT500" s="415"/>
      <c r="AU500" s="696" t="s">
        <v>234</v>
      </c>
      <c r="AV500" s="696"/>
      <c r="AW500" s="696"/>
      <c r="AX500" s="811"/>
      <c r="AY500">
        <f>COUNTA($G$502)</f>
        <v>0</v>
      </c>
    </row>
    <row r="501" spans="1:51" ht="18.75" hidden="1" customHeight="1">
      <c r="A501" s="38"/>
      <c r="B501" s="107"/>
      <c r="C501" s="143"/>
      <c r="D501" s="107"/>
      <c r="E501" s="195"/>
      <c r="F501" s="243"/>
      <c r="G501" s="309"/>
      <c r="H501" s="347"/>
      <c r="I501" s="347"/>
      <c r="J501" s="347"/>
      <c r="K501" s="347"/>
      <c r="L501" s="347"/>
      <c r="M501" s="347"/>
      <c r="N501" s="347"/>
      <c r="O501" s="347"/>
      <c r="P501" s="347"/>
      <c r="Q501" s="347"/>
      <c r="R501" s="347"/>
      <c r="S501" s="347"/>
      <c r="T501" s="347"/>
      <c r="U501" s="347"/>
      <c r="V501" s="347"/>
      <c r="W501" s="347"/>
      <c r="X501" s="416"/>
      <c r="Y501" s="516"/>
      <c r="Z501" s="541"/>
      <c r="AA501" s="564"/>
      <c r="AB501" s="438"/>
      <c r="AC501" s="347"/>
      <c r="AD501" s="416"/>
      <c r="AE501" s="680"/>
      <c r="AF501" s="680"/>
      <c r="AG501" s="347" t="s">
        <v>307</v>
      </c>
      <c r="AH501" s="416"/>
      <c r="AI501" s="728"/>
      <c r="AJ501" s="728"/>
      <c r="AK501" s="728"/>
      <c r="AL501" s="438"/>
      <c r="AM501" s="728"/>
      <c r="AN501" s="728"/>
      <c r="AO501" s="728"/>
      <c r="AP501" s="438"/>
      <c r="AQ501" s="754"/>
      <c r="AR501" s="680"/>
      <c r="AS501" s="347" t="s">
        <v>307</v>
      </c>
      <c r="AT501" s="416"/>
      <c r="AU501" s="680"/>
      <c r="AV501" s="680"/>
      <c r="AW501" s="347" t="s">
        <v>285</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4" t="s">
        <v>47</v>
      </c>
      <c r="Z502" s="511"/>
      <c r="AA502" s="559"/>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92</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54</v>
      </c>
      <c r="Z504" s="131"/>
      <c r="AA504" s="187"/>
      <c r="AB504" s="592" t="s">
        <v>48</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30"/>
      <c r="AY504">
        <f>$AY$500</f>
        <v>0</v>
      </c>
    </row>
    <row r="505" spans="1:51" ht="18.75" hidden="1" customHeight="1">
      <c r="A505" s="38"/>
      <c r="B505" s="107"/>
      <c r="C505" s="143"/>
      <c r="D505" s="107"/>
      <c r="E505" s="195" t="s">
        <v>315</v>
      </c>
      <c r="F505" s="243"/>
      <c r="G505" s="312" t="s">
        <v>312</v>
      </c>
      <c r="H505" s="346"/>
      <c r="I505" s="346"/>
      <c r="J505" s="346"/>
      <c r="K505" s="346"/>
      <c r="L505" s="346"/>
      <c r="M505" s="346"/>
      <c r="N505" s="346"/>
      <c r="O505" s="346"/>
      <c r="P505" s="346"/>
      <c r="Q505" s="346"/>
      <c r="R505" s="346"/>
      <c r="S505" s="346"/>
      <c r="T505" s="346"/>
      <c r="U505" s="346"/>
      <c r="V505" s="346"/>
      <c r="W505" s="346"/>
      <c r="X505" s="415"/>
      <c r="Y505" s="516"/>
      <c r="Z505" s="541"/>
      <c r="AA505" s="564"/>
      <c r="AB505" s="437" t="s">
        <v>41</v>
      </c>
      <c r="AC505" s="346"/>
      <c r="AD505" s="415"/>
      <c r="AE505" s="679" t="s">
        <v>51</v>
      </c>
      <c r="AF505" s="698"/>
      <c r="AG505" s="698"/>
      <c r="AH505" s="714"/>
      <c r="AI505" s="727" t="s">
        <v>378</v>
      </c>
      <c r="AJ505" s="727"/>
      <c r="AK505" s="727"/>
      <c r="AL505" s="437"/>
      <c r="AM505" s="727" t="s">
        <v>53</v>
      </c>
      <c r="AN505" s="727"/>
      <c r="AO505" s="727"/>
      <c r="AP505" s="437"/>
      <c r="AQ505" s="437" t="s">
        <v>306</v>
      </c>
      <c r="AR505" s="346"/>
      <c r="AS505" s="346"/>
      <c r="AT505" s="415"/>
      <c r="AU505" s="696" t="s">
        <v>234</v>
      </c>
      <c r="AV505" s="696"/>
      <c r="AW505" s="696"/>
      <c r="AX505" s="811"/>
      <c r="AY505">
        <f>COUNTA($G$507)</f>
        <v>0</v>
      </c>
    </row>
    <row r="506" spans="1:51" ht="18.75" hidden="1" customHeight="1">
      <c r="A506" s="38"/>
      <c r="B506" s="107"/>
      <c r="C506" s="143"/>
      <c r="D506" s="107"/>
      <c r="E506" s="195"/>
      <c r="F506" s="243"/>
      <c r="G506" s="309"/>
      <c r="H506" s="347"/>
      <c r="I506" s="347"/>
      <c r="J506" s="347"/>
      <c r="K506" s="347"/>
      <c r="L506" s="347"/>
      <c r="M506" s="347"/>
      <c r="N506" s="347"/>
      <c r="O506" s="347"/>
      <c r="P506" s="347"/>
      <c r="Q506" s="347"/>
      <c r="R506" s="347"/>
      <c r="S506" s="347"/>
      <c r="T506" s="347"/>
      <c r="U506" s="347"/>
      <c r="V506" s="347"/>
      <c r="W506" s="347"/>
      <c r="X506" s="416"/>
      <c r="Y506" s="516"/>
      <c r="Z506" s="541"/>
      <c r="AA506" s="564"/>
      <c r="AB506" s="438"/>
      <c r="AC506" s="347"/>
      <c r="AD506" s="416"/>
      <c r="AE506" s="680"/>
      <c r="AF506" s="680"/>
      <c r="AG506" s="347" t="s">
        <v>307</v>
      </c>
      <c r="AH506" s="416"/>
      <c r="AI506" s="728"/>
      <c r="AJ506" s="728"/>
      <c r="AK506" s="728"/>
      <c r="AL506" s="438"/>
      <c r="AM506" s="728"/>
      <c r="AN506" s="728"/>
      <c r="AO506" s="728"/>
      <c r="AP506" s="438"/>
      <c r="AQ506" s="754"/>
      <c r="AR506" s="680"/>
      <c r="AS506" s="347" t="s">
        <v>307</v>
      </c>
      <c r="AT506" s="416"/>
      <c r="AU506" s="680"/>
      <c r="AV506" s="680"/>
      <c r="AW506" s="347" t="s">
        <v>285</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4" t="s">
        <v>47</v>
      </c>
      <c r="Z507" s="511"/>
      <c r="AA507" s="559"/>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92</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54</v>
      </c>
      <c r="Z509" s="131"/>
      <c r="AA509" s="187"/>
      <c r="AB509" s="592" t="s">
        <v>48</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30"/>
      <c r="AY509">
        <f>$AY$505</f>
        <v>0</v>
      </c>
    </row>
    <row r="510" spans="1:51" ht="18.75" hidden="1" customHeight="1">
      <c r="A510" s="38"/>
      <c r="B510" s="107"/>
      <c r="C510" s="143"/>
      <c r="D510" s="107"/>
      <c r="E510" s="195" t="s">
        <v>316</v>
      </c>
      <c r="F510" s="243"/>
      <c r="G510" s="312" t="s">
        <v>314</v>
      </c>
      <c r="H510" s="346"/>
      <c r="I510" s="346"/>
      <c r="J510" s="346"/>
      <c r="K510" s="346"/>
      <c r="L510" s="346"/>
      <c r="M510" s="346"/>
      <c r="N510" s="346"/>
      <c r="O510" s="346"/>
      <c r="P510" s="346"/>
      <c r="Q510" s="346"/>
      <c r="R510" s="346"/>
      <c r="S510" s="346"/>
      <c r="T510" s="346"/>
      <c r="U510" s="346"/>
      <c r="V510" s="346"/>
      <c r="W510" s="346"/>
      <c r="X510" s="415"/>
      <c r="Y510" s="516"/>
      <c r="Z510" s="541"/>
      <c r="AA510" s="564"/>
      <c r="AB510" s="437" t="s">
        <v>41</v>
      </c>
      <c r="AC510" s="346"/>
      <c r="AD510" s="415"/>
      <c r="AE510" s="679" t="s">
        <v>51</v>
      </c>
      <c r="AF510" s="698"/>
      <c r="AG510" s="698"/>
      <c r="AH510" s="714"/>
      <c r="AI510" s="727" t="s">
        <v>378</v>
      </c>
      <c r="AJ510" s="727"/>
      <c r="AK510" s="727"/>
      <c r="AL510" s="437"/>
      <c r="AM510" s="727" t="s">
        <v>53</v>
      </c>
      <c r="AN510" s="727"/>
      <c r="AO510" s="727"/>
      <c r="AP510" s="437"/>
      <c r="AQ510" s="437" t="s">
        <v>306</v>
      </c>
      <c r="AR510" s="346"/>
      <c r="AS510" s="346"/>
      <c r="AT510" s="415"/>
      <c r="AU510" s="696" t="s">
        <v>234</v>
      </c>
      <c r="AV510" s="696"/>
      <c r="AW510" s="696"/>
      <c r="AX510" s="811"/>
      <c r="AY510">
        <f>COUNTA($G$512)</f>
        <v>0</v>
      </c>
    </row>
    <row r="511" spans="1:51" ht="18.75" hidden="1" customHeight="1">
      <c r="A511" s="38"/>
      <c r="B511" s="107"/>
      <c r="C511" s="143"/>
      <c r="D511" s="107"/>
      <c r="E511" s="195"/>
      <c r="F511" s="243"/>
      <c r="G511" s="309"/>
      <c r="H511" s="347"/>
      <c r="I511" s="347"/>
      <c r="J511" s="347"/>
      <c r="K511" s="347"/>
      <c r="L511" s="347"/>
      <c r="M511" s="347"/>
      <c r="N511" s="347"/>
      <c r="O511" s="347"/>
      <c r="P511" s="347"/>
      <c r="Q511" s="347"/>
      <c r="R511" s="347"/>
      <c r="S511" s="347"/>
      <c r="T511" s="347"/>
      <c r="U511" s="347"/>
      <c r="V511" s="347"/>
      <c r="W511" s="347"/>
      <c r="X511" s="416"/>
      <c r="Y511" s="516"/>
      <c r="Z511" s="541"/>
      <c r="AA511" s="564"/>
      <c r="AB511" s="438"/>
      <c r="AC511" s="347"/>
      <c r="AD511" s="416"/>
      <c r="AE511" s="680"/>
      <c r="AF511" s="680"/>
      <c r="AG511" s="347" t="s">
        <v>307</v>
      </c>
      <c r="AH511" s="416"/>
      <c r="AI511" s="728"/>
      <c r="AJ511" s="728"/>
      <c r="AK511" s="728"/>
      <c r="AL511" s="438"/>
      <c r="AM511" s="728"/>
      <c r="AN511" s="728"/>
      <c r="AO511" s="728"/>
      <c r="AP511" s="438"/>
      <c r="AQ511" s="754"/>
      <c r="AR511" s="680"/>
      <c r="AS511" s="347" t="s">
        <v>307</v>
      </c>
      <c r="AT511" s="416"/>
      <c r="AU511" s="680"/>
      <c r="AV511" s="680"/>
      <c r="AW511" s="347" t="s">
        <v>285</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4" t="s">
        <v>47</v>
      </c>
      <c r="Z512" s="511"/>
      <c r="AA512" s="559"/>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92</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54</v>
      </c>
      <c r="Z514" s="131"/>
      <c r="AA514" s="187"/>
      <c r="AB514" s="592" t="s">
        <v>48</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30"/>
      <c r="AY514">
        <f>$AY$510</f>
        <v>0</v>
      </c>
    </row>
    <row r="515" spans="1:51" ht="18.75" hidden="1" customHeight="1">
      <c r="A515" s="38"/>
      <c r="B515" s="107"/>
      <c r="C515" s="143"/>
      <c r="D515" s="107"/>
      <c r="E515" s="195" t="s">
        <v>316</v>
      </c>
      <c r="F515" s="243"/>
      <c r="G515" s="312" t="s">
        <v>314</v>
      </c>
      <c r="H515" s="346"/>
      <c r="I515" s="346"/>
      <c r="J515" s="346"/>
      <c r="K515" s="346"/>
      <c r="L515" s="346"/>
      <c r="M515" s="346"/>
      <c r="N515" s="346"/>
      <c r="O515" s="346"/>
      <c r="P515" s="346"/>
      <c r="Q515" s="346"/>
      <c r="R515" s="346"/>
      <c r="S515" s="346"/>
      <c r="T515" s="346"/>
      <c r="U515" s="346"/>
      <c r="V515" s="346"/>
      <c r="W515" s="346"/>
      <c r="X515" s="415"/>
      <c r="Y515" s="516"/>
      <c r="Z515" s="541"/>
      <c r="AA515" s="564"/>
      <c r="AB515" s="437" t="s">
        <v>41</v>
      </c>
      <c r="AC515" s="346"/>
      <c r="AD515" s="415"/>
      <c r="AE515" s="679" t="s">
        <v>51</v>
      </c>
      <c r="AF515" s="698"/>
      <c r="AG515" s="698"/>
      <c r="AH515" s="714"/>
      <c r="AI515" s="727" t="s">
        <v>378</v>
      </c>
      <c r="AJ515" s="727"/>
      <c r="AK515" s="727"/>
      <c r="AL515" s="437"/>
      <c r="AM515" s="727" t="s">
        <v>53</v>
      </c>
      <c r="AN515" s="727"/>
      <c r="AO515" s="727"/>
      <c r="AP515" s="437"/>
      <c r="AQ515" s="437" t="s">
        <v>306</v>
      </c>
      <c r="AR515" s="346"/>
      <c r="AS515" s="346"/>
      <c r="AT515" s="415"/>
      <c r="AU515" s="696" t="s">
        <v>234</v>
      </c>
      <c r="AV515" s="696"/>
      <c r="AW515" s="696"/>
      <c r="AX515" s="811"/>
      <c r="AY515">
        <f>COUNTA($G$517)</f>
        <v>0</v>
      </c>
    </row>
    <row r="516" spans="1:51" ht="18.75" hidden="1" customHeight="1">
      <c r="A516" s="38"/>
      <c r="B516" s="107"/>
      <c r="C516" s="143"/>
      <c r="D516" s="107"/>
      <c r="E516" s="195"/>
      <c r="F516" s="243"/>
      <c r="G516" s="309"/>
      <c r="H516" s="347"/>
      <c r="I516" s="347"/>
      <c r="J516" s="347"/>
      <c r="K516" s="347"/>
      <c r="L516" s="347"/>
      <c r="M516" s="347"/>
      <c r="N516" s="347"/>
      <c r="O516" s="347"/>
      <c r="P516" s="347"/>
      <c r="Q516" s="347"/>
      <c r="R516" s="347"/>
      <c r="S516" s="347"/>
      <c r="T516" s="347"/>
      <c r="U516" s="347"/>
      <c r="V516" s="347"/>
      <c r="W516" s="347"/>
      <c r="X516" s="416"/>
      <c r="Y516" s="516"/>
      <c r="Z516" s="541"/>
      <c r="AA516" s="564"/>
      <c r="AB516" s="438"/>
      <c r="AC516" s="347"/>
      <c r="AD516" s="416"/>
      <c r="AE516" s="680"/>
      <c r="AF516" s="680"/>
      <c r="AG516" s="347" t="s">
        <v>307</v>
      </c>
      <c r="AH516" s="416"/>
      <c r="AI516" s="728"/>
      <c r="AJ516" s="728"/>
      <c r="AK516" s="728"/>
      <c r="AL516" s="438"/>
      <c r="AM516" s="728"/>
      <c r="AN516" s="728"/>
      <c r="AO516" s="728"/>
      <c r="AP516" s="438"/>
      <c r="AQ516" s="754"/>
      <c r="AR516" s="680"/>
      <c r="AS516" s="347" t="s">
        <v>307</v>
      </c>
      <c r="AT516" s="416"/>
      <c r="AU516" s="680"/>
      <c r="AV516" s="680"/>
      <c r="AW516" s="347" t="s">
        <v>285</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4" t="s">
        <v>47</v>
      </c>
      <c r="Z517" s="511"/>
      <c r="AA517" s="559"/>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92</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54</v>
      </c>
      <c r="Z519" s="131"/>
      <c r="AA519" s="187"/>
      <c r="AB519" s="592" t="s">
        <v>48</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30"/>
      <c r="AY519">
        <f>$AY$515</f>
        <v>0</v>
      </c>
    </row>
    <row r="520" spans="1:51" ht="18.75" hidden="1" customHeight="1">
      <c r="A520" s="38"/>
      <c r="B520" s="107"/>
      <c r="C520" s="143"/>
      <c r="D520" s="107"/>
      <c r="E520" s="195" t="s">
        <v>316</v>
      </c>
      <c r="F520" s="243"/>
      <c r="G520" s="312" t="s">
        <v>314</v>
      </c>
      <c r="H520" s="346"/>
      <c r="I520" s="346"/>
      <c r="J520" s="346"/>
      <c r="K520" s="346"/>
      <c r="L520" s="346"/>
      <c r="M520" s="346"/>
      <c r="N520" s="346"/>
      <c r="O520" s="346"/>
      <c r="P520" s="346"/>
      <c r="Q520" s="346"/>
      <c r="R520" s="346"/>
      <c r="S520" s="346"/>
      <c r="T520" s="346"/>
      <c r="U520" s="346"/>
      <c r="V520" s="346"/>
      <c r="W520" s="346"/>
      <c r="X520" s="415"/>
      <c r="Y520" s="516"/>
      <c r="Z520" s="541"/>
      <c r="AA520" s="564"/>
      <c r="AB520" s="437" t="s">
        <v>41</v>
      </c>
      <c r="AC520" s="346"/>
      <c r="AD520" s="415"/>
      <c r="AE520" s="679" t="s">
        <v>51</v>
      </c>
      <c r="AF520" s="698"/>
      <c r="AG520" s="698"/>
      <c r="AH520" s="714"/>
      <c r="AI520" s="727" t="s">
        <v>378</v>
      </c>
      <c r="AJ520" s="727"/>
      <c r="AK520" s="727"/>
      <c r="AL520" s="437"/>
      <c r="AM520" s="727" t="s">
        <v>53</v>
      </c>
      <c r="AN520" s="727"/>
      <c r="AO520" s="727"/>
      <c r="AP520" s="437"/>
      <c r="AQ520" s="437" t="s">
        <v>306</v>
      </c>
      <c r="AR520" s="346"/>
      <c r="AS520" s="346"/>
      <c r="AT520" s="415"/>
      <c r="AU520" s="696" t="s">
        <v>234</v>
      </c>
      <c r="AV520" s="696"/>
      <c r="AW520" s="696"/>
      <c r="AX520" s="811"/>
      <c r="AY520">
        <f>COUNTA($G$522)</f>
        <v>0</v>
      </c>
    </row>
    <row r="521" spans="1:51" ht="18.75" hidden="1" customHeight="1">
      <c r="A521" s="38"/>
      <c r="B521" s="107"/>
      <c r="C521" s="143"/>
      <c r="D521" s="107"/>
      <c r="E521" s="195"/>
      <c r="F521" s="243"/>
      <c r="G521" s="309"/>
      <c r="H521" s="347"/>
      <c r="I521" s="347"/>
      <c r="J521" s="347"/>
      <c r="K521" s="347"/>
      <c r="L521" s="347"/>
      <c r="M521" s="347"/>
      <c r="N521" s="347"/>
      <c r="O521" s="347"/>
      <c r="P521" s="347"/>
      <c r="Q521" s="347"/>
      <c r="R521" s="347"/>
      <c r="S521" s="347"/>
      <c r="T521" s="347"/>
      <c r="U521" s="347"/>
      <c r="V521" s="347"/>
      <c r="W521" s="347"/>
      <c r="X521" s="416"/>
      <c r="Y521" s="516"/>
      <c r="Z521" s="541"/>
      <c r="AA521" s="564"/>
      <c r="AB521" s="438"/>
      <c r="AC521" s="347"/>
      <c r="AD521" s="416"/>
      <c r="AE521" s="680"/>
      <c r="AF521" s="680"/>
      <c r="AG521" s="347" t="s">
        <v>307</v>
      </c>
      <c r="AH521" s="416"/>
      <c r="AI521" s="728"/>
      <c r="AJ521" s="728"/>
      <c r="AK521" s="728"/>
      <c r="AL521" s="438"/>
      <c r="AM521" s="728"/>
      <c r="AN521" s="728"/>
      <c r="AO521" s="728"/>
      <c r="AP521" s="438"/>
      <c r="AQ521" s="754"/>
      <c r="AR521" s="680"/>
      <c r="AS521" s="347" t="s">
        <v>307</v>
      </c>
      <c r="AT521" s="416"/>
      <c r="AU521" s="680"/>
      <c r="AV521" s="680"/>
      <c r="AW521" s="347" t="s">
        <v>285</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4" t="s">
        <v>47</v>
      </c>
      <c r="Z522" s="511"/>
      <c r="AA522" s="559"/>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92</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54</v>
      </c>
      <c r="Z524" s="131"/>
      <c r="AA524" s="187"/>
      <c r="AB524" s="592" t="s">
        <v>48</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30"/>
      <c r="AY524">
        <f>$AY$520</f>
        <v>0</v>
      </c>
    </row>
    <row r="525" spans="1:51" ht="18.75" hidden="1" customHeight="1">
      <c r="A525" s="38"/>
      <c r="B525" s="107"/>
      <c r="C525" s="143"/>
      <c r="D525" s="107"/>
      <c r="E525" s="195" t="s">
        <v>316</v>
      </c>
      <c r="F525" s="243"/>
      <c r="G525" s="312" t="s">
        <v>314</v>
      </c>
      <c r="H525" s="346"/>
      <c r="I525" s="346"/>
      <c r="J525" s="346"/>
      <c r="K525" s="346"/>
      <c r="L525" s="346"/>
      <c r="M525" s="346"/>
      <c r="N525" s="346"/>
      <c r="O525" s="346"/>
      <c r="P525" s="346"/>
      <c r="Q525" s="346"/>
      <c r="R525" s="346"/>
      <c r="S525" s="346"/>
      <c r="T525" s="346"/>
      <c r="U525" s="346"/>
      <c r="V525" s="346"/>
      <c r="W525" s="346"/>
      <c r="X525" s="415"/>
      <c r="Y525" s="516"/>
      <c r="Z525" s="541"/>
      <c r="AA525" s="564"/>
      <c r="AB525" s="437" t="s">
        <v>41</v>
      </c>
      <c r="AC525" s="346"/>
      <c r="AD525" s="415"/>
      <c r="AE525" s="679" t="s">
        <v>51</v>
      </c>
      <c r="AF525" s="698"/>
      <c r="AG525" s="698"/>
      <c r="AH525" s="714"/>
      <c r="AI525" s="727" t="s">
        <v>378</v>
      </c>
      <c r="AJ525" s="727"/>
      <c r="AK525" s="727"/>
      <c r="AL525" s="437"/>
      <c r="AM525" s="727" t="s">
        <v>53</v>
      </c>
      <c r="AN525" s="727"/>
      <c r="AO525" s="727"/>
      <c r="AP525" s="437"/>
      <c r="AQ525" s="437" t="s">
        <v>306</v>
      </c>
      <c r="AR525" s="346"/>
      <c r="AS525" s="346"/>
      <c r="AT525" s="415"/>
      <c r="AU525" s="696" t="s">
        <v>234</v>
      </c>
      <c r="AV525" s="696"/>
      <c r="AW525" s="696"/>
      <c r="AX525" s="811"/>
      <c r="AY525">
        <f>COUNTA($G$527)</f>
        <v>0</v>
      </c>
    </row>
    <row r="526" spans="1:51" ht="18.75" hidden="1" customHeight="1">
      <c r="A526" s="38"/>
      <c r="B526" s="107"/>
      <c r="C526" s="143"/>
      <c r="D526" s="107"/>
      <c r="E526" s="195"/>
      <c r="F526" s="243"/>
      <c r="G526" s="309"/>
      <c r="H526" s="347"/>
      <c r="I526" s="347"/>
      <c r="J526" s="347"/>
      <c r="K526" s="347"/>
      <c r="L526" s="347"/>
      <c r="M526" s="347"/>
      <c r="N526" s="347"/>
      <c r="O526" s="347"/>
      <c r="P526" s="347"/>
      <c r="Q526" s="347"/>
      <c r="R526" s="347"/>
      <c r="S526" s="347"/>
      <c r="T526" s="347"/>
      <c r="U526" s="347"/>
      <c r="V526" s="347"/>
      <c r="W526" s="347"/>
      <c r="X526" s="416"/>
      <c r="Y526" s="516"/>
      <c r="Z526" s="541"/>
      <c r="AA526" s="564"/>
      <c r="AB526" s="438"/>
      <c r="AC526" s="347"/>
      <c r="AD526" s="416"/>
      <c r="AE526" s="680"/>
      <c r="AF526" s="680"/>
      <c r="AG526" s="347" t="s">
        <v>307</v>
      </c>
      <c r="AH526" s="416"/>
      <c r="AI526" s="728"/>
      <c r="AJ526" s="728"/>
      <c r="AK526" s="728"/>
      <c r="AL526" s="438"/>
      <c r="AM526" s="728"/>
      <c r="AN526" s="728"/>
      <c r="AO526" s="728"/>
      <c r="AP526" s="438"/>
      <c r="AQ526" s="754"/>
      <c r="AR526" s="680"/>
      <c r="AS526" s="347" t="s">
        <v>307</v>
      </c>
      <c r="AT526" s="416"/>
      <c r="AU526" s="680"/>
      <c r="AV526" s="680"/>
      <c r="AW526" s="347" t="s">
        <v>285</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4" t="s">
        <v>47</v>
      </c>
      <c r="Z527" s="511"/>
      <c r="AA527" s="559"/>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92</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54</v>
      </c>
      <c r="Z529" s="131"/>
      <c r="AA529" s="187"/>
      <c r="AB529" s="592" t="s">
        <v>48</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30"/>
      <c r="AY529">
        <f>$AY$525</f>
        <v>0</v>
      </c>
    </row>
    <row r="530" spans="1:51" ht="18.75" hidden="1" customHeight="1">
      <c r="A530" s="38"/>
      <c r="B530" s="107"/>
      <c r="C530" s="143"/>
      <c r="D530" s="107"/>
      <c r="E530" s="195" t="s">
        <v>316</v>
      </c>
      <c r="F530" s="243"/>
      <c r="G530" s="312" t="s">
        <v>314</v>
      </c>
      <c r="H530" s="346"/>
      <c r="I530" s="346"/>
      <c r="J530" s="346"/>
      <c r="K530" s="346"/>
      <c r="L530" s="346"/>
      <c r="M530" s="346"/>
      <c r="N530" s="346"/>
      <c r="O530" s="346"/>
      <c r="P530" s="346"/>
      <c r="Q530" s="346"/>
      <c r="R530" s="346"/>
      <c r="S530" s="346"/>
      <c r="T530" s="346"/>
      <c r="U530" s="346"/>
      <c r="V530" s="346"/>
      <c r="W530" s="346"/>
      <c r="X530" s="415"/>
      <c r="Y530" s="516"/>
      <c r="Z530" s="541"/>
      <c r="AA530" s="564"/>
      <c r="AB530" s="437" t="s">
        <v>41</v>
      </c>
      <c r="AC530" s="346"/>
      <c r="AD530" s="415"/>
      <c r="AE530" s="679" t="s">
        <v>51</v>
      </c>
      <c r="AF530" s="698"/>
      <c r="AG530" s="698"/>
      <c r="AH530" s="714"/>
      <c r="AI530" s="727" t="s">
        <v>378</v>
      </c>
      <c r="AJ530" s="727"/>
      <c r="AK530" s="727"/>
      <c r="AL530" s="437"/>
      <c r="AM530" s="727" t="s">
        <v>53</v>
      </c>
      <c r="AN530" s="727"/>
      <c r="AO530" s="727"/>
      <c r="AP530" s="437"/>
      <c r="AQ530" s="437" t="s">
        <v>306</v>
      </c>
      <c r="AR530" s="346"/>
      <c r="AS530" s="346"/>
      <c r="AT530" s="415"/>
      <c r="AU530" s="696" t="s">
        <v>234</v>
      </c>
      <c r="AV530" s="696"/>
      <c r="AW530" s="696"/>
      <c r="AX530" s="811"/>
      <c r="AY530">
        <f>COUNTA($G$532)</f>
        <v>0</v>
      </c>
    </row>
    <row r="531" spans="1:51" ht="18.75" hidden="1" customHeight="1">
      <c r="A531" s="38"/>
      <c r="B531" s="107"/>
      <c r="C531" s="143"/>
      <c r="D531" s="107"/>
      <c r="E531" s="195"/>
      <c r="F531" s="243"/>
      <c r="G531" s="309"/>
      <c r="H531" s="347"/>
      <c r="I531" s="347"/>
      <c r="J531" s="347"/>
      <c r="K531" s="347"/>
      <c r="L531" s="347"/>
      <c r="M531" s="347"/>
      <c r="N531" s="347"/>
      <c r="O531" s="347"/>
      <c r="P531" s="347"/>
      <c r="Q531" s="347"/>
      <c r="R531" s="347"/>
      <c r="S531" s="347"/>
      <c r="T531" s="347"/>
      <c r="U531" s="347"/>
      <c r="V531" s="347"/>
      <c r="W531" s="347"/>
      <c r="X531" s="416"/>
      <c r="Y531" s="516"/>
      <c r="Z531" s="541"/>
      <c r="AA531" s="564"/>
      <c r="AB531" s="438"/>
      <c r="AC531" s="347"/>
      <c r="AD531" s="416"/>
      <c r="AE531" s="680"/>
      <c r="AF531" s="680"/>
      <c r="AG531" s="347" t="s">
        <v>307</v>
      </c>
      <c r="AH531" s="416"/>
      <c r="AI531" s="728"/>
      <c r="AJ531" s="728"/>
      <c r="AK531" s="728"/>
      <c r="AL531" s="438"/>
      <c r="AM531" s="728"/>
      <c r="AN531" s="728"/>
      <c r="AO531" s="728"/>
      <c r="AP531" s="438"/>
      <c r="AQ531" s="754"/>
      <c r="AR531" s="680"/>
      <c r="AS531" s="347" t="s">
        <v>307</v>
      </c>
      <c r="AT531" s="416"/>
      <c r="AU531" s="680"/>
      <c r="AV531" s="680"/>
      <c r="AW531" s="347" t="s">
        <v>285</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4" t="s">
        <v>47</v>
      </c>
      <c r="Z532" s="511"/>
      <c r="AA532" s="559"/>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92</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54</v>
      </c>
      <c r="Z534" s="131"/>
      <c r="AA534" s="187"/>
      <c r="AB534" s="592" t="s">
        <v>48</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30"/>
      <c r="AY534">
        <f>$AY$530</f>
        <v>0</v>
      </c>
    </row>
    <row r="535" spans="1:51" ht="23.85" hidden="1" customHeight="1">
      <c r="A535" s="38"/>
      <c r="B535" s="107"/>
      <c r="C535" s="143"/>
      <c r="D535" s="107"/>
      <c r="E535" s="190" t="s">
        <v>139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440</v>
      </c>
      <c r="F538" s="233"/>
      <c r="G538" s="311" t="s">
        <v>330</v>
      </c>
      <c r="H538" s="237"/>
      <c r="I538" s="237"/>
      <c r="J538" s="379"/>
      <c r="K538" s="383"/>
      <c r="L538" s="383"/>
      <c r="M538" s="383"/>
      <c r="N538" s="383"/>
      <c r="O538" s="383"/>
      <c r="P538" s="383"/>
      <c r="Q538" s="383"/>
      <c r="R538" s="383"/>
      <c r="S538" s="383"/>
      <c r="T538" s="461"/>
      <c r="U538" s="355"/>
      <c r="V538" s="355"/>
      <c r="W538" s="355"/>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c r="AS538" s="355"/>
      <c r="AT538" s="355"/>
      <c r="AU538" s="355"/>
      <c r="AV538" s="355"/>
      <c r="AW538" s="355"/>
      <c r="AX538" s="828"/>
      <c r="AY538" s="869" t="str">
        <f>IF(SUBSTITUTE($J$538,"-","")="","0","1")</f>
        <v>0</v>
      </c>
    </row>
    <row r="539" spans="1:51" ht="18.75" hidden="1" customHeight="1">
      <c r="A539" s="38"/>
      <c r="B539" s="107"/>
      <c r="C539" s="143"/>
      <c r="D539" s="107"/>
      <c r="E539" s="195" t="s">
        <v>315</v>
      </c>
      <c r="F539" s="243"/>
      <c r="G539" s="312" t="s">
        <v>312</v>
      </c>
      <c r="H539" s="346"/>
      <c r="I539" s="346"/>
      <c r="J539" s="346"/>
      <c r="K539" s="346"/>
      <c r="L539" s="346"/>
      <c r="M539" s="346"/>
      <c r="N539" s="346"/>
      <c r="O539" s="346"/>
      <c r="P539" s="346"/>
      <c r="Q539" s="346"/>
      <c r="R539" s="346"/>
      <c r="S539" s="346"/>
      <c r="T539" s="346"/>
      <c r="U539" s="346"/>
      <c r="V539" s="346"/>
      <c r="W539" s="346"/>
      <c r="X539" s="415"/>
      <c r="Y539" s="516"/>
      <c r="Z539" s="541"/>
      <c r="AA539" s="564"/>
      <c r="AB539" s="437" t="s">
        <v>41</v>
      </c>
      <c r="AC539" s="346"/>
      <c r="AD539" s="415"/>
      <c r="AE539" s="679" t="s">
        <v>51</v>
      </c>
      <c r="AF539" s="698"/>
      <c r="AG539" s="698"/>
      <c r="AH539" s="714"/>
      <c r="AI539" s="727" t="s">
        <v>378</v>
      </c>
      <c r="AJ539" s="727"/>
      <c r="AK539" s="727"/>
      <c r="AL539" s="437"/>
      <c r="AM539" s="727" t="s">
        <v>53</v>
      </c>
      <c r="AN539" s="727"/>
      <c r="AO539" s="727"/>
      <c r="AP539" s="437"/>
      <c r="AQ539" s="437" t="s">
        <v>306</v>
      </c>
      <c r="AR539" s="346"/>
      <c r="AS539" s="346"/>
      <c r="AT539" s="415"/>
      <c r="AU539" s="696" t="s">
        <v>234</v>
      </c>
      <c r="AV539" s="696"/>
      <c r="AW539" s="696"/>
      <c r="AX539" s="811"/>
      <c r="AY539">
        <f>COUNTA($G$541)</f>
        <v>0</v>
      </c>
    </row>
    <row r="540" spans="1:51" ht="18.75" hidden="1" customHeight="1">
      <c r="A540" s="38"/>
      <c r="B540" s="107"/>
      <c r="C540" s="143"/>
      <c r="D540" s="107"/>
      <c r="E540" s="195"/>
      <c r="F540" s="243"/>
      <c r="G540" s="309"/>
      <c r="H540" s="347"/>
      <c r="I540" s="347"/>
      <c r="J540" s="347"/>
      <c r="K540" s="347"/>
      <c r="L540" s="347"/>
      <c r="M540" s="347"/>
      <c r="N540" s="347"/>
      <c r="O540" s="347"/>
      <c r="P540" s="347"/>
      <c r="Q540" s="347"/>
      <c r="R540" s="347"/>
      <c r="S540" s="347"/>
      <c r="T540" s="347"/>
      <c r="U540" s="347"/>
      <c r="V540" s="347"/>
      <c r="W540" s="347"/>
      <c r="X540" s="416"/>
      <c r="Y540" s="516"/>
      <c r="Z540" s="541"/>
      <c r="AA540" s="564"/>
      <c r="AB540" s="438"/>
      <c r="AC540" s="347"/>
      <c r="AD540" s="416"/>
      <c r="AE540" s="680"/>
      <c r="AF540" s="680"/>
      <c r="AG540" s="347" t="s">
        <v>307</v>
      </c>
      <c r="AH540" s="416"/>
      <c r="AI540" s="728"/>
      <c r="AJ540" s="728"/>
      <c r="AK540" s="728"/>
      <c r="AL540" s="438"/>
      <c r="AM540" s="728"/>
      <c r="AN540" s="728"/>
      <c r="AO540" s="728"/>
      <c r="AP540" s="438"/>
      <c r="AQ540" s="754"/>
      <c r="AR540" s="680"/>
      <c r="AS540" s="347" t="s">
        <v>307</v>
      </c>
      <c r="AT540" s="416"/>
      <c r="AU540" s="680"/>
      <c r="AV540" s="680"/>
      <c r="AW540" s="347" t="s">
        <v>285</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4" t="s">
        <v>47</v>
      </c>
      <c r="Z541" s="511"/>
      <c r="AA541" s="559"/>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92</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54</v>
      </c>
      <c r="Z543" s="131"/>
      <c r="AA543" s="187"/>
      <c r="AB543" s="592" t="s">
        <v>48</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30"/>
      <c r="AY543">
        <f>$AY$539</f>
        <v>0</v>
      </c>
    </row>
    <row r="544" spans="1:51" ht="18.75" hidden="1" customHeight="1">
      <c r="A544" s="38"/>
      <c r="B544" s="107"/>
      <c r="C544" s="143"/>
      <c r="D544" s="107"/>
      <c r="E544" s="195" t="s">
        <v>315</v>
      </c>
      <c r="F544" s="243"/>
      <c r="G544" s="312" t="s">
        <v>312</v>
      </c>
      <c r="H544" s="346"/>
      <c r="I544" s="346"/>
      <c r="J544" s="346"/>
      <c r="K544" s="346"/>
      <c r="L544" s="346"/>
      <c r="M544" s="346"/>
      <c r="N544" s="346"/>
      <c r="O544" s="346"/>
      <c r="P544" s="346"/>
      <c r="Q544" s="346"/>
      <c r="R544" s="346"/>
      <c r="S544" s="346"/>
      <c r="T544" s="346"/>
      <c r="U544" s="346"/>
      <c r="V544" s="346"/>
      <c r="W544" s="346"/>
      <c r="X544" s="415"/>
      <c r="Y544" s="516"/>
      <c r="Z544" s="541"/>
      <c r="AA544" s="564"/>
      <c r="AB544" s="437" t="s">
        <v>41</v>
      </c>
      <c r="AC544" s="346"/>
      <c r="AD544" s="415"/>
      <c r="AE544" s="679" t="s">
        <v>51</v>
      </c>
      <c r="AF544" s="698"/>
      <c r="AG544" s="698"/>
      <c r="AH544" s="714"/>
      <c r="AI544" s="727" t="s">
        <v>378</v>
      </c>
      <c r="AJ544" s="727"/>
      <c r="AK544" s="727"/>
      <c r="AL544" s="437"/>
      <c r="AM544" s="727" t="s">
        <v>53</v>
      </c>
      <c r="AN544" s="727"/>
      <c r="AO544" s="727"/>
      <c r="AP544" s="437"/>
      <c r="AQ544" s="437" t="s">
        <v>306</v>
      </c>
      <c r="AR544" s="346"/>
      <c r="AS544" s="346"/>
      <c r="AT544" s="415"/>
      <c r="AU544" s="696" t="s">
        <v>234</v>
      </c>
      <c r="AV544" s="696"/>
      <c r="AW544" s="696"/>
      <c r="AX544" s="811"/>
      <c r="AY544">
        <f>COUNTA($G$546)</f>
        <v>0</v>
      </c>
    </row>
    <row r="545" spans="1:51" ht="18.75" hidden="1" customHeight="1">
      <c r="A545" s="38"/>
      <c r="B545" s="107"/>
      <c r="C545" s="143"/>
      <c r="D545" s="107"/>
      <c r="E545" s="195"/>
      <c r="F545" s="243"/>
      <c r="G545" s="309"/>
      <c r="H545" s="347"/>
      <c r="I545" s="347"/>
      <c r="J545" s="347"/>
      <c r="K545" s="347"/>
      <c r="L545" s="347"/>
      <c r="M545" s="347"/>
      <c r="N545" s="347"/>
      <c r="O545" s="347"/>
      <c r="P545" s="347"/>
      <c r="Q545" s="347"/>
      <c r="R545" s="347"/>
      <c r="S545" s="347"/>
      <c r="T545" s="347"/>
      <c r="U545" s="347"/>
      <c r="V545" s="347"/>
      <c r="W545" s="347"/>
      <c r="X545" s="416"/>
      <c r="Y545" s="516"/>
      <c r="Z545" s="541"/>
      <c r="AA545" s="564"/>
      <c r="AB545" s="438"/>
      <c r="AC545" s="347"/>
      <c r="AD545" s="416"/>
      <c r="AE545" s="680"/>
      <c r="AF545" s="680"/>
      <c r="AG545" s="347" t="s">
        <v>307</v>
      </c>
      <c r="AH545" s="416"/>
      <c r="AI545" s="728"/>
      <c r="AJ545" s="728"/>
      <c r="AK545" s="728"/>
      <c r="AL545" s="438"/>
      <c r="AM545" s="728"/>
      <c r="AN545" s="728"/>
      <c r="AO545" s="728"/>
      <c r="AP545" s="438"/>
      <c r="AQ545" s="754"/>
      <c r="AR545" s="680"/>
      <c r="AS545" s="347" t="s">
        <v>307</v>
      </c>
      <c r="AT545" s="416"/>
      <c r="AU545" s="680"/>
      <c r="AV545" s="680"/>
      <c r="AW545" s="347" t="s">
        <v>285</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4" t="s">
        <v>47</v>
      </c>
      <c r="Z546" s="511"/>
      <c r="AA546" s="559"/>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92</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54</v>
      </c>
      <c r="Z548" s="131"/>
      <c r="AA548" s="187"/>
      <c r="AB548" s="592" t="s">
        <v>48</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30"/>
      <c r="AY548">
        <f>$AY$544</f>
        <v>0</v>
      </c>
    </row>
    <row r="549" spans="1:51" ht="18.75" hidden="1" customHeight="1">
      <c r="A549" s="38"/>
      <c r="B549" s="107"/>
      <c r="C549" s="143"/>
      <c r="D549" s="107"/>
      <c r="E549" s="195" t="s">
        <v>315</v>
      </c>
      <c r="F549" s="243"/>
      <c r="G549" s="312" t="s">
        <v>312</v>
      </c>
      <c r="H549" s="346"/>
      <c r="I549" s="346"/>
      <c r="J549" s="346"/>
      <c r="K549" s="346"/>
      <c r="L549" s="346"/>
      <c r="M549" s="346"/>
      <c r="N549" s="346"/>
      <c r="O549" s="346"/>
      <c r="P549" s="346"/>
      <c r="Q549" s="346"/>
      <c r="R549" s="346"/>
      <c r="S549" s="346"/>
      <c r="T549" s="346"/>
      <c r="U549" s="346"/>
      <c r="V549" s="346"/>
      <c r="W549" s="346"/>
      <c r="X549" s="415"/>
      <c r="Y549" s="516"/>
      <c r="Z549" s="541"/>
      <c r="AA549" s="564"/>
      <c r="AB549" s="437" t="s">
        <v>41</v>
      </c>
      <c r="AC549" s="346"/>
      <c r="AD549" s="415"/>
      <c r="AE549" s="679" t="s">
        <v>51</v>
      </c>
      <c r="AF549" s="698"/>
      <c r="AG549" s="698"/>
      <c r="AH549" s="714"/>
      <c r="AI549" s="727" t="s">
        <v>378</v>
      </c>
      <c r="AJ549" s="727"/>
      <c r="AK549" s="727"/>
      <c r="AL549" s="437"/>
      <c r="AM549" s="727" t="s">
        <v>53</v>
      </c>
      <c r="AN549" s="727"/>
      <c r="AO549" s="727"/>
      <c r="AP549" s="437"/>
      <c r="AQ549" s="437" t="s">
        <v>306</v>
      </c>
      <c r="AR549" s="346"/>
      <c r="AS549" s="346"/>
      <c r="AT549" s="415"/>
      <c r="AU549" s="696" t="s">
        <v>234</v>
      </c>
      <c r="AV549" s="696"/>
      <c r="AW549" s="696"/>
      <c r="AX549" s="811"/>
      <c r="AY549">
        <f>COUNTA($G$551)</f>
        <v>0</v>
      </c>
    </row>
    <row r="550" spans="1:51" ht="18.75" hidden="1" customHeight="1">
      <c r="A550" s="38"/>
      <c r="B550" s="107"/>
      <c r="C550" s="143"/>
      <c r="D550" s="107"/>
      <c r="E550" s="195"/>
      <c r="F550" s="243"/>
      <c r="G550" s="309"/>
      <c r="H550" s="347"/>
      <c r="I550" s="347"/>
      <c r="J550" s="347"/>
      <c r="K550" s="347"/>
      <c r="L550" s="347"/>
      <c r="M550" s="347"/>
      <c r="N550" s="347"/>
      <c r="O550" s="347"/>
      <c r="P550" s="347"/>
      <c r="Q550" s="347"/>
      <c r="R550" s="347"/>
      <c r="S550" s="347"/>
      <c r="T550" s="347"/>
      <c r="U550" s="347"/>
      <c r="V550" s="347"/>
      <c r="W550" s="347"/>
      <c r="X550" s="416"/>
      <c r="Y550" s="516"/>
      <c r="Z550" s="541"/>
      <c r="AA550" s="564"/>
      <c r="AB550" s="438"/>
      <c r="AC550" s="347"/>
      <c r="AD550" s="416"/>
      <c r="AE550" s="680"/>
      <c r="AF550" s="680"/>
      <c r="AG550" s="347" t="s">
        <v>307</v>
      </c>
      <c r="AH550" s="416"/>
      <c r="AI550" s="728"/>
      <c r="AJ550" s="728"/>
      <c r="AK550" s="728"/>
      <c r="AL550" s="438"/>
      <c r="AM550" s="728"/>
      <c r="AN550" s="728"/>
      <c r="AO550" s="728"/>
      <c r="AP550" s="438"/>
      <c r="AQ550" s="754"/>
      <c r="AR550" s="680"/>
      <c r="AS550" s="347" t="s">
        <v>307</v>
      </c>
      <c r="AT550" s="416"/>
      <c r="AU550" s="680"/>
      <c r="AV550" s="680"/>
      <c r="AW550" s="347" t="s">
        <v>285</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4" t="s">
        <v>47</v>
      </c>
      <c r="Z551" s="511"/>
      <c r="AA551" s="559"/>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92</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54</v>
      </c>
      <c r="Z553" s="131"/>
      <c r="AA553" s="187"/>
      <c r="AB553" s="592" t="s">
        <v>48</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30"/>
      <c r="AY553">
        <f>$AY$549</f>
        <v>0</v>
      </c>
    </row>
    <row r="554" spans="1:51" ht="18.75" hidden="1" customHeight="1">
      <c r="A554" s="38"/>
      <c r="B554" s="107"/>
      <c r="C554" s="143"/>
      <c r="D554" s="107"/>
      <c r="E554" s="195" t="s">
        <v>315</v>
      </c>
      <c r="F554" s="243"/>
      <c r="G554" s="312" t="s">
        <v>312</v>
      </c>
      <c r="H554" s="346"/>
      <c r="I554" s="346"/>
      <c r="J554" s="346"/>
      <c r="K554" s="346"/>
      <c r="L554" s="346"/>
      <c r="M554" s="346"/>
      <c r="N554" s="346"/>
      <c r="O554" s="346"/>
      <c r="P554" s="346"/>
      <c r="Q554" s="346"/>
      <c r="R554" s="346"/>
      <c r="S554" s="346"/>
      <c r="T554" s="346"/>
      <c r="U554" s="346"/>
      <c r="V554" s="346"/>
      <c r="W554" s="346"/>
      <c r="X554" s="415"/>
      <c r="Y554" s="516"/>
      <c r="Z554" s="541"/>
      <c r="AA554" s="564"/>
      <c r="AB554" s="437" t="s">
        <v>41</v>
      </c>
      <c r="AC554" s="346"/>
      <c r="AD554" s="415"/>
      <c r="AE554" s="679" t="s">
        <v>51</v>
      </c>
      <c r="AF554" s="698"/>
      <c r="AG554" s="698"/>
      <c r="AH554" s="714"/>
      <c r="AI554" s="727" t="s">
        <v>378</v>
      </c>
      <c r="AJ554" s="727"/>
      <c r="AK554" s="727"/>
      <c r="AL554" s="437"/>
      <c r="AM554" s="727" t="s">
        <v>53</v>
      </c>
      <c r="AN554" s="727"/>
      <c r="AO554" s="727"/>
      <c r="AP554" s="437"/>
      <c r="AQ554" s="437" t="s">
        <v>306</v>
      </c>
      <c r="AR554" s="346"/>
      <c r="AS554" s="346"/>
      <c r="AT554" s="415"/>
      <c r="AU554" s="696" t="s">
        <v>234</v>
      </c>
      <c r="AV554" s="696"/>
      <c r="AW554" s="696"/>
      <c r="AX554" s="811"/>
      <c r="AY554">
        <f>COUNTA($G$556)</f>
        <v>0</v>
      </c>
    </row>
    <row r="555" spans="1:51" ht="18.75" hidden="1" customHeight="1">
      <c r="A555" s="38"/>
      <c r="B555" s="107"/>
      <c r="C555" s="143"/>
      <c r="D555" s="107"/>
      <c r="E555" s="195"/>
      <c r="F555" s="243"/>
      <c r="G555" s="309"/>
      <c r="H555" s="347"/>
      <c r="I555" s="347"/>
      <c r="J555" s="347"/>
      <c r="K555" s="347"/>
      <c r="L555" s="347"/>
      <c r="M555" s="347"/>
      <c r="N555" s="347"/>
      <c r="O555" s="347"/>
      <c r="P555" s="347"/>
      <c r="Q555" s="347"/>
      <c r="R555" s="347"/>
      <c r="S555" s="347"/>
      <c r="T555" s="347"/>
      <c r="U555" s="347"/>
      <c r="V555" s="347"/>
      <c r="W555" s="347"/>
      <c r="X555" s="416"/>
      <c r="Y555" s="516"/>
      <c r="Z555" s="541"/>
      <c r="AA555" s="564"/>
      <c r="AB555" s="438"/>
      <c r="AC555" s="347"/>
      <c r="AD555" s="416"/>
      <c r="AE555" s="680"/>
      <c r="AF555" s="680"/>
      <c r="AG555" s="347" t="s">
        <v>307</v>
      </c>
      <c r="AH555" s="416"/>
      <c r="AI555" s="728"/>
      <c r="AJ555" s="728"/>
      <c r="AK555" s="728"/>
      <c r="AL555" s="438"/>
      <c r="AM555" s="728"/>
      <c r="AN555" s="728"/>
      <c r="AO555" s="728"/>
      <c r="AP555" s="438"/>
      <c r="AQ555" s="754"/>
      <c r="AR555" s="680"/>
      <c r="AS555" s="347" t="s">
        <v>307</v>
      </c>
      <c r="AT555" s="416"/>
      <c r="AU555" s="680"/>
      <c r="AV555" s="680"/>
      <c r="AW555" s="347" t="s">
        <v>285</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4" t="s">
        <v>47</v>
      </c>
      <c r="Z556" s="511"/>
      <c r="AA556" s="559"/>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92</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54</v>
      </c>
      <c r="Z558" s="131"/>
      <c r="AA558" s="187"/>
      <c r="AB558" s="592" t="s">
        <v>48</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30"/>
      <c r="AY558">
        <f>$AY$554</f>
        <v>0</v>
      </c>
    </row>
    <row r="559" spans="1:51" ht="18.75" hidden="1" customHeight="1">
      <c r="A559" s="38"/>
      <c r="B559" s="107"/>
      <c r="C559" s="143"/>
      <c r="D559" s="107"/>
      <c r="E559" s="195" t="s">
        <v>315</v>
      </c>
      <c r="F559" s="243"/>
      <c r="G559" s="312" t="s">
        <v>312</v>
      </c>
      <c r="H559" s="346"/>
      <c r="I559" s="346"/>
      <c r="J559" s="346"/>
      <c r="K559" s="346"/>
      <c r="L559" s="346"/>
      <c r="M559" s="346"/>
      <c r="N559" s="346"/>
      <c r="O559" s="346"/>
      <c r="P559" s="346"/>
      <c r="Q559" s="346"/>
      <c r="R559" s="346"/>
      <c r="S559" s="346"/>
      <c r="T559" s="346"/>
      <c r="U559" s="346"/>
      <c r="V559" s="346"/>
      <c r="W559" s="346"/>
      <c r="X559" s="415"/>
      <c r="Y559" s="516"/>
      <c r="Z559" s="541"/>
      <c r="AA559" s="564"/>
      <c r="AB559" s="437" t="s">
        <v>41</v>
      </c>
      <c r="AC559" s="346"/>
      <c r="AD559" s="415"/>
      <c r="AE559" s="679" t="s">
        <v>51</v>
      </c>
      <c r="AF559" s="698"/>
      <c r="AG559" s="698"/>
      <c r="AH559" s="714"/>
      <c r="AI559" s="727" t="s">
        <v>378</v>
      </c>
      <c r="AJ559" s="727"/>
      <c r="AK559" s="727"/>
      <c r="AL559" s="437"/>
      <c r="AM559" s="727" t="s">
        <v>53</v>
      </c>
      <c r="AN559" s="727"/>
      <c r="AO559" s="727"/>
      <c r="AP559" s="437"/>
      <c r="AQ559" s="437" t="s">
        <v>306</v>
      </c>
      <c r="AR559" s="346"/>
      <c r="AS559" s="346"/>
      <c r="AT559" s="415"/>
      <c r="AU559" s="696" t="s">
        <v>234</v>
      </c>
      <c r="AV559" s="696"/>
      <c r="AW559" s="696"/>
      <c r="AX559" s="811"/>
      <c r="AY559">
        <f>COUNTA($G$561)</f>
        <v>0</v>
      </c>
    </row>
    <row r="560" spans="1:51" ht="18.75" hidden="1" customHeight="1">
      <c r="A560" s="38"/>
      <c r="B560" s="107"/>
      <c r="C560" s="143"/>
      <c r="D560" s="107"/>
      <c r="E560" s="195"/>
      <c r="F560" s="243"/>
      <c r="G560" s="309"/>
      <c r="H560" s="347"/>
      <c r="I560" s="347"/>
      <c r="J560" s="347"/>
      <c r="K560" s="347"/>
      <c r="L560" s="347"/>
      <c r="M560" s="347"/>
      <c r="N560" s="347"/>
      <c r="O560" s="347"/>
      <c r="P560" s="347"/>
      <c r="Q560" s="347"/>
      <c r="R560" s="347"/>
      <c r="S560" s="347"/>
      <c r="T560" s="347"/>
      <c r="U560" s="347"/>
      <c r="V560" s="347"/>
      <c r="W560" s="347"/>
      <c r="X560" s="416"/>
      <c r="Y560" s="516"/>
      <c r="Z560" s="541"/>
      <c r="AA560" s="564"/>
      <c r="AB560" s="438"/>
      <c r="AC560" s="347"/>
      <c r="AD560" s="416"/>
      <c r="AE560" s="680"/>
      <c r="AF560" s="680"/>
      <c r="AG560" s="347" t="s">
        <v>307</v>
      </c>
      <c r="AH560" s="416"/>
      <c r="AI560" s="728"/>
      <c r="AJ560" s="728"/>
      <c r="AK560" s="728"/>
      <c r="AL560" s="438"/>
      <c r="AM560" s="728"/>
      <c r="AN560" s="728"/>
      <c r="AO560" s="728"/>
      <c r="AP560" s="438"/>
      <c r="AQ560" s="754"/>
      <c r="AR560" s="680"/>
      <c r="AS560" s="347" t="s">
        <v>307</v>
      </c>
      <c r="AT560" s="416"/>
      <c r="AU560" s="680"/>
      <c r="AV560" s="680"/>
      <c r="AW560" s="347" t="s">
        <v>285</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4" t="s">
        <v>47</v>
      </c>
      <c r="Z561" s="511"/>
      <c r="AA561" s="559"/>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92</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54</v>
      </c>
      <c r="Z563" s="131"/>
      <c r="AA563" s="187"/>
      <c r="AB563" s="592" t="s">
        <v>48</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30"/>
      <c r="AY563">
        <f>$AY$559</f>
        <v>0</v>
      </c>
    </row>
    <row r="564" spans="1:51" ht="18.75" hidden="1" customHeight="1">
      <c r="A564" s="38"/>
      <c r="B564" s="107"/>
      <c r="C564" s="143"/>
      <c r="D564" s="107"/>
      <c r="E564" s="195" t="s">
        <v>316</v>
      </c>
      <c r="F564" s="243"/>
      <c r="G564" s="312" t="s">
        <v>314</v>
      </c>
      <c r="H564" s="346"/>
      <c r="I564" s="346"/>
      <c r="J564" s="346"/>
      <c r="K564" s="346"/>
      <c r="L564" s="346"/>
      <c r="M564" s="346"/>
      <c r="N564" s="346"/>
      <c r="O564" s="346"/>
      <c r="P564" s="346"/>
      <c r="Q564" s="346"/>
      <c r="R564" s="346"/>
      <c r="S564" s="346"/>
      <c r="T564" s="346"/>
      <c r="U564" s="346"/>
      <c r="V564" s="346"/>
      <c r="W564" s="346"/>
      <c r="X564" s="415"/>
      <c r="Y564" s="516"/>
      <c r="Z564" s="541"/>
      <c r="AA564" s="564"/>
      <c r="AB564" s="437" t="s">
        <v>41</v>
      </c>
      <c r="AC564" s="346"/>
      <c r="AD564" s="415"/>
      <c r="AE564" s="679" t="s">
        <v>51</v>
      </c>
      <c r="AF564" s="698"/>
      <c r="AG564" s="698"/>
      <c r="AH564" s="714"/>
      <c r="AI564" s="727" t="s">
        <v>378</v>
      </c>
      <c r="AJ564" s="727"/>
      <c r="AK564" s="727"/>
      <c r="AL564" s="437"/>
      <c r="AM564" s="727" t="s">
        <v>53</v>
      </c>
      <c r="AN564" s="727"/>
      <c r="AO564" s="727"/>
      <c r="AP564" s="437"/>
      <c r="AQ564" s="437" t="s">
        <v>306</v>
      </c>
      <c r="AR564" s="346"/>
      <c r="AS564" s="346"/>
      <c r="AT564" s="415"/>
      <c r="AU564" s="696" t="s">
        <v>234</v>
      </c>
      <c r="AV564" s="696"/>
      <c r="AW564" s="696"/>
      <c r="AX564" s="811"/>
      <c r="AY564">
        <f>COUNTA($G$566)</f>
        <v>0</v>
      </c>
    </row>
    <row r="565" spans="1:51" ht="18.75" hidden="1" customHeight="1">
      <c r="A565" s="38"/>
      <c r="B565" s="107"/>
      <c r="C565" s="143"/>
      <c r="D565" s="107"/>
      <c r="E565" s="195"/>
      <c r="F565" s="243"/>
      <c r="G565" s="309"/>
      <c r="H565" s="347"/>
      <c r="I565" s="347"/>
      <c r="J565" s="347"/>
      <c r="K565" s="347"/>
      <c r="L565" s="347"/>
      <c r="M565" s="347"/>
      <c r="N565" s="347"/>
      <c r="O565" s="347"/>
      <c r="P565" s="347"/>
      <c r="Q565" s="347"/>
      <c r="R565" s="347"/>
      <c r="S565" s="347"/>
      <c r="T565" s="347"/>
      <c r="U565" s="347"/>
      <c r="V565" s="347"/>
      <c r="W565" s="347"/>
      <c r="X565" s="416"/>
      <c r="Y565" s="516"/>
      <c r="Z565" s="541"/>
      <c r="AA565" s="564"/>
      <c r="AB565" s="438"/>
      <c r="AC565" s="347"/>
      <c r="AD565" s="416"/>
      <c r="AE565" s="680"/>
      <c r="AF565" s="680"/>
      <c r="AG565" s="347" t="s">
        <v>307</v>
      </c>
      <c r="AH565" s="416"/>
      <c r="AI565" s="728"/>
      <c r="AJ565" s="728"/>
      <c r="AK565" s="728"/>
      <c r="AL565" s="438"/>
      <c r="AM565" s="728"/>
      <c r="AN565" s="728"/>
      <c r="AO565" s="728"/>
      <c r="AP565" s="438"/>
      <c r="AQ565" s="754"/>
      <c r="AR565" s="680"/>
      <c r="AS565" s="347" t="s">
        <v>307</v>
      </c>
      <c r="AT565" s="416"/>
      <c r="AU565" s="680"/>
      <c r="AV565" s="680"/>
      <c r="AW565" s="347" t="s">
        <v>285</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4" t="s">
        <v>47</v>
      </c>
      <c r="Z566" s="511"/>
      <c r="AA566" s="559"/>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92</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54</v>
      </c>
      <c r="Z568" s="131"/>
      <c r="AA568" s="187"/>
      <c r="AB568" s="592" t="s">
        <v>48</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30"/>
      <c r="AY568">
        <f>$AY$564</f>
        <v>0</v>
      </c>
    </row>
    <row r="569" spans="1:51" ht="18.75" hidden="1" customHeight="1">
      <c r="A569" s="38"/>
      <c r="B569" s="107"/>
      <c r="C569" s="143"/>
      <c r="D569" s="107"/>
      <c r="E569" s="195" t="s">
        <v>316</v>
      </c>
      <c r="F569" s="243"/>
      <c r="G569" s="312" t="s">
        <v>314</v>
      </c>
      <c r="H569" s="346"/>
      <c r="I569" s="346"/>
      <c r="J569" s="346"/>
      <c r="K569" s="346"/>
      <c r="L569" s="346"/>
      <c r="M569" s="346"/>
      <c r="N569" s="346"/>
      <c r="O569" s="346"/>
      <c r="P569" s="346"/>
      <c r="Q569" s="346"/>
      <c r="R569" s="346"/>
      <c r="S569" s="346"/>
      <c r="T569" s="346"/>
      <c r="U569" s="346"/>
      <c r="V569" s="346"/>
      <c r="W569" s="346"/>
      <c r="X569" s="415"/>
      <c r="Y569" s="516"/>
      <c r="Z569" s="541"/>
      <c r="AA569" s="564"/>
      <c r="AB569" s="437" t="s">
        <v>41</v>
      </c>
      <c r="AC569" s="346"/>
      <c r="AD569" s="415"/>
      <c r="AE569" s="679" t="s">
        <v>51</v>
      </c>
      <c r="AF569" s="698"/>
      <c r="AG569" s="698"/>
      <c r="AH569" s="714"/>
      <c r="AI569" s="727" t="s">
        <v>378</v>
      </c>
      <c r="AJ569" s="727"/>
      <c r="AK569" s="727"/>
      <c r="AL569" s="437"/>
      <c r="AM569" s="727" t="s">
        <v>53</v>
      </c>
      <c r="AN569" s="727"/>
      <c r="AO569" s="727"/>
      <c r="AP569" s="437"/>
      <c r="AQ569" s="437" t="s">
        <v>306</v>
      </c>
      <c r="AR569" s="346"/>
      <c r="AS569" s="346"/>
      <c r="AT569" s="415"/>
      <c r="AU569" s="696" t="s">
        <v>234</v>
      </c>
      <c r="AV569" s="696"/>
      <c r="AW569" s="696"/>
      <c r="AX569" s="811"/>
      <c r="AY569">
        <f>COUNTA($G$571)</f>
        <v>0</v>
      </c>
    </row>
    <row r="570" spans="1:51" ht="18.75" hidden="1" customHeight="1">
      <c r="A570" s="38"/>
      <c r="B570" s="107"/>
      <c r="C570" s="143"/>
      <c r="D570" s="107"/>
      <c r="E570" s="195"/>
      <c r="F570" s="243"/>
      <c r="G570" s="309"/>
      <c r="H570" s="347"/>
      <c r="I570" s="347"/>
      <c r="J570" s="347"/>
      <c r="K570" s="347"/>
      <c r="L570" s="347"/>
      <c r="M570" s="347"/>
      <c r="N570" s="347"/>
      <c r="O570" s="347"/>
      <c r="P570" s="347"/>
      <c r="Q570" s="347"/>
      <c r="R570" s="347"/>
      <c r="S570" s="347"/>
      <c r="T570" s="347"/>
      <c r="U570" s="347"/>
      <c r="V570" s="347"/>
      <c r="W570" s="347"/>
      <c r="X570" s="416"/>
      <c r="Y570" s="516"/>
      <c r="Z570" s="541"/>
      <c r="AA570" s="564"/>
      <c r="AB570" s="438"/>
      <c r="AC570" s="347"/>
      <c r="AD570" s="416"/>
      <c r="AE570" s="680"/>
      <c r="AF570" s="680"/>
      <c r="AG570" s="347" t="s">
        <v>307</v>
      </c>
      <c r="AH570" s="416"/>
      <c r="AI570" s="728"/>
      <c r="AJ570" s="728"/>
      <c r="AK570" s="728"/>
      <c r="AL570" s="438"/>
      <c r="AM570" s="728"/>
      <c r="AN570" s="728"/>
      <c r="AO570" s="728"/>
      <c r="AP570" s="438"/>
      <c r="AQ570" s="754"/>
      <c r="AR570" s="680"/>
      <c r="AS570" s="347" t="s">
        <v>307</v>
      </c>
      <c r="AT570" s="416"/>
      <c r="AU570" s="680"/>
      <c r="AV570" s="680"/>
      <c r="AW570" s="347" t="s">
        <v>285</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4" t="s">
        <v>47</v>
      </c>
      <c r="Z571" s="511"/>
      <c r="AA571" s="559"/>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92</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54</v>
      </c>
      <c r="Z573" s="131"/>
      <c r="AA573" s="187"/>
      <c r="AB573" s="592" t="s">
        <v>48</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30"/>
      <c r="AY573">
        <f>$AY$569</f>
        <v>0</v>
      </c>
    </row>
    <row r="574" spans="1:51" ht="18.75" hidden="1" customHeight="1">
      <c r="A574" s="38"/>
      <c r="B574" s="107"/>
      <c r="C574" s="143"/>
      <c r="D574" s="107"/>
      <c r="E574" s="195" t="s">
        <v>316</v>
      </c>
      <c r="F574" s="243"/>
      <c r="G574" s="312" t="s">
        <v>314</v>
      </c>
      <c r="H574" s="346"/>
      <c r="I574" s="346"/>
      <c r="J574" s="346"/>
      <c r="K574" s="346"/>
      <c r="L574" s="346"/>
      <c r="M574" s="346"/>
      <c r="N574" s="346"/>
      <c r="O574" s="346"/>
      <c r="P574" s="346"/>
      <c r="Q574" s="346"/>
      <c r="R574" s="346"/>
      <c r="S574" s="346"/>
      <c r="T574" s="346"/>
      <c r="U574" s="346"/>
      <c r="V574" s="346"/>
      <c r="W574" s="346"/>
      <c r="X574" s="415"/>
      <c r="Y574" s="516"/>
      <c r="Z574" s="541"/>
      <c r="AA574" s="564"/>
      <c r="AB574" s="437" t="s">
        <v>41</v>
      </c>
      <c r="AC574" s="346"/>
      <c r="AD574" s="415"/>
      <c r="AE574" s="679" t="s">
        <v>51</v>
      </c>
      <c r="AF574" s="698"/>
      <c r="AG574" s="698"/>
      <c r="AH574" s="714"/>
      <c r="AI574" s="727" t="s">
        <v>378</v>
      </c>
      <c r="AJ574" s="727"/>
      <c r="AK574" s="727"/>
      <c r="AL574" s="437"/>
      <c r="AM574" s="727" t="s">
        <v>53</v>
      </c>
      <c r="AN574" s="727"/>
      <c r="AO574" s="727"/>
      <c r="AP574" s="437"/>
      <c r="AQ574" s="437" t="s">
        <v>306</v>
      </c>
      <c r="AR574" s="346"/>
      <c r="AS574" s="346"/>
      <c r="AT574" s="415"/>
      <c r="AU574" s="696" t="s">
        <v>234</v>
      </c>
      <c r="AV574" s="696"/>
      <c r="AW574" s="696"/>
      <c r="AX574" s="811"/>
      <c r="AY574">
        <f>COUNTA($G$576)</f>
        <v>0</v>
      </c>
    </row>
    <row r="575" spans="1:51" ht="18.75" hidden="1" customHeight="1">
      <c r="A575" s="38"/>
      <c r="B575" s="107"/>
      <c r="C575" s="143"/>
      <c r="D575" s="107"/>
      <c r="E575" s="195"/>
      <c r="F575" s="243"/>
      <c r="G575" s="309"/>
      <c r="H575" s="347"/>
      <c r="I575" s="347"/>
      <c r="J575" s="347"/>
      <c r="K575" s="347"/>
      <c r="L575" s="347"/>
      <c r="M575" s="347"/>
      <c r="N575" s="347"/>
      <c r="O575" s="347"/>
      <c r="P575" s="347"/>
      <c r="Q575" s="347"/>
      <c r="R575" s="347"/>
      <c r="S575" s="347"/>
      <c r="T575" s="347"/>
      <c r="U575" s="347"/>
      <c r="V575" s="347"/>
      <c r="W575" s="347"/>
      <c r="X575" s="416"/>
      <c r="Y575" s="516"/>
      <c r="Z575" s="541"/>
      <c r="AA575" s="564"/>
      <c r="AB575" s="438"/>
      <c r="AC575" s="347"/>
      <c r="AD575" s="416"/>
      <c r="AE575" s="680"/>
      <c r="AF575" s="680"/>
      <c r="AG575" s="347" t="s">
        <v>307</v>
      </c>
      <c r="AH575" s="416"/>
      <c r="AI575" s="728"/>
      <c r="AJ575" s="728"/>
      <c r="AK575" s="728"/>
      <c r="AL575" s="438"/>
      <c r="AM575" s="728"/>
      <c r="AN575" s="728"/>
      <c r="AO575" s="728"/>
      <c r="AP575" s="438"/>
      <c r="AQ575" s="754"/>
      <c r="AR575" s="680"/>
      <c r="AS575" s="347" t="s">
        <v>307</v>
      </c>
      <c r="AT575" s="416"/>
      <c r="AU575" s="680"/>
      <c r="AV575" s="680"/>
      <c r="AW575" s="347" t="s">
        <v>285</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4" t="s">
        <v>47</v>
      </c>
      <c r="Z576" s="511"/>
      <c r="AA576" s="559"/>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92</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54</v>
      </c>
      <c r="Z578" s="131"/>
      <c r="AA578" s="187"/>
      <c r="AB578" s="592" t="s">
        <v>48</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30"/>
      <c r="AY578">
        <f>$AY$574</f>
        <v>0</v>
      </c>
    </row>
    <row r="579" spans="1:51" ht="18.75" hidden="1" customHeight="1">
      <c r="A579" s="38"/>
      <c r="B579" s="107"/>
      <c r="C579" s="143"/>
      <c r="D579" s="107"/>
      <c r="E579" s="195" t="s">
        <v>316</v>
      </c>
      <c r="F579" s="243"/>
      <c r="G579" s="312" t="s">
        <v>314</v>
      </c>
      <c r="H579" s="346"/>
      <c r="I579" s="346"/>
      <c r="J579" s="346"/>
      <c r="K579" s="346"/>
      <c r="L579" s="346"/>
      <c r="M579" s="346"/>
      <c r="N579" s="346"/>
      <c r="O579" s="346"/>
      <c r="P579" s="346"/>
      <c r="Q579" s="346"/>
      <c r="R579" s="346"/>
      <c r="S579" s="346"/>
      <c r="T579" s="346"/>
      <c r="U579" s="346"/>
      <c r="V579" s="346"/>
      <c r="W579" s="346"/>
      <c r="X579" s="415"/>
      <c r="Y579" s="516"/>
      <c r="Z579" s="541"/>
      <c r="AA579" s="564"/>
      <c r="AB579" s="437" t="s">
        <v>41</v>
      </c>
      <c r="AC579" s="346"/>
      <c r="AD579" s="415"/>
      <c r="AE579" s="679" t="s">
        <v>51</v>
      </c>
      <c r="AF579" s="698"/>
      <c r="AG579" s="698"/>
      <c r="AH579" s="714"/>
      <c r="AI579" s="727" t="s">
        <v>378</v>
      </c>
      <c r="AJ579" s="727"/>
      <c r="AK579" s="727"/>
      <c r="AL579" s="437"/>
      <c r="AM579" s="727" t="s">
        <v>53</v>
      </c>
      <c r="AN579" s="727"/>
      <c r="AO579" s="727"/>
      <c r="AP579" s="437"/>
      <c r="AQ579" s="437" t="s">
        <v>306</v>
      </c>
      <c r="AR579" s="346"/>
      <c r="AS579" s="346"/>
      <c r="AT579" s="415"/>
      <c r="AU579" s="696" t="s">
        <v>234</v>
      </c>
      <c r="AV579" s="696"/>
      <c r="AW579" s="696"/>
      <c r="AX579" s="811"/>
      <c r="AY579">
        <f>COUNTA($G$581)</f>
        <v>0</v>
      </c>
    </row>
    <row r="580" spans="1:51" ht="18.75" hidden="1" customHeight="1">
      <c r="A580" s="38"/>
      <c r="B580" s="107"/>
      <c r="C580" s="143"/>
      <c r="D580" s="107"/>
      <c r="E580" s="195"/>
      <c r="F580" s="243"/>
      <c r="G580" s="309"/>
      <c r="H580" s="347"/>
      <c r="I580" s="347"/>
      <c r="J580" s="347"/>
      <c r="K580" s="347"/>
      <c r="L580" s="347"/>
      <c r="M580" s="347"/>
      <c r="N580" s="347"/>
      <c r="O580" s="347"/>
      <c r="P580" s="347"/>
      <c r="Q580" s="347"/>
      <c r="R580" s="347"/>
      <c r="S580" s="347"/>
      <c r="T580" s="347"/>
      <c r="U580" s="347"/>
      <c r="V580" s="347"/>
      <c r="W580" s="347"/>
      <c r="X580" s="416"/>
      <c r="Y580" s="516"/>
      <c r="Z580" s="541"/>
      <c r="AA580" s="564"/>
      <c r="AB580" s="438"/>
      <c r="AC580" s="347"/>
      <c r="AD580" s="416"/>
      <c r="AE580" s="680"/>
      <c r="AF580" s="680"/>
      <c r="AG580" s="347" t="s">
        <v>307</v>
      </c>
      <c r="AH580" s="416"/>
      <c r="AI580" s="728"/>
      <c r="AJ580" s="728"/>
      <c r="AK580" s="728"/>
      <c r="AL580" s="438"/>
      <c r="AM580" s="728"/>
      <c r="AN580" s="728"/>
      <c r="AO580" s="728"/>
      <c r="AP580" s="438"/>
      <c r="AQ580" s="754"/>
      <c r="AR580" s="680"/>
      <c r="AS580" s="347" t="s">
        <v>307</v>
      </c>
      <c r="AT580" s="416"/>
      <c r="AU580" s="680"/>
      <c r="AV580" s="680"/>
      <c r="AW580" s="347" t="s">
        <v>285</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4" t="s">
        <v>47</v>
      </c>
      <c r="Z581" s="511"/>
      <c r="AA581" s="559"/>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92</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54</v>
      </c>
      <c r="Z583" s="131"/>
      <c r="AA583" s="187"/>
      <c r="AB583" s="592" t="s">
        <v>48</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30"/>
      <c r="AY583">
        <f>$AY$579</f>
        <v>0</v>
      </c>
    </row>
    <row r="584" spans="1:51" ht="18.75" hidden="1" customHeight="1">
      <c r="A584" s="38"/>
      <c r="B584" s="107"/>
      <c r="C584" s="143"/>
      <c r="D584" s="107"/>
      <c r="E584" s="195" t="s">
        <v>316</v>
      </c>
      <c r="F584" s="243"/>
      <c r="G584" s="312" t="s">
        <v>314</v>
      </c>
      <c r="H584" s="346"/>
      <c r="I584" s="346"/>
      <c r="J584" s="346"/>
      <c r="K584" s="346"/>
      <c r="L584" s="346"/>
      <c r="M584" s="346"/>
      <c r="N584" s="346"/>
      <c r="O584" s="346"/>
      <c r="P584" s="346"/>
      <c r="Q584" s="346"/>
      <c r="R584" s="346"/>
      <c r="S584" s="346"/>
      <c r="T584" s="346"/>
      <c r="U584" s="346"/>
      <c r="V584" s="346"/>
      <c r="W584" s="346"/>
      <c r="X584" s="415"/>
      <c r="Y584" s="516"/>
      <c r="Z584" s="541"/>
      <c r="AA584" s="564"/>
      <c r="AB584" s="437" t="s">
        <v>41</v>
      </c>
      <c r="AC584" s="346"/>
      <c r="AD584" s="415"/>
      <c r="AE584" s="679" t="s">
        <v>51</v>
      </c>
      <c r="AF584" s="698"/>
      <c r="AG584" s="698"/>
      <c r="AH584" s="714"/>
      <c r="AI584" s="727" t="s">
        <v>378</v>
      </c>
      <c r="AJ584" s="727"/>
      <c r="AK584" s="727"/>
      <c r="AL584" s="437"/>
      <c r="AM584" s="727" t="s">
        <v>53</v>
      </c>
      <c r="AN584" s="727"/>
      <c r="AO584" s="727"/>
      <c r="AP584" s="437"/>
      <c r="AQ584" s="437" t="s">
        <v>306</v>
      </c>
      <c r="AR584" s="346"/>
      <c r="AS584" s="346"/>
      <c r="AT584" s="415"/>
      <c r="AU584" s="696" t="s">
        <v>234</v>
      </c>
      <c r="AV584" s="696"/>
      <c r="AW584" s="696"/>
      <c r="AX584" s="811"/>
      <c r="AY584">
        <f>COUNTA($G$586)</f>
        <v>0</v>
      </c>
    </row>
    <row r="585" spans="1:51" ht="18.75" hidden="1" customHeight="1">
      <c r="A585" s="38"/>
      <c r="B585" s="107"/>
      <c r="C585" s="143"/>
      <c r="D585" s="107"/>
      <c r="E585" s="195"/>
      <c r="F585" s="243"/>
      <c r="G585" s="309"/>
      <c r="H585" s="347"/>
      <c r="I585" s="347"/>
      <c r="J585" s="347"/>
      <c r="K585" s="347"/>
      <c r="L585" s="347"/>
      <c r="M585" s="347"/>
      <c r="N585" s="347"/>
      <c r="O585" s="347"/>
      <c r="P585" s="347"/>
      <c r="Q585" s="347"/>
      <c r="R585" s="347"/>
      <c r="S585" s="347"/>
      <c r="T585" s="347"/>
      <c r="U585" s="347"/>
      <c r="V585" s="347"/>
      <c r="W585" s="347"/>
      <c r="X585" s="416"/>
      <c r="Y585" s="516"/>
      <c r="Z585" s="541"/>
      <c r="AA585" s="564"/>
      <c r="AB585" s="438"/>
      <c r="AC585" s="347"/>
      <c r="AD585" s="416"/>
      <c r="AE585" s="680"/>
      <c r="AF585" s="680"/>
      <c r="AG585" s="347" t="s">
        <v>307</v>
      </c>
      <c r="AH585" s="416"/>
      <c r="AI585" s="728"/>
      <c r="AJ585" s="728"/>
      <c r="AK585" s="728"/>
      <c r="AL585" s="438"/>
      <c r="AM585" s="728"/>
      <c r="AN585" s="728"/>
      <c r="AO585" s="728"/>
      <c r="AP585" s="438"/>
      <c r="AQ585" s="754"/>
      <c r="AR585" s="680"/>
      <c r="AS585" s="347" t="s">
        <v>307</v>
      </c>
      <c r="AT585" s="416"/>
      <c r="AU585" s="680"/>
      <c r="AV585" s="680"/>
      <c r="AW585" s="347" t="s">
        <v>285</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4" t="s">
        <v>47</v>
      </c>
      <c r="Z586" s="511"/>
      <c r="AA586" s="559"/>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92</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54</v>
      </c>
      <c r="Z588" s="131"/>
      <c r="AA588" s="187"/>
      <c r="AB588" s="592" t="s">
        <v>48</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30"/>
      <c r="AY588">
        <f>$AY$584</f>
        <v>0</v>
      </c>
    </row>
    <row r="589" spans="1:51" ht="23.85" hidden="1" customHeight="1">
      <c r="A589" s="38"/>
      <c r="B589" s="107"/>
      <c r="C589" s="143"/>
      <c r="D589" s="107"/>
      <c r="E589" s="190" t="s">
        <v>139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440</v>
      </c>
      <c r="F592" s="233"/>
      <c r="G592" s="311" t="s">
        <v>330</v>
      </c>
      <c r="H592" s="237"/>
      <c r="I592" s="237"/>
      <c r="J592" s="379"/>
      <c r="K592" s="383"/>
      <c r="L592" s="383"/>
      <c r="M592" s="383"/>
      <c r="N592" s="383"/>
      <c r="O592" s="383"/>
      <c r="P592" s="383"/>
      <c r="Q592" s="383"/>
      <c r="R592" s="383"/>
      <c r="S592" s="383"/>
      <c r="T592" s="461"/>
      <c r="U592" s="355"/>
      <c r="V592" s="355"/>
      <c r="W592" s="355"/>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c r="AS592" s="355"/>
      <c r="AT592" s="355"/>
      <c r="AU592" s="355"/>
      <c r="AV592" s="355"/>
      <c r="AW592" s="355"/>
      <c r="AX592" s="828"/>
      <c r="AY592" s="869" t="str">
        <f>IF(SUBSTITUTE($J$592,"-","")="","0","1")</f>
        <v>0</v>
      </c>
    </row>
    <row r="593" spans="1:51" ht="18.75" hidden="1" customHeight="1">
      <c r="A593" s="38"/>
      <c r="B593" s="107"/>
      <c r="C593" s="143"/>
      <c r="D593" s="107"/>
      <c r="E593" s="195" t="s">
        <v>315</v>
      </c>
      <c r="F593" s="243"/>
      <c r="G593" s="312" t="s">
        <v>312</v>
      </c>
      <c r="H593" s="346"/>
      <c r="I593" s="346"/>
      <c r="J593" s="346"/>
      <c r="K593" s="346"/>
      <c r="L593" s="346"/>
      <c r="M593" s="346"/>
      <c r="N593" s="346"/>
      <c r="O593" s="346"/>
      <c r="P593" s="346"/>
      <c r="Q593" s="346"/>
      <c r="R593" s="346"/>
      <c r="S593" s="346"/>
      <c r="T593" s="346"/>
      <c r="U593" s="346"/>
      <c r="V593" s="346"/>
      <c r="W593" s="346"/>
      <c r="X593" s="415"/>
      <c r="Y593" s="516"/>
      <c r="Z593" s="541"/>
      <c r="AA593" s="564"/>
      <c r="AB593" s="437" t="s">
        <v>41</v>
      </c>
      <c r="AC593" s="346"/>
      <c r="AD593" s="415"/>
      <c r="AE593" s="679" t="s">
        <v>51</v>
      </c>
      <c r="AF593" s="698"/>
      <c r="AG593" s="698"/>
      <c r="AH593" s="714"/>
      <c r="AI593" s="727" t="s">
        <v>378</v>
      </c>
      <c r="AJ593" s="727"/>
      <c r="AK593" s="727"/>
      <c r="AL593" s="437"/>
      <c r="AM593" s="727" t="s">
        <v>53</v>
      </c>
      <c r="AN593" s="727"/>
      <c r="AO593" s="727"/>
      <c r="AP593" s="437"/>
      <c r="AQ593" s="437" t="s">
        <v>306</v>
      </c>
      <c r="AR593" s="346"/>
      <c r="AS593" s="346"/>
      <c r="AT593" s="415"/>
      <c r="AU593" s="696" t="s">
        <v>234</v>
      </c>
      <c r="AV593" s="696"/>
      <c r="AW593" s="696"/>
      <c r="AX593" s="811"/>
      <c r="AY593">
        <f>COUNTA($G$595)</f>
        <v>0</v>
      </c>
    </row>
    <row r="594" spans="1:51" ht="18.75" hidden="1" customHeight="1">
      <c r="A594" s="38"/>
      <c r="B594" s="107"/>
      <c r="C594" s="143"/>
      <c r="D594" s="107"/>
      <c r="E594" s="195"/>
      <c r="F594" s="243"/>
      <c r="G594" s="309"/>
      <c r="H594" s="347"/>
      <c r="I594" s="347"/>
      <c r="J594" s="347"/>
      <c r="K594" s="347"/>
      <c r="L594" s="347"/>
      <c r="M594" s="347"/>
      <c r="N594" s="347"/>
      <c r="O594" s="347"/>
      <c r="P594" s="347"/>
      <c r="Q594" s="347"/>
      <c r="R594" s="347"/>
      <c r="S594" s="347"/>
      <c r="T594" s="347"/>
      <c r="U594" s="347"/>
      <c r="V594" s="347"/>
      <c r="W594" s="347"/>
      <c r="X594" s="416"/>
      <c r="Y594" s="516"/>
      <c r="Z594" s="541"/>
      <c r="AA594" s="564"/>
      <c r="AB594" s="438"/>
      <c r="AC594" s="347"/>
      <c r="AD594" s="416"/>
      <c r="AE594" s="680"/>
      <c r="AF594" s="680"/>
      <c r="AG594" s="347" t="s">
        <v>307</v>
      </c>
      <c r="AH594" s="416"/>
      <c r="AI594" s="728"/>
      <c r="AJ594" s="728"/>
      <c r="AK594" s="728"/>
      <c r="AL594" s="438"/>
      <c r="AM594" s="728"/>
      <c r="AN594" s="728"/>
      <c r="AO594" s="728"/>
      <c r="AP594" s="438"/>
      <c r="AQ594" s="754"/>
      <c r="AR594" s="680"/>
      <c r="AS594" s="347" t="s">
        <v>307</v>
      </c>
      <c r="AT594" s="416"/>
      <c r="AU594" s="680"/>
      <c r="AV594" s="680"/>
      <c r="AW594" s="347" t="s">
        <v>285</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4" t="s">
        <v>47</v>
      </c>
      <c r="Z595" s="511"/>
      <c r="AA595" s="559"/>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92</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54</v>
      </c>
      <c r="Z597" s="131"/>
      <c r="AA597" s="187"/>
      <c r="AB597" s="592" t="s">
        <v>48</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30"/>
      <c r="AY597">
        <f>$AY$593</f>
        <v>0</v>
      </c>
    </row>
    <row r="598" spans="1:51" ht="18.75" hidden="1" customHeight="1">
      <c r="A598" s="38"/>
      <c r="B598" s="107"/>
      <c r="C598" s="143"/>
      <c r="D598" s="107"/>
      <c r="E598" s="195" t="s">
        <v>315</v>
      </c>
      <c r="F598" s="243"/>
      <c r="G598" s="312" t="s">
        <v>312</v>
      </c>
      <c r="H598" s="346"/>
      <c r="I598" s="346"/>
      <c r="J598" s="346"/>
      <c r="K598" s="346"/>
      <c r="L598" s="346"/>
      <c r="M598" s="346"/>
      <c r="N598" s="346"/>
      <c r="O598" s="346"/>
      <c r="P598" s="346"/>
      <c r="Q598" s="346"/>
      <c r="R598" s="346"/>
      <c r="S598" s="346"/>
      <c r="T598" s="346"/>
      <c r="U598" s="346"/>
      <c r="V598" s="346"/>
      <c r="W598" s="346"/>
      <c r="X598" s="415"/>
      <c r="Y598" s="516"/>
      <c r="Z598" s="541"/>
      <c r="AA598" s="564"/>
      <c r="AB598" s="437" t="s">
        <v>41</v>
      </c>
      <c r="AC598" s="346"/>
      <c r="AD598" s="415"/>
      <c r="AE598" s="679" t="s">
        <v>51</v>
      </c>
      <c r="AF598" s="698"/>
      <c r="AG598" s="698"/>
      <c r="AH598" s="714"/>
      <c r="AI598" s="727" t="s">
        <v>378</v>
      </c>
      <c r="AJ598" s="727"/>
      <c r="AK598" s="727"/>
      <c r="AL598" s="437"/>
      <c r="AM598" s="727" t="s">
        <v>53</v>
      </c>
      <c r="AN598" s="727"/>
      <c r="AO598" s="727"/>
      <c r="AP598" s="437"/>
      <c r="AQ598" s="437" t="s">
        <v>306</v>
      </c>
      <c r="AR598" s="346"/>
      <c r="AS598" s="346"/>
      <c r="AT598" s="415"/>
      <c r="AU598" s="696" t="s">
        <v>234</v>
      </c>
      <c r="AV598" s="696"/>
      <c r="AW598" s="696"/>
      <c r="AX598" s="811"/>
      <c r="AY598">
        <f>COUNTA($G$600)</f>
        <v>0</v>
      </c>
    </row>
    <row r="599" spans="1:51" ht="18.75" hidden="1" customHeight="1">
      <c r="A599" s="38"/>
      <c r="B599" s="107"/>
      <c r="C599" s="143"/>
      <c r="D599" s="107"/>
      <c r="E599" s="195"/>
      <c r="F599" s="243"/>
      <c r="G599" s="309"/>
      <c r="H599" s="347"/>
      <c r="I599" s="347"/>
      <c r="J599" s="347"/>
      <c r="K599" s="347"/>
      <c r="L599" s="347"/>
      <c r="M599" s="347"/>
      <c r="N599" s="347"/>
      <c r="O599" s="347"/>
      <c r="P599" s="347"/>
      <c r="Q599" s="347"/>
      <c r="R599" s="347"/>
      <c r="S599" s="347"/>
      <c r="T599" s="347"/>
      <c r="U599" s="347"/>
      <c r="V599" s="347"/>
      <c r="W599" s="347"/>
      <c r="X599" s="416"/>
      <c r="Y599" s="516"/>
      <c r="Z599" s="541"/>
      <c r="AA599" s="564"/>
      <c r="AB599" s="438"/>
      <c r="AC599" s="347"/>
      <c r="AD599" s="416"/>
      <c r="AE599" s="680"/>
      <c r="AF599" s="680"/>
      <c r="AG599" s="347" t="s">
        <v>307</v>
      </c>
      <c r="AH599" s="416"/>
      <c r="AI599" s="728"/>
      <c r="AJ599" s="728"/>
      <c r="AK599" s="728"/>
      <c r="AL599" s="438"/>
      <c r="AM599" s="728"/>
      <c r="AN599" s="728"/>
      <c r="AO599" s="728"/>
      <c r="AP599" s="438"/>
      <c r="AQ599" s="754"/>
      <c r="AR599" s="680"/>
      <c r="AS599" s="347" t="s">
        <v>307</v>
      </c>
      <c r="AT599" s="416"/>
      <c r="AU599" s="680"/>
      <c r="AV599" s="680"/>
      <c r="AW599" s="347" t="s">
        <v>285</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4" t="s">
        <v>47</v>
      </c>
      <c r="Z600" s="511"/>
      <c r="AA600" s="559"/>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92</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54</v>
      </c>
      <c r="Z602" s="131"/>
      <c r="AA602" s="187"/>
      <c r="AB602" s="592" t="s">
        <v>48</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30"/>
      <c r="AY602">
        <f>$AY$598</f>
        <v>0</v>
      </c>
    </row>
    <row r="603" spans="1:51" ht="18.75" hidden="1" customHeight="1">
      <c r="A603" s="38"/>
      <c r="B603" s="107"/>
      <c r="C603" s="143"/>
      <c r="D603" s="107"/>
      <c r="E603" s="195" t="s">
        <v>315</v>
      </c>
      <c r="F603" s="243"/>
      <c r="G603" s="312" t="s">
        <v>312</v>
      </c>
      <c r="H603" s="346"/>
      <c r="I603" s="346"/>
      <c r="J603" s="346"/>
      <c r="K603" s="346"/>
      <c r="L603" s="346"/>
      <c r="M603" s="346"/>
      <c r="N603" s="346"/>
      <c r="O603" s="346"/>
      <c r="P603" s="346"/>
      <c r="Q603" s="346"/>
      <c r="R603" s="346"/>
      <c r="S603" s="346"/>
      <c r="T603" s="346"/>
      <c r="U603" s="346"/>
      <c r="V603" s="346"/>
      <c r="W603" s="346"/>
      <c r="X603" s="415"/>
      <c r="Y603" s="516"/>
      <c r="Z603" s="541"/>
      <c r="AA603" s="564"/>
      <c r="AB603" s="437" t="s">
        <v>41</v>
      </c>
      <c r="AC603" s="346"/>
      <c r="AD603" s="415"/>
      <c r="AE603" s="679" t="s">
        <v>51</v>
      </c>
      <c r="AF603" s="698"/>
      <c r="AG603" s="698"/>
      <c r="AH603" s="714"/>
      <c r="AI603" s="727" t="s">
        <v>378</v>
      </c>
      <c r="AJ603" s="727"/>
      <c r="AK603" s="727"/>
      <c r="AL603" s="437"/>
      <c r="AM603" s="727" t="s">
        <v>53</v>
      </c>
      <c r="AN603" s="727"/>
      <c r="AO603" s="727"/>
      <c r="AP603" s="437"/>
      <c r="AQ603" s="437" t="s">
        <v>306</v>
      </c>
      <c r="AR603" s="346"/>
      <c r="AS603" s="346"/>
      <c r="AT603" s="415"/>
      <c r="AU603" s="696" t="s">
        <v>234</v>
      </c>
      <c r="AV603" s="696"/>
      <c r="AW603" s="696"/>
      <c r="AX603" s="811"/>
      <c r="AY603">
        <f>COUNTA($G$605)</f>
        <v>0</v>
      </c>
    </row>
    <row r="604" spans="1:51" ht="18.75" hidden="1" customHeight="1">
      <c r="A604" s="38"/>
      <c r="B604" s="107"/>
      <c r="C604" s="143"/>
      <c r="D604" s="107"/>
      <c r="E604" s="195"/>
      <c r="F604" s="243"/>
      <c r="G604" s="309"/>
      <c r="H604" s="347"/>
      <c r="I604" s="347"/>
      <c r="J604" s="347"/>
      <c r="K604" s="347"/>
      <c r="L604" s="347"/>
      <c r="M604" s="347"/>
      <c r="N604" s="347"/>
      <c r="O604" s="347"/>
      <c r="P604" s="347"/>
      <c r="Q604" s="347"/>
      <c r="R604" s="347"/>
      <c r="S604" s="347"/>
      <c r="T604" s="347"/>
      <c r="U604" s="347"/>
      <c r="V604" s="347"/>
      <c r="W604" s="347"/>
      <c r="X604" s="416"/>
      <c r="Y604" s="516"/>
      <c r="Z604" s="541"/>
      <c r="AA604" s="564"/>
      <c r="AB604" s="438"/>
      <c r="AC604" s="347"/>
      <c r="AD604" s="416"/>
      <c r="AE604" s="680"/>
      <c r="AF604" s="680"/>
      <c r="AG604" s="347" t="s">
        <v>307</v>
      </c>
      <c r="AH604" s="416"/>
      <c r="AI604" s="728"/>
      <c r="AJ604" s="728"/>
      <c r="AK604" s="728"/>
      <c r="AL604" s="438"/>
      <c r="AM604" s="728"/>
      <c r="AN604" s="728"/>
      <c r="AO604" s="728"/>
      <c r="AP604" s="438"/>
      <c r="AQ604" s="754"/>
      <c r="AR604" s="680"/>
      <c r="AS604" s="347" t="s">
        <v>307</v>
      </c>
      <c r="AT604" s="416"/>
      <c r="AU604" s="680"/>
      <c r="AV604" s="680"/>
      <c r="AW604" s="347" t="s">
        <v>285</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4" t="s">
        <v>47</v>
      </c>
      <c r="Z605" s="511"/>
      <c r="AA605" s="559"/>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92</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54</v>
      </c>
      <c r="Z607" s="131"/>
      <c r="AA607" s="187"/>
      <c r="AB607" s="592" t="s">
        <v>48</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30"/>
      <c r="AY607">
        <f>$AY$603</f>
        <v>0</v>
      </c>
    </row>
    <row r="608" spans="1:51" ht="18.75" hidden="1" customHeight="1">
      <c r="A608" s="38"/>
      <c r="B608" s="107"/>
      <c r="C608" s="143"/>
      <c r="D608" s="107"/>
      <c r="E608" s="195" t="s">
        <v>315</v>
      </c>
      <c r="F608" s="243"/>
      <c r="G608" s="312" t="s">
        <v>312</v>
      </c>
      <c r="H608" s="346"/>
      <c r="I608" s="346"/>
      <c r="J608" s="346"/>
      <c r="K608" s="346"/>
      <c r="L608" s="346"/>
      <c r="M608" s="346"/>
      <c r="N608" s="346"/>
      <c r="O608" s="346"/>
      <c r="P608" s="346"/>
      <c r="Q608" s="346"/>
      <c r="R608" s="346"/>
      <c r="S608" s="346"/>
      <c r="T608" s="346"/>
      <c r="U608" s="346"/>
      <c r="V608" s="346"/>
      <c r="W608" s="346"/>
      <c r="X608" s="415"/>
      <c r="Y608" s="516"/>
      <c r="Z608" s="541"/>
      <c r="AA608" s="564"/>
      <c r="AB608" s="437" t="s">
        <v>41</v>
      </c>
      <c r="AC608" s="346"/>
      <c r="AD608" s="415"/>
      <c r="AE608" s="679" t="s">
        <v>51</v>
      </c>
      <c r="AF608" s="698"/>
      <c r="AG608" s="698"/>
      <c r="AH608" s="714"/>
      <c r="AI608" s="727" t="s">
        <v>378</v>
      </c>
      <c r="AJ608" s="727"/>
      <c r="AK608" s="727"/>
      <c r="AL608" s="437"/>
      <c r="AM608" s="727" t="s">
        <v>53</v>
      </c>
      <c r="AN608" s="727"/>
      <c r="AO608" s="727"/>
      <c r="AP608" s="437"/>
      <c r="AQ608" s="437" t="s">
        <v>306</v>
      </c>
      <c r="AR608" s="346"/>
      <c r="AS608" s="346"/>
      <c r="AT608" s="415"/>
      <c r="AU608" s="696" t="s">
        <v>234</v>
      </c>
      <c r="AV608" s="696"/>
      <c r="AW608" s="696"/>
      <c r="AX608" s="811"/>
      <c r="AY608">
        <f>COUNTA($G$610)</f>
        <v>0</v>
      </c>
    </row>
    <row r="609" spans="1:51" ht="18.75" hidden="1" customHeight="1">
      <c r="A609" s="38"/>
      <c r="B609" s="107"/>
      <c r="C609" s="143"/>
      <c r="D609" s="107"/>
      <c r="E609" s="195"/>
      <c r="F609" s="243"/>
      <c r="G609" s="309"/>
      <c r="H609" s="347"/>
      <c r="I609" s="347"/>
      <c r="J609" s="347"/>
      <c r="K609" s="347"/>
      <c r="L609" s="347"/>
      <c r="M609" s="347"/>
      <c r="N609" s="347"/>
      <c r="O609" s="347"/>
      <c r="P609" s="347"/>
      <c r="Q609" s="347"/>
      <c r="R609" s="347"/>
      <c r="S609" s="347"/>
      <c r="T609" s="347"/>
      <c r="U609" s="347"/>
      <c r="V609" s="347"/>
      <c r="W609" s="347"/>
      <c r="X609" s="416"/>
      <c r="Y609" s="516"/>
      <c r="Z609" s="541"/>
      <c r="AA609" s="564"/>
      <c r="AB609" s="438"/>
      <c r="AC609" s="347"/>
      <c r="AD609" s="416"/>
      <c r="AE609" s="680"/>
      <c r="AF609" s="680"/>
      <c r="AG609" s="347" t="s">
        <v>307</v>
      </c>
      <c r="AH609" s="416"/>
      <c r="AI609" s="728"/>
      <c r="AJ609" s="728"/>
      <c r="AK609" s="728"/>
      <c r="AL609" s="438"/>
      <c r="AM609" s="728"/>
      <c r="AN609" s="728"/>
      <c r="AO609" s="728"/>
      <c r="AP609" s="438"/>
      <c r="AQ609" s="754"/>
      <c r="AR609" s="680"/>
      <c r="AS609" s="347" t="s">
        <v>307</v>
      </c>
      <c r="AT609" s="416"/>
      <c r="AU609" s="680"/>
      <c r="AV609" s="680"/>
      <c r="AW609" s="347" t="s">
        <v>285</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4" t="s">
        <v>47</v>
      </c>
      <c r="Z610" s="511"/>
      <c r="AA610" s="559"/>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92</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54</v>
      </c>
      <c r="Z612" s="131"/>
      <c r="AA612" s="187"/>
      <c r="AB612" s="592" t="s">
        <v>48</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30"/>
      <c r="AY612">
        <f>$AY$608</f>
        <v>0</v>
      </c>
    </row>
    <row r="613" spans="1:51" ht="18.75" hidden="1" customHeight="1">
      <c r="A613" s="38"/>
      <c r="B613" s="107"/>
      <c r="C613" s="143"/>
      <c r="D613" s="107"/>
      <c r="E613" s="195" t="s">
        <v>315</v>
      </c>
      <c r="F613" s="243"/>
      <c r="G613" s="312" t="s">
        <v>312</v>
      </c>
      <c r="H613" s="346"/>
      <c r="I613" s="346"/>
      <c r="J613" s="346"/>
      <c r="K613" s="346"/>
      <c r="L613" s="346"/>
      <c r="M613" s="346"/>
      <c r="N613" s="346"/>
      <c r="O613" s="346"/>
      <c r="P613" s="346"/>
      <c r="Q613" s="346"/>
      <c r="R613" s="346"/>
      <c r="S613" s="346"/>
      <c r="T613" s="346"/>
      <c r="U613" s="346"/>
      <c r="V613" s="346"/>
      <c r="W613" s="346"/>
      <c r="X613" s="415"/>
      <c r="Y613" s="516"/>
      <c r="Z613" s="541"/>
      <c r="AA613" s="564"/>
      <c r="AB613" s="437" t="s">
        <v>41</v>
      </c>
      <c r="AC613" s="346"/>
      <c r="AD613" s="415"/>
      <c r="AE613" s="679" t="s">
        <v>51</v>
      </c>
      <c r="AF613" s="698"/>
      <c r="AG613" s="698"/>
      <c r="AH613" s="714"/>
      <c r="AI613" s="727" t="s">
        <v>378</v>
      </c>
      <c r="AJ613" s="727"/>
      <c r="AK613" s="727"/>
      <c r="AL613" s="437"/>
      <c r="AM613" s="727" t="s">
        <v>53</v>
      </c>
      <c r="AN613" s="727"/>
      <c r="AO613" s="727"/>
      <c r="AP613" s="437"/>
      <c r="AQ613" s="437" t="s">
        <v>306</v>
      </c>
      <c r="AR613" s="346"/>
      <c r="AS613" s="346"/>
      <c r="AT613" s="415"/>
      <c r="AU613" s="696" t="s">
        <v>234</v>
      </c>
      <c r="AV613" s="696"/>
      <c r="AW613" s="696"/>
      <c r="AX613" s="811"/>
      <c r="AY613">
        <f>COUNTA($G$615)</f>
        <v>0</v>
      </c>
    </row>
    <row r="614" spans="1:51" ht="18.75" hidden="1" customHeight="1">
      <c r="A614" s="38"/>
      <c r="B614" s="107"/>
      <c r="C614" s="143"/>
      <c r="D614" s="107"/>
      <c r="E614" s="195"/>
      <c r="F614" s="243"/>
      <c r="G614" s="309"/>
      <c r="H614" s="347"/>
      <c r="I614" s="347"/>
      <c r="J614" s="347"/>
      <c r="K614" s="347"/>
      <c r="L614" s="347"/>
      <c r="M614" s="347"/>
      <c r="N614" s="347"/>
      <c r="O614" s="347"/>
      <c r="P614" s="347"/>
      <c r="Q614" s="347"/>
      <c r="R614" s="347"/>
      <c r="S614" s="347"/>
      <c r="T614" s="347"/>
      <c r="U614" s="347"/>
      <c r="V614" s="347"/>
      <c r="W614" s="347"/>
      <c r="X614" s="416"/>
      <c r="Y614" s="516"/>
      <c r="Z614" s="541"/>
      <c r="AA614" s="564"/>
      <c r="AB614" s="438"/>
      <c r="AC614" s="347"/>
      <c r="AD614" s="416"/>
      <c r="AE614" s="680"/>
      <c r="AF614" s="680"/>
      <c r="AG614" s="347" t="s">
        <v>307</v>
      </c>
      <c r="AH614" s="416"/>
      <c r="AI614" s="728"/>
      <c r="AJ614" s="728"/>
      <c r="AK614" s="728"/>
      <c r="AL614" s="438"/>
      <c r="AM614" s="728"/>
      <c r="AN614" s="728"/>
      <c r="AO614" s="728"/>
      <c r="AP614" s="438"/>
      <c r="AQ614" s="754"/>
      <c r="AR614" s="680"/>
      <c r="AS614" s="347" t="s">
        <v>307</v>
      </c>
      <c r="AT614" s="416"/>
      <c r="AU614" s="680"/>
      <c r="AV614" s="680"/>
      <c r="AW614" s="347" t="s">
        <v>285</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4" t="s">
        <v>47</v>
      </c>
      <c r="Z615" s="511"/>
      <c r="AA615" s="559"/>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92</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54</v>
      </c>
      <c r="Z617" s="131"/>
      <c r="AA617" s="187"/>
      <c r="AB617" s="592" t="s">
        <v>48</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30"/>
      <c r="AY617">
        <f>$AY$613</f>
        <v>0</v>
      </c>
    </row>
    <row r="618" spans="1:51" ht="18.75" hidden="1" customHeight="1">
      <c r="A618" s="38"/>
      <c r="B618" s="107"/>
      <c r="C618" s="143"/>
      <c r="D618" s="107"/>
      <c r="E618" s="195" t="s">
        <v>316</v>
      </c>
      <c r="F618" s="243"/>
      <c r="G618" s="312" t="s">
        <v>314</v>
      </c>
      <c r="H618" s="346"/>
      <c r="I618" s="346"/>
      <c r="J618" s="346"/>
      <c r="K618" s="346"/>
      <c r="L618" s="346"/>
      <c r="M618" s="346"/>
      <c r="N618" s="346"/>
      <c r="O618" s="346"/>
      <c r="P618" s="346"/>
      <c r="Q618" s="346"/>
      <c r="R618" s="346"/>
      <c r="S618" s="346"/>
      <c r="T618" s="346"/>
      <c r="U618" s="346"/>
      <c r="V618" s="346"/>
      <c r="W618" s="346"/>
      <c r="X618" s="415"/>
      <c r="Y618" s="516"/>
      <c r="Z618" s="541"/>
      <c r="AA618" s="564"/>
      <c r="AB618" s="437" t="s">
        <v>41</v>
      </c>
      <c r="AC618" s="346"/>
      <c r="AD618" s="415"/>
      <c r="AE618" s="679" t="s">
        <v>51</v>
      </c>
      <c r="AF618" s="698"/>
      <c r="AG618" s="698"/>
      <c r="AH618" s="714"/>
      <c r="AI618" s="727" t="s">
        <v>378</v>
      </c>
      <c r="AJ618" s="727"/>
      <c r="AK618" s="727"/>
      <c r="AL618" s="437"/>
      <c r="AM618" s="727" t="s">
        <v>53</v>
      </c>
      <c r="AN618" s="727"/>
      <c r="AO618" s="727"/>
      <c r="AP618" s="437"/>
      <c r="AQ618" s="437" t="s">
        <v>306</v>
      </c>
      <c r="AR618" s="346"/>
      <c r="AS618" s="346"/>
      <c r="AT618" s="415"/>
      <c r="AU618" s="696" t="s">
        <v>234</v>
      </c>
      <c r="AV618" s="696"/>
      <c r="AW618" s="696"/>
      <c r="AX618" s="811"/>
      <c r="AY618">
        <f>COUNTA($G$620)</f>
        <v>0</v>
      </c>
    </row>
    <row r="619" spans="1:51" ht="18.75" hidden="1" customHeight="1">
      <c r="A619" s="38"/>
      <c r="B619" s="107"/>
      <c r="C619" s="143"/>
      <c r="D619" s="107"/>
      <c r="E619" s="195"/>
      <c r="F619" s="243"/>
      <c r="G619" s="309"/>
      <c r="H619" s="347"/>
      <c r="I619" s="347"/>
      <c r="J619" s="347"/>
      <c r="K619" s="347"/>
      <c r="L619" s="347"/>
      <c r="M619" s="347"/>
      <c r="N619" s="347"/>
      <c r="O619" s="347"/>
      <c r="P619" s="347"/>
      <c r="Q619" s="347"/>
      <c r="R619" s="347"/>
      <c r="S619" s="347"/>
      <c r="T619" s="347"/>
      <c r="U619" s="347"/>
      <c r="V619" s="347"/>
      <c r="W619" s="347"/>
      <c r="X619" s="416"/>
      <c r="Y619" s="516"/>
      <c r="Z619" s="541"/>
      <c r="AA619" s="564"/>
      <c r="AB619" s="438"/>
      <c r="AC619" s="347"/>
      <c r="AD619" s="416"/>
      <c r="AE619" s="680"/>
      <c r="AF619" s="680"/>
      <c r="AG619" s="347" t="s">
        <v>307</v>
      </c>
      <c r="AH619" s="416"/>
      <c r="AI619" s="728"/>
      <c r="AJ619" s="728"/>
      <c r="AK619" s="728"/>
      <c r="AL619" s="438"/>
      <c r="AM619" s="728"/>
      <c r="AN619" s="728"/>
      <c r="AO619" s="728"/>
      <c r="AP619" s="438"/>
      <c r="AQ619" s="754"/>
      <c r="AR619" s="680"/>
      <c r="AS619" s="347" t="s">
        <v>307</v>
      </c>
      <c r="AT619" s="416"/>
      <c r="AU619" s="680"/>
      <c r="AV619" s="680"/>
      <c r="AW619" s="347" t="s">
        <v>285</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4" t="s">
        <v>47</v>
      </c>
      <c r="Z620" s="511"/>
      <c r="AA620" s="559"/>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92</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54</v>
      </c>
      <c r="Z622" s="131"/>
      <c r="AA622" s="187"/>
      <c r="AB622" s="592" t="s">
        <v>48</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30"/>
      <c r="AY622">
        <f>$AY$618</f>
        <v>0</v>
      </c>
    </row>
    <row r="623" spans="1:51" ht="18.75" hidden="1" customHeight="1">
      <c r="A623" s="38"/>
      <c r="B623" s="107"/>
      <c r="C623" s="143"/>
      <c r="D623" s="107"/>
      <c r="E623" s="195" t="s">
        <v>316</v>
      </c>
      <c r="F623" s="243"/>
      <c r="G623" s="312" t="s">
        <v>314</v>
      </c>
      <c r="H623" s="346"/>
      <c r="I623" s="346"/>
      <c r="J623" s="346"/>
      <c r="K623" s="346"/>
      <c r="L623" s="346"/>
      <c r="M623" s="346"/>
      <c r="N623" s="346"/>
      <c r="O623" s="346"/>
      <c r="P623" s="346"/>
      <c r="Q623" s="346"/>
      <c r="R623" s="346"/>
      <c r="S623" s="346"/>
      <c r="T623" s="346"/>
      <c r="U623" s="346"/>
      <c r="V623" s="346"/>
      <c r="W623" s="346"/>
      <c r="X623" s="415"/>
      <c r="Y623" s="516"/>
      <c r="Z623" s="541"/>
      <c r="AA623" s="564"/>
      <c r="AB623" s="437" t="s">
        <v>41</v>
      </c>
      <c r="AC623" s="346"/>
      <c r="AD623" s="415"/>
      <c r="AE623" s="679" t="s">
        <v>51</v>
      </c>
      <c r="AF623" s="698"/>
      <c r="AG623" s="698"/>
      <c r="AH623" s="714"/>
      <c r="AI623" s="727" t="s">
        <v>378</v>
      </c>
      <c r="AJ623" s="727"/>
      <c r="AK623" s="727"/>
      <c r="AL623" s="437"/>
      <c r="AM623" s="727" t="s">
        <v>53</v>
      </c>
      <c r="AN623" s="727"/>
      <c r="AO623" s="727"/>
      <c r="AP623" s="437"/>
      <c r="AQ623" s="437" t="s">
        <v>306</v>
      </c>
      <c r="AR623" s="346"/>
      <c r="AS623" s="346"/>
      <c r="AT623" s="415"/>
      <c r="AU623" s="696" t="s">
        <v>234</v>
      </c>
      <c r="AV623" s="696"/>
      <c r="AW623" s="696"/>
      <c r="AX623" s="811"/>
      <c r="AY623">
        <f>COUNTA($G$625)</f>
        <v>0</v>
      </c>
    </row>
    <row r="624" spans="1:51" ht="18.75" hidden="1" customHeight="1">
      <c r="A624" s="38"/>
      <c r="B624" s="107"/>
      <c r="C624" s="143"/>
      <c r="D624" s="107"/>
      <c r="E624" s="195"/>
      <c r="F624" s="243"/>
      <c r="G624" s="309"/>
      <c r="H624" s="347"/>
      <c r="I624" s="347"/>
      <c r="J624" s="347"/>
      <c r="K624" s="347"/>
      <c r="L624" s="347"/>
      <c r="M624" s="347"/>
      <c r="N624" s="347"/>
      <c r="O624" s="347"/>
      <c r="P624" s="347"/>
      <c r="Q624" s="347"/>
      <c r="R624" s="347"/>
      <c r="S624" s="347"/>
      <c r="T624" s="347"/>
      <c r="U624" s="347"/>
      <c r="V624" s="347"/>
      <c r="W624" s="347"/>
      <c r="X624" s="416"/>
      <c r="Y624" s="516"/>
      <c r="Z624" s="541"/>
      <c r="AA624" s="564"/>
      <c r="AB624" s="438"/>
      <c r="AC624" s="347"/>
      <c r="AD624" s="416"/>
      <c r="AE624" s="680"/>
      <c r="AF624" s="680"/>
      <c r="AG624" s="347" t="s">
        <v>307</v>
      </c>
      <c r="AH624" s="416"/>
      <c r="AI624" s="728"/>
      <c r="AJ624" s="728"/>
      <c r="AK624" s="728"/>
      <c r="AL624" s="438"/>
      <c r="AM624" s="728"/>
      <c r="AN624" s="728"/>
      <c r="AO624" s="728"/>
      <c r="AP624" s="438"/>
      <c r="AQ624" s="754"/>
      <c r="AR624" s="680"/>
      <c r="AS624" s="347" t="s">
        <v>307</v>
      </c>
      <c r="AT624" s="416"/>
      <c r="AU624" s="680"/>
      <c r="AV624" s="680"/>
      <c r="AW624" s="347" t="s">
        <v>285</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4" t="s">
        <v>47</v>
      </c>
      <c r="Z625" s="511"/>
      <c r="AA625" s="559"/>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92</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54</v>
      </c>
      <c r="Z627" s="131"/>
      <c r="AA627" s="187"/>
      <c r="AB627" s="592" t="s">
        <v>48</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30"/>
      <c r="AY627">
        <f>$AY$623</f>
        <v>0</v>
      </c>
    </row>
    <row r="628" spans="1:51" ht="18.75" hidden="1" customHeight="1">
      <c r="A628" s="38"/>
      <c r="B628" s="107"/>
      <c r="C628" s="143"/>
      <c r="D628" s="107"/>
      <c r="E628" s="195" t="s">
        <v>316</v>
      </c>
      <c r="F628" s="243"/>
      <c r="G628" s="312" t="s">
        <v>314</v>
      </c>
      <c r="H628" s="346"/>
      <c r="I628" s="346"/>
      <c r="J628" s="346"/>
      <c r="K628" s="346"/>
      <c r="L628" s="346"/>
      <c r="M628" s="346"/>
      <c r="N628" s="346"/>
      <c r="O628" s="346"/>
      <c r="P628" s="346"/>
      <c r="Q628" s="346"/>
      <c r="R628" s="346"/>
      <c r="S628" s="346"/>
      <c r="T628" s="346"/>
      <c r="U628" s="346"/>
      <c r="V628" s="346"/>
      <c r="W628" s="346"/>
      <c r="X628" s="415"/>
      <c r="Y628" s="516"/>
      <c r="Z628" s="541"/>
      <c r="AA628" s="564"/>
      <c r="AB628" s="437" t="s">
        <v>41</v>
      </c>
      <c r="AC628" s="346"/>
      <c r="AD628" s="415"/>
      <c r="AE628" s="679" t="s">
        <v>51</v>
      </c>
      <c r="AF628" s="698"/>
      <c r="AG628" s="698"/>
      <c r="AH628" s="714"/>
      <c r="AI628" s="727" t="s">
        <v>378</v>
      </c>
      <c r="AJ628" s="727"/>
      <c r="AK628" s="727"/>
      <c r="AL628" s="437"/>
      <c r="AM628" s="727" t="s">
        <v>53</v>
      </c>
      <c r="AN628" s="727"/>
      <c r="AO628" s="727"/>
      <c r="AP628" s="437"/>
      <c r="AQ628" s="437" t="s">
        <v>306</v>
      </c>
      <c r="AR628" s="346"/>
      <c r="AS628" s="346"/>
      <c r="AT628" s="415"/>
      <c r="AU628" s="696" t="s">
        <v>234</v>
      </c>
      <c r="AV628" s="696"/>
      <c r="AW628" s="696"/>
      <c r="AX628" s="811"/>
      <c r="AY628">
        <f>COUNTA($G$630)</f>
        <v>0</v>
      </c>
    </row>
    <row r="629" spans="1:51" ht="18.75" hidden="1" customHeight="1">
      <c r="A629" s="38"/>
      <c r="B629" s="107"/>
      <c r="C629" s="143"/>
      <c r="D629" s="107"/>
      <c r="E629" s="195"/>
      <c r="F629" s="243"/>
      <c r="G629" s="309"/>
      <c r="H629" s="347"/>
      <c r="I629" s="347"/>
      <c r="J629" s="347"/>
      <c r="K629" s="347"/>
      <c r="L629" s="347"/>
      <c r="M629" s="347"/>
      <c r="N629" s="347"/>
      <c r="O629" s="347"/>
      <c r="P629" s="347"/>
      <c r="Q629" s="347"/>
      <c r="R629" s="347"/>
      <c r="S629" s="347"/>
      <c r="T629" s="347"/>
      <c r="U629" s="347"/>
      <c r="V629" s="347"/>
      <c r="W629" s="347"/>
      <c r="X629" s="416"/>
      <c r="Y629" s="516"/>
      <c r="Z629" s="541"/>
      <c r="AA629" s="564"/>
      <c r="AB629" s="438"/>
      <c r="AC629" s="347"/>
      <c r="AD629" s="416"/>
      <c r="AE629" s="680"/>
      <c r="AF629" s="680"/>
      <c r="AG629" s="347" t="s">
        <v>307</v>
      </c>
      <c r="AH629" s="416"/>
      <c r="AI629" s="728"/>
      <c r="AJ629" s="728"/>
      <c r="AK629" s="728"/>
      <c r="AL629" s="438"/>
      <c r="AM629" s="728"/>
      <c r="AN629" s="728"/>
      <c r="AO629" s="728"/>
      <c r="AP629" s="438"/>
      <c r="AQ629" s="754"/>
      <c r="AR629" s="680"/>
      <c r="AS629" s="347" t="s">
        <v>307</v>
      </c>
      <c r="AT629" s="416"/>
      <c r="AU629" s="680"/>
      <c r="AV629" s="680"/>
      <c r="AW629" s="347" t="s">
        <v>285</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4" t="s">
        <v>47</v>
      </c>
      <c r="Z630" s="511"/>
      <c r="AA630" s="559"/>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92</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54</v>
      </c>
      <c r="Z632" s="131"/>
      <c r="AA632" s="187"/>
      <c r="AB632" s="592" t="s">
        <v>48</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30"/>
      <c r="AY632">
        <f>$AY$628</f>
        <v>0</v>
      </c>
    </row>
    <row r="633" spans="1:51" ht="18.75" hidden="1" customHeight="1">
      <c r="A633" s="38"/>
      <c r="B633" s="107"/>
      <c r="C633" s="143"/>
      <c r="D633" s="107"/>
      <c r="E633" s="195" t="s">
        <v>316</v>
      </c>
      <c r="F633" s="243"/>
      <c r="G633" s="312" t="s">
        <v>314</v>
      </c>
      <c r="H633" s="346"/>
      <c r="I633" s="346"/>
      <c r="J633" s="346"/>
      <c r="K633" s="346"/>
      <c r="L633" s="346"/>
      <c r="M633" s="346"/>
      <c r="N633" s="346"/>
      <c r="O633" s="346"/>
      <c r="P633" s="346"/>
      <c r="Q633" s="346"/>
      <c r="R633" s="346"/>
      <c r="S633" s="346"/>
      <c r="T633" s="346"/>
      <c r="U633" s="346"/>
      <c r="V633" s="346"/>
      <c r="W633" s="346"/>
      <c r="X633" s="415"/>
      <c r="Y633" s="516"/>
      <c r="Z633" s="541"/>
      <c r="AA633" s="564"/>
      <c r="AB633" s="437" t="s">
        <v>41</v>
      </c>
      <c r="AC633" s="346"/>
      <c r="AD633" s="415"/>
      <c r="AE633" s="679" t="s">
        <v>51</v>
      </c>
      <c r="AF633" s="698"/>
      <c r="AG633" s="698"/>
      <c r="AH633" s="714"/>
      <c r="AI633" s="727" t="s">
        <v>378</v>
      </c>
      <c r="AJ633" s="727"/>
      <c r="AK633" s="727"/>
      <c r="AL633" s="437"/>
      <c r="AM633" s="727" t="s">
        <v>53</v>
      </c>
      <c r="AN633" s="727"/>
      <c r="AO633" s="727"/>
      <c r="AP633" s="437"/>
      <c r="AQ633" s="437" t="s">
        <v>306</v>
      </c>
      <c r="AR633" s="346"/>
      <c r="AS633" s="346"/>
      <c r="AT633" s="415"/>
      <c r="AU633" s="696" t="s">
        <v>234</v>
      </c>
      <c r="AV633" s="696"/>
      <c r="AW633" s="696"/>
      <c r="AX633" s="811"/>
      <c r="AY633">
        <f>COUNTA($G$635)</f>
        <v>0</v>
      </c>
    </row>
    <row r="634" spans="1:51" ht="18.75" hidden="1" customHeight="1">
      <c r="A634" s="38"/>
      <c r="B634" s="107"/>
      <c r="C634" s="143"/>
      <c r="D634" s="107"/>
      <c r="E634" s="195"/>
      <c r="F634" s="243"/>
      <c r="G634" s="309"/>
      <c r="H634" s="347"/>
      <c r="I634" s="347"/>
      <c r="J634" s="347"/>
      <c r="K634" s="347"/>
      <c r="L634" s="347"/>
      <c r="M634" s="347"/>
      <c r="N634" s="347"/>
      <c r="O634" s="347"/>
      <c r="P634" s="347"/>
      <c r="Q634" s="347"/>
      <c r="R634" s="347"/>
      <c r="S634" s="347"/>
      <c r="T634" s="347"/>
      <c r="U634" s="347"/>
      <c r="V634" s="347"/>
      <c r="W634" s="347"/>
      <c r="X634" s="416"/>
      <c r="Y634" s="516"/>
      <c r="Z634" s="541"/>
      <c r="AA634" s="564"/>
      <c r="AB634" s="438"/>
      <c r="AC634" s="347"/>
      <c r="AD634" s="416"/>
      <c r="AE634" s="680"/>
      <c r="AF634" s="680"/>
      <c r="AG634" s="347" t="s">
        <v>307</v>
      </c>
      <c r="AH634" s="416"/>
      <c r="AI634" s="728"/>
      <c r="AJ634" s="728"/>
      <c r="AK634" s="728"/>
      <c r="AL634" s="438"/>
      <c r="AM634" s="728"/>
      <c r="AN634" s="728"/>
      <c r="AO634" s="728"/>
      <c r="AP634" s="438"/>
      <c r="AQ634" s="754"/>
      <c r="AR634" s="680"/>
      <c r="AS634" s="347" t="s">
        <v>307</v>
      </c>
      <c r="AT634" s="416"/>
      <c r="AU634" s="680"/>
      <c r="AV634" s="680"/>
      <c r="AW634" s="347" t="s">
        <v>285</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4" t="s">
        <v>47</v>
      </c>
      <c r="Z635" s="511"/>
      <c r="AA635" s="559"/>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92</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54</v>
      </c>
      <c r="Z637" s="131"/>
      <c r="AA637" s="187"/>
      <c r="AB637" s="592" t="s">
        <v>48</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30"/>
      <c r="AY637">
        <f>$AY$633</f>
        <v>0</v>
      </c>
    </row>
    <row r="638" spans="1:51" ht="18.75" hidden="1" customHeight="1">
      <c r="A638" s="38"/>
      <c r="B638" s="107"/>
      <c r="C638" s="143"/>
      <c r="D638" s="107"/>
      <c r="E638" s="195" t="s">
        <v>316</v>
      </c>
      <c r="F638" s="243"/>
      <c r="G638" s="312" t="s">
        <v>314</v>
      </c>
      <c r="H638" s="346"/>
      <c r="I638" s="346"/>
      <c r="J638" s="346"/>
      <c r="K638" s="346"/>
      <c r="L638" s="346"/>
      <c r="M638" s="346"/>
      <c r="N638" s="346"/>
      <c r="O638" s="346"/>
      <c r="P638" s="346"/>
      <c r="Q638" s="346"/>
      <c r="R638" s="346"/>
      <c r="S638" s="346"/>
      <c r="T638" s="346"/>
      <c r="U638" s="346"/>
      <c r="V638" s="346"/>
      <c r="W638" s="346"/>
      <c r="X638" s="415"/>
      <c r="Y638" s="516"/>
      <c r="Z638" s="541"/>
      <c r="AA638" s="564"/>
      <c r="AB638" s="437" t="s">
        <v>41</v>
      </c>
      <c r="AC638" s="346"/>
      <c r="AD638" s="415"/>
      <c r="AE638" s="679" t="s">
        <v>51</v>
      </c>
      <c r="AF638" s="698"/>
      <c r="AG638" s="698"/>
      <c r="AH638" s="714"/>
      <c r="AI638" s="727" t="s">
        <v>378</v>
      </c>
      <c r="AJ638" s="727"/>
      <c r="AK638" s="727"/>
      <c r="AL638" s="437"/>
      <c r="AM638" s="727" t="s">
        <v>53</v>
      </c>
      <c r="AN638" s="727"/>
      <c r="AO638" s="727"/>
      <c r="AP638" s="437"/>
      <c r="AQ638" s="437" t="s">
        <v>306</v>
      </c>
      <c r="AR638" s="346"/>
      <c r="AS638" s="346"/>
      <c r="AT638" s="415"/>
      <c r="AU638" s="696" t="s">
        <v>234</v>
      </c>
      <c r="AV638" s="696"/>
      <c r="AW638" s="696"/>
      <c r="AX638" s="811"/>
      <c r="AY638">
        <f>COUNTA($G$640)</f>
        <v>0</v>
      </c>
    </row>
    <row r="639" spans="1:51" ht="18.75" hidden="1" customHeight="1">
      <c r="A639" s="38"/>
      <c r="B639" s="107"/>
      <c r="C639" s="143"/>
      <c r="D639" s="107"/>
      <c r="E639" s="195"/>
      <c r="F639" s="243"/>
      <c r="G639" s="309"/>
      <c r="H639" s="347"/>
      <c r="I639" s="347"/>
      <c r="J639" s="347"/>
      <c r="K639" s="347"/>
      <c r="L639" s="347"/>
      <c r="M639" s="347"/>
      <c r="N639" s="347"/>
      <c r="O639" s="347"/>
      <c r="P639" s="347"/>
      <c r="Q639" s="347"/>
      <c r="R639" s="347"/>
      <c r="S639" s="347"/>
      <c r="T639" s="347"/>
      <c r="U639" s="347"/>
      <c r="V639" s="347"/>
      <c r="W639" s="347"/>
      <c r="X639" s="416"/>
      <c r="Y639" s="516"/>
      <c r="Z639" s="541"/>
      <c r="AA639" s="564"/>
      <c r="AB639" s="438"/>
      <c r="AC639" s="347"/>
      <c r="AD639" s="416"/>
      <c r="AE639" s="680"/>
      <c r="AF639" s="680"/>
      <c r="AG639" s="347" t="s">
        <v>307</v>
      </c>
      <c r="AH639" s="416"/>
      <c r="AI639" s="728"/>
      <c r="AJ639" s="728"/>
      <c r="AK639" s="728"/>
      <c r="AL639" s="438"/>
      <c r="AM639" s="728"/>
      <c r="AN639" s="728"/>
      <c r="AO639" s="728"/>
      <c r="AP639" s="438"/>
      <c r="AQ639" s="754"/>
      <c r="AR639" s="680"/>
      <c r="AS639" s="347" t="s">
        <v>307</v>
      </c>
      <c r="AT639" s="416"/>
      <c r="AU639" s="680"/>
      <c r="AV639" s="680"/>
      <c r="AW639" s="347" t="s">
        <v>285</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4" t="s">
        <v>47</v>
      </c>
      <c r="Z640" s="511"/>
      <c r="AA640" s="559"/>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92</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54</v>
      </c>
      <c r="Z642" s="131"/>
      <c r="AA642" s="187"/>
      <c r="AB642" s="592" t="s">
        <v>48</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30"/>
      <c r="AY642">
        <f>$AY$638</f>
        <v>0</v>
      </c>
    </row>
    <row r="643" spans="1:51" ht="23.85" hidden="1" customHeight="1">
      <c r="A643" s="38"/>
      <c r="B643" s="107"/>
      <c r="C643" s="143"/>
      <c r="D643" s="107"/>
      <c r="E643" s="190" t="s">
        <v>139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440</v>
      </c>
      <c r="F646" s="233"/>
      <c r="G646" s="311" t="s">
        <v>330</v>
      </c>
      <c r="H646" s="237"/>
      <c r="I646" s="237"/>
      <c r="J646" s="379"/>
      <c r="K646" s="383"/>
      <c r="L646" s="383"/>
      <c r="M646" s="383"/>
      <c r="N646" s="383"/>
      <c r="O646" s="383"/>
      <c r="P646" s="383"/>
      <c r="Q646" s="383"/>
      <c r="R646" s="383"/>
      <c r="S646" s="383"/>
      <c r="T646" s="461"/>
      <c r="U646" s="355"/>
      <c r="V646" s="355"/>
      <c r="W646" s="355"/>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c r="AS646" s="355"/>
      <c r="AT646" s="355"/>
      <c r="AU646" s="355"/>
      <c r="AV646" s="355"/>
      <c r="AW646" s="355"/>
      <c r="AX646" s="828"/>
      <c r="AY646" s="869" t="str">
        <f>IF(SUBSTITUTE($J$646,"-","")="","0","1")</f>
        <v>0</v>
      </c>
    </row>
    <row r="647" spans="1:51" ht="18.75" hidden="1" customHeight="1">
      <c r="A647" s="38"/>
      <c r="B647" s="107"/>
      <c r="C647" s="143"/>
      <c r="D647" s="107"/>
      <c r="E647" s="195" t="s">
        <v>315</v>
      </c>
      <c r="F647" s="243"/>
      <c r="G647" s="312" t="s">
        <v>312</v>
      </c>
      <c r="H647" s="346"/>
      <c r="I647" s="346"/>
      <c r="J647" s="346"/>
      <c r="K647" s="346"/>
      <c r="L647" s="346"/>
      <c r="M647" s="346"/>
      <c r="N647" s="346"/>
      <c r="O647" s="346"/>
      <c r="P647" s="346"/>
      <c r="Q647" s="346"/>
      <c r="R647" s="346"/>
      <c r="S647" s="346"/>
      <c r="T647" s="346"/>
      <c r="U647" s="346"/>
      <c r="V647" s="346"/>
      <c r="W647" s="346"/>
      <c r="X647" s="415"/>
      <c r="Y647" s="516"/>
      <c r="Z647" s="541"/>
      <c r="AA647" s="564"/>
      <c r="AB647" s="437" t="s">
        <v>41</v>
      </c>
      <c r="AC647" s="346"/>
      <c r="AD647" s="415"/>
      <c r="AE647" s="679" t="s">
        <v>51</v>
      </c>
      <c r="AF647" s="698"/>
      <c r="AG647" s="698"/>
      <c r="AH647" s="714"/>
      <c r="AI647" s="727" t="s">
        <v>378</v>
      </c>
      <c r="AJ647" s="727"/>
      <c r="AK647" s="727"/>
      <c r="AL647" s="437"/>
      <c r="AM647" s="727" t="s">
        <v>53</v>
      </c>
      <c r="AN647" s="727"/>
      <c r="AO647" s="727"/>
      <c r="AP647" s="437"/>
      <c r="AQ647" s="437" t="s">
        <v>306</v>
      </c>
      <c r="AR647" s="346"/>
      <c r="AS647" s="346"/>
      <c r="AT647" s="415"/>
      <c r="AU647" s="696" t="s">
        <v>234</v>
      </c>
      <c r="AV647" s="696"/>
      <c r="AW647" s="696"/>
      <c r="AX647" s="811"/>
      <c r="AY647">
        <f>COUNTA($G$649)</f>
        <v>0</v>
      </c>
    </row>
    <row r="648" spans="1:51" ht="18.75" hidden="1" customHeight="1">
      <c r="A648" s="38"/>
      <c r="B648" s="107"/>
      <c r="C648" s="143"/>
      <c r="D648" s="107"/>
      <c r="E648" s="195"/>
      <c r="F648" s="243"/>
      <c r="G648" s="309"/>
      <c r="H648" s="347"/>
      <c r="I648" s="347"/>
      <c r="J648" s="347"/>
      <c r="K648" s="347"/>
      <c r="L648" s="347"/>
      <c r="M648" s="347"/>
      <c r="N648" s="347"/>
      <c r="O648" s="347"/>
      <c r="P648" s="347"/>
      <c r="Q648" s="347"/>
      <c r="R648" s="347"/>
      <c r="S648" s="347"/>
      <c r="T648" s="347"/>
      <c r="U648" s="347"/>
      <c r="V648" s="347"/>
      <c r="W648" s="347"/>
      <c r="X648" s="416"/>
      <c r="Y648" s="516"/>
      <c r="Z648" s="541"/>
      <c r="AA648" s="564"/>
      <c r="AB648" s="438"/>
      <c r="AC648" s="347"/>
      <c r="AD648" s="416"/>
      <c r="AE648" s="680"/>
      <c r="AF648" s="680"/>
      <c r="AG648" s="347" t="s">
        <v>307</v>
      </c>
      <c r="AH648" s="416"/>
      <c r="AI648" s="728"/>
      <c r="AJ648" s="728"/>
      <c r="AK648" s="728"/>
      <c r="AL648" s="438"/>
      <c r="AM648" s="728"/>
      <c r="AN648" s="728"/>
      <c r="AO648" s="728"/>
      <c r="AP648" s="438"/>
      <c r="AQ648" s="754"/>
      <c r="AR648" s="680"/>
      <c r="AS648" s="347" t="s">
        <v>307</v>
      </c>
      <c r="AT648" s="416"/>
      <c r="AU648" s="680"/>
      <c r="AV648" s="680"/>
      <c r="AW648" s="347" t="s">
        <v>285</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4" t="s">
        <v>47</v>
      </c>
      <c r="Z649" s="511"/>
      <c r="AA649" s="559"/>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92</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54</v>
      </c>
      <c r="Z651" s="131"/>
      <c r="AA651" s="187"/>
      <c r="AB651" s="592" t="s">
        <v>48</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30"/>
      <c r="AY651">
        <f>$AY$647</f>
        <v>0</v>
      </c>
    </row>
    <row r="652" spans="1:51" ht="18.75" hidden="1" customHeight="1">
      <c r="A652" s="38"/>
      <c r="B652" s="107"/>
      <c r="C652" s="143"/>
      <c r="D652" s="107"/>
      <c r="E652" s="195" t="s">
        <v>315</v>
      </c>
      <c r="F652" s="243"/>
      <c r="G652" s="312" t="s">
        <v>312</v>
      </c>
      <c r="H652" s="346"/>
      <c r="I652" s="346"/>
      <c r="J652" s="346"/>
      <c r="K652" s="346"/>
      <c r="L652" s="346"/>
      <c r="M652" s="346"/>
      <c r="N652" s="346"/>
      <c r="O652" s="346"/>
      <c r="P652" s="346"/>
      <c r="Q652" s="346"/>
      <c r="R652" s="346"/>
      <c r="S652" s="346"/>
      <c r="T652" s="346"/>
      <c r="U652" s="346"/>
      <c r="V652" s="346"/>
      <c r="W652" s="346"/>
      <c r="X652" s="415"/>
      <c r="Y652" s="516"/>
      <c r="Z652" s="541"/>
      <c r="AA652" s="564"/>
      <c r="AB652" s="437" t="s">
        <v>41</v>
      </c>
      <c r="AC652" s="346"/>
      <c r="AD652" s="415"/>
      <c r="AE652" s="679" t="s">
        <v>51</v>
      </c>
      <c r="AF652" s="698"/>
      <c r="AG652" s="698"/>
      <c r="AH652" s="714"/>
      <c r="AI652" s="727" t="s">
        <v>378</v>
      </c>
      <c r="AJ652" s="727"/>
      <c r="AK652" s="727"/>
      <c r="AL652" s="437"/>
      <c r="AM652" s="727" t="s">
        <v>53</v>
      </c>
      <c r="AN652" s="727"/>
      <c r="AO652" s="727"/>
      <c r="AP652" s="437"/>
      <c r="AQ652" s="437" t="s">
        <v>306</v>
      </c>
      <c r="AR652" s="346"/>
      <c r="AS652" s="346"/>
      <c r="AT652" s="415"/>
      <c r="AU652" s="696" t="s">
        <v>234</v>
      </c>
      <c r="AV652" s="696"/>
      <c r="AW652" s="696"/>
      <c r="AX652" s="811"/>
      <c r="AY652">
        <f>COUNTA($G$654)</f>
        <v>0</v>
      </c>
    </row>
    <row r="653" spans="1:51" ht="18.75" hidden="1" customHeight="1">
      <c r="A653" s="38"/>
      <c r="B653" s="107"/>
      <c r="C653" s="143"/>
      <c r="D653" s="107"/>
      <c r="E653" s="195"/>
      <c r="F653" s="243"/>
      <c r="G653" s="309"/>
      <c r="H653" s="347"/>
      <c r="I653" s="347"/>
      <c r="J653" s="347"/>
      <c r="K653" s="347"/>
      <c r="L653" s="347"/>
      <c r="M653" s="347"/>
      <c r="N653" s="347"/>
      <c r="O653" s="347"/>
      <c r="P653" s="347"/>
      <c r="Q653" s="347"/>
      <c r="R653" s="347"/>
      <c r="S653" s="347"/>
      <c r="T653" s="347"/>
      <c r="U653" s="347"/>
      <c r="V653" s="347"/>
      <c r="W653" s="347"/>
      <c r="X653" s="416"/>
      <c r="Y653" s="516"/>
      <c r="Z653" s="541"/>
      <c r="AA653" s="564"/>
      <c r="AB653" s="438"/>
      <c r="AC653" s="347"/>
      <c r="AD653" s="416"/>
      <c r="AE653" s="680"/>
      <c r="AF653" s="680"/>
      <c r="AG653" s="347" t="s">
        <v>307</v>
      </c>
      <c r="AH653" s="416"/>
      <c r="AI653" s="728"/>
      <c r="AJ653" s="728"/>
      <c r="AK653" s="728"/>
      <c r="AL653" s="438"/>
      <c r="AM653" s="728"/>
      <c r="AN653" s="728"/>
      <c r="AO653" s="728"/>
      <c r="AP653" s="438"/>
      <c r="AQ653" s="754"/>
      <c r="AR653" s="680"/>
      <c r="AS653" s="347" t="s">
        <v>307</v>
      </c>
      <c r="AT653" s="416"/>
      <c r="AU653" s="680"/>
      <c r="AV653" s="680"/>
      <c r="AW653" s="347" t="s">
        <v>285</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4" t="s">
        <v>47</v>
      </c>
      <c r="Z654" s="511"/>
      <c r="AA654" s="559"/>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92</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54</v>
      </c>
      <c r="Z656" s="131"/>
      <c r="AA656" s="187"/>
      <c r="AB656" s="592" t="s">
        <v>48</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30"/>
      <c r="AY656">
        <f>$AY$652</f>
        <v>0</v>
      </c>
    </row>
    <row r="657" spans="1:51" ht="18.75" hidden="1" customHeight="1">
      <c r="A657" s="38"/>
      <c r="B657" s="107"/>
      <c r="C657" s="143"/>
      <c r="D657" s="107"/>
      <c r="E657" s="195" t="s">
        <v>315</v>
      </c>
      <c r="F657" s="243"/>
      <c r="G657" s="312" t="s">
        <v>312</v>
      </c>
      <c r="H657" s="346"/>
      <c r="I657" s="346"/>
      <c r="J657" s="346"/>
      <c r="K657" s="346"/>
      <c r="L657" s="346"/>
      <c r="M657" s="346"/>
      <c r="N657" s="346"/>
      <c r="O657" s="346"/>
      <c r="P657" s="346"/>
      <c r="Q657" s="346"/>
      <c r="R657" s="346"/>
      <c r="S657" s="346"/>
      <c r="T657" s="346"/>
      <c r="U657" s="346"/>
      <c r="V657" s="346"/>
      <c r="W657" s="346"/>
      <c r="X657" s="415"/>
      <c r="Y657" s="516"/>
      <c r="Z657" s="541"/>
      <c r="AA657" s="564"/>
      <c r="AB657" s="437" t="s">
        <v>41</v>
      </c>
      <c r="AC657" s="346"/>
      <c r="AD657" s="415"/>
      <c r="AE657" s="679" t="s">
        <v>51</v>
      </c>
      <c r="AF657" s="698"/>
      <c r="AG657" s="698"/>
      <c r="AH657" s="714"/>
      <c r="AI657" s="727" t="s">
        <v>378</v>
      </c>
      <c r="AJ657" s="727"/>
      <c r="AK657" s="727"/>
      <c r="AL657" s="437"/>
      <c r="AM657" s="727" t="s">
        <v>53</v>
      </c>
      <c r="AN657" s="727"/>
      <c r="AO657" s="727"/>
      <c r="AP657" s="437"/>
      <c r="AQ657" s="437" t="s">
        <v>306</v>
      </c>
      <c r="AR657" s="346"/>
      <c r="AS657" s="346"/>
      <c r="AT657" s="415"/>
      <c r="AU657" s="696" t="s">
        <v>234</v>
      </c>
      <c r="AV657" s="696"/>
      <c r="AW657" s="696"/>
      <c r="AX657" s="811"/>
      <c r="AY657">
        <f>COUNTA($G$659)</f>
        <v>0</v>
      </c>
    </row>
    <row r="658" spans="1:51" ht="18.75" hidden="1" customHeight="1">
      <c r="A658" s="38"/>
      <c r="B658" s="107"/>
      <c r="C658" s="143"/>
      <c r="D658" s="107"/>
      <c r="E658" s="195"/>
      <c r="F658" s="243"/>
      <c r="G658" s="309"/>
      <c r="H658" s="347"/>
      <c r="I658" s="347"/>
      <c r="J658" s="347"/>
      <c r="K658" s="347"/>
      <c r="L658" s="347"/>
      <c r="M658" s="347"/>
      <c r="N658" s="347"/>
      <c r="O658" s="347"/>
      <c r="P658" s="347"/>
      <c r="Q658" s="347"/>
      <c r="R658" s="347"/>
      <c r="S658" s="347"/>
      <c r="T658" s="347"/>
      <c r="U658" s="347"/>
      <c r="V658" s="347"/>
      <c r="W658" s="347"/>
      <c r="X658" s="416"/>
      <c r="Y658" s="516"/>
      <c r="Z658" s="541"/>
      <c r="AA658" s="564"/>
      <c r="AB658" s="438"/>
      <c r="AC658" s="347"/>
      <c r="AD658" s="416"/>
      <c r="AE658" s="680"/>
      <c r="AF658" s="680"/>
      <c r="AG658" s="347" t="s">
        <v>307</v>
      </c>
      <c r="AH658" s="416"/>
      <c r="AI658" s="728"/>
      <c r="AJ658" s="728"/>
      <c r="AK658" s="728"/>
      <c r="AL658" s="438"/>
      <c r="AM658" s="728"/>
      <c r="AN658" s="728"/>
      <c r="AO658" s="728"/>
      <c r="AP658" s="438"/>
      <c r="AQ658" s="754"/>
      <c r="AR658" s="680"/>
      <c r="AS658" s="347" t="s">
        <v>307</v>
      </c>
      <c r="AT658" s="416"/>
      <c r="AU658" s="680"/>
      <c r="AV658" s="680"/>
      <c r="AW658" s="347" t="s">
        <v>285</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4" t="s">
        <v>47</v>
      </c>
      <c r="Z659" s="511"/>
      <c r="AA659" s="559"/>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92</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54</v>
      </c>
      <c r="Z661" s="131"/>
      <c r="AA661" s="187"/>
      <c r="AB661" s="592" t="s">
        <v>48</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30"/>
      <c r="AY661">
        <f>$AY$657</f>
        <v>0</v>
      </c>
    </row>
    <row r="662" spans="1:51" ht="18.75" hidden="1" customHeight="1">
      <c r="A662" s="38"/>
      <c r="B662" s="107"/>
      <c r="C662" s="143"/>
      <c r="D662" s="107"/>
      <c r="E662" s="195" t="s">
        <v>315</v>
      </c>
      <c r="F662" s="243"/>
      <c r="G662" s="312" t="s">
        <v>312</v>
      </c>
      <c r="H662" s="346"/>
      <c r="I662" s="346"/>
      <c r="J662" s="346"/>
      <c r="K662" s="346"/>
      <c r="L662" s="346"/>
      <c r="M662" s="346"/>
      <c r="N662" s="346"/>
      <c r="O662" s="346"/>
      <c r="P662" s="346"/>
      <c r="Q662" s="346"/>
      <c r="R662" s="346"/>
      <c r="S662" s="346"/>
      <c r="T662" s="346"/>
      <c r="U662" s="346"/>
      <c r="V662" s="346"/>
      <c r="W662" s="346"/>
      <c r="X662" s="415"/>
      <c r="Y662" s="516"/>
      <c r="Z662" s="541"/>
      <c r="AA662" s="564"/>
      <c r="AB662" s="437" t="s">
        <v>41</v>
      </c>
      <c r="AC662" s="346"/>
      <c r="AD662" s="415"/>
      <c r="AE662" s="679" t="s">
        <v>51</v>
      </c>
      <c r="AF662" s="698"/>
      <c r="AG662" s="698"/>
      <c r="AH662" s="714"/>
      <c r="AI662" s="727" t="s">
        <v>378</v>
      </c>
      <c r="AJ662" s="727"/>
      <c r="AK662" s="727"/>
      <c r="AL662" s="437"/>
      <c r="AM662" s="727" t="s">
        <v>53</v>
      </c>
      <c r="AN662" s="727"/>
      <c r="AO662" s="727"/>
      <c r="AP662" s="437"/>
      <c r="AQ662" s="437" t="s">
        <v>306</v>
      </c>
      <c r="AR662" s="346"/>
      <c r="AS662" s="346"/>
      <c r="AT662" s="415"/>
      <c r="AU662" s="696" t="s">
        <v>234</v>
      </c>
      <c r="AV662" s="696"/>
      <c r="AW662" s="696"/>
      <c r="AX662" s="811"/>
      <c r="AY662">
        <f>COUNTA($G$664)</f>
        <v>0</v>
      </c>
    </row>
    <row r="663" spans="1:51" ht="18.75" hidden="1" customHeight="1">
      <c r="A663" s="38"/>
      <c r="B663" s="107"/>
      <c r="C663" s="143"/>
      <c r="D663" s="107"/>
      <c r="E663" s="195"/>
      <c r="F663" s="243"/>
      <c r="G663" s="309"/>
      <c r="H663" s="347"/>
      <c r="I663" s="347"/>
      <c r="J663" s="347"/>
      <c r="K663" s="347"/>
      <c r="L663" s="347"/>
      <c r="M663" s="347"/>
      <c r="N663" s="347"/>
      <c r="O663" s="347"/>
      <c r="P663" s="347"/>
      <c r="Q663" s="347"/>
      <c r="R663" s="347"/>
      <c r="S663" s="347"/>
      <c r="T663" s="347"/>
      <c r="U663" s="347"/>
      <c r="V663" s="347"/>
      <c r="W663" s="347"/>
      <c r="X663" s="416"/>
      <c r="Y663" s="516"/>
      <c r="Z663" s="541"/>
      <c r="AA663" s="564"/>
      <c r="AB663" s="438"/>
      <c r="AC663" s="347"/>
      <c r="AD663" s="416"/>
      <c r="AE663" s="680"/>
      <c r="AF663" s="680"/>
      <c r="AG663" s="347" t="s">
        <v>307</v>
      </c>
      <c r="AH663" s="416"/>
      <c r="AI663" s="728"/>
      <c r="AJ663" s="728"/>
      <c r="AK663" s="728"/>
      <c r="AL663" s="438"/>
      <c r="AM663" s="728"/>
      <c r="AN663" s="728"/>
      <c r="AO663" s="728"/>
      <c r="AP663" s="438"/>
      <c r="AQ663" s="754"/>
      <c r="AR663" s="680"/>
      <c r="AS663" s="347" t="s">
        <v>307</v>
      </c>
      <c r="AT663" s="416"/>
      <c r="AU663" s="680"/>
      <c r="AV663" s="680"/>
      <c r="AW663" s="347" t="s">
        <v>285</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4" t="s">
        <v>47</v>
      </c>
      <c r="Z664" s="511"/>
      <c r="AA664" s="559"/>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92</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54</v>
      </c>
      <c r="Z666" s="131"/>
      <c r="AA666" s="187"/>
      <c r="AB666" s="592" t="s">
        <v>48</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30"/>
      <c r="AY666">
        <f>$AY$662</f>
        <v>0</v>
      </c>
    </row>
    <row r="667" spans="1:51" ht="18.75" hidden="1" customHeight="1">
      <c r="A667" s="38"/>
      <c r="B667" s="107"/>
      <c r="C667" s="143"/>
      <c r="D667" s="107"/>
      <c r="E667" s="195" t="s">
        <v>315</v>
      </c>
      <c r="F667" s="243"/>
      <c r="G667" s="312" t="s">
        <v>312</v>
      </c>
      <c r="H667" s="346"/>
      <c r="I667" s="346"/>
      <c r="J667" s="346"/>
      <c r="K667" s="346"/>
      <c r="L667" s="346"/>
      <c r="M667" s="346"/>
      <c r="N667" s="346"/>
      <c r="O667" s="346"/>
      <c r="P667" s="346"/>
      <c r="Q667" s="346"/>
      <c r="R667" s="346"/>
      <c r="S667" s="346"/>
      <c r="T667" s="346"/>
      <c r="U667" s="346"/>
      <c r="V667" s="346"/>
      <c r="W667" s="346"/>
      <c r="X667" s="415"/>
      <c r="Y667" s="516"/>
      <c r="Z667" s="541"/>
      <c r="AA667" s="564"/>
      <c r="AB667" s="437" t="s">
        <v>41</v>
      </c>
      <c r="AC667" s="346"/>
      <c r="AD667" s="415"/>
      <c r="AE667" s="679" t="s">
        <v>51</v>
      </c>
      <c r="AF667" s="698"/>
      <c r="AG667" s="698"/>
      <c r="AH667" s="714"/>
      <c r="AI667" s="727" t="s">
        <v>378</v>
      </c>
      <c r="AJ667" s="727"/>
      <c r="AK667" s="727"/>
      <c r="AL667" s="437"/>
      <c r="AM667" s="727" t="s">
        <v>53</v>
      </c>
      <c r="AN667" s="727"/>
      <c r="AO667" s="727"/>
      <c r="AP667" s="437"/>
      <c r="AQ667" s="437" t="s">
        <v>306</v>
      </c>
      <c r="AR667" s="346"/>
      <c r="AS667" s="346"/>
      <c r="AT667" s="415"/>
      <c r="AU667" s="696" t="s">
        <v>234</v>
      </c>
      <c r="AV667" s="696"/>
      <c r="AW667" s="696"/>
      <c r="AX667" s="811"/>
      <c r="AY667">
        <f>COUNTA($G$669)</f>
        <v>0</v>
      </c>
    </row>
    <row r="668" spans="1:51" ht="18.75" hidden="1" customHeight="1">
      <c r="A668" s="38"/>
      <c r="B668" s="107"/>
      <c r="C668" s="143"/>
      <c r="D668" s="107"/>
      <c r="E668" s="195"/>
      <c r="F668" s="243"/>
      <c r="G668" s="309"/>
      <c r="H668" s="347"/>
      <c r="I668" s="347"/>
      <c r="J668" s="347"/>
      <c r="K668" s="347"/>
      <c r="L668" s="347"/>
      <c r="M668" s="347"/>
      <c r="N668" s="347"/>
      <c r="O668" s="347"/>
      <c r="P668" s="347"/>
      <c r="Q668" s="347"/>
      <c r="R668" s="347"/>
      <c r="S668" s="347"/>
      <c r="T668" s="347"/>
      <c r="U668" s="347"/>
      <c r="V668" s="347"/>
      <c r="W668" s="347"/>
      <c r="X668" s="416"/>
      <c r="Y668" s="516"/>
      <c r="Z668" s="541"/>
      <c r="AA668" s="564"/>
      <c r="AB668" s="438"/>
      <c r="AC668" s="347"/>
      <c r="AD668" s="416"/>
      <c r="AE668" s="680"/>
      <c r="AF668" s="680"/>
      <c r="AG668" s="347" t="s">
        <v>307</v>
      </c>
      <c r="AH668" s="416"/>
      <c r="AI668" s="728"/>
      <c r="AJ668" s="728"/>
      <c r="AK668" s="728"/>
      <c r="AL668" s="438"/>
      <c r="AM668" s="728"/>
      <c r="AN668" s="728"/>
      <c r="AO668" s="728"/>
      <c r="AP668" s="438"/>
      <c r="AQ668" s="754"/>
      <c r="AR668" s="680"/>
      <c r="AS668" s="347" t="s">
        <v>307</v>
      </c>
      <c r="AT668" s="416"/>
      <c r="AU668" s="680"/>
      <c r="AV668" s="680"/>
      <c r="AW668" s="347" t="s">
        <v>285</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4" t="s">
        <v>47</v>
      </c>
      <c r="Z669" s="511"/>
      <c r="AA669" s="559"/>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92</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54</v>
      </c>
      <c r="Z671" s="131"/>
      <c r="AA671" s="187"/>
      <c r="AB671" s="592" t="s">
        <v>48</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30"/>
      <c r="AY671">
        <f>$AY$667</f>
        <v>0</v>
      </c>
    </row>
    <row r="672" spans="1:51" ht="18.75" hidden="1" customHeight="1">
      <c r="A672" s="38"/>
      <c r="B672" s="107"/>
      <c r="C672" s="143"/>
      <c r="D672" s="107"/>
      <c r="E672" s="195" t="s">
        <v>316</v>
      </c>
      <c r="F672" s="243"/>
      <c r="G672" s="312" t="s">
        <v>314</v>
      </c>
      <c r="H672" s="346"/>
      <c r="I672" s="346"/>
      <c r="J672" s="346"/>
      <c r="K672" s="346"/>
      <c r="L672" s="346"/>
      <c r="M672" s="346"/>
      <c r="N672" s="346"/>
      <c r="O672" s="346"/>
      <c r="P672" s="346"/>
      <c r="Q672" s="346"/>
      <c r="R672" s="346"/>
      <c r="S672" s="346"/>
      <c r="T672" s="346"/>
      <c r="U672" s="346"/>
      <c r="V672" s="346"/>
      <c r="W672" s="346"/>
      <c r="X672" s="415"/>
      <c r="Y672" s="516"/>
      <c r="Z672" s="541"/>
      <c r="AA672" s="564"/>
      <c r="AB672" s="437" t="s">
        <v>41</v>
      </c>
      <c r="AC672" s="346"/>
      <c r="AD672" s="415"/>
      <c r="AE672" s="679" t="s">
        <v>51</v>
      </c>
      <c r="AF672" s="698"/>
      <c r="AG672" s="698"/>
      <c r="AH672" s="714"/>
      <c r="AI672" s="727" t="s">
        <v>378</v>
      </c>
      <c r="AJ672" s="727"/>
      <c r="AK672" s="727"/>
      <c r="AL672" s="437"/>
      <c r="AM672" s="727" t="s">
        <v>53</v>
      </c>
      <c r="AN672" s="727"/>
      <c r="AO672" s="727"/>
      <c r="AP672" s="437"/>
      <c r="AQ672" s="437" t="s">
        <v>306</v>
      </c>
      <c r="AR672" s="346"/>
      <c r="AS672" s="346"/>
      <c r="AT672" s="415"/>
      <c r="AU672" s="696" t="s">
        <v>234</v>
      </c>
      <c r="AV672" s="696"/>
      <c r="AW672" s="696"/>
      <c r="AX672" s="811"/>
      <c r="AY672">
        <f>COUNTA($G$674)</f>
        <v>0</v>
      </c>
    </row>
    <row r="673" spans="1:51" ht="18.75" hidden="1" customHeight="1">
      <c r="A673" s="38"/>
      <c r="B673" s="107"/>
      <c r="C673" s="143"/>
      <c r="D673" s="107"/>
      <c r="E673" s="195"/>
      <c r="F673" s="243"/>
      <c r="G673" s="309"/>
      <c r="H673" s="347"/>
      <c r="I673" s="347"/>
      <c r="J673" s="347"/>
      <c r="K673" s="347"/>
      <c r="L673" s="347"/>
      <c r="M673" s="347"/>
      <c r="N673" s="347"/>
      <c r="O673" s="347"/>
      <c r="P673" s="347"/>
      <c r="Q673" s="347"/>
      <c r="R673" s="347"/>
      <c r="S673" s="347"/>
      <c r="T673" s="347"/>
      <c r="U673" s="347"/>
      <c r="V673" s="347"/>
      <c r="W673" s="347"/>
      <c r="X673" s="416"/>
      <c r="Y673" s="516"/>
      <c r="Z673" s="541"/>
      <c r="AA673" s="564"/>
      <c r="AB673" s="438"/>
      <c r="AC673" s="347"/>
      <c r="AD673" s="416"/>
      <c r="AE673" s="680"/>
      <c r="AF673" s="680"/>
      <c r="AG673" s="347" t="s">
        <v>307</v>
      </c>
      <c r="AH673" s="416"/>
      <c r="AI673" s="728"/>
      <c r="AJ673" s="728"/>
      <c r="AK673" s="728"/>
      <c r="AL673" s="438"/>
      <c r="AM673" s="728"/>
      <c r="AN673" s="728"/>
      <c r="AO673" s="728"/>
      <c r="AP673" s="438"/>
      <c r="AQ673" s="754"/>
      <c r="AR673" s="680"/>
      <c r="AS673" s="347" t="s">
        <v>307</v>
      </c>
      <c r="AT673" s="416"/>
      <c r="AU673" s="680"/>
      <c r="AV673" s="680"/>
      <c r="AW673" s="347" t="s">
        <v>285</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4" t="s">
        <v>47</v>
      </c>
      <c r="Z674" s="511"/>
      <c r="AA674" s="559"/>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92</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54</v>
      </c>
      <c r="Z676" s="131"/>
      <c r="AA676" s="187"/>
      <c r="AB676" s="592" t="s">
        <v>48</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30"/>
      <c r="AY676">
        <f>$AY$672</f>
        <v>0</v>
      </c>
    </row>
    <row r="677" spans="1:51" ht="18.75" hidden="1" customHeight="1">
      <c r="A677" s="38"/>
      <c r="B677" s="107"/>
      <c r="C677" s="143"/>
      <c r="D677" s="107"/>
      <c r="E677" s="195" t="s">
        <v>316</v>
      </c>
      <c r="F677" s="243"/>
      <c r="G677" s="312" t="s">
        <v>314</v>
      </c>
      <c r="H677" s="346"/>
      <c r="I677" s="346"/>
      <c r="J677" s="346"/>
      <c r="K677" s="346"/>
      <c r="L677" s="346"/>
      <c r="M677" s="346"/>
      <c r="N677" s="346"/>
      <c r="O677" s="346"/>
      <c r="P677" s="346"/>
      <c r="Q677" s="346"/>
      <c r="R677" s="346"/>
      <c r="S677" s="346"/>
      <c r="T677" s="346"/>
      <c r="U677" s="346"/>
      <c r="V677" s="346"/>
      <c r="W677" s="346"/>
      <c r="X677" s="415"/>
      <c r="Y677" s="516"/>
      <c r="Z677" s="541"/>
      <c r="AA677" s="564"/>
      <c r="AB677" s="437" t="s">
        <v>41</v>
      </c>
      <c r="AC677" s="346"/>
      <c r="AD677" s="415"/>
      <c r="AE677" s="679" t="s">
        <v>51</v>
      </c>
      <c r="AF677" s="698"/>
      <c r="AG677" s="698"/>
      <c r="AH677" s="714"/>
      <c r="AI677" s="727" t="s">
        <v>378</v>
      </c>
      <c r="AJ677" s="727"/>
      <c r="AK677" s="727"/>
      <c r="AL677" s="437"/>
      <c r="AM677" s="727" t="s">
        <v>53</v>
      </c>
      <c r="AN677" s="727"/>
      <c r="AO677" s="727"/>
      <c r="AP677" s="437"/>
      <c r="AQ677" s="437" t="s">
        <v>306</v>
      </c>
      <c r="AR677" s="346"/>
      <c r="AS677" s="346"/>
      <c r="AT677" s="415"/>
      <c r="AU677" s="696" t="s">
        <v>234</v>
      </c>
      <c r="AV677" s="696"/>
      <c r="AW677" s="696"/>
      <c r="AX677" s="811"/>
      <c r="AY677">
        <f>COUNTA($G$679)</f>
        <v>0</v>
      </c>
    </row>
    <row r="678" spans="1:51" ht="18.75" hidden="1" customHeight="1">
      <c r="A678" s="38"/>
      <c r="B678" s="107"/>
      <c r="C678" s="143"/>
      <c r="D678" s="107"/>
      <c r="E678" s="195"/>
      <c r="F678" s="243"/>
      <c r="G678" s="309"/>
      <c r="H678" s="347"/>
      <c r="I678" s="347"/>
      <c r="J678" s="347"/>
      <c r="K678" s="347"/>
      <c r="L678" s="347"/>
      <c r="M678" s="347"/>
      <c r="N678" s="347"/>
      <c r="O678" s="347"/>
      <c r="P678" s="347"/>
      <c r="Q678" s="347"/>
      <c r="R678" s="347"/>
      <c r="S678" s="347"/>
      <c r="T678" s="347"/>
      <c r="U678" s="347"/>
      <c r="V678" s="347"/>
      <c r="W678" s="347"/>
      <c r="X678" s="416"/>
      <c r="Y678" s="516"/>
      <c r="Z678" s="541"/>
      <c r="AA678" s="564"/>
      <c r="AB678" s="438"/>
      <c r="AC678" s="347"/>
      <c r="AD678" s="416"/>
      <c r="AE678" s="680"/>
      <c r="AF678" s="680"/>
      <c r="AG678" s="347" t="s">
        <v>307</v>
      </c>
      <c r="AH678" s="416"/>
      <c r="AI678" s="728"/>
      <c r="AJ678" s="728"/>
      <c r="AK678" s="728"/>
      <c r="AL678" s="438"/>
      <c r="AM678" s="728"/>
      <c r="AN678" s="728"/>
      <c r="AO678" s="728"/>
      <c r="AP678" s="438"/>
      <c r="AQ678" s="754"/>
      <c r="AR678" s="680"/>
      <c r="AS678" s="347" t="s">
        <v>307</v>
      </c>
      <c r="AT678" s="416"/>
      <c r="AU678" s="680"/>
      <c r="AV678" s="680"/>
      <c r="AW678" s="347" t="s">
        <v>285</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4" t="s">
        <v>47</v>
      </c>
      <c r="Z679" s="511"/>
      <c r="AA679" s="559"/>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92</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54</v>
      </c>
      <c r="Z681" s="131"/>
      <c r="AA681" s="187"/>
      <c r="AB681" s="592" t="s">
        <v>48</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30"/>
      <c r="AY681">
        <f>$AY$677</f>
        <v>0</v>
      </c>
    </row>
    <row r="682" spans="1:51" ht="18.75" hidden="1" customHeight="1">
      <c r="A682" s="38"/>
      <c r="B682" s="107"/>
      <c r="C682" s="143"/>
      <c r="D682" s="107"/>
      <c r="E682" s="195" t="s">
        <v>316</v>
      </c>
      <c r="F682" s="243"/>
      <c r="G682" s="312" t="s">
        <v>314</v>
      </c>
      <c r="H682" s="346"/>
      <c r="I682" s="346"/>
      <c r="J682" s="346"/>
      <c r="K682" s="346"/>
      <c r="L682" s="346"/>
      <c r="M682" s="346"/>
      <c r="N682" s="346"/>
      <c r="O682" s="346"/>
      <c r="P682" s="346"/>
      <c r="Q682" s="346"/>
      <c r="R682" s="346"/>
      <c r="S682" s="346"/>
      <c r="T682" s="346"/>
      <c r="U682" s="346"/>
      <c r="V682" s="346"/>
      <c r="W682" s="346"/>
      <c r="X682" s="415"/>
      <c r="Y682" s="516"/>
      <c r="Z682" s="541"/>
      <c r="AA682" s="564"/>
      <c r="AB682" s="437" t="s">
        <v>41</v>
      </c>
      <c r="AC682" s="346"/>
      <c r="AD682" s="415"/>
      <c r="AE682" s="679" t="s">
        <v>51</v>
      </c>
      <c r="AF682" s="698"/>
      <c r="AG682" s="698"/>
      <c r="AH682" s="714"/>
      <c r="AI682" s="727" t="s">
        <v>378</v>
      </c>
      <c r="AJ682" s="727"/>
      <c r="AK682" s="727"/>
      <c r="AL682" s="437"/>
      <c r="AM682" s="727" t="s">
        <v>53</v>
      </c>
      <c r="AN682" s="727"/>
      <c r="AO682" s="727"/>
      <c r="AP682" s="437"/>
      <c r="AQ682" s="437" t="s">
        <v>306</v>
      </c>
      <c r="AR682" s="346"/>
      <c r="AS682" s="346"/>
      <c r="AT682" s="415"/>
      <c r="AU682" s="696" t="s">
        <v>234</v>
      </c>
      <c r="AV682" s="696"/>
      <c r="AW682" s="696"/>
      <c r="AX682" s="811"/>
      <c r="AY682">
        <f>COUNTA($G$684)</f>
        <v>0</v>
      </c>
    </row>
    <row r="683" spans="1:51" ht="18.75" hidden="1" customHeight="1">
      <c r="A683" s="38"/>
      <c r="B683" s="107"/>
      <c r="C683" s="143"/>
      <c r="D683" s="107"/>
      <c r="E683" s="195"/>
      <c r="F683" s="243"/>
      <c r="G683" s="309"/>
      <c r="H683" s="347"/>
      <c r="I683" s="347"/>
      <c r="J683" s="347"/>
      <c r="K683" s="347"/>
      <c r="L683" s="347"/>
      <c r="M683" s="347"/>
      <c r="N683" s="347"/>
      <c r="O683" s="347"/>
      <c r="P683" s="347"/>
      <c r="Q683" s="347"/>
      <c r="R683" s="347"/>
      <c r="S683" s="347"/>
      <c r="T683" s="347"/>
      <c r="U683" s="347"/>
      <c r="V683" s="347"/>
      <c r="W683" s="347"/>
      <c r="X683" s="416"/>
      <c r="Y683" s="516"/>
      <c r="Z683" s="541"/>
      <c r="AA683" s="564"/>
      <c r="AB683" s="438"/>
      <c r="AC683" s="347"/>
      <c r="AD683" s="416"/>
      <c r="AE683" s="680"/>
      <c r="AF683" s="680"/>
      <c r="AG683" s="347" t="s">
        <v>307</v>
      </c>
      <c r="AH683" s="416"/>
      <c r="AI683" s="728"/>
      <c r="AJ683" s="728"/>
      <c r="AK683" s="728"/>
      <c r="AL683" s="438"/>
      <c r="AM683" s="728"/>
      <c r="AN683" s="728"/>
      <c r="AO683" s="728"/>
      <c r="AP683" s="438"/>
      <c r="AQ683" s="754"/>
      <c r="AR683" s="680"/>
      <c r="AS683" s="347" t="s">
        <v>307</v>
      </c>
      <c r="AT683" s="416"/>
      <c r="AU683" s="680"/>
      <c r="AV683" s="680"/>
      <c r="AW683" s="347" t="s">
        <v>285</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4" t="s">
        <v>47</v>
      </c>
      <c r="Z684" s="511"/>
      <c r="AA684" s="559"/>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92</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54</v>
      </c>
      <c r="Z686" s="131"/>
      <c r="AA686" s="187"/>
      <c r="AB686" s="592" t="s">
        <v>48</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30"/>
      <c r="AY686">
        <f>$AY$682</f>
        <v>0</v>
      </c>
    </row>
    <row r="687" spans="1:51" ht="18.75" hidden="1" customHeight="1">
      <c r="A687" s="38"/>
      <c r="B687" s="107"/>
      <c r="C687" s="143"/>
      <c r="D687" s="107"/>
      <c r="E687" s="195" t="s">
        <v>316</v>
      </c>
      <c r="F687" s="243"/>
      <c r="G687" s="312" t="s">
        <v>314</v>
      </c>
      <c r="H687" s="346"/>
      <c r="I687" s="346"/>
      <c r="J687" s="346"/>
      <c r="K687" s="346"/>
      <c r="L687" s="346"/>
      <c r="M687" s="346"/>
      <c r="N687" s="346"/>
      <c r="O687" s="346"/>
      <c r="P687" s="346"/>
      <c r="Q687" s="346"/>
      <c r="R687" s="346"/>
      <c r="S687" s="346"/>
      <c r="T687" s="346"/>
      <c r="U687" s="346"/>
      <c r="V687" s="346"/>
      <c r="W687" s="346"/>
      <c r="X687" s="415"/>
      <c r="Y687" s="516"/>
      <c r="Z687" s="541"/>
      <c r="AA687" s="564"/>
      <c r="AB687" s="437" t="s">
        <v>41</v>
      </c>
      <c r="AC687" s="346"/>
      <c r="AD687" s="415"/>
      <c r="AE687" s="679" t="s">
        <v>51</v>
      </c>
      <c r="AF687" s="698"/>
      <c r="AG687" s="698"/>
      <c r="AH687" s="714"/>
      <c r="AI687" s="727" t="s">
        <v>378</v>
      </c>
      <c r="AJ687" s="727"/>
      <c r="AK687" s="727"/>
      <c r="AL687" s="437"/>
      <c r="AM687" s="727" t="s">
        <v>53</v>
      </c>
      <c r="AN687" s="727"/>
      <c r="AO687" s="727"/>
      <c r="AP687" s="437"/>
      <c r="AQ687" s="437" t="s">
        <v>306</v>
      </c>
      <c r="AR687" s="346"/>
      <c r="AS687" s="346"/>
      <c r="AT687" s="415"/>
      <c r="AU687" s="696" t="s">
        <v>234</v>
      </c>
      <c r="AV687" s="696"/>
      <c r="AW687" s="696"/>
      <c r="AX687" s="811"/>
      <c r="AY687">
        <f>COUNTA($G$689)</f>
        <v>0</v>
      </c>
    </row>
    <row r="688" spans="1:51" ht="18.75" hidden="1" customHeight="1">
      <c r="A688" s="38"/>
      <c r="B688" s="107"/>
      <c r="C688" s="143"/>
      <c r="D688" s="107"/>
      <c r="E688" s="195"/>
      <c r="F688" s="243"/>
      <c r="G688" s="309"/>
      <c r="H688" s="347"/>
      <c r="I688" s="347"/>
      <c r="J688" s="347"/>
      <c r="K688" s="347"/>
      <c r="L688" s="347"/>
      <c r="M688" s="347"/>
      <c r="N688" s="347"/>
      <c r="O688" s="347"/>
      <c r="P688" s="347"/>
      <c r="Q688" s="347"/>
      <c r="R688" s="347"/>
      <c r="S688" s="347"/>
      <c r="T688" s="347"/>
      <c r="U688" s="347"/>
      <c r="V688" s="347"/>
      <c r="W688" s="347"/>
      <c r="X688" s="416"/>
      <c r="Y688" s="516"/>
      <c r="Z688" s="541"/>
      <c r="AA688" s="564"/>
      <c r="AB688" s="438"/>
      <c r="AC688" s="347"/>
      <c r="AD688" s="416"/>
      <c r="AE688" s="680"/>
      <c r="AF688" s="680"/>
      <c r="AG688" s="347" t="s">
        <v>307</v>
      </c>
      <c r="AH688" s="416"/>
      <c r="AI688" s="728"/>
      <c r="AJ688" s="728"/>
      <c r="AK688" s="728"/>
      <c r="AL688" s="438"/>
      <c r="AM688" s="728"/>
      <c r="AN688" s="728"/>
      <c r="AO688" s="728"/>
      <c r="AP688" s="438"/>
      <c r="AQ688" s="754"/>
      <c r="AR688" s="680"/>
      <c r="AS688" s="347" t="s">
        <v>307</v>
      </c>
      <c r="AT688" s="416"/>
      <c r="AU688" s="680"/>
      <c r="AV688" s="680"/>
      <c r="AW688" s="347" t="s">
        <v>285</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4" t="s">
        <v>47</v>
      </c>
      <c r="Z689" s="511"/>
      <c r="AA689" s="559"/>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92</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54</v>
      </c>
      <c r="Z691" s="131"/>
      <c r="AA691" s="187"/>
      <c r="AB691" s="592" t="s">
        <v>48</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30"/>
      <c r="AY691">
        <f>$AY$687</f>
        <v>0</v>
      </c>
    </row>
    <row r="692" spans="1:51" ht="18.75" hidden="1" customHeight="1">
      <c r="A692" s="38"/>
      <c r="B692" s="107"/>
      <c r="C692" s="143"/>
      <c r="D692" s="107"/>
      <c r="E692" s="195" t="s">
        <v>316</v>
      </c>
      <c r="F692" s="243"/>
      <c r="G692" s="312" t="s">
        <v>314</v>
      </c>
      <c r="H692" s="346"/>
      <c r="I692" s="346"/>
      <c r="J692" s="346"/>
      <c r="K692" s="346"/>
      <c r="L692" s="346"/>
      <c r="M692" s="346"/>
      <c r="N692" s="346"/>
      <c r="O692" s="346"/>
      <c r="P692" s="346"/>
      <c r="Q692" s="346"/>
      <c r="R692" s="346"/>
      <c r="S692" s="346"/>
      <c r="T692" s="346"/>
      <c r="U692" s="346"/>
      <c r="V692" s="346"/>
      <c r="W692" s="346"/>
      <c r="X692" s="415"/>
      <c r="Y692" s="516"/>
      <c r="Z692" s="541"/>
      <c r="AA692" s="564"/>
      <c r="AB692" s="437" t="s">
        <v>41</v>
      </c>
      <c r="AC692" s="346"/>
      <c r="AD692" s="415"/>
      <c r="AE692" s="679" t="s">
        <v>51</v>
      </c>
      <c r="AF692" s="698"/>
      <c r="AG692" s="698"/>
      <c r="AH692" s="714"/>
      <c r="AI692" s="727" t="s">
        <v>378</v>
      </c>
      <c r="AJ692" s="727"/>
      <c r="AK692" s="727"/>
      <c r="AL692" s="437"/>
      <c r="AM692" s="727" t="s">
        <v>53</v>
      </c>
      <c r="AN692" s="727"/>
      <c r="AO692" s="727"/>
      <c r="AP692" s="437"/>
      <c r="AQ692" s="437" t="s">
        <v>306</v>
      </c>
      <c r="AR692" s="346"/>
      <c r="AS692" s="346"/>
      <c r="AT692" s="415"/>
      <c r="AU692" s="696" t="s">
        <v>234</v>
      </c>
      <c r="AV692" s="696"/>
      <c r="AW692" s="696"/>
      <c r="AX692" s="811"/>
      <c r="AY692">
        <f>COUNTA($G$694)</f>
        <v>0</v>
      </c>
    </row>
    <row r="693" spans="1:51" ht="18.75" hidden="1" customHeight="1">
      <c r="A693" s="38"/>
      <c r="B693" s="107"/>
      <c r="C693" s="143"/>
      <c r="D693" s="107"/>
      <c r="E693" s="195"/>
      <c r="F693" s="243"/>
      <c r="G693" s="309"/>
      <c r="H693" s="347"/>
      <c r="I693" s="347"/>
      <c r="J693" s="347"/>
      <c r="K693" s="347"/>
      <c r="L693" s="347"/>
      <c r="M693" s="347"/>
      <c r="N693" s="347"/>
      <c r="O693" s="347"/>
      <c r="P693" s="347"/>
      <c r="Q693" s="347"/>
      <c r="R693" s="347"/>
      <c r="S693" s="347"/>
      <c r="T693" s="347"/>
      <c r="U693" s="347"/>
      <c r="V693" s="347"/>
      <c r="W693" s="347"/>
      <c r="X693" s="416"/>
      <c r="Y693" s="516"/>
      <c r="Z693" s="541"/>
      <c r="AA693" s="564"/>
      <c r="AB693" s="438"/>
      <c r="AC693" s="347"/>
      <c r="AD693" s="416"/>
      <c r="AE693" s="680"/>
      <c r="AF693" s="680"/>
      <c r="AG693" s="347" t="s">
        <v>307</v>
      </c>
      <c r="AH693" s="416"/>
      <c r="AI693" s="728"/>
      <c r="AJ693" s="728"/>
      <c r="AK693" s="728"/>
      <c r="AL693" s="438"/>
      <c r="AM693" s="728"/>
      <c r="AN693" s="728"/>
      <c r="AO693" s="728"/>
      <c r="AP693" s="438"/>
      <c r="AQ693" s="754"/>
      <c r="AR693" s="680"/>
      <c r="AS693" s="347" t="s">
        <v>307</v>
      </c>
      <c r="AT693" s="416"/>
      <c r="AU693" s="680"/>
      <c r="AV693" s="680"/>
      <c r="AW693" s="347" t="s">
        <v>285</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4" t="s">
        <v>47</v>
      </c>
      <c r="Z694" s="511"/>
      <c r="AA694" s="559"/>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92</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54</v>
      </c>
      <c r="Z696" s="131"/>
      <c r="AA696" s="187"/>
      <c r="AB696" s="592" t="s">
        <v>48</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30"/>
      <c r="AY696">
        <f>$AY$692</f>
        <v>0</v>
      </c>
    </row>
    <row r="697" spans="1:51" ht="23.85" customHeight="1">
      <c r="A697" s="38"/>
      <c r="B697" s="107"/>
      <c r="C697" s="143"/>
      <c r="D697" s="107"/>
      <c r="E697" s="190" t="s">
        <v>139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1</v>
      </c>
    </row>
    <row r="698" spans="1:51" ht="24.75" customHeight="1">
      <c r="A698" s="38"/>
      <c r="B698" s="107"/>
      <c r="C698" s="143"/>
      <c r="D698" s="107"/>
      <c r="E698" s="191" t="s">
        <v>442</v>
      </c>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1</v>
      </c>
    </row>
    <row r="699" spans="1:51" ht="24.75"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1</v>
      </c>
    </row>
    <row r="700" spans="1:51" ht="27" customHeight="1">
      <c r="A700" s="40" t="s">
        <v>116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3"/>
    </row>
    <row r="701" spans="1:51" ht="27" customHeight="1">
      <c r="A701" s="41"/>
      <c r="B701" s="110"/>
      <c r="C701" s="147" t="s">
        <v>79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67</v>
      </c>
      <c r="AE701" s="170"/>
      <c r="AF701" s="170"/>
      <c r="AG701" s="705" t="s">
        <v>56</v>
      </c>
      <c r="AH701" s="170"/>
      <c r="AI701" s="170"/>
      <c r="AJ701" s="170"/>
      <c r="AK701" s="170"/>
      <c r="AL701" s="170"/>
      <c r="AM701" s="170"/>
      <c r="AN701" s="170"/>
      <c r="AO701" s="170"/>
      <c r="AP701" s="170"/>
      <c r="AQ701" s="170"/>
      <c r="AR701" s="170"/>
      <c r="AS701" s="170"/>
      <c r="AT701" s="170"/>
      <c r="AU701" s="170"/>
      <c r="AV701" s="170"/>
      <c r="AW701" s="170"/>
      <c r="AX701" s="844"/>
    </row>
    <row r="702" spans="1:51" ht="27"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634</v>
      </c>
      <c r="AE702" s="681"/>
      <c r="AF702" s="681"/>
      <c r="AG702" s="706" t="s">
        <v>645</v>
      </c>
      <c r="AH702" s="716"/>
      <c r="AI702" s="716"/>
      <c r="AJ702" s="716"/>
      <c r="AK702" s="716"/>
      <c r="AL702" s="716"/>
      <c r="AM702" s="716"/>
      <c r="AN702" s="716"/>
      <c r="AO702" s="716"/>
      <c r="AP702" s="716"/>
      <c r="AQ702" s="716"/>
      <c r="AR702" s="716"/>
      <c r="AS702" s="716"/>
      <c r="AT702" s="716"/>
      <c r="AU702" s="716"/>
      <c r="AV702" s="716"/>
      <c r="AW702" s="716"/>
      <c r="AX702" s="845"/>
    </row>
    <row r="703" spans="1:51" ht="82.5" customHeight="1">
      <c r="A703" s="43"/>
      <c r="B703" s="112"/>
      <c r="C703" s="149" t="s">
        <v>97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634</v>
      </c>
      <c r="AE703" s="682"/>
      <c r="AF703" s="682"/>
      <c r="AG703" s="707" t="s">
        <v>604</v>
      </c>
      <c r="AH703" s="717"/>
      <c r="AI703" s="717"/>
      <c r="AJ703" s="717"/>
      <c r="AK703" s="717"/>
      <c r="AL703" s="717"/>
      <c r="AM703" s="717"/>
      <c r="AN703" s="717"/>
      <c r="AO703" s="717"/>
      <c r="AP703" s="717"/>
      <c r="AQ703" s="717"/>
      <c r="AR703" s="717"/>
      <c r="AS703" s="717"/>
      <c r="AT703" s="717"/>
      <c r="AU703" s="717"/>
      <c r="AV703" s="717"/>
      <c r="AW703" s="717"/>
      <c r="AX703" s="846"/>
    </row>
    <row r="704" spans="1:51" ht="63" customHeight="1">
      <c r="A704" s="44"/>
      <c r="B704" s="113"/>
      <c r="C704" s="150" t="s">
        <v>244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634</v>
      </c>
      <c r="AE704" s="683"/>
      <c r="AF704" s="683"/>
      <c r="AG704" s="192" t="s">
        <v>360</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100</v>
      </c>
      <c r="B705" s="114"/>
      <c r="C705" s="151" t="s">
        <v>106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493</v>
      </c>
      <c r="AE705" s="684"/>
      <c r="AF705" s="684"/>
      <c r="AG705" s="191" t="s">
        <v>442</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129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545</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385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545</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493</v>
      </c>
      <c r="AE708" s="686"/>
      <c r="AF708" s="686"/>
      <c r="AG708" s="708"/>
      <c r="AH708" s="718"/>
      <c r="AI708" s="718"/>
      <c r="AJ708" s="718"/>
      <c r="AK708" s="718"/>
      <c r="AL708" s="718"/>
      <c r="AM708" s="718"/>
      <c r="AN708" s="718"/>
      <c r="AO708" s="718"/>
      <c r="AP708" s="718"/>
      <c r="AQ708" s="718"/>
      <c r="AR708" s="718"/>
      <c r="AS708" s="718"/>
      <c r="AT708" s="718"/>
      <c r="AU708" s="718"/>
      <c r="AV708" s="718"/>
      <c r="AW708" s="718"/>
      <c r="AX708" s="847"/>
    </row>
    <row r="709" spans="1:50" ht="26.25" customHeight="1">
      <c r="A709" s="46"/>
      <c r="B709" s="116"/>
      <c r="C709" s="155" t="s">
        <v>207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493</v>
      </c>
      <c r="AE709" s="682"/>
      <c r="AF709" s="682"/>
      <c r="AG709" s="707"/>
      <c r="AH709" s="717"/>
      <c r="AI709" s="717"/>
      <c r="AJ709" s="717"/>
      <c r="AK709" s="717"/>
      <c r="AL709" s="717"/>
      <c r="AM709" s="717"/>
      <c r="AN709" s="717"/>
      <c r="AO709" s="717"/>
      <c r="AP709" s="717"/>
      <c r="AQ709" s="717"/>
      <c r="AR709" s="717"/>
      <c r="AS709" s="717"/>
      <c r="AT709" s="717"/>
      <c r="AU709" s="717"/>
      <c r="AV709" s="717"/>
      <c r="AW709" s="717"/>
      <c r="AX709" s="846"/>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493</v>
      </c>
      <c r="AE710" s="682"/>
      <c r="AF710" s="682"/>
      <c r="AG710" s="707"/>
      <c r="AH710" s="717"/>
      <c r="AI710" s="717"/>
      <c r="AJ710" s="717"/>
      <c r="AK710" s="717"/>
      <c r="AL710" s="717"/>
      <c r="AM710" s="717"/>
      <c r="AN710" s="717"/>
      <c r="AO710" s="717"/>
      <c r="AP710" s="717"/>
      <c r="AQ710" s="717"/>
      <c r="AR710" s="717"/>
      <c r="AS710" s="717"/>
      <c r="AT710" s="717"/>
      <c r="AU710" s="717"/>
      <c r="AV710" s="717"/>
      <c r="AW710" s="717"/>
      <c r="AX710" s="846"/>
    </row>
    <row r="711" spans="1:50" ht="26.25" customHeight="1">
      <c r="A711" s="46"/>
      <c r="B711" s="116"/>
      <c r="C711" s="155" t="s">
        <v>94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493</v>
      </c>
      <c r="AE711" s="682"/>
      <c r="AF711" s="682"/>
      <c r="AG711" s="707"/>
      <c r="AH711" s="717"/>
      <c r="AI711" s="717"/>
      <c r="AJ711" s="717"/>
      <c r="AK711" s="717"/>
      <c r="AL711" s="717"/>
      <c r="AM711" s="717"/>
      <c r="AN711" s="717"/>
      <c r="AO711" s="717"/>
      <c r="AP711" s="717"/>
      <c r="AQ711" s="717"/>
      <c r="AR711" s="717"/>
      <c r="AS711" s="717"/>
      <c r="AT711" s="717"/>
      <c r="AU711" s="717"/>
      <c r="AV711" s="717"/>
      <c r="AW711" s="717"/>
      <c r="AX711" s="846"/>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493</v>
      </c>
      <c r="AE712" s="683"/>
      <c r="AF712" s="683"/>
      <c r="AG712" s="709"/>
      <c r="AH712" s="719"/>
      <c r="AI712" s="719"/>
      <c r="AJ712" s="719"/>
      <c r="AK712" s="719"/>
      <c r="AL712" s="719"/>
      <c r="AM712" s="719"/>
      <c r="AN712" s="719"/>
      <c r="AO712" s="719"/>
      <c r="AP712" s="719"/>
      <c r="AQ712" s="719"/>
      <c r="AR712" s="719"/>
      <c r="AS712" s="719"/>
      <c r="AT712" s="719"/>
      <c r="AU712" s="719"/>
      <c r="AV712" s="719"/>
      <c r="AW712" s="719"/>
      <c r="AX712" s="848"/>
    </row>
    <row r="713" spans="1:50" ht="39.950000000000003"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634</v>
      </c>
      <c r="AE713" s="682"/>
      <c r="AF713" s="699"/>
      <c r="AG713" s="707" t="s">
        <v>646</v>
      </c>
      <c r="AH713" s="717"/>
      <c r="AI713" s="717"/>
      <c r="AJ713" s="717"/>
      <c r="AK713" s="717"/>
      <c r="AL713" s="717"/>
      <c r="AM713" s="717"/>
      <c r="AN713" s="717"/>
      <c r="AO713" s="717"/>
      <c r="AP713" s="717"/>
      <c r="AQ713" s="717"/>
      <c r="AR713" s="717"/>
      <c r="AS713" s="717"/>
      <c r="AT713" s="717"/>
      <c r="AU713" s="717"/>
      <c r="AV713" s="717"/>
      <c r="AW713" s="717"/>
      <c r="AX713" s="846"/>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493</v>
      </c>
      <c r="AE714" s="687"/>
      <c r="AF714" s="700"/>
      <c r="AG714" s="710"/>
      <c r="AH714" s="720"/>
      <c r="AI714" s="720"/>
      <c r="AJ714" s="720"/>
      <c r="AK714" s="720"/>
      <c r="AL714" s="720"/>
      <c r="AM714" s="720"/>
      <c r="AN714" s="720"/>
      <c r="AO714" s="720"/>
      <c r="AP714" s="720"/>
      <c r="AQ714" s="720"/>
      <c r="AR714" s="720"/>
      <c r="AS714" s="720"/>
      <c r="AT714" s="720"/>
      <c r="AU714" s="720"/>
      <c r="AV714" s="720"/>
      <c r="AW714" s="720"/>
      <c r="AX714" s="849"/>
    </row>
    <row r="715" spans="1:50" ht="27" customHeight="1">
      <c r="A715" s="45" t="s">
        <v>103</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493</v>
      </c>
      <c r="AE715" s="686"/>
      <c r="AF715" s="701"/>
      <c r="AG715" s="708"/>
      <c r="AH715" s="718"/>
      <c r="AI715" s="718"/>
      <c r="AJ715" s="718"/>
      <c r="AK715" s="718"/>
      <c r="AL715" s="718"/>
      <c r="AM715" s="718"/>
      <c r="AN715" s="718"/>
      <c r="AO715" s="718"/>
      <c r="AP715" s="718"/>
      <c r="AQ715" s="718"/>
      <c r="AR715" s="718"/>
      <c r="AS715" s="718"/>
      <c r="AT715" s="718"/>
      <c r="AU715" s="718"/>
      <c r="AV715" s="718"/>
      <c r="AW715" s="718"/>
      <c r="AX715" s="847"/>
    </row>
    <row r="716" spans="1:50" ht="35.25" customHeight="1">
      <c r="A716" s="46"/>
      <c r="B716" s="116"/>
      <c r="C716" s="159" t="s">
        <v>112</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493</v>
      </c>
      <c r="AE716" s="688"/>
      <c r="AF716" s="688"/>
      <c r="AG716" s="707"/>
      <c r="AH716" s="717"/>
      <c r="AI716" s="717"/>
      <c r="AJ716" s="717"/>
      <c r="AK716" s="717"/>
      <c r="AL716" s="717"/>
      <c r="AM716" s="717"/>
      <c r="AN716" s="717"/>
      <c r="AO716" s="717"/>
      <c r="AP716" s="717"/>
      <c r="AQ716" s="717"/>
      <c r="AR716" s="717"/>
      <c r="AS716" s="717"/>
      <c r="AT716" s="717"/>
      <c r="AU716" s="717"/>
      <c r="AV716" s="717"/>
      <c r="AW716" s="717"/>
      <c r="AX716" s="846"/>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493</v>
      </c>
      <c r="AE717" s="682"/>
      <c r="AF717" s="682"/>
      <c r="AG717" s="707"/>
      <c r="AH717" s="717"/>
      <c r="AI717" s="717"/>
      <c r="AJ717" s="717"/>
      <c r="AK717" s="717"/>
      <c r="AL717" s="717"/>
      <c r="AM717" s="717"/>
      <c r="AN717" s="717"/>
      <c r="AO717" s="717"/>
      <c r="AP717" s="717"/>
      <c r="AQ717" s="717"/>
      <c r="AR717" s="717"/>
      <c r="AS717" s="717"/>
      <c r="AT717" s="717"/>
      <c r="AU717" s="717"/>
      <c r="AV717" s="717"/>
      <c r="AW717" s="717"/>
      <c r="AX717" s="846"/>
    </row>
    <row r="718" spans="1:50" ht="27" customHeight="1">
      <c r="A718" s="47"/>
      <c r="B718" s="117"/>
      <c r="C718" s="155" t="s">
        <v>109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493</v>
      </c>
      <c r="AE718" s="682"/>
      <c r="AF718" s="682"/>
      <c r="AG718" s="194"/>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64</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493</v>
      </c>
      <c r="AE719" s="686"/>
      <c r="AF719" s="686"/>
      <c r="AG719" s="191" t="s">
        <v>442</v>
      </c>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263</v>
      </c>
      <c r="D720" s="184"/>
      <c r="E720" s="184"/>
      <c r="F720" s="246"/>
      <c r="G720" s="313" t="s">
        <v>55</v>
      </c>
      <c r="H720" s="184"/>
      <c r="I720" s="184"/>
      <c r="J720" s="184"/>
      <c r="K720" s="184"/>
      <c r="L720" s="184"/>
      <c r="M720" s="184"/>
      <c r="N720" s="313" t="s">
        <v>277</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9"/>
    </row>
    <row r="721" spans="1:50" ht="20.100000000000001" customHeight="1">
      <c r="A721" s="49"/>
      <c r="B721" s="120"/>
      <c r="C721" s="162"/>
      <c r="D721" s="185"/>
      <c r="E721" s="185"/>
      <c r="F721" s="247"/>
      <c r="G721" s="314"/>
      <c r="H721" s="359"/>
      <c r="I721" s="373" t="str">
        <f>IF(OR(G721="　",G721=""),"","-")</f>
        <v/>
      </c>
      <c r="J721" s="380"/>
      <c r="K721" s="380"/>
      <c r="L721" s="373" t="str">
        <f>IF(M721="","","-")</f>
        <v/>
      </c>
      <c r="M721" s="393"/>
      <c r="N721" s="399" t="s">
        <v>442</v>
      </c>
      <c r="O721" s="425"/>
      <c r="P721" s="425"/>
      <c r="Q721" s="425"/>
      <c r="R721" s="425"/>
      <c r="S721" s="425"/>
      <c r="T721" s="425"/>
      <c r="U721" s="425"/>
      <c r="V721" s="425"/>
      <c r="W721" s="425"/>
      <c r="X721" s="425"/>
      <c r="Y721" s="425"/>
      <c r="Z721" s="425"/>
      <c r="AA721" s="425"/>
      <c r="AB721" s="425"/>
      <c r="AC721" s="425"/>
      <c r="AD721" s="425"/>
      <c r="AE721" s="425"/>
      <c r="AF721" s="703"/>
      <c r="AG721" s="192"/>
      <c r="AH721" s="239"/>
      <c r="AI721" s="239"/>
      <c r="AJ721" s="239"/>
      <c r="AK721" s="239"/>
      <c r="AL721" s="239"/>
      <c r="AM721" s="239"/>
      <c r="AN721" s="239"/>
      <c r="AO721" s="239"/>
      <c r="AP721" s="239"/>
      <c r="AQ721" s="239"/>
      <c r="AR721" s="239"/>
      <c r="AS721" s="239"/>
      <c r="AT721" s="239"/>
      <c r="AU721" s="239"/>
      <c r="AV721" s="239"/>
      <c r="AW721" s="239"/>
      <c r="AX721" s="839"/>
    </row>
    <row r="722" spans="1:50" ht="20.100000000000001" customHeight="1">
      <c r="A722" s="49"/>
      <c r="B722" s="120"/>
      <c r="C722" s="162"/>
      <c r="D722" s="185"/>
      <c r="E722" s="185"/>
      <c r="F722" s="247"/>
      <c r="G722" s="314"/>
      <c r="H722" s="359"/>
      <c r="I722" s="373" t="str">
        <f>IF(OR(G722="　",G722=""),"","-")</f>
        <v/>
      </c>
      <c r="J722" s="380"/>
      <c r="K722" s="380"/>
      <c r="L722" s="373" t="str">
        <f>IF(M722="","","-")</f>
        <v/>
      </c>
      <c r="M722" s="393"/>
      <c r="N722" s="399" t="s">
        <v>442</v>
      </c>
      <c r="O722" s="425"/>
      <c r="P722" s="425"/>
      <c r="Q722" s="425"/>
      <c r="R722" s="425"/>
      <c r="S722" s="425"/>
      <c r="T722" s="425"/>
      <c r="U722" s="425"/>
      <c r="V722" s="425"/>
      <c r="W722" s="425"/>
      <c r="X722" s="425"/>
      <c r="Y722" s="425"/>
      <c r="Z722" s="425"/>
      <c r="AA722" s="425"/>
      <c r="AB722" s="425"/>
      <c r="AC722" s="425"/>
      <c r="AD722" s="425"/>
      <c r="AE722" s="425"/>
      <c r="AF722" s="703"/>
      <c r="AG722" s="192"/>
      <c r="AH722" s="239"/>
      <c r="AI722" s="239"/>
      <c r="AJ722" s="239"/>
      <c r="AK722" s="239"/>
      <c r="AL722" s="239"/>
      <c r="AM722" s="239"/>
      <c r="AN722" s="239"/>
      <c r="AO722" s="239"/>
      <c r="AP722" s="239"/>
      <c r="AQ722" s="239"/>
      <c r="AR722" s="239"/>
      <c r="AS722" s="239"/>
      <c r="AT722" s="239"/>
      <c r="AU722" s="239"/>
      <c r="AV722" s="239"/>
      <c r="AW722" s="239"/>
      <c r="AX722" s="839"/>
    </row>
    <row r="723" spans="1:50" ht="20.100000000000001" customHeight="1">
      <c r="A723" s="49"/>
      <c r="B723" s="120"/>
      <c r="C723" s="162"/>
      <c r="D723" s="185"/>
      <c r="E723" s="185"/>
      <c r="F723" s="247"/>
      <c r="G723" s="314"/>
      <c r="H723" s="359"/>
      <c r="I723" s="373" t="str">
        <f>IF(OR(G723="　",G723=""),"","-")</f>
        <v/>
      </c>
      <c r="J723" s="380"/>
      <c r="K723" s="380"/>
      <c r="L723" s="373" t="str">
        <f>IF(M723="","","-")</f>
        <v/>
      </c>
      <c r="M723" s="393"/>
      <c r="N723" s="399" t="s">
        <v>442</v>
      </c>
      <c r="O723" s="425"/>
      <c r="P723" s="425"/>
      <c r="Q723" s="425"/>
      <c r="R723" s="425"/>
      <c r="S723" s="425"/>
      <c r="T723" s="425"/>
      <c r="U723" s="425"/>
      <c r="V723" s="425"/>
      <c r="W723" s="425"/>
      <c r="X723" s="425"/>
      <c r="Y723" s="425"/>
      <c r="Z723" s="425"/>
      <c r="AA723" s="425"/>
      <c r="AB723" s="425"/>
      <c r="AC723" s="425"/>
      <c r="AD723" s="425"/>
      <c r="AE723" s="425"/>
      <c r="AF723" s="703"/>
      <c r="AG723" s="192"/>
      <c r="AH723" s="239"/>
      <c r="AI723" s="239"/>
      <c r="AJ723" s="239"/>
      <c r="AK723" s="239"/>
      <c r="AL723" s="239"/>
      <c r="AM723" s="239"/>
      <c r="AN723" s="239"/>
      <c r="AO723" s="239"/>
      <c r="AP723" s="239"/>
      <c r="AQ723" s="239"/>
      <c r="AR723" s="239"/>
      <c r="AS723" s="239"/>
      <c r="AT723" s="239"/>
      <c r="AU723" s="239"/>
      <c r="AV723" s="239"/>
      <c r="AW723" s="239"/>
      <c r="AX723" s="839"/>
    </row>
    <row r="724" spans="1:50" ht="20.100000000000001" customHeight="1">
      <c r="A724" s="49"/>
      <c r="B724" s="120"/>
      <c r="C724" s="162"/>
      <c r="D724" s="185"/>
      <c r="E724" s="185"/>
      <c r="F724" s="247"/>
      <c r="G724" s="314"/>
      <c r="H724" s="359"/>
      <c r="I724" s="373" t="str">
        <f>IF(OR(G724="　",G724=""),"","-")</f>
        <v/>
      </c>
      <c r="J724" s="380"/>
      <c r="K724" s="380"/>
      <c r="L724" s="373" t="str">
        <f>IF(M724="","","-")</f>
        <v/>
      </c>
      <c r="M724" s="393"/>
      <c r="N724" s="399" t="s">
        <v>442</v>
      </c>
      <c r="O724" s="425"/>
      <c r="P724" s="425"/>
      <c r="Q724" s="425"/>
      <c r="R724" s="425"/>
      <c r="S724" s="425"/>
      <c r="T724" s="425"/>
      <c r="U724" s="425"/>
      <c r="V724" s="425"/>
      <c r="W724" s="425"/>
      <c r="X724" s="425"/>
      <c r="Y724" s="425"/>
      <c r="Z724" s="425"/>
      <c r="AA724" s="425"/>
      <c r="AB724" s="425"/>
      <c r="AC724" s="425"/>
      <c r="AD724" s="425"/>
      <c r="AE724" s="425"/>
      <c r="AF724" s="703"/>
      <c r="AG724" s="192"/>
      <c r="AH724" s="239"/>
      <c r="AI724" s="239"/>
      <c r="AJ724" s="239"/>
      <c r="AK724" s="239"/>
      <c r="AL724" s="239"/>
      <c r="AM724" s="239"/>
      <c r="AN724" s="239"/>
      <c r="AO724" s="239"/>
      <c r="AP724" s="239"/>
      <c r="AQ724" s="239"/>
      <c r="AR724" s="239"/>
      <c r="AS724" s="239"/>
      <c r="AT724" s="239"/>
      <c r="AU724" s="239"/>
      <c r="AV724" s="239"/>
      <c r="AW724" s="239"/>
      <c r="AX724" s="839"/>
    </row>
    <row r="725" spans="1:50" ht="20.100000000000001" customHeight="1">
      <c r="A725" s="50"/>
      <c r="B725" s="121"/>
      <c r="C725" s="162"/>
      <c r="D725" s="185"/>
      <c r="E725" s="185"/>
      <c r="F725" s="247"/>
      <c r="G725" s="315"/>
      <c r="H725" s="360"/>
      <c r="I725" s="374" t="str">
        <f>IF(OR(G725="　",G725=""),"","-")</f>
        <v/>
      </c>
      <c r="J725" s="381"/>
      <c r="K725" s="381"/>
      <c r="L725" s="374" t="str">
        <f>IF(M725="","","-")</f>
        <v/>
      </c>
      <c r="M725" s="394"/>
      <c r="N725" s="400" t="s">
        <v>442</v>
      </c>
      <c r="O725" s="426"/>
      <c r="P725" s="426"/>
      <c r="Q725" s="426"/>
      <c r="R725" s="426"/>
      <c r="S725" s="426"/>
      <c r="T725" s="426"/>
      <c r="U725" s="426"/>
      <c r="V725" s="426"/>
      <c r="W725" s="426"/>
      <c r="X725" s="426"/>
      <c r="Y725" s="426"/>
      <c r="Z725" s="426"/>
      <c r="AA725" s="426"/>
      <c r="AB725" s="426"/>
      <c r="AC725" s="426"/>
      <c r="AD725" s="426"/>
      <c r="AE725" s="426"/>
      <c r="AF725" s="704"/>
      <c r="AG725" s="194"/>
      <c r="AH725" s="241"/>
      <c r="AI725" s="241"/>
      <c r="AJ725" s="241"/>
      <c r="AK725" s="241"/>
      <c r="AL725" s="241"/>
      <c r="AM725" s="241"/>
      <c r="AN725" s="241"/>
      <c r="AO725" s="241"/>
      <c r="AP725" s="241"/>
      <c r="AQ725" s="241"/>
      <c r="AR725" s="241"/>
      <c r="AS725" s="241"/>
      <c r="AT725" s="241"/>
      <c r="AU725" s="241"/>
      <c r="AV725" s="241"/>
      <c r="AW725" s="241"/>
      <c r="AX725" s="835"/>
    </row>
    <row r="726" spans="1:50" ht="60" customHeight="1">
      <c r="A726" s="45" t="s">
        <v>105</v>
      </c>
      <c r="B726" s="122"/>
      <c r="C726" s="163" t="s">
        <v>120</v>
      </c>
      <c r="D726" s="103"/>
      <c r="E726" s="103"/>
      <c r="F726" s="248"/>
      <c r="G726" s="316" t="s">
        <v>652</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07"/>
    </row>
    <row r="727" spans="1:50" ht="60" customHeight="1">
      <c r="A727" s="51"/>
      <c r="B727" s="123"/>
      <c r="C727" s="164" t="s">
        <v>124</v>
      </c>
      <c r="D727" s="186"/>
      <c r="E727" s="186"/>
      <c r="F727" s="249"/>
      <c r="G727" s="317" t="s">
        <v>442</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50"/>
    </row>
    <row r="728" spans="1:50" ht="24" customHeight="1">
      <c r="A728" s="52" t="s">
        <v>95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1"/>
    </row>
    <row r="729" spans="1:50" ht="102.75" customHeight="1">
      <c r="A729" s="53" t="s">
        <v>648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2"/>
    </row>
    <row r="730" spans="1:50" ht="24.75" customHeight="1">
      <c r="A730" s="54" t="s">
        <v>74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3"/>
    </row>
    <row r="731" spans="1:50" ht="60" customHeight="1">
      <c r="A731" s="55" t="s">
        <v>223</v>
      </c>
      <c r="B731" s="127"/>
      <c r="C731" s="127"/>
      <c r="D731" s="127"/>
      <c r="E731" s="199"/>
      <c r="F731" s="250" t="s">
        <v>649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2"/>
    </row>
    <row r="732" spans="1:50" ht="24.75" customHeight="1">
      <c r="A732" s="54" t="s">
        <v>113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3"/>
    </row>
    <row r="733" spans="1:50" ht="119.25" customHeight="1">
      <c r="A733" s="55" t="s">
        <v>238</v>
      </c>
      <c r="B733" s="127"/>
      <c r="C733" s="127"/>
      <c r="D733" s="127"/>
      <c r="E733" s="199"/>
      <c r="F733" s="250" t="s">
        <v>173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2"/>
    </row>
    <row r="734" spans="1:50" ht="24.75" customHeight="1">
      <c r="A734" s="56" t="s">
        <v>96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4"/>
    </row>
    <row r="735" spans="1:50" ht="60" customHeight="1">
      <c r="A735" s="57" t="s">
        <v>442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5"/>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6"/>
    </row>
    <row r="737" spans="1:51" ht="24.75" customHeight="1">
      <c r="A737" s="59" t="s">
        <v>609</v>
      </c>
      <c r="B737" s="131"/>
      <c r="C737" s="131"/>
      <c r="D737" s="187"/>
      <c r="E737" s="200" t="s">
        <v>442</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7"/>
      <c r="AY737" s="870"/>
    </row>
    <row r="738" spans="1:51" ht="24.75" customHeight="1">
      <c r="A738" s="60" t="s">
        <v>219</v>
      </c>
      <c r="B738" s="60"/>
      <c r="C738" s="60"/>
      <c r="D738" s="60"/>
      <c r="E738" s="200" t="s">
        <v>442</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7"/>
    </row>
    <row r="739" spans="1:51" ht="24.75" customHeight="1">
      <c r="A739" s="60" t="s">
        <v>437</v>
      </c>
      <c r="B739" s="60"/>
      <c r="C739" s="60"/>
      <c r="D739" s="60"/>
      <c r="E739" s="200" t="s">
        <v>442</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7"/>
    </row>
    <row r="740" spans="1:51" ht="24.75" customHeight="1">
      <c r="A740" s="60" t="s">
        <v>434</v>
      </c>
      <c r="B740" s="60"/>
      <c r="C740" s="60"/>
      <c r="D740" s="60"/>
      <c r="E740" s="200" t="s">
        <v>442</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7"/>
    </row>
    <row r="741" spans="1:51" ht="24.75" customHeight="1">
      <c r="A741" s="60" t="s">
        <v>166</v>
      </c>
      <c r="B741" s="60"/>
      <c r="C741" s="60"/>
      <c r="D741" s="60"/>
      <c r="E741" s="200" t="s">
        <v>442</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7"/>
    </row>
    <row r="742" spans="1:51" ht="24.75" customHeight="1">
      <c r="A742" s="60" t="s">
        <v>433</v>
      </c>
      <c r="B742" s="60"/>
      <c r="C742" s="60"/>
      <c r="D742" s="60"/>
      <c r="E742" s="200" t="s">
        <v>442</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7"/>
    </row>
    <row r="743" spans="1:51" ht="24.75" customHeight="1">
      <c r="A743" s="60" t="s">
        <v>188</v>
      </c>
      <c r="B743" s="60"/>
      <c r="C743" s="60"/>
      <c r="D743" s="60"/>
      <c r="E743" s="200" t="s">
        <v>442</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7"/>
    </row>
    <row r="744" spans="1:51" ht="24.75" customHeight="1">
      <c r="A744" s="60" t="s">
        <v>170</v>
      </c>
      <c r="B744" s="60"/>
      <c r="C744" s="60"/>
      <c r="D744" s="60"/>
      <c r="E744" s="200" t="s">
        <v>442</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7"/>
    </row>
    <row r="745" spans="1:51" ht="24.75" customHeight="1">
      <c r="A745" s="60" t="s">
        <v>420</v>
      </c>
      <c r="B745" s="60"/>
      <c r="C745" s="60"/>
      <c r="D745" s="60"/>
      <c r="E745" s="201" t="s">
        <v>442</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7"/>
    </row>
    <row r="746" spans="1:51" ht="24.75" customHeight="1">
      <c r="A746" s="60" t="s">
        <v>216</v>
      </c>
      <c r="B746" s="60"/>
      <c r="C746" s="60"/>
      <c r="D746" s="60"/>
      <c r="E746" s="202"/>
      <c r="F746" s="253"/>
      <c r="G746" s="253"/>
      <c r="H746" s="361" t="str">
        <f>IF(E746="","","-")</f>
        <v/>
      </c>
      <c r="I746" s="253"/>
      <c r="J746" s="253"/>
      <c r="K746" s="361" t="str">
        <f>IF(I746="","","-")</f>
        <v/>
      </c>
      <c r="L746" s="386"/>
      <c r="M746" s="386"/>
      <c r="N746" s="361" t="str">
        <f>IF(O746="","","-")</f>
        <v/>
      </c>
      <c r="O746" s="427"/>
      <c r="P746" s="444"/>
      <c r="Q746" s="202"/>
      <c r="R746" s="253"/>
      <c r="S746" s="253"/>
      <c r="T746" s="361" t="str">
        <f>IF(Q746="","","-")</f>
        <v/>
      </c>
      <c r="U746" s="253"/>
      <c r="V746" s="253"/>
      <c r="W746" s="361" t="str">
        <f>IF(U746="","","-")</f>
        <v/>
      </c>
      <c r="X746" s="386"/>
      <c r="Y746" s="386"/>
      <c r="Z746" s="361" t="str">
        <f>IF(AA746="","","-")</f>
        <v/>
      </c>
      <c r="AA746" s="427"/>
      <c r="AB746" s="444"/>
      <c r="AC746" s="202"/>
      <c r="AD746" s="253"/>
      <c r="AE746" s="253"/>
      <c r="AF746" s="361" t="str">
        <f>IF(AC746="","","-")</f>
        <v/>
      </c>
      <c r="AG746" s="253"/>
      <c r="AH746" s="253"/>
      <c r="AI746" s="361" t="str">
        <f>IF(AG746="","","-")</f>
        <v/>
      </c>
      <c r="AJ746" s="386"/>
      <c r="AK746" s="386"/>
      <c r="AL746" s="361" t="str">
        <f>IF(AM746="","","-")</f>
        <v/>
      </c>
      <c r="AM746" s="427"/>
      <c r="AN746" s="444"/>
      <c r="AO746" s="202"/>
      <c r="AP746" s="253"/>
      <c r="AQ746" s="361" t="str">
        <f>IF(AO746="","","-")</f>
        <v/>
      </c>
      <c r="AR746" s="253"/>
      <c r="AS746" s="253"/>
      <c r="AT746" s="361" t="str">
        <f>IF(AR746="","","-")</f>
        <v/>
      </c>
      <c r="AU746" s="386"/>
      <c r="AV746" s="386"/>
      <c r="AW746" s="361" t="str">
        <f>IF(AX746="","","-")</f>
        <v/>
      </c>
      <c r="AX746" s="858"/>
    </row>
    <row r="747" spans="1:51" ht="24.75" customHeight="1">
      <c r="A747" s="60" t="s">
        <v>507</v>
      </c>
      <c r="B747" s="60"/>
      <c r="C747" s="60"/>
      <c r="D747" s="60"/>
      <c r="E747" s="202"/>
      <c r="F747" s="253"/>
      <c r="G747" s="253"/>
      <c r="H747" s="361" t="str">
        <f>IF(E747="","","-")</f>
        <v/>
      </c>
      <c r="I747" s="253"/>
      <c r="J747" s="253"/>
      <c r="K747" s="361" t="str">
        <f>IF(I747="","","-")</f>
        <v/>
      </c>
      <c r="L747" s="386"/>
      <c r="M747" s="386"/>
      <c r="N747" s="361" t="str">
        <f>IF(O747="","","-")</f>
        <v/>
      </c>
      <c r="O747" s="427"/>
      <c r="P747" s="444"/>
      <c r="Q747" s="202"/>
      <c r="R747" s="253"/>
      <c r="S747" s="253"/>
      <c r="T747" s="361" t="str">
        <f>IF(Q747="","","-")</f>
        <v/>
      </c>
      <c r="U747" s="253"/>
      <c r="V747" s="253"/>
      <c r="W747" s="361" t="str">
        <f>IF(U747="","","-")</f>
        <v/>
      </c>
      <c r="X747" s="386"/>
      <c r="Y747" s="386"/>
      <c r="Z747" s="361" t="str">
        <f>IF(AA747="","","-")</f>
        <v/>
      </c>
      <c r="AA747" s="427"/>
      <c r="AB747" s="444"/>
      <c r="AC747" s="202"/>
      <c r="AD747" s="253"/>
      <c r="AE747" s="253"/>
      <c r="AF747" s="361" t="str">
        <f>IF(AC747="","","-")</f>
        <v/>
      </c>
      <c r="AG747" s="253"/>
      <c r="AH747" s="253"/>
      <c r="AI747" s="361" t="str">
        <f>IF(AG747="","","-")</f>
        <v/>
      </c>
      <c r="AJ747" s="386"/>
      <c r="AK747" s="386"/>
      <c r="AL747" s="361" t="str">
        <f>IF(AM747="","","-")</f>
        <v/>
      </c>
      <c r="AM747" s="427"/>
      <c r="AN747" s="444"/>
      <c r="AO747" s="202"/>
      <c r="AP747" s="253"/>
      <c r="AQ747" s="361" t="str">
        <f>IF(AO747="","","-")</f>
        <v/>
      </c>
      <c r="AR747" s="253"/>
      <c r="AS747" s="253"/>
      <c r="AT747" s="361" t="str">
        <f>IF(AR747="","","-")</f>
        <v/>
      </c>
      <c r="AU747" s="386"/>
      <c r="AV747" s="386"/>
      <c r="AW747" s="361" t="str">
        <f>IF(AX747="","","-")</f>
        <v/>
      </c>
      <c r="AX747" s="858"/>
    </row>
    <row r="748" spans="1:51" ht="28.35" customHeight="1">
      <c r="A748" s="11" t="s">
        <v>430</v>
      </c>
      <c r="B748" s="79"/>
      <c r="C748" s="79"/>
      <c r="D748" s="79"/>
      <c r="E748" s="79"/>
      <c r="F748" s="208"/>
      <c r="G748" s="318" t="s">
        <v>632</v>
      </c>
      <c r="H748" s="362"/>
      <c r="I748" s="362"/>
      <c r="J748" s="362"/>
      <c r="K748" s="362"/>
      <c r="L748" s="362"/>
      <c r="M748" s="362"/>
      <c r="N748" s="362"/>
      <c r="O748" s="362"/>
      <c r="P748" s="362"/>
      <c r="Q748" s="362"/>
      <c r="R748" s="362"/>
      <c r="S748" s="362"/>
      <c r="T748" s="362"/>
      <c r="U748" s="362"/>
      <c r="V748" s="362"/>
      <c r="W748" s="362"/>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c r="AS748" s="362"/>
      <c r="AT748" s="362"/>
      <c r="AU748" s="362"/>
      <c r="AV748" s="362"/>
      <c r="AW748" s="362"/>
      <c r="AX748" s="859"/>
    </row>
    <row r="749" spans="1:51" ht="28.35" customHeight="1">
      <c r="A749" s="11"/>
      <c r="B749" s="79"/>
      <c r="C749" s="79"/>
      <c r="D749" s="79"/>
      <c r="E749" s="79"/>
      <c r="F749" s="208"/>
      <c r="G749" s="319"/>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859"/>
    </row>
    <row r="750" spans="1:51" ht="28.35" customHeight="1">
      <c r="A750" s="11"/>
      <c r="B750" s="79"/>
      <c r="C750" s="79"/>
      <c r="D750" s="79"/>
      <c r="E750" s="79"/>
      <c r="F750" s="208"/>
      <c r="G750" s="319"/>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859"/>
    </row>
    <row r="751" spans="1:51" ht="28.35" customHeight="1">
      <c r="A751" s="11"/>
      <c r="B751" s="79"/>
      <c r="C751" s="79"/>
      <c r="D751" s="79"/>
      <c r="E751" s="79"/>
      <c r="F751" s="208"/>
      <c r="G751" s="319"/>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859"/>
    </row>
    <row r="752" spans="1:51" ht="27.75" customHeight="1">
      <c r="A752" s="11"/>
      <c r="B752" s="79"/>
      <c r="C752" s="79"/>
      <c r="D752" s="79"/>
      <c r="E752" s="79"/>
      <c r="F752" s="208"/>
      <c r="G752" s="319"/>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859"/>
    </row>
    <row r="753" spans="1:50" ht="28.35" customHeight="1">
      <c r="A753" s="11"/>
      <c r="B753" s="79"/>
      <c r="C753" s="79"/>
      <c r="D753" s="79"/>
      <c r="E753" s="79"/>
      <c r="F753" s="208"/>
      <c r="G753" s="319"/>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859"/>
    </row>
    <row r="754" spans="1:50" ht="28.35" customHeight="1">
      <c r="A754" s="11"/>
      <c r="B754" s="79"/>
      <c r="C754" s="79"/>
      <c r="D754" s="79"/>
      <c r="E754" s="79"/>
      <c r="F754" s="208"/>
      <c r="G754" s="319"/>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859"/>
    </row>
    <row r="755" spans="1:50" ht="27.75" customHeight="1">
      <c r="A755" s="11"/>
      <c r="B755" s="79"/>
      <c r="C755" s="79"/>
      <c r="D755" s="79"/>
      <c r="E755" s="79"/>
      <c r="F755" s="208"/>
      <c r="G755" s="319"/>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859"/>
    </row>
    <row r="756" spans="1:50" ht="28.35" customHeight="1">
      <c r="A756" s="11"/>
      <c r="B756" s="79"/>
      <c r="C756" s="79"/>
      <c r="D756" s="79"/>
      <c r="E756" s="79"/>
      <c r="F756" s="208"/>
      <c r="G756" s="319"/>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859"/>
    </row>
    <row r="757" spans="1:50" ht="28.35" customHeight="1">
      <c r="A757" s="11"/>
      <c r="B757" s="79"/>
      <c r="C757" s="79"/>
      <c r="D757" s="79"/>
      <c r="E757" s="79"/>
      <c r="F757" s="208"/>
      <c r="G757" s="319"/>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859"/>
    </row>
    <row r="758" spans="1:50" ht="28.35" hidden="1" customHeight="1">
      <c r="A758" s="11"/>
      <c r="B758" s="79"/>
      <c r="C758" s="79"/>
      <c r="D758" s="79"/>
      <c r="E758" s="79"/>
      <c r="F758" s="208"/>
      <c r="G758" s="319"/>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859"/>
    </row>
    <row r="759" spans="1:50" ht="28.35" hidden="1" customHeight="1">
      <c r="A759" s="11"/>
      <c r="B759" s="79"/>
      <c r="C759" s="79"/>
      <c r="D759" s="79"/>
      <c r="E759" s="79"/>
      <c r="F759" s="208"/>
      <c r="G759" s="319"/>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859"/>
    </row>
    <row r="760" spans="1:50" ht="28.35" hidden="1" customHeight="1">
      <c r="A760" s="11"/>
      <c r="B760" s="79"/>
      <c r="C760" s="79"/>
      <c r="D760" s="79"/>
      <c r="E760" s="79"/>
      <c r="F760" s="208"/>
      <c r="G760" s="319"/>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859"/>
    </row>
    <row r="761" spans="1:50" ht="27.75" hidden="1" customHeight="1">
      <c r="A761" s="11"/>
      <c r="B761" s="79"/>
      <c r="C761" s="79"/>
      <c r="D761" s="79"/>
      <c r="E761" s="79"/>
      <c r="F761" s="208"/>
      <c r="G761" s="319"/>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859"/>
    </row>
    <row r="762" spans="1:50" ht="28.35" hidden="1" customHeight="1">
      <c r="A762" s="11"/>
      <c r="B762" s="79"/>
      <c r="C762" s="79"/>
      <c r="D762" s="79"/>
      <c r="E762" s="79"/>
      <c r="F762" s="208"/>
      <c r="G762" s="319"/>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859"/>
    </row>
    <row r="763" spans="1:50" ht="28.35" hidden="1" customHeight="1">
      <c r="A763" s="11"/>
      <c r="B763" s="79"/>
      <c r="C763" s="79"/>
      <c r="D763" s="79"/>
      <c r="E763" s="79"/>
      <c r="F763" s="208"/>
      <c r="G763" s="319"/>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859"/>
    </row>
    <row r="764" spans="1:50" ht="28.35" hidden="1" customHeight="1">
      <c r="A764" s="11"/>
      <c r="B764" s="79"/>
      <c r="C764" s="79"/>
      <c r="D764" s="79"/>
      <c r="E764" s="79"/>
      <c r="F764" s="208"/>
      <c r="G764" s="319"/>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859"/>
    </row>
    <row r="765" spans="1:50" ht="52.5" hidden="1" customHeight="1">
      <c r="A765" s="11"/>
      <c r="B765" s="79"/>
      <c r="C765" s="79"/>
      <c r="D765" s="79"/>
      <c r="E765" s="79"/>
      <c r="F765" s="208"/>
      <c r="G765" s="319"/>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859"/>
    </row>
    <row r="766" spans="1:50" ht="52.5" hidden="1" customHeight="1">
      <c r="A766" s="11"/>
      <c r="B766" s="79"/>
      <c r="C766" s="79"/>
      <c r="D766" s="79"/>
      <c r="E766" s="79"/>
      <c r="F766" s="208"/>
      <c r="G766" s="319"/>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859"/>
    </row>
    <row r="767" spans="1:50" ht="52.5" hidden="1" customHeight="1">
      <c r="A767" s="11"/>
      <c r="B767" s="79"/>
      <c r="C767" s="79"/>
      <c r="D767" s="79"/>
      <c r="E767" s="79"/>
      <c r="F767" s="208"/>
      <c r="G767" s="319"/>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859"/>
    </row>
    <row r="768" spans="1:50" ht="29.25" hidden="1" customHeight="1">
      <c r="A768" s="11"/>
      <c r="B768" s="79"/>
      <c r="C768" s="79"/>
      <c r="D768" s="79"/>
      <c r="E768" s="79"/>
      <c r="F768" s="208"/>
      <c r="G768" s="319"/>
      <c r="H768" s="362"/>
      <c r="I768" s="362"/>
      <c r="J768" s="362"/>
      <c r="K768" s="362"/>
      <c r="L768" s="362"/>
      <c r="M768" s="362"/>
      <c r="N768" s="362"/>
      <c r="O768" s="362"/>
      <c r="P768" s="362"/>
      <c r="Q768" s="362"/>
      <c r="R768" s="362"/>
      <c r="S768" s="362"/>
      <c r="T768" s="362"/>
      <c r="U768" s="362"/>
      <c r="V768" s="362"/>
      <c r="W768" s="362"/>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c r="AS768" s="362"/>
      <c r="AT768" s="362"/>
      <c r="AU768" s="362"/>
      <c r="AV768" s="362"/>
      <c r="AW768" s="362"/>
      <c r="AX768" s="859"/>
    </row>
    <row r="769" spans="1:50" ht="18.600000000000001" hidden="1" customHeight="1">
      <c r="A769" s="11"/>
      <c r="B769" s="79"/>
      <c r="C769" s="79"/>
      <c r="D769" s="79"/>
      <c r="E769" s="79"/>
      <c r="F769" s="208"/>
      <c r="G769" s="319"/>
      <c r="H769" s="362"/>
      <c r="I769" s="362"/>
      <c r="J769" s="362"/>
      <c r="K769" s="362"/>
      <c r="L769" s="362"/>
      <c r="M769" s="362"/>
      <c r="N769" s="362"/>
      <c r="O769" s="362"/>
      <c r="P769" s="362"/>
      <c r="Q769" s="362"/>
      <c r="R769" s="362"/>
      <c r="S769" s="362"/>
      <c r="T769" s="362"/>
      <c r="U769" s="362"/>
      <c r="V769" s="362"/>
      <c r="W769" s="362"/>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c r="AS769" s="362"/>
      <c r="AT769" s="362"/>
      <c r="AU769" s="362"/>
      <c r="AV769" s="362"/>
      <c r="AW769" s="362"/>
      <c r="AX769" s="859"/>
    </row>
    <row r="770" spans="1:50" ht="35.25" hidden="1" customHeight="1">
      <c r="A770" s="11"/>
      <c r="B770" s="79"/>
      <c r="C770" s="79"/>
      <c r="D770" s="79"/>
      <c r="E770" s="79"/>
      <c r="F770" s="208"/>
      <c r="G770" s="319"/>
      <c r="H770" s="362"/>
      <c r="I770" s="362"/>
      <c r="J770" s="362"/>
      <c r="K770" s="362"/>
      <c r="L770" s="362"/>
      <c r="M770" s="362"/>
      <c r="N770" s="362"/>
      <c r="O770" s="362"/>
      <c r="P770" s="362"/>
      <c r="Q770" s="362"/>
      <c r="R770" s="362"/>
      <c r="S770" s="362"/>
      <c r="T770" s="362"/>
      <c r="U770" s="362"/>
      <c r="V770" s="362"/>
      <c r="W770" s="362"/>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c r="AS770" s="362"/>
      <c r="AT770" s="362"/>
      <c r="AU770" s="362"/>
      <c r="AV770" s="362"/>
      <c r="AW770" s="362"/>
      <c r="AX770" s="859"/>
    </row>
    <row r="771" spans="1:50" ht="30" hidden="1" customHeight="1">
      <c r="A771" s="11"/>
      <c r="B771" s="79"/>
      <c r="C771" s="79"/>
      <c r="D771" s="79"/>
      <c r="E771" s="79"/>
      <c r="F771" s="208"/>
      <c r="G771" s="319"/>
      <c r="H771" s="362"/>
      <c r="I771" s="362"/>
      <c r="J771" s="362"/>
      <c r="K771" s="362"/>
      <c r="L771" s="362"/>
      <c r="M771" s="362"/>
      <c r="N771" s="362"/>
      <c r="O771" s="362"/>
      <c r="P771" s="362"/>
      <c r="Q771" s="362"/>
      <c r="R771" s="362"/>
      <c r="S771" s="362"/>
      <c r="T771" s="362"/>
      <c r="U771" s="362"/>
      <c r="V771" s="362"/>
      <c r="W771" s="362"/>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859"/>
    </row>
    <row r="772" spans="1:50" ht="24.75" hidden="1" customHeight="1">
      <c r="A772" s="11"/>
      <c r="B772" s="79"/>
      <c r="C772" s="79"/>
      <c r="D772" s="79"/>
      <c r="E772" s="79"/>
      <c r="F772" s="208"/>
      <c r="G772" s="319"/>
      <c r="H772" s="362"/>
      <c r="I772" s="362"/>
      <c r="J772" s="362"/>
      <c r="K772" s="362"/>
      <c r="L772" s="362"/>
      <c r="M772" s="362"/>
      <c r="N772" s="362"/>
      <c r="O772" s="362"/>
      <c r="P772" s="362"/>
      <c r="Q772" s="362"/>
      <c r="R772" s="362"/>
      <c r="S772" s="362"/>
      <c r="T772" s="362"/>
      <c r="U772" s="362"/>
      <c r="V772" s="362"/>
      <c r="W772" s="362"/>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c r="AS772" s="362"/>
      <c r="AT772" s="362"/>
      <c r="AU772" s="362"/>
      <c r="AV772" s="362"/>
      <c r="AW772" s="362"/>
      <c r="AX772" s="859"/>
    </row>
    <row r="773" spans="1:50" ht="24.75" hidden="1" customHeight="1">
      <c r="A773" s="11"/>
      <c r="B773" s="79"/>
      <c r="C773" s="79"/>
      <c r="D773" s="79"/>
      <c r="E773" s="79"/>
      <c r="F773" s="208"/>
      <c r="G773" s="319"/>
      <c r="H773" s="362"/>
      <c r="I773" s="362"/>
      <c r="J773" s="362"/>
      <c r="K773" s="362"/>
      <c r="L773" s="362"/>
      <c r="M773" s="362"/>
      <c r="N773" s="362"/>
      <c r="O773" s="362"/>
      <c r="P773" s="362"/>
      <c r="Q773" s="362"/>
      <c r="R773" s="362"/>
      <c r="S773" s="362"/>
      <c r="T773" s="362"/>
      <c r="U773" s="362"/>
      <c r="V773" s="362"/>
      <c r="W773" s="362"/>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c r="AS773" s="362"/>
      <c r="AT773" s="362"/>
      <c r="AU773" s="362"/>
      <c r="AV773" s="362"/>
      <c r="AW773" s="362"/>
      <c r="AX773" s="859"/>
    </row>
    <row r="774" spans="1:50" ht="24.75" hidden="1" customHeight="1">
      <c r="A774" s="11"/>
      <c r="B774" s="79"/>
      <c r="C774" s="79"/>
      <c r="D774" s="79"/>
      <c r="E774" s="79"/>
      <c r="F774" s="208"/>
      <c r="G774" s="319"/>
      <c r="H774" s="362"/>
      <c r="I774" s="362"/>
      <c r="J774" s="362"/>
      <c r="K774" s="362"/>
      <c r="L774" s="362"/>
      <c r="M774" s="362"/>
      <c r="N774" s="362"/>
      <c r="O774" s="362"/>
      <c r="P774" s="362"/>
      <c r="Q774" s="362"/>
      <c r="R774" s="362"/>
      <c r="S774" s="362"/>
      <c r="T774" s="362"/>
      <c r="U774" s="362"/>
      <c r="V774" s="362"/>
      <c r="W774" s="362"/>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c r="AS774" s="362"/>
      <c r="AT774" s="362"/>
      <c r="AU774" s="362"/>
      <c r="AV774" s="362"/>
      <c r="AW774" s="362"/>
      <c r="AX774" s="859"/>
    </row>
    <row r="775" spans="1:50" ht="24.75" hidden="1" customHeight="1">
      <c r="A775" s="11"/>
      <c r="B775" s="79"/>
      <c r="C775" s="79"/>
      <c r="D775" s="79"/>
      <c r="E775" s="79"/>
      <c r="F775" s="208"/>
      <c r="G775" s="319"/>
      <c r="H775" s="362"/>
      <c r="I775" s="362"/>
      <c r="J775" s="362"/>
      <c r="K775" s="362"/>
      <c r="L775" s="362"/>
      <c r="M775" s="362"/>
      <c r="N775" s="362"/>
      <c r="O775" s="362"/>
      <c r="P775" s="362"/>
      <c r="Q775" s="362"/>
      <c r="R775" s="362"/>
      <c r="S775" s="362"/>
      <c r="T775" s="362"/>
      <c r="U775" s="362"/>
      <c r="V775" s="362"/>
      <c r="W775" s="362"/>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c r="AS775" s="362"/>
      <c r="AT775" s="362"/>
      <c r="AU775" s="362"/>
      <c r="AV775" s="362"/>
      <c r="AW775" s="362"/>
      <c r="AX775" s="859"/>
    </row>
    <row r="776" spans="1:50" ht="24.75" hidden="1" customHeight="1">
      <c r="A776" s="11"/>
      <c r="B776" s="79"/>
      <c r="C776" s="79"/>
      <c r="D776" s="79"/>
      <c r="E776" s="79"/>
      <c r="F776" s="208"/>
      <c r="G776" s="319"/>
      <c r="H776" s="362"/>
      <c r="I776" s="362"/>
      <c r="J776" s="362"/>
      <c r="K776" s="362"/>
      <c r="L776" s="362"/>
      <c r="M776" s="362"/>
      <c r="N776" s="362"/>
      <c r="O776" s="362"/>
      <c r="P776" s="362"/>
      <c r="Q776" s="362"/>
      <c r="R776" s="362"/>
      <c r="S776" s="362"/>
      <c r="T776" s="362"/>
      <c r="U776" s="362"/>
      <c r="V776" s="362"/>
      <c r="W776" s="362"/>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c r="AS776" s="362"/>
      <c r="AT776" s="362"/>
      <c r="AU776" s="362"/>
      <c r="AV776" s="362"/>
      <c r="AW776" s="362"/>
      <c r="AX776" s="859"/>
    </row>
    <row r="777" spans="1:50" ht="24.75" hidden="1" customHeight="1">
      <c r="A777" s="11"/>
      <c r="B777" s="79"/>
      <c r="C777" s="79"/>
      <c r="D777" s="79"/>
      <c r="E777" s="79"/>
      <c r="F777" s="208"/>
      <c r="G777" s="319"/>
      <c r="H777" s="362"/>
      <c r="I777" s="362"/>
      <c r="J777" s="362"/>
      <c r="K777" s="362"/>
      <c r="L777" s="362"/>
      <c r="M777" s="362"/>
      <c r="N777" s="362"/>
      <c r="O777" s="362"/>
      <c r="P777" s="362"/>
      <c r="Q777" s="362"/>
      <c r="R777" s="362"/>
      <c r="S777" s="362"/>
      <c r="T777" s="362"/>
      <c r="U777" s="362"/>
      <c r="V777" s="362"/>
      <c r="W777" s="362"/>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c r="AS777" s="362"/>
      <c r="AT777" s="362"/>
      <c r="AU777" s="362"/>
      <c r="AV777" s="362"/>
      <c r="AW777" s="362"/>
      <c r="AX777" s="859"/>
    </row>
    <row r="778" spans="1:50" ht="24.75" hidden="1" customHeight="1">
      <c r="A778" s="11"/>
      <c r="B778" s="79"/>
      <c r="C778" s="79"/>
      <c r="D778" s="79"/>
      <c r="E778" s="79"/>
      <c r="F778" s="208"/>
      <c r="G778" s="319"/>
      <c r="H778" s="362"/>
      <c r="I778" s="362"/>
      <c r="J778" s="362"/>
      <c r="K778" s="362"/>
      <c r="L778" s="362"/>
      <c r="M778" s="362"/>
      <c r="N778" s="362"/>
      <c r="O778" s="362"/>
      <c r="P778" s="362"/>
      <c r="Q778" s="362"/>
      <c r="R778" s="362"/>
      <c r="S778" s="362"/>
      <c r="T778" s="362"/>
      <c r="U778" s="362"/>
      <c r="V778" s="362"/>
      <c r="W778" s="362"/>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c r="AS778" s="362"/>
      <c r="AT778" s="362"/>
      <c r="AU778" s="362"/>
      <c r="AV778" s="362"/>
      <c r="AW778" s="362"/>
      <c r="AX778" s="859"/>
    </row>
    <row r="779" spans="1:50" ht="24.75" hidden="1" customHeight="1">
      <c r="A779" s="11"/>
      <c r="B779" s="79"/>
      <c r="C779" s="79"/>
      <c r="D779" s="79"/>
      <c r="E779" s="79"/>
      <c r="F779" s="208"/>
      <c r="G779" s="319"/>
      <c r="H779" s="362"/>
      <c r="I779" s="362"/>
      <c r="J779" s="362"/>
      <c r="K779" s="362"/>
      <c r="L779" s="362"/>
      <c r="M779" s="362"/>
      <c r="N779" s="362"/>
      <c r="O779" s="362"/>
      <c r="P779" s="362"/>
      <c r="Q779" s="362"/>
      <c r="R779" s="362"/>
      <c r="S779" s="362"/>
      <c r="T779" s="362"/>
      <c r="U779" s="362"/>
      <c r="V779" s="362"/>
      <c r="W779" s="362"/>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c r="AS779" s="362"/>
      <c r="AT779" s="362"/>
      <c r="AU779" s="362"/>
      <c r="AV779" s="362"/>
      <c r="AW779" s="362"/>
      <c r="AX779" s="859"/>
    </row>
    <row r="780" spans="1:50" ht="24.75" hidden="1" customHeight="1">
      <c r="A780" s="11"/>
      <c r="B780" s="79"/>
      <c r="C780" s="79"/>
      <c r="D780" s="79"/>
      <c r="E780" s="79"/>
      <c r="F780" s="208"/>
      <c r="G780" s="319"/>
      <c r="H780" s="362"/>
      <c r="I780" s="362"/>
      <c r="J780" s="362"/>
      <c r="K780" s="362"/>
      <c r="L780" s="362"/>
      <c r="M780" s="362"/>
      <c r="N780" s="362"/>
      <c r="O780" s="362"/>
      <c r="P780" s="362"/>
      <c r="Q780" s="362"/>
      <c r="R780" s="362"/>
      <c r="S780" s="362"/>
      <c r="T780" s="362"/>
      <c r="U780" s="362"/>
      <c r="V780" s="362"/>
      <c r="W780" s="362"/>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c r="AS780" s="362"/>
      <c r="AT780" s="362"/>
      <c r="AU780" s="362"/>
      <c r="AV780" s="362"/>
      <c r="AW780" s="362"/>
      <c r="AX780" s="859"/>
    </row>
    <row r="781" spans="1:50" ht="24.75" customHeight="1">
      <c r="A781" s="11"/>
      <c r="B781" s="79"/>
      <c r="C781" s="79"/>
      <c r="D781" s="79"/>
      <c r="E781" s="79"/>
      <c r="F781" s="208"/>
      <c r="G781" s="319"/>
      <c r="H781" s="362"/>
      <c r="I781" s="362"/>
      <c r="J781" s="362"/>
      <c r="K781" s="362"/>
      <c r="L781" s="362"/>
      <c r="M781" s="362"/>
      <c r="N781" s="362"/>
      <c r="O781" s="362"/>
      <c r="P781" s="362"/>
      <c r="Q781" s="362"/>
      <c r="R781" s="362"/>
      <c r="S781" s="362"/>
      <c r="T781" s="362"/>
      <c r="U781" s="362"/>
      <c r="V781" s="362"/>
      <c r="W781" s="362"/>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c r="AS781" s="362"/>
      <c r="AT781" s="362"/>
      <c r="AU781" s="362"/>
      <c r="AV781" s="362"/>
      <c r="AW781" s="362"/>
      <c r="AX781" s="859"/>
    </row>
    <row r="782" spans="1:50" ht="24.75" hidden="1" customHeight="1">
      <c r="A782" s="11"/>
      <c r="B782" s="79"/>
      <c r="C782" s="79"/>
      <c r="D782" s="79"/>
      <c r="E782" s="79"/>
      <c r="F782" s="208"/>
      <c r="G782" s="319"/>
      <c r="H782" s="362"/>
      <c r="I782" s="362"/>
      <c r="J782" s="362"/>
      <c r="K782" s="362"/>
      <c r="L782" s="362"/>
      <c r="M782" s="362"/>
      <c r="N782" s="362"/>
      <c r="O782" s="362"/>
      <c r="P782" s="362"/>
      <c r="Q782" s="362"/>
      <c r="R782" s="362"/>
      <c r="S782" s="362"/>
      <c r="T782" s="362"/>
      <c r="U782" s="362"/>
      <c r="V782" s="362"/>
      <c r="W782" s="362"/>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c r="AS782" s="362"/>
      <c r="AT782" s="362"/>
      <c r="AU782" s="362"/>
      <c r="AV782" s="362"/>
      <c r="AW782" s="362"/>
      <c r="AX782" s="859"/>
    </row>
    <row r="783" spans="1:50" ht="24.75" hidden="1" customHeight="1">
      <c r="A783" s="11"/>
      <c r="B783" s="79"/>
      <c r="C783" s="79"/>
      <c r="D783" s="79"/>
      <c r="E783" s="79"/>
      <c r="F783" s="208"/>
      <c r="G783" s="319"/>
      <c r="H783" s="362"/>
      <c r="I783" s="362"/>
      <c r="J783" s="362"/>
      <c r="K783" s="362"/>
      <c r="L783" s="362"/>
      <c r="M783" s="362"/>
      <c r="N783" s="362"/>
      <c r="O783" s="362"/>
      <c r="P783" s="362"/>
      <c r="Q783" s="362"/>
      <c r="R783" s="362"/>
      <c r="S783" s="362"/>
      <c r="T783" s="362"/>
      <c r="U783" s="362"/>
      <c r="V783" s="362"/>
      <c r="W783" s="362"/>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c r="AS783" s="362"/>
      <c r="AT783" s="362"/>
      <c r="AU783" s="362"/>
      <c r="AV783" s="362"/>
      <c r="AW783" s="362"/>
      <c r="AX783" s="859"/>
    </row>
    <row r="784" spans="1:50" ht="24.75" hidden="1" customHeight="1">
      <c r="A784" s="11"/>
      <c r="B784" s="79"/>
      <c r="C784" s="79"/>
      <c r="D784" s="79"/>
      <c r="E784" s="79"/>
      <c r="F784" s="208"/>
      <c r="G784" s="319"/>
      <c r="H784" s="362"/>
      <c r="I784" s="362"/>
      <c r="J784" s="362"/>
      <c r="K784" s="362"/>
      <c r="L784" s="362"/>
      <c r="M784" s="362"/>
      <c r="N784" s="362"/>
      <c r="O784" s="362"/>
      <c r="P784" s="362"/>
      <c r="Q784" s="362"/>
      <c r="R784" s="362"/>
      <c r="S784" s="362"/>
      <c r="T784" s="362"/>
      <c r="U784" s="362"/>
      <c r="V784" s="362"/>
      <c r="W784" s="362"/>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c r="AS784" s="362"/>
      <c r="AT784" s="362"/>
      <c r="AU784" s="362"/>
      <c r="AV784" s="362"/>
      <c r="AW784" s="362"/>
      <c r="AX784" s="859"/>
    </row>
    <row r="785" spans="1:51" ht="25.5" hidden="1" customHeight="1">
      <c r="A785" s="11"/>
      <c r="B785" s="79"/>
      <c r="C785" s="79"/>
      <c r="D785" s="79"/>
      <c r="E785" s="79"/>
      <c r="F785" s="208"/>
      <c r="G785" s="319"/>
      <c r="H785" s="362"/>
      <c r="I785" s="362"/>
      <c r="J785" s="362"/>
      <c r="K785" s="362"/>
      <c r="L785" s="362"/>
      <c r="M785" s="362"/>
      <c r="N785" s="362"/>
      <c r="O785" s="362"/>
      <c r="P785" s="362"/>
      <c r="Q785" s="362"/>
      <c r="R785" s="362"/>
      <c r="S785" s="362"/>
      <c r="T785" s="362"/>
      <c r="U785" s="362"/>
      <c r="V785" s="362"/>
      <c r="W785" s="362"/>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c r="AS785" s="362"/>
      <c r="AT785" s="362"/>
      <c r="AU785" s="362"/>
      <c r="AV785" s="362"/>
      <c r="AW785" s="362"/>
      <c r="AX785" s="859"/>
    </row>
    <row r="786" spans="1:51" ht="24.75" hidden="1" customHeight="1">
      <c r="A786" s="61"/>
      <c r="B786" s="132"/>
      <c r="C786" s="132"/>
      <c r="D786" s="132"/>
      <c r="E786" s="132"/>
      <c r="F786" s="254"/>
      <c r="G786" s="320"/>
      <c r="H786" s="363"/>
      <c r="I786" s="363"/>
      <c r="J786" s="363"/>
      <c r="K786" s="363"/>
      <c r="L786" s="363"/>
      <c r="M786" s="363"/>
      <c r="N786" s="363"/>
      <c r="O786" s="363"/>
      <c r="P786" s="363"/>
      <c r="Q786" s="363"/>
      <c r="R786" s="363"/>
      <c r="S786" s="363"/>
      <c r="T786" s="363"/>
      <c r="U786" s="363"/>
      <c r="V786" s="363"/>
      <c r="W786" s="363"/>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c r="AS786" s="363"/>
      <c r="AT786" s="363"/>
      <c r="AU786" s="363"/>
      <c r="AV786" s="363"/>
      <c r="AW786" s="363"/>
      <c r="AX786" s="860"/>
    </row>
    <row r="787" spans="1:51" ht="24.75" customHeight="1">
      <c r="A787" s="62" t="s">
        <v>169</v>
      </c>
      <c r="B787" s="133"/>
      <c r="C787" s="133"/>
      <c r="D787" s="133"/>
      <c r="E787" s="133"/>
      <c r="F787" s="255"/>
      <c r="G787" s="321" t="s">
        <v>3</v>
      </c>
      <c r="H787" s="364"/>
      <c r="I787" s="364"/>
      <c r="J787" s="364"/>
      <c r="K787" s="364"/>
      <c r="L787" s="364"/>
      <c r="M787" s="364"/>
      <c r="N787" s="364"/>
      <c r="O787" s="364"/>
      <c r="P787" s="364"/>
      <c r="Q787" s="364"/>
      <c r="R787" s="364"/>
      <c r="S787" s="364"/>
      <c r="T787" s="364"/>
      <c r="U787" s="364"/>
      <c r="V787" s="364"/>
      <c r="W787" s="364"/>
      <c r="X787" s="364"/>
      <c r="Y787" s="364"/>
      <c r="Z787" s="364"/>
      <c r="AA787" s="364"/>
      <c r="AB787" s="610"/>
      <c r="AC787" s="321" t="s">
        <v>415</v>
      </c>
      <c r="AD787" s="364"/>
      <c r="AE787" s="364"/>
      <c r="AF787" s="364"/>
      <c r="AG787" s="364"/>
      <c r="AH787" s="364"/>
      <c r="AI787" s="364"/>
      <c r="AJ787" s="364"/>
      <c r="AK787" s="364"/>
      <c r="AL787" s="364"/>
      <c r="AM787" s="364"/>
      <c r="AN787" s="364"/>
      <c r="AO787" s="364"/>
      <c r="AP787" s="364"/>
      <c r="AQ787" s="364"/>
      <c r="AR787" s="364"/>
      <c r="AS787" s="364"/>
      <c r="AT787" s="364"/>
      <c r="AU787" s="364"/>
      <c r="AV787" s="364"/>
      <c r="AW787" s="364"/>
      <c r="AX787" s="861"/>
    </row>
    <row r="788" spans="1:51" ht="24.75" customHeight="1">
      <c r="A788" s="36"/>
      <c r="B788" s="134"/>
      <c r="C788" s="134"/>
      <c r="D788" s="134"/>
      <c r="E788" s="134"/>
      <c r="F788" s="256"/>
      <c r="G788" s="163" t="s">
        <v>61</v>
      </c>
      <c r="H788" s="103"/>
      <c r="I788" s="103"/>
      <c r="J788" s="103"/>
      <c r="K788" s="103"/>
      <c r="L788" s="387" t="s">
        <v>63</v>
      </c>
      <c r="M788" s="103"/>
      <c r="N788" s="103"/>
      <c r="O788" s="103"/>
      <c r="P788" s="103"/>
      <c r="Q788" s="103"/>
      <c r="R788" s="103"/>
      <c r="S788" s="103"/>
      <c r="T788" s="103"/>
      <c r="U788" s="103"/>
      <c r="V788" s="103"/>
      <c r="W788" s="103"/>
      <c r="X788" s="248"/>
      <c r="Y788" s="526" t="s">
        <v>69</v>
      </c>
      <c r="Z788" s="550"/>
      <c r="AA788" s="550"/>
      <c r="AB788" s="611"/>
      <c r="AC788" s="163" t="s">
        <v>61</v>
      </c>
      <c r="AD788" s="103"/>
      <c r="AE788" s="103"/>
      <c r="AF788" s="103"/>
      <c r="AG788" s="103"/>
      <c r="AH788" s="387" t="s">
        <v>63</v>
      </c>
      <c r="AI788" s="103"/>
      <c r="AJ788" s="103"/>
      <c r="AK788" s="103"/>
      <c r="AL788" s="103"/>
      <c r="AM788" s="103"/>
      <c r="AN788" s="103"/>
      <c r="AO788" s="103"/>
      <c r="AP788" s="103"/>
      <c r="AQ788" s="103"/>
      <c r="AR788" s="103"/>
      <c r="AS788" s="103"/>
      <c r="AT788" s="248"/>
      <c r="AU788" s="526" t="s">
        <v>69</v>
      </c>
      <c r="AV788" s="550"/>
      <c r="AW788" s="550"/>
      <c r="AX788" s="862"/>
    </row>
    <row r="789" spans="1:51" ht="24.75" customHeight="1">
      <c r="A789" s="36"/>
      <c r="B789" s="134"/>
      <c r="C789" s="134"/>
      <c r="D789" s="134"/>
      <c r="E789" s="134"/>
      <c r="F789" s="256"/>
      <c r="G789" s="322" t="s">
        <v>650</v>
      </c>
      <c r="H789" s="365"/>
      <c r="I789" s="365"/>
      <c r="J789" s="365"/>
      <c r="K789" s="384"/>
      <c r="L789" s="388" t="s">
        <v>651</v>
      </c>
      <c r="M789" s="395"/>
      <c r="N789" s="395"/>
      <c r="O789" s="395"/>
      <c r="P789" s="395"/>
      <c r="Q789" s="395"/>
      <c r="R789" s="395"/>
      <c r="S789" s="395"/>
      <c r="T789" s="395"/>
      <c r="U789" s="395"/>
      <c r="V789" s="395"/>
      <c r="W789" s="395"/>
      <c r="X789" s="498"/>
      <c r="Y789" s="527">
        <v>200</v>
      </c>
      <c r="Z789" s="551"/>
      <c r="AA789" s="551"/>
      <c r="AB789" s="612"/>
      <c r="AC789" s="322"/>
      <c r="AD789" s="365"/>
      <c r="AE789" s="365"/>
      <c r="AF789" s="365"/>
      <c r="AG789" s="384"/>
      <c r="AH789" s="388"/>
      <c r="AI789" s="395"/>
      <c r="AJ789" s="395"/>
      <c r="AK789" s="395"/>
      <c r="AL789" s="395"/>
      <c r="AM789" s="395"/>
      <c r="AN789" s="395"/>
      <c r="AO789" s="395"/>
      <c r="AP789" s="395"/>
      <c r="AQ789" s="395"/>
      <c r="AR789" s="395"/>
      <c r="AS789" s="395"/>
      <c r="AT789" s="498"/>
      <c r="AU789" s="527"/>
      <c r="AV789" s="551"/>
      <c r="AW789" s="551"/>
      <c r="AX789" s="863"/>
    </row>
    <row r="790" spans="1:51" ht="24.75" customHeight="1">
      <c r="A790" s="36"/>
      <c r="B790" s="134"/>
      <c r="C790" s="134"/>
      <c r="D790" s="134"/>
      <c r="E790" s="134"/>
      <c r="F790" s="256"/>
      <c r="G790" s="323"/>
      <c r="H790" s="366"/>
      <c r="I790" s="366"/>
      <c r="J790" s="366"/>
      <c r="K790" s="385"/>
      <c r="L790" s="389"/>
      <c r="M790" s="396"/>
      <c r="N790" s="396"/>
      <c r="O790" s="396"/>
      <c r="P790" s="396"/>
      <c r="Q790" s="396"/>
      <c r="R790" s="396"/>
      <c r="S790" s="396"/>
      <c r="T790" s="396"/>
      <c r="U790" s="396"/>
      <c r="V790" s="396"/>
      <c r="W790" s="396"/>
      <c r="X790" s="499"/>
      <c r="Y790" s="528"/>
      <c r="Z790" s="552"/>
      <c r="AA790" s="552"/>
      <c r="AB790" s="613"/>
      <c r="AC790" s="323"/>
      <c r="AD790" s="366"/>
      <c r="AE790" s="366"/>
      <c r="AF790" s="366"/>
      <c r="AG790" s="385"/>
      <c r="AH790" s="389"/>
      <c r="AI790" s="396"/>
      <c r="AJ790" s="396"/>
      <c r="AK790" s="396"/>
      <c r="AL790" s="396"/>
      <c r="AM790" s="396"/>
      <c r="AN790" s="396"/>
      <c r="AO790" s="396"/>
      <c r="AP790" s="396"/>
      <c r="AQ790" s="396"/>
      <c r="AR790" s="396"/>
      <c r="AS790" s="396"/>
      <c r="AT790" s="499"/>
      <c r="AU790" s="528"/>
      <c r="AV790" s="552"/>
      <c r="AW790" s="552"/>
      <c r="AX790" s="864"/>
    </row>
    <row r="791" spans="1:51" ht="24.75" customHeight="1">
      <c r="A791" s="36"/>
      <c r="B791" s="134"/>
      <c r="C791" s="134"/>
      <c r="D791" s="134"/>
      <c r="E791" s="134"/>
      <c r="F791" s="256"/>
      <c r="G791" s="323"/>
      <c r="H791" s="366"/>
      <c r="I791" s="366"/>
      <c r="J791" s="366"/>
      <c r="K791" s="385"/>
      <c r="L791" s="389"/>
      <c r="M791" s="396"/>
      <c r="N791" s="396"/>
      <c r="O791" s="396"/>
      <c r="P791" s="396"/>
      <c r="Q791" s="396"/>
      <c r="R791" s="396"/>
      <c r="S791" s="396"/>
      <c r="T791" s="396"/>
      <c r="U791" s="396"/>
      <c r="V791" s="396"/>
      <c r="W791" s="396"/>
      <c r="X791" s="499"/>
      <c r="Y791" s="528"/>
      <c r="Z791" s="552"/>
      <c r="AA791" s="552"/>
      <c r="AB791" s="613"/>
      <c r="AC791" s="323"/>
      <c r="AD791" s="366"/>
      <c r="AE791" s="366"/>
      <c r="AF791" s="366"/>
      <c r="AG791" s="385"/>
      <c r="AH791" s="389"/>
      <c r="AI791" s="396"/>
      <c r="AJ791" s="396"/>
      <c r="AK791" s="396"/>
      <c r="AL791" s="396"/>
      <c r="AM791" s="396"/>
      <c r="AN791" s="396"/>
      <c r="AO791" s="396"/>
      <c r="AP791" s="396"/>
      <c r="AQ791" s="396"/>
      <c r="AR791" s="396"/>
      <c r="AS791" s="396"/>
      <c r="AT791" s="499"/>
      <c r="AU791" s="528"/>
      <c r="AV791" s="552"/>
      <c r="AW791" s="552"/>
      <c r="AX791" s="864"/>
    </row>
    <row r="792" spans="1:51" ht="24.75" customHeight="1">
      <c r="A792" s="36"/>
      <c r="B792" s="134"/>
      <c r="C792" s="134"/>
      <c r="D792" s="134"/>
      <c r="E792" s="134"/>
      <c r="F792" s="256"/>
      <c r="G792" s="323"/>
      <c r="H792" s="366"/>
      <c r="I792" s="366"/>
      <c r="J792" s="366"/>
      <c r="K792" s="385"/>
      <c r="L792" s="389"/>
      <c r="M792" s="396"/>
      <c r="N792" s="396"/>
      <c r="O792" s="396"/>
      <c r="P792" s="396"/>
      <c r="Q792" s="396"/>
      <c r="R792" s="396"/>
      <c r="S792" s="396"/>
      <c r="T792" s="396"/>
      <c r="U792" s="396"/>
      <c r="V792" s="396"/>
      <c r="W792" s="396"/>
      <c r="X792" s="499"/>
      <c r="Y792" s="528"/>
      <c r="Z792" s="552"/>
      <c r="AA792" s="552"/>
      <c r="AB792" s="613"/>
      <c r="AC792" s="323"/>
      <c r="AD792" s="366"/>
      <c r="AE792" s="366"/>
      <c r="AF792" s="366"/>
      <c r="AG792" s="385"/>
      <c r="AH792" s="389"/>
      <c r="AI792" s="396"/>
      <c r="AJ792" s="396"/>
      <c r="AK792" s="396"/>
      <c r="AL792" s="396"/>
      <c r="AM792" s="396"/>
      <c r="AN792" s="396"/>
      <c r="AO792" s="396"/>
      <c r="AP792" s="396"/>
      <c r="AQ792" s="396"/>
      <c r="AR792" s="396"/>
      <c r="AS792" s="396"/>
      <c r="AT792" s="499"/>
      <c r="AU792" s="528"/>
      <c r="AV792" s="552"/>
      <c r="AW792" s="552"/>
      <c r="AX792" s="864"/>
    </row>
    <row r="793" spans="1:51" ht="24.75" customHeight="1">
      <c r="A793" s="36"/>
      <c r="B793" s="134"/>
      <c r="C793" s="134"/>
      <c r="D793" s="134"/>
      <c r="E793" s="134"/>
      <c r="F793" s="256"/>
      <c r="G793" s="323"/>
      <c r="H793" s="366"/>
      <c r="I793" s="366"/>
      <c r="J793" s="366"/>
      <c r="K793" s="385"/>
      <c r="L793" s="389"/>
      <c r="M793" s="396"/>
      <c r="N793" s="396"/>
      <c r="O793" s="396"/>
      <c r="P793" s="396"/>
      <c r="Q793" s="396"/>
      <c r="R793" s="396"/>
      <c r="S793" s="396"/>
      <c r="T793" s="396"/>
      <c r="U793" s="396"/>
      <c r="V793" s="396"/>
      <c r="W793" s="396"/>
      <c r="X793" s="499"/>
      <c r="Y793" s="528"/>
      <c r="Z793" s="552"/>
      <c r="AA793" s="552"/>
      <c r="AB793" s="613"/>
      <c r="AC793" s="323"/>
      <c r="AD793" s="366"/>
      <c r="AE793" s="366"/>
      <c r="AF793" s="366"/>
      <c r="AG793" s="385"/>
      <c r="AH793" s="389"/>
      <c r="AI793" s="396"/>
      <c r="AJ793" s="396"/>
      <c r="AK793" s="396"/>
      <c r="AL793" s="396"/>
      <c r="AM793" s="396"/>
      <c r="AN793" s="396"/>
      <c r="AO793" s="396"/>
      <c r="AP793" s="396"/>
      <c r="AQ793" s="396"/>
      <c r="AR793" s="396"/>
      <c r="AS793" s="396"/>
      <c r="AT793" s="499"/>
      <c r="AU793" s="528"/>
      <c r="AV793" s="552"/>
      <c r="AW793" s="552"/>
      <c r="AX793" s="864"/>
    </row>
    <row r="794" spans="1:51" ht="24.75" customHeight="1">
      <c r="A794" s="36"/>
      <c r="B794" s="134"/>
      <c r="C794" s="134"/>
      <c r="D794" s="134"/>
      <c r="E794" s="134"/>
      <c r="F794" s="256"/>
      <c r="G794" s="323"/>
      <c r="H794" s="366"/>
      <c r="I794" s="366"/>
      <c r="J794" s="366"/>
      <c r="K794" s="385"/>
      <c r="L794" s="389"/>
      <c r="M794" s="396"/>
      <c r="N794" s="396"/>
      <c r="O794" s="396"/>
      <c r="P794" s="396"/>
      <c r="Q794" s="396"/>
      <c r="R794" s="396"/>
      <c r="S794" s="396"/>
      <c r="T794" s="396"/>
      <c r="U794" s="396"/>
      <c r="V794" s="396"/>
      <c r="W794" s="396"/>
      <c r="X794" s="499"/>
      <c r="Y794" s="528"/>
      <c r="Z794" s="552"/>
      <c r="AA794" s="552"/>
      <c r="AB794" s="613"/>
      <c r="AC794" s="323"/>
      <c r="AD794" s="366"/>
      <c r="AE794" s="366"/>
      <c r="AF794" s="366"/>
      <c r="AG794" s="385"/>
      <c r="AH794" s="389"/>
      <c r="AI794" s="396"/>
      <c r="AJ794" s="396"/>
      <c r="AK794" s="396"/>
      <c r="AL794" s="396"/>
      <c r="AM794" s="396"/>
      <c r="AN794" s="396"/>
      <c r="AO794" s="396"/>
      <c r="AP794" s="396"/>
      <c r="AQ794" s="396"/>
      <c r="AR794" s="396"/>
      <c r="AS794" s="396"/>
      <c r="AT794" s="499"/>
      <c r="AU794" s="528"/>
      <c r="AV794" s="552"/>
      <c r="AW794" s="552"/>
      <c r="AX794" s="864"/>
    </row>
    <row r="795" spans="1:51" ht="24.75" customHeight="1">
      <c r="A795" s="36"/>
      <c r="B795" s="134"/>
      <c r="C795" s="134"/>
      <c r="D795" s="134"/>
      <c r="E795" s="134"/>
      <c r="F795" s="256"/>
      <c r="G795" s="323"/>
      <c r="H795" s="366"/>
      <c r="I795" s="366"/>
      <c r="J795" s="366"/>
      <c r="K795" s="385"/>
      <c r="L795" s="389"/>
      <c r="M795" s="396"/>
      <c r="N795" s="396"/>
      <c r="O795" s="396"/>
      <c r="P795" s="396"/>
      <c r="Q795" s="396"/>
      <c r="R795" s="396"/>
      <c r="S795" s="396"/>
      <c r="T795" s="396"/>
      <c r="U795" s="396"/>
      <c r="V795" s="396"/>
      <c r="W795" s="396"/>
      <c r="X795" s="499"/>
      <c r="Y795" s="528"/>
      <c r="Z795" s="552"/>
      <c r="AA795" s="552"/>
      <c r="AB795" s="613"/>
      <c r="AC795" s="323"/>
      <c r="AD795" s="366"/>
      <c r="AE795" s="366"/>
      <c r="AF795" s="366"/>
      <c r="AG795" s="385"/>
      <c r="AH795" s="389"/>
      <c r="AI795" s="396"/>
      <c r="AJ795" s="396"/>
      <c r="AK795" s="396"/>
      <c r="AL795" s="396"/>
      <c r="AM795" s="396"/>
      <c r="AN795" s="396"/>
      <c r="AO795" s="396"/>
      <c r="AP795" s="396"/>
      <c r="AQ795" s="396"/>
      <c r="AR795" s="396"/>
      <c r="AS795" s="396"/>
      <c r="AT795" s="499"/>
      <c r="AU795" s="528"/>
      <c r="AV795" s="552"/>
      <c r="AW795" s="552"/>
      <c r="AX795" s="864"/>
    </row>
    <row r="796" spans="1:51" ht="24.75" customHeight="1">
      <c r="A796" s="36"/>
      <c r="B796" s="134"/>
      <c r="C796" s="134"/>
      <c r="D796" s="134"/>
      <c r="E796" s="134"/>
      <c r="F796" s="256"/>
      <c r="G796" s="323"/>
      <c r="H796" s="366"/>
      <c r="I796" s="366"/>
      <c r="J796" s="366"/>
      <c r="K796" s="385"/>
      <c r="L796" s="389"/>
      <c r="M796" s="396"/>
      <c r="N796" s="396"/>
      <c r="O796" s="396"/>
      <c r="P796" s="396"/>
      <c r="Q796" s="396"/>
      <c r="R796" s="396"/>
      <c r="S796" s="396"/>
      <c r="T796" s="396"/>
      <c r="U796" s="396"/>
      <c r="V796" s="396"/>
      <c r="W796" s="396"/>
      <c r="X796" s="499"/>
      <c r="Y796" s="528"/>
      <c r="Z796" s="552"/>
      <c r="AA796" s="552"/>
      <c r="AB796" s="613"/>
      <c r="AC796" s="323"/>
      <c r="AD796" s="366"/>
      <c r="AE796" s="366"/>
      <c r="AF796" s="366"/>
      <c r="AG796" s="385"/>
      <c r="AH796" s="389"/>
      <c r="AI796" s="396"/>
      <c r="AJ796" s="396"/>
      <c r="AK796" s="396"/>
      <c r="AL796" s="396"/>
      <c r="AM796" s="396"/>
      <c r="AN796" s="396"/>
      <c r="AO796" s="396"/>
      <c r="AP796" s="396"/>
      <c r="AQ796" s="396"/>
      <c r="AR796" s="396"/>
      <c r="AS796" s="396"/>
      <c r="AT796" s="499"/>
      <c r="AU796" s="528"/>
      <c r="AV796" s="552"/>
      <c r="AW796" s="552"/>
      <c r="AX796" s="864"/>
    </row>
    <row r="797" spans="1:51" ht="24.75" customHeight="1">
      <c r="A797" s="36"/>
      <c r="B797" s="134"/>
      <c r="C797" s="134"/>
      <c r="D797" s="134"/>
      <c r="E797" s="134"/>
      <c r="F797" s="256"/>
      <c r="G797" s="323"/>
      <c r="H797" s="366"/>
      <c r="I797" s="366"/>
      <c r="J797" s="366"/>
      <c r="K797" s="385"/>
      <c r="L797" s="389"/>
      <c r="M797" s="396"/>
      <c r="N797" s="396"/>
      <c r="O797" s="396"/>
      <c r="P797" s="396"/>
      <c r="Q797" s="396"/>
      <c r="R797" s="396"/>
      <c r="S797" s="396"/>
      <c r="T797" s="396"/>
      <c r="U797" s="396"/>
      <c r="V797" s="396"/>
      <c r="W797" s="396"/>
      <c r="X797" s="499"/>
      <c r="Y797" s="528"/>
      <c r="Z797" s="552"/>
      <c r="AA797" s="552"/>
      <c r="AB797" s="613"/>
      <c r="AC797" s="323"/>
      <c r="AD797" s="366"/>
      <c r="AE797" s="366"/>
      <c r="AF797" s="366"/>
      <c r="AG797" s="385"/>
      <c r="AH797" s="389"/>
      <c r="AI797" s="396"/>
      <c r="AJ797" s="396"/>
      <c r="AK797" s="396"/>
      <c r="AL797" s="396"/>
      <c r="AM797" s="396"/>
      <c r="AN797" s="396"/>
      <c r="AO797" s="396"/>
      <c r="AP797" s="396"/>
      <c r="AQ797" s="396"/>
      <c r="AR797" s="396"/>
      <c r="AS797" s="396"/>
      <c r="AT797" s="499"/>
      <c r="AU797" s="528"/>
      <c r="AV797" s="552"/>
      <c r="AW797" s="552"/>
      <c r="AX797" s="864"/>
    </row>
    <row r="798" spans="1:51" ht="24.75" customHeight="1">
      <c r="A798" s="36"/>
      <c r="B798" s="134"/>
      <c r="C798" s="134"/>
      <c r="D798" s="134"/>
      <c r="E798" s="134"/>
      <c r="F798" s="256"/>
      <c r="G798" s="323"/>
      <c r="H798" s="366"/>
      <c r="I798" s="366"/>
      <c r="J798" s="366"/>
      <c r="K798" s="385"/>
      <c r="L798" s="389"/>
      <c r="M798" s="396"/>
      <c r="N798" s="396"/>
      <c r="O798" s="396"/>
      <c r="P798" s="396"/>
      <c r="Q798" s="396"/>
      <c r="R798" s="396"/>
      <c r="S798" s="396"/>
      <c r="T798" s="396"/>
      <c r="U798" s="396"/>
      <c r="V798" s="396"/>
      <c r="W798" s="396"/>
      <c r="X798" s="499"/>
      <c r="Y798" s="528"/>
      <c r="Z798" s="552"/>
      <c r="AA798" s="552"/>
      <c r="AB798" s="613"/>
      <c r="AC798" s="323"/>
      <c r="AD798" s="366"/>
      <c r="AE798" s="366"/>
      <c r="AF798" s="366"/>
      <c r="AG798" s="385"/>
      <c r="AH798" s="389"/>
      <c r="AI798" s="396"/>
      <c r="AJ798" s="396"/>
      <c r="AK798" s="396"/>
      <c r="AL798" s="396"/>
      <c r="AM798" s="396"/>
      <c r="AN798" s="396"/>
      <c r="AO798" s="396"/>
      <c r="AP798" s="396"/>
      <c r="AQ798" s="396"/>
      <c r="AR798" s="396"/>
      <c r="AS798" s="396"/>
      <c r="AT798" s="499"/>
      <c r="AU798" s="528"/>
      <c r="AV798" s="552"/>
      <c r="AW798" s="552"/>
      <c r="AX798" s="864"/>
    </row>
    <row r="799" spans="1:51" ht="24.75" customHeight="1">
      <c r="A799" s="36"/>
      <c r="B799" s="134"/>
      <c r="C799" s="134"/>
      <c r="D799" s="134"/>
      <c r="E799" s="134"/>
      <c r="F799" s="256"/>
      <c r="G799" s="324" t="s">
        <v>70</v>
      </c>
      <c r="H799" s="367"/>
      <c r="I799" s="367"/>
      <c r="J799" s="367"/>
      <c r="K799" s="367"/>
      <c r="L799" s="390"/>
      <c r="M799" s="397"/>
      <c r="N799" s="397"/>
      <c r="O799" s="397"/>
      <c r="P799" s="397"/>
      <c r="Q799" s="397"/>
      <c r="R799" s="397"/>
      <c r="S799" s="397"/>
      <c r="T799" s="397"/>
      <c r="U799" s="397"/>
      <c r="V799" s="397"/>
      <c r="W799" s="397"/>
      <c r="X799" s="500"/>
      <c r="Y799" s="529">
        <f>SUM(Y789:AB798)</f>
        <v>200</v>
      </c>
      <c r="Z799" s="553"/>
      <c r="AA799" s="553"/>
      <c r="AB799" s="614"/>
      <c r="AC799" s="324" t="s">
        <v>70</v>
      </c>
      <c r="AD799" s="367"/>
      <c r="AE799" s="367"/>
      <c r="AF799" s="367"/>
      <c r="AG799" s="367"/>
      <c r="AH799" s="390"/>
      <c r="AI799" s="397"/>
      <c r="AJ799" s="397"/>
      <c r="AK799" s="397"/>
      <c r="AL799" s="397"/>
      <c r="AM799" s="397"/>
      <c r="AN799" s="397"/>
      <c r="AO799" s="397"/>
      <c r="AP799" s="397"/>
      <c r="AQ799" s="397"/>
      <c r="AR799" s="397"/>
      <c r="AS799" s="397"/>
      <c r="AT799" s="500"/>
      <c r="AU799" s="529">
        <f>SUM(AU789:AX798)</f>
        <v>0</v>
      </c>
      <c r="AV799" s="553"/>
      <c r="AW799" s="553"/>
      <c r="AX799" s="865"/>
    </row>
    <row r="800" spans="1:51" ht="24.75" hidden="1" customHeight="1">
      <c r="A800" s="36"/>
      <c r="B800" s="134"/>
      <c r="C800" s="134"/>
      <c r="D800" s="134"/>
      <c r="E800" s="134"/>
      <c r="F800" s="256"/>
      <c r="G800" s="321" t="s">
        <v>391</v>
      </c>
      <c r="H800" s="364"/>
      <c r="I800" s="364"/>
      <c r="J800" s="364"/>
      <c r="K800" s="364"/>
      <c r="L800" s="364"/>
      <c r="M800" s="364"/>
      <c r="N800" s="364"/>
      <c r="O800" s="364"/>
      <c r="P800" s="364"/>
      <c r="Q800" s="364"/>
      <c r="R800" s="364"/>
      <c r="S800" s="364"/>
      <c r="T800" s="364"/>
      <c r="U800" s="364"/>
      <c r="V800" s="364"/>
      <c r="W800" s="364"/>
      <c r="X800" s="364"/>
      <c r="Y800" s="364"/>
      <c r="Z800" s="364"/>
      <c r="AA800" s="364"/>
      <c r="AB800" s="610"/>
      <c r="AC800" s="321" t="s">
        <v>390</v>
      </c>
      <c r="AD800" s="364"/>
      <c r="AE800" s="364"/>
      <c r="AF800" s="364"/>
      <c r="AG800" s="364"/>
      <c r="AH800" s="364"/>
      <c r="AI800" s="364"/>
      <c r="AJ800" s="364"/>
      <c r="AK800" s="364"/>
      <c r="AL800" s="364"/>
      <c r="AM800" s="364"/>
      <c r="AN800" s="364"/>
      <c r="AO800" s="364"/>
      <c r="AP800" s="364"/>
      <c r="AQ800" s="364"/>
      <c r="AR800" s="364"/>
      <c r="AS800" s="364"/>
      <c r="AT800" s="364"/>
      <c r="AU800" s="364"/>
      <c r="AV800" s="364"/>
      <c r="AW800" s="364"/>
      <c r="AX800" s="861"/>
      <c r="AY800">
        <f>COUNTA($G$802,$AC$802)</f>
        <v>0</v>
      </c>
    </row>
    <row r="801" spans="1:51" ht="24.75" hidden="1" customHeight="1">
      <c r="A801" s="36"/>
      <c r="B801" s="134"/>
      <c r="C801" s="134"/>
      <c r="D801" s="134"/>
      <c r="E801" s="134"/>
      <c r="F801" s="256"/>
      <c r="G801" s="163" t="s">
        <v>61</v>
      </c>
      <c r="H801" s="103"/>
      <c r="I801" s="103"/>
      <c r="J801" s="103"/>
      <c r="K801" s="103"/>
      <c r="L801" s="387" t="s">
        <v>63</v>
      </c>
      <c r="M801" s="103"/>
      <c r="N801" s="103"/>
      <c r="O801" s="103"/>
      <c r="P801" s="103"/>
      <c r="Q801" s="103"/>
      <c r="R801" s="103"/>
      <c r="S801" s="103"/>
      <c r="T801" s="103"/>
      <c r="U801" s="103"/>
      <c r="V801" s="103"/>
      <c r="W801" s="103"/>
      <c r="X801" s="248"/>
      <c r="Y801" s="526" t="s">
        <v>69</v>
      </c>
      <c r="Z801" s="550"/>
      <c r="AA801" s="550"/>
      <c r="AB801" s="611"/>
      <c r="AC801" s="163" t="s">
        <v>61</v>
      </c>
      <c r="AD801" s="103"/>
      <c r="AE801" s="103"/>
      <c r="AF801" s="103"/>
      <c r="AG801" s="103"/>
      <c r="AH801" s="387" t="s">
        <v>63</v>
      </c>
      <c r="AI801" s="103"/>
      <c r="AJ801" s="103"/>
      <c r="AK801" s="103"/>
      <c r="AL801" s="103"/>
      <c r="AM801" s="103"/>
      <c r="AN801" s="103"/>
      <c r="AO801" s="103"/>
      <c r="AP801" s="103"/>
      <c r="AQ801" s="103"/>
      <c r="AR801" s="103"/>
      <c r="AS801" s="103"/>
      <c r="AT801" s="248"/>
      <c r="AU801" s="526" t="s">
        <v>69</v>
      </c>
      <c r="AV801" s="550"/>
      <c r="AW801" s="550"/>
      <c r="AX801" s="862"/>
      <c r="AY801">
        <f t="shared" ref="AY801:AY812" si="31">$AY$800</f>
        <v>0</v>
      </c>
    </row>
    <row r="802" spans="1:51" ht="24.75" hidden="1" customHeight="1">
      <c r="A802" s="36"/>
      <c r="B802" s="134"/>
      <c r="C802" s="134"/>
      <c r="D802" s="134"/>
      <c r="E802" s="134"/>
      <c r="F802" s="256"/>
      <c r="G802" s="322"/>
      <c r="H802" s="365"/>
      <c r="I802" s="365"/>
      <c r="J802" s="365"/>
      <c r="K802" s="384"/>
      <c r="L802" s="388"/>
      <c r="M802" s="395"/>
      <c r="N802" s="395"/>
      <c r="O802" s="395"/>
      <c r="P802" s="395"/>
      <c r="Q802" s="395"/>
      <c r="R802" s="395"/>
      <c r="S802" s="395"/>
      <c r="T802" s="395"/>
      <c r="U802" s="395"/>
      <c r="V802" s="395"/>
      <c r="W802" s="395"/>
      <c r="X802" s="498"/>
      <c r="Y802" s="527"/>
      <c r="Z802" s="551"/>
      <c r="AA802" s="551"/>
      <c r="AB802" s="612"/>
      <c r="AC802" s="322"/>
      <c r="AD802" s="365"/>
      <c r="AE802" s="365"/>
      <c r="AF802" s="365"/>
      <c r="AG802" s="384"/>
      <c r="AH802" s="388"/>
      <c r="AI802" s="395"/>
      <c r="AJ802" s="395"/>
      <c r="AK802" s="395"/>
      <c r="AL802" s="395"/>
      <c r="AM802" s="395"/>
      <c r="AN802" s="395"/>
      <c r="AO802" s="395"/>
      <c r="AP802" s="395"/>
      <c r="AQ802" s="395"/>
      <c r="AR802" s="395"/>
      <c r="AS802" s="395"/>
      <c r="AT802" s="498"/>
      <c r="AU802" s="527"/>
      <c r="AV802" s="551"/>
      <c r="AW802" s="551"/>
      <c r="AX802" s="863"/>
      <c r="AY802">
        <f t="shared" si="31"/>
        <v>0</v>
      </c>
    </row>
    <row r="803" spans="1:51" ht="24.75" hidden="1" customHeight="1">
      <c r="A803" s="36"/>
      <c r="B803" s="134"/>
      <c r="C803" s="134"/>
      <c r="D803" s="134"/>
      <c r="E803" s="134"/>
      <c r="F803" s="256"/>
      <c r="G803" s="323"/>
      <c r="H803" s="366"/>
      <c r="I803" s="366"/>
      <c r="J803" s="366"/>
      <c r="K803" s="385"/>
      <c r="L803" s="389"/>
      <c r="M803" s="396"/>
      <c r="N803" s="396"/>
      <c r="O803" s="396"/>
      <c r="P803" s="396"/>
      <c r="Q803" s="396"/>
      <c r="R803" s="396"/>
      <c r="S803" s="396"/>
      <c r="T803" s="396"/>
      <c r="U803" s="396"/>
      <c r="V803" s="396"/>
      <c r="W803" s="396"/>
      <c r="X803" s="499"/>
      <c r="Y803" s="528"/>
      <c r="Z803" s="552"/>
      <c r="AA803" s="552"/>
      <c r="AB803" s="613"/>
      <c r="AC803" s="323"/>
      <c r="AD803" s="366"/>
      <c r="AE803" s="366"/>
      <c r="AF803" s="366"/>
      <c r="AG803" s="385"/>
      <c r="AH803" s="389"/>
      <c r="AI803" s="396"/>
      <c r="AJ803" s="396"/>
      <c r="AK803" s="396"/>
      <c r="AL803" s="396"/>
      <c r="AM803" s="396"/>
      <c r="AN803" s="396"/>
      <c r="AO803" s="396"/>
      <c r="AP803" s="396"/>
      <c r="AQ803" s="396"/>
      <c r="AR803" s="396"/>
      <c r="AS803" s="396"/>
      <c r="AT803" s="499"/>
      <c r="AU803" s="528"/>
      <c r="AV803" s="552"/>
      <c r="AW803" s="552"/>
      <c r="AX803" s="864"/>
      <c r="AY803">
        <f t="shared" si="31"/>
        <v>0</v>
      </c>
    </row>
    <row r="804" spans="1:51" ht="24.75" hidden="1" customHeight="1">
      <c r="A804" s="36"/>
      <c r="B804" s="134"/>
      <c r="C804" s="134"/>
      <c r="D804" s="134"/>
      <c r="E804" s="134"/>
      <c r="F804" s="256"/>
      <c r="G804" s="323"/>
      <c r="H804" s="366"/>
      <c r="I804" s="366"/>
      <c r="J804" s="366"/>
      <c r="K804" s="385"/>
      <c r="L804" s="389"/>
      <c r="M804" s="396"/>
      <c r="N804" s="396"/>
      <c r="O804" s="396"/>
      <c r="P804" s="396"/>
      <c r="Q804" s="396"/>
      <c r="R804" s="396"/>
      <c r="S804" s="396"/>
      <c r="T804" s="396"/>
      <c r="U804" s="396"/>
      <c r="V804" s="396"/>
      <c r="W804" s="396"/>
      <c r="X804" s="499"/>
      <c r="Y804" s="528"/>
      <c r="Z804" s="552"/>
      <c r="AA804" s="552"/>
      <c r="AB804" s="613"/>
      <c r="AC804" s="323"/>
      <c r="AD804" s="366"/>
      <c r="AE804" s="366"/>
      <c r="AF804" s="366"/>
      <c r="AG804" s="385"/>
      <c r="AH804" s="389"/>
      <c r="AI804" s="396"/>
      <c r="AJ804" s="396"/>
      <c r="AK804" s="396"/>
      <c r="AL804" s="396"/>
      <c r="AM804" s="396"/>
      <c r="AN804" s="396"/>
      <c r="AO804" s="396"/>
      <c r="AP804" s="396"/>
      <c r="AQ804" s="396"/>
      <c r="AR804" s="396"/>
      <c r="AS804" s="396"/>
      <c r="AT804" s="499"/>
      <c r="AU804" s="528"/>
      <c r="AV804" s="552"/>
      <c r="AW804" s="552"/>
      <c r="AX804" s="864"/>
      <c r="AY804">
        <f t="shared" si="31"/>
        <v>0</v>
      </c>
    </row>
    <row r="805" spans="1:51" ht="24.75" hidden="1" customHeight="1">
      <c r="A805" s="36"/>
      <c r="B805" s="134"/>
      <c r="C805" s="134"/>
      <c r="D805" s="134"/>
      <c r="E805" s="134"/>
      <c r="F805" s="256"/>
      <c r="G805" s="323"/>
      <c r="H805" s="366"/>
      <c r="I805" s="366"/>
      <c r="J805" s="366"/>
      <c r="K805" s="385"/>
      <c r="L805" s="389"/>
      <c r="M805" s="396"/>
      <c r="N805" s="396"/>
      <c r="O805" s="396"/>
      <c r="P805" s="396"/>
      <c r="Q805" s="396"/>
      <c r="R805" s="396"/>
      <c r="S805" s="396"/>
      <c r="T805" s="396"/>
      <c r="U805" s="396"/>
      <c r="V805" s="396"/>
      <c r="W805" s="396"/>
      <c r="X805" s="499"/>
      <c r="Y805" s="528"/>
      <c r="Z805" s="552"/>
      <c r="AA805" s="552"/>
      <c r="AB805" s="613"/>
      <c r="AC805" s="323"/>
      <c r="AD805" s="366"/>
      <c r="AE805" s="366"/>
      <c r="AF805" s="366"/>
      <c r="AG805" s="385"/>
      <c r="AH805" s="389"/>
      <c r="AI805" s="396"/>
      <c r="AJ805" s="396"/>
      <c r="AK805" s="396"/>
      <c r="AL805" s="396"/>
      <c r="AM805" s="396"/>
      <c r="AN805" s="396"/>
      <c r="AO805" s="396"/>
      <c r="AP805" s="396"/>
      <c r="AQ805" s="396"/>
      <c r="AR805" s="396"/>
      <c r="AS805" s="396"/>
      <c r="AT805" s="499"/>
      <c r="AU805" s="528"/>
      <c r="AV805" s="552"/>
      <c r="AW805" s="552"/>
      <c r="AX805" s="864"/>
      <c r="AY805">
        <f t="shared" si="31"/>
        <v>0</v>
      </c>
    </row>
    <row r="806" spans="1:51" ht="24.75" hidden="1" customHeight="1">
      <c r="A806" s="36"/>
      <c r="B806" s="134"/>
      <c r="C806" s="134"/>
      <c r="D806" s="134"/>
      <c r="E806" s="134"/>
      <c r="F806" s="256"/>
      <c r="G806" s="323"/>
      <c r="H806" s="366"/>
      <c r="I806" s="366"/>
      <c r="J806" s="366"/>
      <c r="K806" s="385"/>
      <c r="L806" s="389"/>
      <c r="M806" s="396"/>
      <c r="N806" s="396"/>
      <c r="O806" s="396"/>
      <c r="P806" s="396"/>
      <c r="Q806" s="396"/>
      <c r="R806" s="396"/>
      <c r="S806" s="396"/>
      <c r="T806" s="396"/>
      <c r="U806" s="396"/>
      <c r="V806" s="396"/>
      <c r="W806" s="396"/>
      <c r="X806" s="499"/>
      <c r="Y806" s="528"/>
      <c r="Z806" s="552"/>
      <c r="AA806" s="552"/>
      <c r="AB806" s="613"/>
      <c r="AC806" s="323"/>
      <c r="AD806" s="366"/>
      <c r="AE806" s="366"/>
      <c r="AF806" s="366"/>
      <c r="AG806" s="385"/>
      <c r="AH806" s="389"/>
      <c r="AI806" s="396"/>
      <c r="AJ806" s="396"/>
      <c r="AK806" s="396"/>
      <c r="AL806" s="396"/>
      <c r="AM806" s="396"/>
      <c r="AN806" s="396"/>
      <c r="AO806" s="396"/>
      <c r="AP806" s="396"/>
      <c r="AQ806" s="396"/>
      <c r="AR806" s="396"/>
      <c r="AS806" s="396"/>
      <c r="AT806" s="499"/>
      <c r="AU806" s="528"/>
      <c r="AV806" s="552"/>
      <c r="AW806" s="552"/>
      <c r="AX806" s="864"/>
      <c r="AY806">
        <f t="shared" si="31"/>
        <v>0</v>
      </c>
    </row>
    <row r="807" spans="1:51" ht="24.75" hidden="1" customHeight="1">
      <c r="A807" s="36"/>
      <c r="B807" s="134"/>
      <c r="C807" s="134"/>
      <c r="D807" s="134"/>
      <c r="E807" s="134"/>
      <c r="F807" s="256"/>
      <c r="G807" s="323"/>
      <c r="H807" s="366"/>
      <c r="I807" s="366"/>
      <c r="J807" s="366"/>
      <c r="K807" s="385"/>
      <c r="L807" s="389"/>
      <c r="M807" s="396"/>
      <c r="N807" s="396"/>
      <c r="O807" s="396"/>
      <c r="P807" s="396"/>
      <c r="Q807" s="396"/>
      <c r="R807" s="396"/>
      <c r="S807" s="396"/>
      <c r="T807" s="396"/>
      <c r="U807" s="396"/>
      <c r="V807" s="396"/>
      <c r="W807" s="396"/>
      <c r="X807" s="499"/>
      <c r="Y807" s="528"/>
      <c r="Z807" s="552"/>
      <c r="AA807" s="552"/>
      <c r="AB807" s="613"/>
      <c r="AC807" s="323"/>
      <c r="AD807" s="366"/>
      <c r="AE807" s="366"/>
      <c r="AF807" s="366"/>
      <c r="AG807" s="385"/>
      <c r="AH807" s="389"/>
      <c r="AI807" s="396"/>
      <c r="AJ807" s="396"/>
      <c r="AK807" s="396"/>
      <c r="AL807" s="396"/>
      <c r="AM807" s="396"/>
      <c r="AN807" s="396"/>
      <c r="AO807" s="396"/>
      <c r="AP807" s="396"/>
      <c r="AQ807" s="396"/>
      <c r="AR807" s="396"/>
      <c r="AS807" s="396"/>
      <c r="AT807" s="499"/>
      <c r="AU807" s="528"/>
      <c r="AV807" s="552"/>
      <c r="AW807" s="552"/>
      <c r="AX807" s="864"/>
      <c r="AY807">
        <f t="shared" si="31"/>
        <v>0</v>
      </c>
    </row>
    <row r="808" spans="1:51" ht="24.75" hidden="1" customHeight="1">
      <c r="A808" s="36"/>
      <c r="B808" s="134"/>
      <c r="C808" s="134"/>
      <c r="D808" s="134"/>
      <c r="E808" s="134"/>
      <c r="F808" s="256"/>
      <c r="G808" s="323"/>
      <c r="H808" s="366"/>
      <c r="I808" s="366"/>
      <c r="J808" s="366"/>
      <c r="K808" s="385"/>
      <c r="L808" s="389"/>
      <c r="M808" s="396"/>
      <c r="N808" s="396"/>
      <c r="O808" s="396"/>
      <c r="P808" s="396"/>
      <c r="Q808" s="396"/>
      <c r="R808" s="396"/>
      <c r="S808" s="396"/>
      <c r="T808" s="396"/>
      <c r="U808" s="396"/>
      <c r="V808" s="396"/>
      <c r="W808" s="396"/>
      <c r="X808" s="499"/>
      <c r="Y808" s="528"/>
      <c r="Z808" s="552"/>
      <c r="AA808" s="552"/>
      <c r="AB808" s="613"/>
      <c r="AC808" s="323"/>
      <c r="AD808" s="366"/>
      <c r="AE808" s="366"/>
      <c r="AF808" s="366"/>
      <c r="AG808" s="385"/>
      <c r="AH808" s="389"/>
      <c r="AI808" s="396"/>
      <c r="AJ808" s="396"/>
      <c r="AK808" s="396"/>
      <c r="AL808" s="396"/>
      <c r="AM808" s="396"/>
      <c r="AN808" s="396"/>
      <c r="AO808" s="396"/>
      <c r="AP808" s="396"/>
      <c r="AQ808" s="396"/>
      <c r="AR808" s="396"/>
      <c r="AS808" s="396"/>
      <c r="AT808" s="499"/>
      <c r="AU808" s="528"/>
      <c r="AV808" s="552"/>
      <c r="AW808" s="552"/>
      <c r="AX808" s="864"/>
      <c r="AY808">
        <f t="shared" si="31"/>
        <v>0</v>
      </c>
    </row>
    <row r="809" spans="1:51" ht="24.75" hidden="1" customHeight="1">
      <c r="A809" s="36"/>
      <c r="B809" s="134"/>
      <c r="C809" s="134"/>
      <c r="D809" s="134"/>
      <c r="E809" s="134"/>
      <c r="F809" s="256"/>
      <c r="G809" s="323"/>
      <c r="H809" s="366"/>
      <c r="I809" s="366"/>
      <c r="J809" s="366"/>
      <c r="K809" s="385"/>
      <c r="L809" s="389"/>
      <c r="M809" s="396"/>
      <c r="N809" s="396"/>
      <c r="O809" s="396"/>
      <c r="P809" s="396"/>
      <c r="Q809" s="396"/>
      <c r="R809" s="396"/>
      <c r="S809" s="396"/>
      <c r="T809" s="396"/>
      <c r="U809" s="396"/>
      <c r="V809" s="396"/>
      <c r="W809" s="396"/>
      <c r="X809" s="499"/>
      <c r="Y809" s="528"/>
      <c r="Z809" s="552"/>
      <c r="AA809" s="552"/>
      <c r="AB809" s="613"/>
      <c r="AC809" s="323"/>
      <c r="AD809" s="366"/>
      <c r="AE809" s="366"/>
      <c r="AF809" s="366"/>
      <c r="AG809" s="385"/>
      <c r="AH809" s="389"/>
      <c r="AI809" s="396"/>
      <c r="AJ809" s="396"/>
      <c r="AK809" s="396"/>
      <c r="AL809" s="396"/>
      <c r="AM809" s="396"/>
      <c r="AN809" s="396"/>
      <c r="AO809" s="396"/>
      <c r="AP809" s="396"/>
      <c r="AQ809" s="396"/>
      <c r="AR809" s="396"/>
      <c r="AS809" s="396"/>
      <c r="AT809" s="499"/>
      <c r="AU809" s="528"/>
      <c r="AV809" s="552"/>
      <c r="AW809" s="552"/>
      <c r="AX809" s="864"/>
      <c r="AY809">
        <f t="shared" si="31"/>
        <v>0</v>
      </c>
    </row>
    <row r="810" spans="1:51" ht="24.75" hidden="1" customHeight="1">
      <c r="A810" s="36"/>
      <c r="B810" s="134"/>
      <c r="C810" s="134"/>
      <c r="D810" s="134"/>
      <c r="E810" s="134"/>
      <c r="F810" s="256"/>
      <c r="G810" s="323"/>
      <c r="H810" s="366"/>
      <c r="I810" s="366"/>
      <c r="J810" s="366"/>
      <c r="K810" s="385"/>
      <c r="L810" s="389"/>
      <c r="M810" s="396"/>
      <c r="N810" s="396"/>
      <c r="O810" s="396"/>
      <c r="P810" s="396"/>
      <c r="Q810" s="396"/>
      <c r="R810" s="396"/>
      <c r="S810" s="396"/>
      <c r="T810" s="396"/>
      <c r="U810" s="396"/>
      <c r="V810" s="396"/>
      <c r="W810" s="396"/>
      <c r="X810" s="499"/>
      <c r="Y810" s="528"/>
      <c r="Z810" s="552"/>
      <c r="AA810" s="552"/>
      <c r="AB810" s="613"/>
      <c r="AC810" s="323"/>
      <c r="AD810" s="366"/>
      <c r="AE810" s="366"/>
      <c r="AF810" s="366"/>
      <c r="AG810" s="385"/>
      <c r="AH810" s="389"/>
      <c r="AI810" s="396"/>
      <c r="AJ810" s="396"/>
      <c r="AK810" s="396"/>
      <c r="AL810" s="396"/>
      <c r="AM810" s="396"/>
      <c r="AN810" s="396"/>
      <c r="AO810" s="396"/>
      <c r="AP810" s="396"/>
      <c r="AQ810" s="396"/>
      <c r="AR810" s="396"/>
      <c r="AS810" s="396"/>
      <c r="AT810" s="499"/>
      <c r="AU810" s="528"/>
      <c r="AV810" s="552"/>
      <c r="AW810" s="552"/>
      <c r="AX810" s="864"/>
      <c r="AY810">
        <f t="shared" si="31"/>
        <v>0</v>
      </c>
    </row>
    <row r="811" spans="1:51" ht="24.75" hidden="1" customHeight="1">
      <c r="A811" s="36"/>
      <c r="B811" s="134"/>
      <c r="C811" s="134"/>
      <c r="D811" s="134"/>
      <c r="E811" s="134"/>
      <c r="F811" s="256"/>
      <c r="G811" s="323"/>
      <c r="H811" s="366"/>
      <c r="I811" s="366"/>
      <c r="J811" s="366"/>
      <c r="K811" s="385"/>
      <c r="L811" s="389"/>
      <c r="M811" s="396"/>
      <c r="N811" s="396"/>
      <c r="O811" s="396"/>
      <c r="P811" s="396"/>
      <c r="Q811" s="396"/>
      <c r="R811" s="396"/>
      <c r="S811" s="396"/>
      <c r="T811" s="396"/>
      <c r="U811" s="396"/>
      <c r="V811" s="396"/>
      <c r="W811" s="396"/>
      <c r="X811" s="499"/>
      <c r="Y811" s="528"/>
      <c r="Z811" s="552"/>
      <c r="AA811" s="552"/>
      <c r="AB811" s="613"/>
      <c r="AC811" s="323"/>
      <c r="AD811" s="366"/>
      <c r="AE811" s="366"/>
      <c r="AF811" s="366"/>
      <c r="AG811" s="385"/>
      <c r="AH811" s="389"/>
      <c r="AI811" s="396"/>
      <c r="AJ811" s="396"/>
      <c r="AK811" s="396"/>
      <c r="AL811" s="396"/>
      <c r="AM811" s="396"/>
      <c r="AN811" s="396"/>
      <c r="AO811" s="396"/>
      <c r="AP811" s="396"/>
      <c r="AQ811" s="396"/>
      <c r="AR811" s="396"/>
      <c r="AS811" s="396"/>
      <c r="AT811" s="499"/>
      <c r="AU811" s="528"/>
      <c r="AV811" s="552"/>
      <c r="AW811" s="552"/>
      <c r="AX811" s="864"/>
      <c r="AY811">
        <f t="shared" si="31"/>
        <v>0</v>
      </c>
    </row>
    <row r="812" spans="1:51" ht="24.75" hidden="1" customHeight="1">
      <c r="A812" s="36"/>
      <c r="B812" s="134"/>
      <c r="C812" s="134"/>
      <c r="D812" s="134"/>
      <c r="E812" s="134"/>
      <c r="F812" s="256"/>
      <c r="G812" s="324" t="s">
        <v>70</v>
      </c>
      <c r="H812" s="367"/>
      <c r="I812" s="367"/>
      <c r="J812" s="367"/>
      <c r="K812" s="367"/>
      <c r="L812" s="390"/>
      <c r="M812" s="397"/>
      <c r="N812" s="397"/>
      <c r="O812" s="397"/>
      <c r="P812" s="397"/>
      <c r="Q812" s="397"/>
      <c r="R812" s="397"/>
      <c r="S812" s="397"/>
      <c r="T812" s="397"/>
      <c r="U812" s="397"/>
      <c r="V812" s="397"/>
      <c r="W812" s="397"/>
      <c r="X812" s="500"/>
      <c r="Y812" s="529">
        <f>SUM(Y802:AB811)</f>
        <v>0</v>
      </c>
      <c r="Z812" s="553"/>
      <c r="AA812" s="553"/>
      <c r="AB812" s="614"/>
      <c r="AC812" s="324" t="s">
        <v>70</v>
      </c>
      <c r="AD812" s="367"/>
      <c r="AE812" s="367"/>
      <c r="AF812" s="367"/>
      <c r="AG812" s="367"/>
      <c r="AH812" s="390"/>
      <c r="AI812" s="397"/>
      <c r="AJ812" s="397"/>
      <c r="AK812" s="397"/>
      <c r="AL812" s="397"/>
      <c r="AM812" s="397"/>
      <c r="AN812" s="397"/>
      <c r="AO812" s="397"/>
      <c r="AP812" s="397"/>
      <c r="AQ812" s="397"/>
      <c r="AR812" s="397"/>
      <c r="AS812" s="397"/>
      <c r="AT812" s="500"/>
      <c r="AU812" s="529">
        <f>SUM(AU802:AX811)</f>
        <v>0</v>
      </c>
      <c r="AV812" s="553"/>
      <c r="AW812" s="553"/>
      <c r="AX812" s="865"/>
      <c r="AY812">
        <f t="shared" si="31"/>
        <v>0</v>
      </c>
    </row>
    <row r="813" spans="1:51" ht="24.75" hidden="1" customHeight="1">
      <c r="A813" s="36"/>
      <c r="B813" s="134"/>
      <c r="C813" s="134"/>
      <c r="D813" s="134"/>
      <c r="E813" s="134"/>
      <c r="F813" s="256"/>
      <c r="G813" s="321" t="s">
        <v>289</v>
      </c>
      <c r="H813" s="364"/>
      <c r="I813" s="364"/>
      <c r="J813" s="364"/>
      <c r="K813" s="364"/>
      <c r="L813" s="364"/>
      <c r="M813" s="364"/>
      <c r="N813" s="364"/>
      <c r="O813" s="364"/>
      <c r="P813" s="364"/>
      <c r="Q813" s="364"/>
      <c r="R813" s="364"/>
      <c r="S813" s="364"/>
      <c r="T813" s="364"/>
      <c r="U813" s="364"/>
      <c r="V813" s="364"/>
      <c r="W813" s="364"/>
      <c r="X813" s="364"/>
      <c r="Y813" s="364"/>
      <c r="Z813" s="364"/>
      <c r="AA813" s="364"/>
      <c r="AB813" s="610"/>
      <c r="AC813" s="321" t="s">
        <v>262</v>
      </c>
      <c r="AD813" s="364"/>
      <c r="AE813" s="364"/>
      <c r="AF813" s="364"/>
      <c r="AG813" s="364"/>
      <c r="AH813" s="364"/>
      <c r="AI813" s="364"/>
      <c r="AJ813" s="364"/>
      <c r="AK813" s="364"/>
      <c r="AL813" s="364"/>
      <c r="AM813" s="364"/>
      <c r="AN813" s="364"/>
      <c r="AO813" s="364"/>
      <c r="AP813" s="364"/>
      <c r="AQ813" s="364"/>
      <c r="AR813" s="364"/>
      <c r="AS813" s="364"/>
      <c r="AT813" s="364"/>
      <c r="AU813" s="364"/>
      <c r="AV813" s="364"/>
      <c r="AW813" s="364"/>
      <c r="AX813" s="861"/>
      <c r="AY813">
        <f>COUNTA($G$815,$AC$815)</f>
        <v>0</v>
      </c>
    </row>
    <row r="814" spans="1:51" ht="24.75" hidden="1" customHeight="1">
      <c r="A814" s="36"/>
      <c r="B814" s="134"/>
      <c r="C814" s="134"/>
      <c r="D814" s="134"/>
      <c r="E814" s="134"/>
      <c r="F814" s="256"/>
      <c r="G814" s="163" t="s">
        <v>61</v>
      </c>
      <c r="H814" s="103"/>
      <c r="I814" s="103"/>
      <c r="J814" s="103"/>
      <c r="K814" s="103"/>
      <c r="L814" s="387" t="s">
        <v>63</v>
      </c>
      <c r="M814" s="103"/>
      <c r="N814" s="103"/>
      <c r="O814" s="103"/>
      <c r="P814" s="103"/>
      <c r="Q814" s="103"/>
      <c r="R814" s="103"/>
      <c r="S814" s="103"/>
      <c r="T814" s="103"/>
      <c r="U814" s="103"/>
      <c r="V814" s="103"/>
      <c r="W814" s="103"/>
      <c r="X814" s="248"/>
      <c r="Y814" s="526" t="s">
        <v>69</v>
      </c>
      <c r="Z814" s="550"/>
      <c r="AA814" s="550"/>
      <c r="AB814" s="611"/>
      <c r="AC814" s="163" t="s">
        <v>61</v>
      </c>
      <c r="AD814" s="103"/>
      <c r="AE814" s="103"/>
      <c r="AF814" s="103"/>
      <c r="AG814" s="103"/>
      <c r="AH814" s="387" t="s">
        <v>63</v>
      </c>
      <c r="AI814" s="103"/>
      <c r="AJ814" s="103"/>
      <c r="AK814" s="103"/>
      <c r="AL814" s="103"/>
      <c r="AM814" s="103"/>
      <c r="AN814" s="103"/>
      <c r="AO814" s="103"/>
      <c r="AP814" s="103"/>
      <c r="AQ814" s="103"/>
      <c r="AR814" s="103"/>
      <c r="AS814" s="103"/>
      <c r="AT814" s="248"/>
      <c r="AU814" s="526" t="s">
        <v>69</v>
      </c>
      <c r="AV814" s="550"/>
      <c r="AW814" s="550"/>
      <c r="AX814" s="862"/>
      <c r="AY814">
        <f t="shared" ref="AY814:AY825" si="32">$AY$813</f>
        <v>0</v>
      </c>
    </row>
    <row r="815" spans="1:51" ht="24.75" hidden="1" customHeight="1">
      <c r="A815" s="36"/>
      <c r="B815" s="134"/>
      <c r="C815" s="134"/>
      <c r="D815" s="134"/>
      <c r="E815" s="134"/>
      <c r="F815" s="256"/>
      <c r="G815" s="322"/>
      <c r="H815" s="365"/>
      <c r="I815" s="365"/>
      <c r="J815" s="365"/>
      <c r="K815" s="384"/>
      <c r="L815" s="388"/>
      <c r="M815" s="395"/>
      <c r="N815" s="395"/>
      <c r="O815" s="395"/>
      <c r="P815" s="395"/>
      <c r="Q815" s="395"/>
      <c r="R815" s="395"/>
      <c r="S815" s="395"/>
      <c r="T815" s="395"/>
      <c r="U815" s="395"/>
      <c r="V815" s="395"/>
      <c r="W815" s="395"/>
      <c r="X815" s="498"/>
      <c r="Y815" s="527"/>
      <c r="Z815" s="551"/>
      <c r="AA815" s="551"/>
      <c r="AB815" s="612"/>
      <c r="AC815" s="322"/>
      <c r="AD815" s="365"/>
      <c r="AE815" s="365"/>
      <c r="AF815" s="365"/>
      <c r="AG815" s="384"/>
      <c r="AH815" s="388"/>
      <c r="AI815" s="395"/>
      <c r="AJ815" s="395"/>
      <c r="AK815" s="395"/>
      <c r="AL815" s="395"/>
      <c r="AM815" s="395"/>
      <c r="AN815" s="395"/>
      <c r="AO815" s="395"/>
      <c r="AP815" s="395"/>
      <c r="AQ815" s="395"/>
      <c r="AR815" s="395"/>
      <c r="AS815" s="395"/>
      <c r="AT815" s="498"/>
      <c r="AU815" s="527"/>
      <c r="AV815" s="551"/>
      <c r="AW815" s="551"/>
      <c r="AX815" s="863"/>
      <c r="AY815">
        <f t="shared" si="32"/>
        <v>0</v>
      </c>
    </row>
    <row r="816" spans="1:51" ht="24.75" hidden="1" customHeight="1">
      <c r="A816" s="36"/>
      <c r="B816" s="134"/>
      <c r="C816" s="134"/>
      <c r="D816" s="134"/>
      <c r="E816" s="134"/>
      <c r="F816" s="256"/>
      <c r="G816" s="323"/>
      <c r="H816" s="366"/>
      <c r="I816" s="366"/>
      <c r="J816" s="366"/>
      <c r="K816" s="385"/>
      <c r="L816" s="389"/>
      <c r="M816" s="396"/>
      <c r="N816" s="396"/>
      <c r="O816" s="396"/>
      <c r="P816" s="396"/>
      <c r="Q816" s="396"/>
      <c r="R816" s="396"/>
      <c r="S816" s="396"/>
      <c r="T816" s="396"/>
      <c r="U816" s="396"/>
      <c r="V816" s="396"/>
      <c r="W816" s="396"/>
      <c r="X816" s="499"/>
      <c r="Y816" s="528"/>
      <c r="Z816" s="552"/>
      <c r="AA816" s="552"/>
      <c r="AB816" s="613"/>
      <c r="AC816" s="323"/>
      <c r="AD816" s="366"/>
      <c r="AE816" s="366"/>
      <c r="AF816" s="366"/>
      <c r="AG816" s="385"/>
      <c r="AH816" s="389"/>
      <c r="AI816" s="396"/>
      <c r="AJ816" s="396"/>
      <c r="AK816" s="396"/>
      <c r="AL816" s="396"/>
      <c r="AM816" s="396"/>
      <c r="AN816" s="396"/>
      <c r="AO816" s="396"/>
      <c r="AP816" s="396"/>
      <c r="AQ816" s="396"/>
      <c r="AR816" s="396"/>
      <c r="AS816" s="396"/>
      <c r="AT816" s="499"/>
      <c r="AU816" s="528"/>
      <c r="AV816" s="552"/>
      <c r="AW816" s="552"/>
      <c r="AX816" s="864"/>
      <c r="AY816">
        <f t="shared" si="32"/>
        <v>0</v>
      </c>
    </row>
    <row r="817" spans="1:51" ht="24.75" hidden="1" customHeight="1">
      <c r="A817" s="36"/>
      <c r="B817" s="134"/>
      <c r="C817" s="134"/>
      <c r="D817" s="134"/>
      <c r="E817" s="134"/>
      <c r="F817" s="256"/>
      <c r="G817" s="323"/>
      <c r="H817" s="366"/>
      <c r="I817" s="366"/>
      <c r="J817" s="366"/>
      <c r="K817" s="385"/>
      <c r="L817" s="389"/>
      <c r="M817" s="396"/>
      <c r="N817" s="396"/>
      <c r="O817" s="396"/>
      <c r="P817" s="396"/>
      <c r="Q817" s="396"/>
      <c r="R817" s="396"/>
      <c r="S817" s="396"/>
      <c r="T817" s="396"/>
      <c r="U817" s="396"/>
      <c r="V817" s="396"/>
      <c r="W817" s="396"/>
      <c r="X817" s="499"/>
      <c r="Y817" s="528"/>
      <c r="Z817" s="552"/>
      <c r="AA817" s="552"/>
      <c r="AB817" s="613"/>
      <c r="AC817" s="323"/>
      <c r="AD817" s="366"/>
      <c r="AE817" s="366"/>
      <c r="AF817" s="366"/>
      <c r="AG817" s="385"/>
      <c r="AH817" s="389"/>
      <c r="AI817" s="396"/>
      <c r="AJ817" s="396"/>
      <c r="AK817" s="396"/>
      <c r="AL817" s="396"/>
      <c r="AM817" s="396"/>
      <c r="AN817" s="396"/>
      <c r="AO817" s="396"/>
      <c r="AP817" s="396"/>
      <c r="AQ817" s="396"/>
      <c r="AR817" s="396"/>
      <c r="AS817" s="396"/>
      <c r="AT817" s="499"/>
      <c r="AU817" s="528"/>
      <c r="AV817" s="552"/>
      <c r="AW817" s="552"/>
      <c r="AX817" s="864"/>
      <c r="AY817">
        <f t="shared" si="32"/>
        <v>0</v>
      </c>
    </row>
    <row r="818" spans="1:51" ht="24.75" hidden="1" customHeight="1">
      <c r="A818" s="36"/>
      <c r="B818" s="134"/>
      <c r="C818" s="134"/>
      <c r="D818" s="134"/>
      <c r="E818" s="134"/>
      <c r="F818" s="256"/>
      <c r="G818" s="323"/>
      <c r="H818" s="366"/>
      <c r="I818" s="366"/>
      <c r="J818" s="366"/>
      <c r="K818" s="385"/>
      <c r="L818" s="389"/>
      <c r="M818" s="396"/>
      <c r="N818" s="396"/>
      <c r="O818" s="396"/>
      <c r="P818" s="396"/>
      <c r="Q818" s="396"/>
      <c r="R818" s="396"/>
      <c r="S818" s="396"/>
      <c r="T818" s="396"/>
      <c r="U818" s="396"/>
      <c r="V818" s="396"/>
      <c r="W818" s="396"/>
      <c r="X818" s="499"/>
      <c r="Y818" s="528"/>
      <c r="Z818" s="552"/>
      <c r="AA818" s="552"/>
      <c r="AB818" s="613"/>
      <c r="AC818" s="323"/>
      <c r="AD818" s="366"/>
      <c r="AE818" s="366"/>
      <c r="AF818" s="366"/>
      <c r="AG818" s="385"/>
      <c r="AH818" s="389"/>
      <c r="AI818" s="396"/>
      <c r="AJ818" s="396"/>
      <c r="AK818" s="396"/>
      <c r="AL818" s="396"/>
      <c r="AM818" s="396"/>
      <c r="AN818" s="396"/>
      <c r="AO818" s="396"/>
      <c r="AP818" s="396"/>
      <c r="AQ818" s="396"/>
      <c r="AR818" s="396"/>
      <c r="AS818" s="396"/>
      <c r="AT818" s="499"/>
      <c r="AU818" s="528"/>
      <c r="AV818" s="552"/>
      <c r="AW818" s="552"/>
      <c r="AX818" s="864"/>
      <c r="AY818">
        <f t="shared" si="32"/>
        <v>0</v>
      </c>
    </row>
    <row r="819" spans="1:51" ht="24.75" hidden="1" customHeight="1">
      <c r="A819" s="36"/>
      <c r="B819" s="134"/>
      <c r="C819" s="134"/>
      <c r="D819" s="134"/>
      <c r="E819" s="134"/>
      <c r="F819" s="256"/>
      <c r="G819" s="323"/>
      <c r="H819" s="366"/>
      <c r="I819" s="366"/>
      <c r="J819" s="366"/>
      <c r="K819" s="385"/>
      <c r="L819" s="389"/>
      <c r="M819" s="396"/>
      <c r="N819" s="396"/>
      <c r="O819" s="396"/>
      <c r="P819" s="396"/>
      <c r="Q819" s="396"/>
      <c r="R819" s="396"/>
      <c r="S819" s="396"/>
      <c r="T819" s="396"/>
      <c r="U819" s="396"/>
      <c r="V819" s="396"/>
      <c r="W819" s="396"/>
      <c r="X819" s="499"/>
      <c r="Y819" s="528"/>
      <c r="Z819" s="552"/>
      <c r="AA819" s="552"/>
      <c r="AB819" s="613"/>
      <c r="AC819" s="323"/>
      <c r="AD819" s="366"/>
      <c r="AE819" s="366"/>
      <c r="AF819" s="366"/>
      <c r="AG819" s="385"/>
      <c r="AH819" s="389"/>
      <c r="AI819" s="396"/>
      <c r="AJ819" s="396"/>
      <c r="AK819" s="396"/>
      <c r="AL819" s="396"/>
      <c r="AM819" s="396"/>
      <c r="AN819" s="396"/>
      <c r="AO819" s="396"/>
      <c r="AP819" s="396"/>
      <c r="AQ819" s="396"/>
      <c r="AR819" s="396"/>
      <c r="AS819" s="396"/>
      <c r="AT819" s="499"/>
      <c r="AU819" s="528"/>
      <c r="AV819" s="552"/>
      <c r="AW819" s="552"/>
      <c r="AX819" s="864"/>
      <c r="AY819">
        <f t="shared" si="32"/>
        <v>0</v>
      </c>
    </row>
    <row r="820" spans="1:51" ht="24.75" hidden="1" customHeight="1">
      <c r="A820" s="36"/>
      <c r="B820" s="134"/>
      <c r="C820" s="134"/>
      <c r="D820" s="134"/>
      <c r="E820" s="134"/>
      <c r="F820" s="256"/>
      <c r="G820" s="323"/>
      <c r="H820" s="366"/>
      <c r="I820" s="366"/>
      <c r="J820" s="366"/>
      <c r="K820" s="385"/>
      <c r="L820" s="389"/>
      <c r="M820" s="396"/>
      <c r="N820" s="396"/>
      <c r="O820" s="396"/>
      <c r="P820" s="396"/>
      <c r="Q820" s="396"/>
      <c r="R820" s="396"/>
      <c r="S820" s="396"/>
      <c r="T820" s="396"/>
      <c r="U820" s="396"/>
      <c r="V820" s="396"/>
      <c r="W820" s="396"/>
      <c r="X820" s="499"/>
      <c r="Y820" s="528"/>
      <c r="Z820" s="552"/>
      <c r="AA820" s="552"/>
      <c r="AB820" s="613"/>
      <c r="AC820" s="323"/>
      <c r="AD820" s="366"/>
      <c r="AE820" s="366"/>
      <c r="AF820" s="366"/>
      <c r="AG820" s="385"/>
      <c r="AH820" s="389"/>
      <c r="AI820" s="396"/>
      <c r="AJ820" s="396"/>
      <c r="AK820" s="396"/>
      <c r="AL820" s="396"/>
      <c r="AM820" s="396"/>
      <c r="AN820" s="396"/>
      <c r="AO820" s="396"/>
      <c r="AP820" s="396"/>
      <c r="AQ820" s="396"/>
      <c r="AR820" s="396"/>
      <c r="AS820" s="396"/>
      <c r="AT820" s="499"/>
      <c r="AU820" s="528"/>
      <c r="AV820" s="552"/>
      <c r="AW820" s="552"/>
      <c r="AX820" s="864"/>
      <c r="AY820">
        <f t="shared" si="32"/>
        <v>0</v>
      </c>
    </row>
    <row r="821" spans="1:51" ht="24.75" hidden="1" customHeight="1">
      <c r="A821" s="36"/>
      <c r="B821" s="134"/>
      <c r="C821" s="134"/>
      <c r="D821" s="134"/>
      <c r="E821" s="134"/>
      <c r="F821" s="256"/>
      <c r="G821" s="323"/>
      <c r="H821" s="366"/>
      <c r="I821" s="366"/>
      <c r="J821" s="366"/>
      <c r="K821" s="385"/>
      <c r="L821" s="389"/>
      <c r="M821" s="396"/>
      <c r="N821" s="396"/>
      <c r="O821" s="396"/>
      <c r="P821" s="396"/>
      <c r="Q821" s="396"/>
      <c r="R821" s="396"/>
      <c r="S821" s="396"/>
      <c r="T821" s="396"/>
      <c r="U821" s="396"/>
      <c r="V821" s="396"/>
      <c r="W821" s="396"/>
      <c r="X821" s="499"/>
      <c r="Y821" s="528"/>
      <c r="Z821" s="552"/>
      <c r="AA821" s="552"/>
      <c r="AB821" s="613"/>
      <c r="AC821" s="323"/>
      <c r="AD821" s="366"/>
      <c r="AE821" s="366"/>
      <c r="AF821" s="366"/>
      <c r="AG821" s="385"/>
      <c r="AH821" s="389"/>
      <c r="AI821" s="396"/>
      <c r="AJ821" s="396"/>
      <c r="AK821" s="396"/>
      <c r="AL821" s="396"/>
      <c r="AM821" s="396"/>
      <c r="AN821" s="396"/>
      <c r="AO821" s="396"/>
      <c r="AP821" s="396"/>
      <c r="AQ821" s="396"/>
      <c r="AR821" s="396"/>
      <c r="AS821" s="396"/>
      <c r="AT821" s="499"/>
      <c r="AU821" s="528"/>
      <c r="AV821" s="552"/>
      <c r="AW821" s="552"/>
      <c r="AX821" s="864"/>
      <c r="AY821">
        <f t="shared" si="32"/>
        <v>0</v>
      </c>
    </row>
    <row r="822" spans="1:51" ht="24.75" hidden="1" customHeight="1">
      <c r="A822" s="36"/>
      <c r="B822" s="134"/>
      <c r="C822" s="134"/>
      <c r="D822" s="134"/>
      <c r="E822" s="134"/>
      <c r="F822" s="256"/>
      <c r="G822" s="323"/>
      <c r="H822" s="366"/>
      <c r="I822" s="366"/>
      <c r="J822" s="366"/>
      <c r="K822" s="385"/>
      <c r="L822" s="389"/>
      <c r="M822" s="396"/>
      <c r="N822" s="396"/>
      <c r="O822" s="396"/>
      <c r="P822" s="396"/>
      <c r="Q822" s="396"/>
      <c r="R822" s="396"/>
      <c r="S822" s="396"/>
      <c r="T822" s="396"/>
      <c r="U822" s="396"/>
      <c r="V822" s="396"/>
      <c r="W822" s="396"/>
      <c r="X822" s="499"/>
      <c r="Y822" s="528"/>
      <c r="Z822" s="552"/>
      <c r="AA822" s="552"/>
      <c r="AB822" s="613"/>
      <c r="AC822" s="323"/>
      <c r="AD822" s="366"/>
      <c r="AE822" s="366"/>
      <c r="AF822" s="366"/>
      <c r="AG822" s="385"/>
      <c r="AH822" s="389"/>
      <c r="AI822" s="396"/>
      <c r="AJ822" s="396"/>
      <c r="AK822" s="396"/>
      <c r="AL822" s="396"/>
      <c r="AM822" s="396"/>
      <c r="AN822" s="396"/>
      <c r="AO822" s="396"/>
      <c r="AP822" s="396"/>
      <c r="AQ822" s="396"/>
      <c r="AR822" s="396"/>
      <c r="AS822" s="396"/>
      <c r="AT822" s="499"/>
      <c r="AU822" s="528"/>
      <c r="AV822" s="552"/>
      <c r="AW822" s="552"/>
      <c r="AX822" s="864"/>
      <c r="AY822">
        <f t="shared" si="32"/>
        <v>0</v>
      </c>
    </row>
    <row r="823" spans="1:51" ht="24.75" hidden="1" customHeight="1">
      <c r="A823" s="36"/>
      <c r="B823" s="134"/>
      <c r="C823" s="134"/>
      <c r="D823" s="134"/>
      <c r="E823" s="134"/>
      <c r="F823" s="256"/>
      <c r="G823" s="323"/>
      <c r="H823" s="366"/>
      <c r="I823" s="366"/>
      <c r="J823" s="366"/>
      <c r="K823" s="385"/>
      <c r="L823" s="389"/>
      <c r="M823" s="396"/>
      <c r="N823" s="396"/>
      <c r="O823" s="396"/>
      <c r="P823" s="396"/>
      <c r="Q823" s="396"/>
      <c r="R823" s="396"/>
      <c r="S823" s="396"/>
      <c r="T823" s="396"/>
      <c r="U823" s="396"/>
      <c r="V823" s="396"/>
      <c r="W823" s="396"/>
      <c r="X823" s="499"/>
      <c r="Y823" s="528"/>
      <c r="Z823" s="552"/>
      <c r="AA823" s="552"/>
      <c r="AB823" s="613"/>
      <c r="AC823" s="323"/>
      <c r="AD823" s="366"/>
      <c r="AE823" s="366"/>
      <c r="AF823" s="366"/>
      <c r="AG823" s="385"/>
      <c r="AH823" s="389"/>
      <c r="AI823" s="396"/>
      <c r="AJ823" s="396"/>
      <c r="AK823" s="396"/>
      <c r="AL823" s="396"/>
      <c r="AM823" s="396"/>
      <c r="AN823" s="396"/>
      <c r="AO823" s="396"/>
      <c r="AP823" s="396"/>
      <c r="AQ823" s="396"/>
      <c r="AR823" s="396"/>
      <c r="AS823" s="396"/>
      <c r="AT823" s="499"/>
      <c r="AU823" s="528"/>
      <c r="AV823" s="552"/>
      <c r="AW823" s="552"/>
      <c r="AX823" s="864"/>
      <c r="AY823">
        <f t="shared" si="32"/>
        <v>0</v>
      </c>
    </row>
    <row r="824" spans="1:51" ht="24.75" hidden="1" customHeight="1">
      <c r="A824" s="36"/>
      <c r="B824" s="134"/>
      <c r="C824" s="134"/>
      <c r="D824" s="134"/>
      <c r="E824" s="134"/>
      <c r="F824" s="256"/>
      <c r="G824" s="323"/>
      <c r="H824" s="366"/>
      <c r="I824" s="366"/>
      <c r="J824" s="366"/>
      <c r="K824" s="385"/>
      <c r="L824" s="389"/>
      <c r="M824" s="396"/>
      <c r="N824" s="396"/>
      <c r="O824" s="396"/>
      <c r="P824" s="396"/>
      <c r="Q824" s="396"/>
      <c r="R824" s="396"/>
      <c r="S824" s="396"/>
      <c r="T824" s="396"/>
      <c r="U824" s="396"/>
      <c r="V824" s="396"/>
      <c r="W824" s="396"/>
      <c r="X824" s="499"/>
      <c r="Y824" s="528"/>
      <c r="Z824" s="552"/>
      <c r="AA824" s="552"/>
      <c r="AB824" s="613"/>
      <c r="AC824" s="323"/>
      <c r="AD824" s="366"/>
      <c r="AE824" s="366"/>
      <c r="AF824" s="366"/>
      <c r="AG824" s="385"/>
      <c r="AH824" s="389"/>
      <c r="AI824" s="396"/>
      <c r="AJ824" s="396"/>
      <c r="AK824" s="396"/>
      <c r="AL824" s="396"/>
      <c r="AM824" s="396"/>
      <c r="AN824" s="396"/>
      <c r="AO824" s="396"/>
      <c r="AP824" s="396"/>
      <c r="AQ824" s="396"/>
      <c r="AR824" s="396"/>
      <c r="AS824" s="396"/>
      <c r="AT824" s="499"/>
      <c r="AU824" s="528"/>
      <c r="AV824" s="552"/>
      <c r="AW824" s="552"/>
      <c r="AX824" s="864"/>
      <c r="AY824">
        <f t="shared" si="32"/>
        <v>0</v>
      </c>
    </row>
    <row r="825" spans="1:51" ht="24.75" hidden="1" customHeight="1">
      <c r="A825" s="36"/>
      <c r="B825" s="134"/>
      <c r="C825" s="134"/>
      <c r="D825" s="134"/>
      <c r="E825" s="134"/>
      <c r="F825" s="256"/>
      <c r="G825" s="324" t="s">
        <v>70</v>
      </c>
      <c r="H825" s="367"/>
      <c r="I825" s="367"/>
      <c r="J825" s="367"/>
      <c r="K825" s="367"/>
      <c r="L825" s="390"/>
      <c r="M825" s="397"/>
      <c r="N825" s="397"/>
      <c r="O825" s="397"/>
      <c r="P825" s="397"/>
      <c r="Q825" s="397"/>
      <c r="R825" s="397"/>
      <c r="S825" s="397"/>
      <c r="T825" s="397"/>
      <c r="U825" s="397"/>
      <c r="V825" s="397"/>
      <c r="W825" s="397"/>
      <c r="X825" s="500"/>
      <c r="Y825" s="529">
        <f>SUM(Y815:AB824)</f>
        <v>0</v>
      </c>
      <c r="Z825" s="553"/>
      <c r="AA825" s="553"/>
      <c r="AB825" s="614"/>
      <c r="AC825" s="324" t="s">
        <v>70</v>
      </c>
      <c r="AD825" s="367"/>
      <c r="AE825" s="367"/>
      <c r="AF825" s="367"/>
      <c r="AG825" s="367"/>
      <c r="AH825" s="390"/>
      <c r="AI825" s="397"/>
      <c r="AJ825" s="397"/>
      <c r="AK825" s="397"/>
      <c r="AL825" s="397"/>
      <c r="AM825" s="397"/>
      <c r="AN825" s="397"/>
      <c r="AO825" s="397"/>
      <c r="AP825" s="397"/>
      <c r="AQ825" s="397"/>
      <c r="AR825" s="397"/>
      <c r="AS825" s="397"/>
      <c r="AT825" s="500"/>
      <c r="AU825" s="529">
        <f>SUM(AU815:AX824)</f>
        <v>0</v>
      </c>
      <c r="AV825" s="553"/>
      <c r="AW825" s="553"/>
      <c r="AX825" s="865"/>
      <c r="AY825">
        <f t="shared" si="32"/>
        <v>0</v>
      </c>
    </row>
    <row r="826" spans="1:51" ht="24.75" hidden="1" customHeight="1">
      <c r="A826" s="36"/>
      <c r="B826" s="134"/>
      <c r="C826" s="134"/>
      <c r="D826" s="134"/>
      <c r="E826" s="134"/>
      <c r="F826" s="256"/>
      <c r="G826" s="321" t="s">
        <v>350</v>
      </c>
      <c r="H826" s="364"/>
      <c r="I826" s="364"/>
      <c r="J826" s="364"/>
      <c r="K826" s="364"/>
      <c r="L826" s="364"/>
      <c r="M826" s="364"/>
      <c r="N826" s="364"/>
      <c r="O826" s="364"/>
      <c r="P826" s="364"/>
      <c r="Q826" s="364"/>
      <c r="R826" s="364"/>
      <c r="S826" s="364"/>
      <c r="T826" s="364"/>
      <c r="U826" s="364"/>
      <c r="V826" s="364"/>
      <c r="W826" s="364"/>
      <c r="X826" s="364"/>
      <c r="Y826" s="364"/>
      <c r="Z826" s="364"/>
      <c r="AA826" s="364"/>
      <c r="AB826" s="610"/>
      <c r="AC826" s="321" t="s">
        <v>286</v>
      </c>
      <c r="AD826" s="364"/>
      <c r="AE826" s="364"/>
      <c r="AF826" s="364"/>
      <c r="AG826" s="364"/>
      <c r="AH826" s="364"/>
      <c r="AI826" s="364"/>
      <c r="AJ826" s="364"/>
      <c r="AK826" s="364"/>
      <c r="AL826" s="364"/>
      <c r="AM826" s="364"/>
      <c r="AN826" s="364"/>
      <c r="AO826" s="364"/>
      <c r="AP826" s="364"/>
      <c r="AQ826" s="364"/>
      <c r="AR826" s="364"/>
      <c r="AS826" s="364"/>
      <c r="AT826" s="364"/>
      <c r="AU826" s="364"/>
      <c r="AV826" s="364"/>
      <c r="AW826" s="364"/>
      <c r="AX826" s="861"/>
      <c r="AY826">
        <f>COUNTA($G$828,$AC$828)</f>
        <v>0</v>
      </c>
    </row>
    <row r="827" spans="1:51" ht="24.75" hidden="1" customHeight="1">
      <c r="A827" s="36"/>
      <c r="B827" s="134"/>
      <c r="C827" s="134"/>
      <c r="D827" s="134"/>
      <c r="E827" s="134"/>
      <c r="F827" s="256"/>
      <c r="G827" s="163" t="s">
        <v>61</v>
      </c>
      <c r="H827" s="103"/>
      <c r="I827" s="103"/>
      <c r="J827" s="103"/>
      <c r="K827" s="103"/>
      <c r="L827" s="387" t="s">
        <v>63</v>
      </c>
      <c r="M827" s="103"/>
      <c r="N827" s="103"/>
      <c r="O827" s="103"/>
      <c r="P827" s="103"/>
      <c r="Q827" s="103"/>
      <c r="R827" s="103"/>
      <c r="S827" s="103"/>
      <c r="T827" s="103"/>
      <c r="U827" s="103"/>
      <c r="V827" s="103"/>
      <c r="W827" s="103"/>
      <c r="X827" s="248"/>
      <c r="Y827" s="526" t="s">
        <v>69</v>
      </c>
      <c r="Z827" s="550"/>
      <c r="AA827" s="550"/>
      <c r="AB827" s="611"/>
      <c r="AC827" s="163" t="s">
        <v>61</v>
      </c>
      <c r="AD827" s="103"/>
      <c r="AE827" s="103"/>
      <c r="AF827" s="103"/>
      <c r="AG827" s="103"/>
      <c r="AH827" s="387" t="s">
        <v>63</v>
      </c>
      <c r="AI827" s="103"/>
      <c r="AJ827" s="103"/>
      <c r="AK827" s="103"/>
      <c r="AL827" s="103"/>
      <c r="AM827" s="103"/>
      <c r="AN827" s="103"/>
      <c r="AO827" s="103"/>
      <c r="AP827" s="103"/>
      <c r="AQ827" s="103"/>
      <c r="AR827" s="103"/>
      <c r="AS827" s="103"/>
      <c r="AT827" s="248"/>
      <c r="AU827" s="526" t="s">
        <v>69</v>
      </c>
      <c r="AV827" s="550"/>
      <c r="AW827" s="550"/>
      <c r="AX827" s="862"/>
      <c r="AY827">
        <f t="shared" ref="AY827:AY838" si="33">$AY$826</f>
        <v>0</v>
      </c>
    </row>
    <row r="828" spans="1:51" s="1" customFormat="1" ht="24.75" hidden="1" customHeight="1">
      <c r="A828" s="36"/>
      <c r="B828" s="134"/>
      <c r="C828" s="134"/>
      <c r="D828" s="134"/>
      <c r="E828" s="134"/>
      <c r="F828" s="256"/>
      <c r="G828" s="322"/>
      <c r="H828" s="365"/>
      <c r="I828" s="365"/>
      <c r="J828" s="365"/>
      <c r="K828" s="384"/>
      <c r="L828" s="388"/>
      <c r="M828" s="395"/>
      <c r="N828" s="395"/>
      <c r="O828" s="395"/>
      <c r="P828" s="395"/>
      <c r="Q828" s="395"/>
      <c r="R828" s="395"/>
      <c r="S828" s="395"/>
      <c r="T828" s="395"/>
      <c r="U828" s="395"/>
      <c r="V828" s="395"/>
      <c r="W828" s="395"/>
      <c r="X828" s="498"/>
      <c r="Y828" s="527"/>
      <c r="Z828" s="551"/>
      <c r="AA828" s="551"/>
      <c r="AB828" s="612"/>
      <c r="AC828" s="322"/>
      <c r="AD828" s="365"/>
      <c r="AE828" s="365"/>
      <c r="AF828" s="365"/>
      <c r="AG828" s="384"/>
      <c r="AH828" s="388"/>
      <c r="AI828" s="395"/>
      <c r="AJ828" s="395"/>
      <c r="AK828" s="395"/>
      <c r="AL828" s="395"/>
      <c r="AM828" s="395"/>
      <c r="AN828" s="395"/>
      <c r="AO828" s="395"/>
      <c r="AP828" s="395"/>
      <c r="AQ828" s="395"/>
      <c r="AR828" s="395"/>
      <c r="AS828" s="395"/>
      <c r="AT828" s="498"/>
      <c r="AU828" s="527"/>
      <c r="AV828" s="551"/>
      <c r="AW828" s="551"/>
      <c r="AX828" s="863"/>
      <c r="AY828" s="2">
        <f t="shared" si="33"/>
        <v>0</v>
      </c>
    </row>
    <row r="829" spans="1:51" ht="24.75" hidden="1" customHeight="1">
      <c r="A829" s="36"/>
      <c r="B829" s="134"/>
      <c r="C829" s="134"/>
      <c r="D829" s="134"/>
      <c r="E829" s="134"/>
      <c r="F829" s="256"/>
      <c r="G829" s="323"/>
      <c r="H829" s="366"/>
      <c r="I829" s="366"/>
      <c r="J829" s="366"/>
      <c r="K829" s="385"/>
      <c r="L829" s="389"/>
      <c r="M829" s="396"/>
      <c r="N829" s="396"/>
      <c r="O829" s="396"/>
      <c r="P829" s="396"/>
      <c r="Q829" s="396"/>
      <c r="R829" s="396"/>
      <c r="S829" s="396"/>
      <c r="T829" s="396"/>
      <c r="U829" s="396"/>
      <c r="V829" s="396"/>
      <c r="W829" s="396"/>
      <c r="X829" s="499"/>
      <c r="Y829" s="528"/>
      <c r="Z829" s="552"/>
      <c r="AA829" s="552"/>
      <c r="AB829" s="613"/>
      <c r="AC829" s="323"/>
      <c r="AD829" s="366"/>
      <c r="AE829" s="366"/>
      <c r="AF829" s="366"/>
      <c r="AG829" s="385"/>
      <c r="AH829" s="389"/>
      <c r="AI829" s="396"/>
      <c r="AJ829" s="396"/>
      <c r="AK829" s="396"/>
      <c r="AL829" s="396"/>
      <c r="AM829" s="396"/>
      <c r="AN829" s="396"/>
      <c r="AO829" s="396"/>
      <c r="AP829" s="396"/>
      <c r="AQ829" s="396"/>
      <c r="AR829" s="396"/>
      <c r="AS829" s="396"/>
      <c r="AT829" s="499"/>
      <c r="AU829" s="528"/>
      <c r="AV829" s="552"/>
      <c r="AW829" s="552"/>
      <c r="AX829" s="864"/>
      <c r="AY829">
        <f t="shared" si="33"/>
        <v>0</v>
      </c>
    </row>
    <row r="830" spans="1:51" ht="24.75" hidden="1" customHeight="1">
      <c r="A830" s="36"/>
      <c r="B830" s="134"/>
      <c r="C830" s="134"/>
      <c r="D830" s="134"/>
      <c r="E830" s="134"/>
      <c r="F830" s="256"/>
      <c r="G830" s="323"/>
      <c r="H830" s="366"/>
      <c r="I830" s="366"/>
      <c r="J830" s="366"/>
      <c r="K830" s="385"/>
      <c r="L830" s="389"/>
      <c r="M830" s="396"/>
      <c r="N830" s="396"/>
      <c r="O830" s="396"/>
      <c r="P830" s="396"/>
      <c r="Q830" s="396"/>
      <c r="R830" s="396"/>
      <c r="S830" s="396"/>
      <c r="T830" s="396"/>
      <c r="U830" s="396"/>
      <c r="V830" s="396"/>
      <c r="W830" s="396"/>
      <c r="X830" s="499"/>
      <c r="Y830" s="528"/>
      <c r="Z830" s="552"/>
      <c r="AA830" s="552"/>
      <c r="AB830" s="613"/>
      <c r="AC830" s="323"/>
      <c r="AD830" s="366"/>
      <c r="AE830" s="366"/>
      <c r="AF830" s="366"/>
      <c r="AG830" s="385"/>
      <c r="AH830" s="389"/>
      <c r="AI830" s="396"/>
      <c r="AJ830" s="396"/>
      <c r="AK830" s="396"/>
      <c r="AL830" s="396"/>
      <c r="AM830" s="396"/>
      <c r="AN830" s="396"/>
      <c r="AO830" s="396"/>
      <c r="AP830" s="396"/>
      <c r="AQ830" s="396"/>
      <c r="AR830" s="396"/>
      <c r="AS830" s="396"/>
      <c r="AT830" s="499"/>
      <c r="AU830" s="528"/>
      <c r="AV830" s="552"/>
      <c r="AW830" s="552"/>
      <c r="AX830" s="864"/>
      <c r="AY830">
        <f t="shared" si="33"/>
        <v>0</v>
      </c>
    </row>
    <row r="831" spans="1:51" ht="24.75" hidden="1" customHeight="1">
      <c r="A831" s="36"/>
      <c r="B831" s="134"/>
      <c r="C831" s="134"/>
      <c r="D831" s="134"/>
      <c r="E831" s="134"/>
      <c r="F831" s="256"/>
      <c r="G831" s="323"/>
      <c r="H831" s="366"/>
      <c r="I831" s="366"/>
      <c r="J831" s="366"/>
      <c r="K831" s="385"/>
      <c r="L831" s="389"/>
      <c r="M831" s="396"/>
      <c r="N831" s="396"/>
      <c r="O831" s="396"/>
      <c r="P831" s="396"/>
      <c r="Q831" s="396"/>
      <c r="R831" s="396"/>
      <c r="S831" s="396"/>
      <c r="T831" s="396"/>
      <c r="U831" s="396"/>
      <c r="V831" s="396"/>
      <c r="W831" s="396"/>
      <c r="X831" s="499"/>
      <c r="Y831" s="528"/>
      <c r="Z831" s="552"/>
      <c r="AA831" s="552"/>
      <c r="AB831" s="613"/>
      <c r="AC831" s="323"/>
      <c r="AD831" s="366"/>
      <c r="AE831" s="366"/>
      <c r="AF831" s="366"/>
      <c r="AG831" s="385"/>
      <c r="AH831" s="389"/>
      <c r="AI831" s="396"/>
      <c r="AJ831" s="396"/>
      <c r="AK831" s="396"/>
      <c r="AL831" s="396"/>
      <c r="AM831" s="396"/>
      <c r="AN831" s="396"/>
      <c r="AO831" s="396"/>
      <c r="AP831" s="396"/>
      <c r="AQ831" s="396"/>
      <c r="AR831" s="396"/>
      <c r="AS831" s="396"/>
      <c r="AT831" s="499"/>
      <c r="AU831" s="528"/>
      <c r="AV831" s="552"/>
      <c r="AW831" s="552"/>
      <c r="AX831" s="864"/>
      <c r="AY831">
        <f t="shared" si="33"/>
        <v>0</v>
      </c>
    </row>
    <row r="832" spans="1:51" ht="24.75" hidden="1" customHeight="1">
      <c r="A832" s="36"/>
      <c r="B832" s="134"/>
      <c r="C832" s="134"/>
      <c r="D832" s="134"/>
      <c r="E832" s="134"/>
      <c r="F832" s="256"/>
      <c r="G832" s="323"/>
      <c r="H832" s="366"/>
      <c r="I832" s="366"/>
      <c r="J832" s="366"/>
      <c r="K832" s="385"/>
      <c r="L832" s="389"/>
      <c r="M832" s="396"/>
      <c r="N832" s="396"/>
      <c r="O832" s="396"/>
      <c r="P832" s="396"/>
      <c r="Q832" s="396"/>
      <c r="R832" s="396"/>
      <c r="S832" s="396"/>
      <c r="T832" s="396"/>
      <c r="U832" s="396"/>
      <c r="V832" s="396"/>
      <c r="W832" s="396"/>
      <c r="X832" s="499"/>
      <c r="Y832" s="528"/>
      <c r="Z832" s="552"/>
      <c r="AA832" s="552"/>
      <c r="AB832" s="613"/>
      <c r="AC832" s="323"/>
      <c r="AD832" s="366"/>
      <c r="AE832" s="366"/>
      <c r="AF832" s="366"/>
      <c r="AG832" s="385"/>
      <c r="AH832" s="389"/>
      <c r="AI832" s="396"/>
      <c r="AJ832" s="396"/>
      <c r="AK832" s="396"/>
      <c r="AL832" s="396"/>
      <c r="AM832" s="396"/>
      <c r="AN832" s="396"/>
      <c r="AO832" s="396"/>
      <c r="AP832" s="396"/>
      <c r="AQ832" s="396"/>
      <c r="AR832" s="396"/>
      <c r="AS832" s="396"/>
      <c r="AT832" s="499"/>
      <c r="AU832" s="528"/>
      <c r="AV832" s="552"/>
      <c r="AW832" s="552"/>
      <c r="AX832" s="864"/>
      <c r="AY832">
        <f t="shared" si="33"/>
        <v>0</v>
      </c>
    </row>
    <row r="833" spans="1:51" ht="24.75" hidden="1" customHeight="1">
      <c r="A833" s="36"/>
      <c r="B833" s="134"/>
      <c r="C833" s="134"/>
      <c r="D833" s="134"/>
      <c r="E833" s="134"/>
      <c r="F833" s="256"/>
      <c r="G833" s="323"/>
      <c r="H833" s="366"/>
      <c r="I833" s="366"/>
      <c r="J833" s="366"/>
      <c r="K833" s="385"/>
      <c r="L833" s="389"/>
      <c r="M833" s="396"/>
      <c r="N833" s="396"/>
      <c r="O833" s="396"/>
      <c r="P833" s="396"/>
      <c r="Q833" s="396"/>
      <c r="R833" s="396"/>
      <c r="S833" s="396"/>
      <c r="T833" s="396"/>
      <c r="U833" s="396"/>
      <c r="V833" s="396"/>
      <c r="W833" s="396"/>
      <c r="X833" s="499"/>
      <c r="Y833" s="528"/>
      <c r="Z833" s="552"/>
      <c r="AA833" s="552"/>
      <c r="AB833" s="613"/>
      <c r="AC833" s="323"/>
      <c r="AD833" s="366"/>
      <c r="AE833" s="366"/>
      <c r="AF833" s="366"/>
      <c r="AG833" s="385"/>
      <c r="AH833" s="389"/>
      <c r="AI833" s="396"/>
      <c r="AJ833" s="396"/>
      <c r="AK833" s="396"/>
      <c r="AL833" s="396"/>
      <c r="AM833" s="396"/>
      <c r="AN833" s="396"/>
      <c r="AO833" s="396"/>
      <c r="AP833" s="396"/>
      <c r="AQ833" s="396"/>
      <c r="AR833" s="396"/>
      <c r="AS833" s="396"/>
      <c r="AT833" s="499"/>
      <c r="AU833" s="528"/>
      <c r="AV833" s="552"/>
      <c r="AW833" s="552"/>
      <c r="AX833" s="864"/>
      <c r="AY833">
        <f t="shared" si="33"/>
        <v>0</v>
      </c>
    </row>
    <row r="834" spans="1:51" ht="24.75" hidden="1" customHeight="1">
      <c r="A834" s="36"/>
      <c r="B834" s="134"/>
      <c r="C834" s="134"/>
      <c r="D834" s="134"/>
      <c r="E834" s="134"/>
      <c r="F834" s="256"/>
      <c r="G834" s="323"/>
      <c r="H834" s="366"/>
      <c r="I834" s="366"/>
      <c r="J834" s="366"/>
      <c r="K834" s="385"/>
      <c r="L834" s="389"/>
      <c r="M834" s="396"/>
      <c r="N834" s="396"/>
      <c r="O834" s="396"/>
      <c r="P834" s="396"/>
      <c r="Q834" s="396"/>
      <c r="R834" s="396"/>
      <c r="S834" s="396"/>
      <c r="T834" s="396"/>
      <c r="U834" s="396"/>
      <c r="V834" s="396"/>
      <c r="W834" s="396"/>
      <c r="X834" s="499"/>
      <c r="Y834" s="528"/>
      <c r="Z834" s="552"/>
      <c r="AA834" s="552"/>
      <c r="AB834" s="613"/>
      <c r="AC834" s="323"/>
      <c r="AD834" s="366"/>
      <c r="AE834" s="366"/>
      <c r="AF834" s="366"/>
      <c r="AG834" s="385"/>
      <c r="AH834" s="389"/>
      <c r="AI834" s="396"/>
      <c r="AJ834" s="396"/>
      <c r="AK834" s="396"/>
      <c r="AL834" s="396"/>
      <c r="AM834" s="396"/>
      <c r="AN834" s="396"/>
      <c r="AO834" s="396"/>
      <c r="AP834" s="396"/>
      <c r="AQ834" s="396"/>
      <c r="AR834" s="396"/>
      <c r="AS834" s="396"/>
      <c r="AT834" s="499"/>
      <c r="AU834" s="528"/>
      <c r="AV834" s="552"/>
      <c r="AW834" s="552"/>
      <c r="AX834" s="864"/>
      <c r="AY834">
        <f t="shared" si="33"/>
        <v>0</v>
      </c>
    </row>
    <row r="835" spans="1:51" ht="24.75" hidden="1" customHeight="1">
      <c r="A835" s="36"/>
      <c r="B835" s="134"/>
      <c r="C835" s="134"/>
      <c r="D835" s="134"/>
      <c r="E835" s="134"/>
      <c r="F835" s="256"/>
      <c r="G835" s="323"/>
      <c r="H835" s="366"/>
      <c r="I835" s="366"/>
      <c r="J835" s="366"/>
      <c r="K835" s="385"/>
      <c r="L835" s="389"/>
      <c r="M835" s="396"/>
      <c r="N835" s="396"/>
      <c r="O835" s="396"/>
      <c r="P835" s="396"/>
      <c r="Q835" s="396"/>
      <c r="R835" s="396"/>
      <c r="S835" s="396"/>
      <c r="T835" s="396"/>
      <c r="U835" s="396"/>
      <c r="V835" s="396"/>
      <c r="W835" s="396"/>
      <c r="X835" s="499"/>
      <c r="Y835" s="528"/>
      <c r="Z835" s="552"/>
      <c r="AA835" s="552"/>
      <c r="AB835" s="613"/>
      <c r="AC835" s="323"/>
      <c r="AD835" s="366"/>
      <c r="AE835" s="366"/>
      <c r="AF835" s="366"/>
      <c r="AG835" s="385"/>
      <c r="AH835" s="389"/>
      <c r="AI835" s="396"/>
      <c r="AJ835" s="396"/>
      <c r="AK835" s="396"/>
      <c r="AL835" s="396"/>
      <c r="AM835" s="396"/>
      <c r="AN835" s="396"/>
      <c r="AO835" s="396"/>
      <c r="AP835" s="396"/>
      <c r="AQ835" s="396"/>
      <c r="AR835" s="396"/>
      <c r="AS835" s="396"/>
      <c r="AT835" s="499"/>
      <c r="AU835" s="528"/>
      <c r="AV835" s="552"/>
      <c r="AW835" s="552"/>
      <c r="AX835" s="864"/>
      <c r="AY835">
        <f t="shared" si="33"/>
        <v>0</v>
      </c>
    </row>
    <row r="836" spans="1:51" ht="24.75" hidden="1" customHeight="1">
      <c r="A836" s="36"/>
      <c r="B836" s="134"/>
      <c r="C836" s="134"/>
      <c r="D836" s="134"/>
      <c r="E836" s="134"/>
      <c r="F836" s="256"/>
      <c r="G836" s="323"/>
      <c r="H836" s="366"/>
      <c r="I836" s="366"/>
      <c r="J836" s="366"/>
      <c r="K836" s="385"/>
      <c r="L836" s="389"/>
      <c r="M836" s="396"/>
      <c r="N836" s="396"/>
      <c r="O836" s="396"/>
      <c r="P836" s="396"/>
      <c r="Q836" s="396"/>
      <c r="R836" s="396"/>
      <c r="S836" s="396"/>
      <c r="T836" s="396"/>
      <c r="U836" s="396"/>
      <c r="V836" s="396"/>
      <c r="W836" s="396"/>
      <c r="X836" s="499"/>
      <c r="Y836" s="528"/>
      <c r="Z836" s="552"/>
      <c r="AA836" s="552"/>
      <c r="AB836" s="613"/>
      <c r="AC836" s="323"/>
      <c r="AD836" s="366"/>
      <c r="AE836" s="366"/>
      <c r="AF836" s="366"/>
      <c r="AG836" s="385"/>
      <c r="AH836" s="389"/>
      <c r="AI836" s="396"/>
      <c r="AJ836" s="396"/>
      <c r="AK836" s="396"/>
      <c r="AL836" s="396"/>
      <c r="AM836" s="396"/>
      <c r="AN836" s="396"/>
      <c r="AO836" s="396"/>
      <c r="AP836" s="396"/>
      <c r="AQ836" s="396"/>
      <c r="AR836" s="396"/>
      <c r="AS836" s="396"/>
      <c r="AT836" s="499"/>
      <c r="AU836" s="528"/>
      <c r="AV836" s="552"/>
      <c r="AW836" s="552"/>
      <c r="AX836" s="864"/>
      <c r="AY836">
        <f t="shared" si="33"/>
        <v>0</v>
      </c>
    </row>
    <row r="837" spans="1:51" ht="24.75" hidden="1" customHeight="1">
      <c r="A837" s="36"/>
      <c r="B837" s="134"/>
      <c r="C837" s="134"/>
      <c r="D837" s="134"/>
      <c r="E837" s="134"/>
      <c r="F837" s="256"/>
      <c r="G837" s="323"/>
      <c r="H837" s="366"/>
      <c r="I837" s="366"/>
      <c r="J837" s="366"/>
      <c r="K837" s="385"/>
      <c r="L837" s="389"/>
      <c r="M837" s="396"/>
      <c r="N837" s="396"/>
      <c r="O837" s="396"/>
      <c r="P837" s="396"/>
      <c r="Q837" s="396"/>
      <c r="R837" s="396"/>
      <c r="S837" s="396"/>
      <c r="T837" s="396"/>
      <c r="U837" s="396"/>
      <c r="V837" s="396"/>
      <c r="W837" s="396"/>
      <c r="X837" s="499"/>
      <c r="Y837" s="528"/>
      <c r="Z837" s="552"/>
      <c r="AA837" s="552"/>
      <c r="AB837" s="613"/>
      <c r="AC837" s="323"/>
      <c r="AD837" s="366"/>
      <c r="AE837" s="366"/>
      <c r="AF837" s="366"/>
      <c r="AG837" s="385"/>
      <c r="AH837" s="389"/>
      <c r="AI837" s="396"/>
      <c r="AJ837" s="396"/>
      <c r="AK837" s="396"/>
      <c r="AL837" s="396"/>
      <c r="AM837" s="396"/>
      <c r="AN837" s="396"/>
      <c r="AO837" s="396"/>
      <c r="AP837" s="396"/>
      <c r="AQ837" s="396"/>
      <c r="AR837" s="396"/>
      <c r="AS837" s="396"/>
      <c r="AT837" s="499"/>
      <c r="AU837" s="528"/>
      <c r="AV837" s="552"/>
      <c r="AW837" s="552"/>
      <c r="AX837" s="864"/>
      <c r="AY837">
        <f t="shared" si="33"/>
        <v>0</v>
      </c>
    </row>
    <row r="838" spans="1:51" ht="24.75" hidden="1" customHeight="1">
      <c r="A838" s="36"/>
      <c r="B838" s="134"/>
      <c r="C838" s="134"/>
      <c r="D838" s="134"/>
      <c r="E838" s="134"/>
      <c r="F838" s="256"/>
      <c r="G838" s="324" t="s">
        <v>70</v>
      </c>
      <c r="H838" s="367"/>
      <c r="I838" s="367"/>
      <c r="J838" s="367"/>
      <c r="K838" s="367"/>
      <c r="L838" s="390"/>
      <c r="M838" s="397"/>
      <c r="N838" s="397"/>
      <c r="O838" s="397"/>
      <c r="P838" s="397"/>
      <c r="Q838" s="397"/>
      <c r="R838" s="397"/>
      <c r="S838" s="397"/>
      <c r="T838" s="397"/>
      <c r="U838" s="397"/>
      <c r="V838" s="397"/>
      <c r="W838" s="397"/>
      <c r="X838" s="500"/>
      <c r="Y838" s="529">
        <f>SUM(Y828:AB837)</f>
        <v>0</v>
      </c>
      <c r="Z838" s="553"/>
      <c r="AA838" s="553"/>
      <c r="AB838" s="614"/>
      <c r="AC838" s="324" t="s">
        <v>70</v>
      </c>
      <c r="AD838" s="367"/>
      <c r="AE838" s="367"/>
      <c r="AF838" s="367"/>
      <c r="AG838" s="367"/>
      <c r="AH838" s="390"/>
      <c r="AI838" s="397"/>
      <c r="AJ838" s="397"/>
      <c r="AK838" s="397"/>
      <c r="AL838" s="397"/>
      <c r="AM838" s="397"/>
      <c r="AN838" s="397"/>
      <c r="AO838" s="397"/>
      <c r="AP838" s="397"/>
      <c r="AQ838" s="397"/>
      <c r="AR838" s="397"/>
      <c r="AS838" s="397"/>
      <c r="AT838" s="500"/>
      <c r="AU838" s="529">
        <f>SUM(AU828:AX837)</f>
        <v>0</v>
      </c>
      <c r="AV838" s="553"/>
      <c r="AW838" s="553"/>
      <c r="AX838" s="865"/>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405</v>
      </c>
      <c r="AM839" s="737"/>
      <c r="AN839" s="737"/>
      <c r="AO839" s="741" t="s">
        <v>398</v>
      </c>
      <c r="AP839" s="737"/>
      <c r="AQ839" s="737"/>
      <c r="AR839" s="737"/>
      <c r="AS839" s="737"/>
      <c r="AT839" s="737"/>
      <c r="AU839" s="737"/>
      <c r="AV839" s="737"/>
      <c r="AW839" s="737"/>
      <c r="AX839" s="866"/>
      <c r="AY839">
        <f>COUNTIF($AO$839,"☑")</f>
        <v>0</v>
      </c>
    </row>
    <row r="840" spans="1:51" ht="24.75" hidden="1" customHeight="1">
      <c r="A840" s="64"/>
      <c r="B840" s="64"/>
      <c r="C840" s="64"/>
      <c r="D840" s="64"/>
      <c r="E840" s="64"/>
      <c r="F840" s="64"/>
      <c r="G840" s="104"/>
      <c r="H840" s="104"/>
      <c r="I840" s="104"/>
      <c r="J840" s="104"/>
      <c r="K840" s="104"/>
      <c r="L840" s="391"/>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1"/>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81</v>
      </c>
      <c r="D844" s="65"/>
      <c r="E844" s="65"/>
      <c r="F844" s="65"/>
      <c r="G844" s="65"/>
      <c r="H844" s="65"/>
      <c r="I844" s="65"/>
      <c r="J844" s="166" t="s">
        <v>85</v>
      </c>
      <c r="K844" s="60"/>
      <c r="L844" s="60"/>
      <c r="M844" s="60"/>
      <c r="N844" s="60"/>
      <c r="O844" s="60"/>
      <c r="P844" s="65" t="s">
        <v>18</v>
      </c>
      <c r="Q844" s="65"/>
      <c r="R844" s="65"/>
      <c r="S844" s="65"/>
      <c r="T844" s="65"/>
      <c r="U844" s="65"/>
      <c r="V844" s="65"/>
      <c r="W844" s="65"/>
      <c r="X844" s="65"/>
      <c r="Y844" s="448" t="s">
        <v>365</v>
      </c>
      <c r="Z844" s="448"/>
      <c r="AA844" s="448"/>
      <c r="AB844" s="448"/>
      <c r="AC844" s="166" t="s">
        <v>308</v>
      </c>
      <c r="AD844" s="166"/>
      <c r="AE844" s="166"/>
      <c r="AF844" s="166"/>
      <c r="AG844" s="166"/>
      <c r="AH844" s="448" t="s">
        <v>418</v>
      </c>
      <c r="AI844" s="65"/>
      <c r="AJ844" s="65"/>
      <c r="AK844" s="65"/>
      <c r="AL844" s="65" t="s">
        <v>17</v>
      </c>
      <c r="AM844" s="65"/>
      <c r="AN844" s="65"/>
      <c r="AO844" s="584"/>
      <c r="AP844" s="166" t="s">
        <v>369</v>
      </c>
      <c r="AQ844" s="166"/>
      <c r="AR844" s="166"/>
      <c r="AS844" s="166"/>
      <c r="AT844" s="166"/>
      <c r="AU844" s="166"/>
      <c r="AV844" s="166"/>
      <c r="AW844" s="166"/>
      <c r="AX844" s="166"/>
    </row>
    <row r="845" spans="1:51" ht="30" customHeight="1">
      <c r="A845" s="66">
        <v>1</v>
      </c>
      <c r="B845" s="66">
        <v>1</v>
      </c>
      <c r="C845" s="165" t="s">
        <v>520</v>
      </c>
      <c r="D845" s="165"/>
      <c r="E845" s="165"/>
      <c r="F845" s="165"/>
      <c r="G845" s="165"/>
      <c r="H845" s="165"/>
      <c r="I845" s="165"/>
      <c r="J845" s="382" t="s">
        <v>442</v>
      </c>
      <c r="K845" s="382"/>
      <c r="L845" s="382"/>
      <c r="M845" s="382"/>
      <c r="N845" s="382"/>
      <c r="O845" s="382"/>
      <c r="P845" s="445" t="s">
        <v>511</v>
      </c>
      <c r="Q845" s="445"/>
      <c r="R845" s="445"/>
      <c r="S845" s="445"/>
      <c r="T845" s="445"/>
      <c r="U845" s="445"/>
      <c r="V845" s="445"/>
      <c r="W845" s="445"/>
      <c r="X845" s="445"/>
      <c r="Y845" s="531">
        <v>200</v>
      </c>
      <c r="Z845" s="554"/>
      <c r="AA845" s="554"/>
      <c r="AB845" s="615"/>
      <c r="AC845" s="637" t="s">
        <v>426</v>
      </c>
      <c r="AD845" s="659"/>
      <c r="AE845" s="659"/>
      <c r="AF845" s="659"/>
      <c r="AG845" s="659"/>
      <c r="AH845" s="721">
        <v>1</v>
      </c>
      <c r="AI845" s="721"/>
      <c r="AJ845" s="721"/>
      <c r="AK845" s="721"/>
      <c r="AL845" s="734">
        <v>100</v>
      </c>
      <c r="AM845" s="738"/>
      <c r="AN845" s="738"/>
      <c r="AO845" s="742"/>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2"/>
      <c r="K846" s="382"/>
      <c r="L846" s="382"/>
      <c r="M846" s="382"/>
      <c r="N846" s="382"/>
      <c r="O846" s="382"/>
      <c r="P846" s="445"/>
      <c r="Q846" s="445"/>
      <c r="R846" s="445"/>
      <c r="S846" s="445"/>
      <c r="T846" s="445"/>
      <c r="U846" s="445"/>
      <c r="V846" s="445"/>
      <c r="W846" s="445"/>
      <c r="X846" s="445"/>
      <c r="Y846" s="531"/>
      <c r="Z846" s="554"/>
      <c r="AA846" s="554"/>
      <c r="AB846" s="615"/>
      <c r="AC846" s="637"/>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2"/>
      <c r="K847" s="382"/>
      <c r="L847" s="382"/>
      <c r="M847" s="382"/>
      <c r="N847" s="382"/>
      <c r="O847" s="382"/>
      <c r="P847" s="445"/>
      <c r="Q847" s="445"/>
      <c r="R847" s="445"/>
      <c r="S847" s="445"/>
      <c r="T847" s="445"/>
      <c r="U847" s="445"/>
      <c r="V847" s="445"/>
      <c r="W847" s="445"/>
      <c r="X847" s="445"/>
      <c r="Y847" s="531"/>
      <c r="Z847" s="554"/>
      <c r="AA847" s="554"/>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2"/>
      <c r="K848" s="382"/>
      <c r="L848" s="382"/>
      <c r="M848" s="382"/>
      <c r="N848" s="382"/>
      <c r="O848" s="382"/>
      <c r="P848" s="445"/>
      <c r="Q848" s="445"/>
      <c r="R848" s="445"/>
      <c r="S848" s="445"/>
      <c r="T848" s="445"/>
      <c r="U848" s="445"/>
      <c r="V848" s="445"/>
      <c r="W848" s="445"/>
      <c r="X848" s="445"/>
      <c r="Y848" s="531"/>
      <c r="Z848" s="554"/>
      <c r="AA848" s="554"/>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2"/>
      <c r="K849" s="382"/>
      <c r="L849" s="382"/>
      <c r="M849" s="382"/>
      <c r="N849" s="382"/>
      <c r="O849" s="382"/>
      <c r="P849" s="445"/>
      <c r="Q849" s="445"/>
      <c r="R849" s="445"/>
      <c r="S849" s="445"/>
      <c r="T849" s="445"/>
      <c r="U849" s="445"/>
      <c r="V849" s="445"/>
      <c r="W849" s="445"/>
      <c r="X849" s="445"/>
      <c r="Y849" s="531"/>
      <c r="Z849" s="554"/>
      <c r="AA849" s="554"/>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2"/>
      <c r="K850" s="382"/>
      <c r="L850" s="382"/>
      <c r="M850" s="382"/>
      <c r="N850" s="382"/>
      <c r="O850" s="382"/>
      <c r="P850" s="445"/>
      <c r="Q850" s="445"/>
      <c r="R850" s="445"/>
      <c r="S850" s="445"/>
      <c r="T850" s="445"/>
      <c r="U850" s="445"/>
      <c r="V850" s="445"/>
      <c r="W850" s="445"/>
      <c r="X850" s="445"/>
      <c r="Y850" s="531"/>
      <c r="Z850" s="554"/>
      <c r="AA850" s="554"/>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2"/>
      <c r="K851" s="382"/>
      <c r="L851" s="382"/>
      <c r="M851" s="382"/>
      <c r="N851" s="382"/>
      <c r="O851" s="382"/>
      <c r="P851" s="445"/>
      <c r="Q851" s="445"/>
      <c r="R851" s="445"/>
      <c r="S851" s="445"/>
      <c r="T851" s="445"/>
      <c r="U851" s="445"/>
      <c r="V851" s="445"/>
      <c r="W851" s="445"/>
      <c r="X851" s="445"/>
      <c r="Y851" s="531"/>
      <c r="Z851" s="554"/>
      <c r="AA851" s="554"/>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2"/>
      <c r="K852" s="382"/>
      <c r="L852" s="382"/>
      <c r="M852" s="382"/>
      <c r="N852" s="382"/>
      <c r="O852" s="382"/>
      <c r="P852" s="445"/>
      <c r="Q852" s="445"/>
      <c r="R852" s="445"/>
      <c r="S852" s="445"/>
      <c r="T852" s="445"/>
      <c r="U852" s="445"/>
      <c r="V852" s="445"/>
      <c r="W852" s="445"/>
      <c r="X852" s="445"/>
      <c r="Y852" s="531"/>
      <c r="Z852" s="554"/>
      <c r="AA852" s="554"/>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2"/>
      <c r="K853" s="382"/>
      <c r="L853" s="382"/>
      <c r="M853" s="382"/>
      <c r="N853" s="382"/>
      <c r="O853" s="382"/>
      <c r="P853" s="445"/>
      <c r="Q853" s="445"/>
      <c r="R853" s="445"/>
      <c r="S853" s="445"/>
      <c r="T853" s="445"/>
      <c r="U853" s="445"/>
      <c r="V853" s="445"/>
      <c r="W853" s="445"/>
      <c r="X853" s="445"/>
      <c r="Y853" s="531"/>
      <c r="Z853" s="554"/>
      <c r="AA853" s="554"/>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2"/>
      <c r="K854" s="382"/>
      <c r="L854" s="382"/>
      <c r="M854" s="382"/>
      <c r="N854" s="382"/>
      <c r="O854" s="382"/>
      <c r="P854" s="445"/>
      <c r="Q854" s="445"/>
      <c r="R854" s="445"/>
      <c r="S854" s="445"/>
      <c r="T854" s="445"/>
      <c r="U854" s="445"/>
      <c r="V854" s="445"/>
      <c r="W854" s="445"/>
      <c r="X854" s="445"/>
      <c r="Y854" s="531"/>
      <c r="Z854" s="554"/>
      <c r="AA854" s="554"/>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2"/>
      <c r="K855" s="382"/>
      <c r="L855" s="382"/>
      <c r="M855" s="382"/>
      <c r="N855" s="382"/>
      <c r="O855" s="382"/>
      <c r="P855" s="445"/>
      <c r="Q855" s="445"/>
      <c r="R855" s="445"/>
      <c r="S855" s="445"/>
      <c r="T855" s="445"/>
      <c r="U855" s="445"/>
      <c r="V855" s="445"/>
      <c r="W855" s="445"/>
      <c r="X855" s="445"/>
      <c r="Y855" s="531"/>
      <c r="Z855" s="554"/>
      <c r="AA855" s="554"/>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2"/>
      <c r="K856" s="382"/>
      <c r="L856" s="382"/>
      <c r="M856" s="382"/>
      <c r="N856" s="382"/>
      <c r="O856" s="382"/>
      <c r="P856" s="445"/>
      <c r="Q856" s="445"/>
      <c r="R856" s="445"/>
      <c r="S856" s="445"/>
      <c r="T856" s="445"/>
      <c r="U856" s="445"/>
      <c r="V856" s="445"/>
      <c r="W856" s="445"/>
      <c r="X856" s="445"/>
      <c r="Y856" s="531"/>
      <c r="Z856" s="554"/>
      <c r="AA856" s="554"/>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2"/>
      <c r="K857" s="382"/>
      <c r="L857" s="382"/>
      <c r="M857" s="382"/>
      <c r="N857" s="382"/>
      <c r="O857" s="382"/>
      <c r="P857" s="445"/>
      <c r="Q857" s="445"/>
      <c r="R857" s="445"/>
      <c r="S857" s="445"/>
      <c r="T857" s="445"/>
      <c r="U857" s="445"/>
      <c r="V857" s="445"/>
      <c r="W857" s="445"/>
      <c r="X857" s="445"/>
      <c r="Y857" s="531"/>
      <c r="Z857" s="554"/>
      <c r="AA857" s="554"/>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2"/>
      <c r="K858" s="382"/>
      <c r="L858" s="382"/>
      <c r="M858" s="382"/>
      <c r="N858" s="382"/>
      <c r="O858" s="382"/>
      <c r="P858" s="445"/>
      <c r="Q858" s="445"/>
      <c r="R858" s="445"/>
      <c r="S858" s="445"/>
      <c r="T858" s="445"/>
      <c r="U858" s="445"/>
      <c r="V858" s="445"/>
      <c r="W858" s="445"/>
      <c r="X858" s="445"/>
      <c r="Y858" s="531"/>
      <c r="Z858" s="554"/>
      <c r="AA858" s="554"/>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2"/>
      <c r="K859" s="382"/>
      <c r="L859" s="382"/>
      <c r="M859" s="382"/>
      <c r="N859" s="382"/>
      <c r="O859" s="382"/>
      <c r="P859" s="445"/>
      <c r="Q859" s="445"/>
      <c r="R859" s="445"/>
      <c r="S859" s="445"/>
      <c r="T859" s="445"/>
      <c r="U859" s="445"/>
      <c r="V859" s="445"/>
      <c r="W859" s="445"/>
      <c r="X859" s="445"/>
      <c r="Y859" s="531"/>
      <c r="Z859" s="554"/>
      <c r="AA859" s="554"/>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2"/>
      <c r="K860" s="382"/>
      <c r="L860" s="382"/>
      <c r="M860" s="382"/>
      <c r="N860" s="382"/>
      <c r="O860" s="382"/>
      <c r="P860" s="445"/>
      <c r="Q860" s="445"/>
      <c r="R860" s="445"/>
      <c r="S860" s="445"/>
      <c r="T860" s="445"/>
      <c r="U860" s="445"/>
      <c r="V860" s="445"/>
      <c r="W860" s="445"/>
      <c r="X860" s="445"/>
      <c r="Y860" s="531"/>
      <c r="Z860" s="554"/>
      <c r="AA860" s="554"/>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2"/>
      <c r="K861" s="382"/>
      <c r="L861" s="382"/>
      <c r="M861" s="382"/>
      <c r="N861" s="382"/>
      <c r="O861" s="382"/>
      <c r="P861" s="445"/>
      <c r="Q861" s="445"/>
      <c r="R861" s="445"/>
      <c r="S861" s="445"/>
      <c r="T861" s="445"/>
      <c r="U861" s="445"/>
      <c r="V861" s="445"/>
      <c r="W861" s="445"/>
      <c r="X861" s="445"/>
      <c r="Y861" s="531"/>
      <c r="Z861" s="554"/>
      <c r="AA861" s="554"/>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2"/>
      <c r="K862" s="382"/>
      <c r="L862" s="382"/>
      <c r="M862" s="382"/>
      <c r="N862" s="382"/>
      <c r="O862" s="382"/>
      <c r="P862" s="445"/>
      <c r="Q862" s="445"/>
      <c r="R862" s="445"/>
      <c r="S862" s="445"/>
      <c r="T862" s="445"/>
      <c r="U862" s="445"/>
      <c r="V862" s="445"/>
      <c r="W862" s="445"/>
      <c r="X862" s="445"/>
      <c r="Y862" s="531"/>
      <c r="Z862" s="554"/>
      <c r="AA862" s="554"/>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2"/>
      <c r="K863" s="382"/>
      <c r="L863" s="382"/>
      <c r="M863" s="382"/>
      <c r="N863" s="382"/>
      <c r="O863" s="382"/>
      <c r="P863" s="445"/>
      <c r="Q863" s="445"/>
      <c r="R863" s="445"/>
      <c r="S863" s="445"/>
      <c r="T863" s="445"/>
      <c r="U863" s="445"/>
      <c r="V863" s="445"/>
      <c r="W863" s="445"/>
      <c r="X863" s="445"/>
      <c r="Y863" s="531"/>
      <c r="Z863" s="554"/>
      <c r="AA863" s="554"/>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2"/>
      <c r="K864" s="382"/>
      <c r="L864" s="382"/>
      <c r="M864" s="382"/>
      <c r="N864" s="382"/>
      <c r="O864" s="382"/>
      <c r="P864" s="445"/>
      <c r="Q864" s="445"/>
      <c r="R864" s="445"/>
      <c r="S864" s="445"/>
      <c r="T864" s="445"/>
      <c r="U864" s="445"/>
      <c r="V864" s="445"/>
      <c r="W864" s="445"/>
      <c r="X864" s="445"/>
      <c r="Y864" s="531"/>
      <c r="Z864" s="554"/>
      <c r="AA864" s="554"/>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2"/>
      <c r="K865" s="382"/>
      <c r="L865" s="382"/>
      <c r="M865" s="382"/>
      <c r="N865" s="382"/>
      <c r="O865" s="382"/>
      <c r="P865" s="445"/>
      <c r="Q865" s="445"/>
      <c r="R865" s="445"/>
      <c r="S865" s="445"/>
      <c r="T865" s="445"/>
      <c r="U865" s="445"/>
      <c r="V865" s="445"/>
      <c r="W865" s="445"/>
      <c r="X865" s="445"/>
      <c r="Y865" s="531"/>
      <c r="Z865" s="554"/>
      <c r="AA865" s="554"/>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2"/>
      <c r="K866" s="382"/>
      <c r="L866" s="382"/>
      <c r="M866" s="382"/>
      <c r="N866" s="382"/>
      <c r="O866" s="382"/>
      <c r="P866" s="445"/>
      <c r="Q866" s="445"/>
      <c r="R866" s="445"/>
      <c r="S866" s="445"/>
      <c r="T866" s="445"/>
      <c r="U866" s="445"/>
      <c r="V866" s="445"/>
      <c r="W866" s="445"/>
      <c r="X866" s="445"/>
      <c r="Y866" s="531"/>
      <c r="Z866" s="554"/>
      <c r="AA866" s="554"/>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2"/>
      <c r="K867" s="382"/>
      <c r="L867" s="382"/>
      <c r="M867" s="382"/>
      <c r="N867" s="382"/>
      <c r="O867" s="382"/>
      <c r="P867" s="445"/>
      <c r="Q867" s="445"/>
      <c r="R867" s="445"/>
      <c r="S867" s="445"/>
      <c r="T867" s="445"/>
      <c r="U867" s="445"/>
      <c r="V867" s="445"/>
      <c r="W867" s="445"/>
      <c r="X867" s="445"/>
      <c r="Y867" s="531"/>
      <c r="Z867" s="554"/>
      <c r="AA867" s="554"/>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2"/>
      <c r="K868" s="382"/>
      <c r="L868" s="382"/>
      <c r="M868" s="382"/>
      <c r="N868" s="382"/>
      <c r="O868" s="382"/>
      <c r="P868" s="445"/>
      <c r="Q868" s="445"/>
      <c r="R868" s="445"/>
      <c r="S868" s="445"/>
      <c r="T868" s="445"/>
      <c r="U868" s="445"/>
      <c r="V868" s="445"/>
      <c r="W868" s="445"/>
      <c r="X868" s="445"/>
      <c r="Y868" s="531"/>
      <c r="Z868" s="554"/>
      <c r="AA868" s="554"/>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2"/>
      <c r="K869" s="382"/>
      <c r="L869" s="382"/>
      <c r="M869" s="382"/>
      <c r="N869" s="382"/>
      <c r="O869" s="382"/>
      <c r="P869" s="445"/>
      <c r="Q869" s="445"/>
      <c r="R869" s="445"/>
      <c r="S869" s="445"/>
      <c r="T869" s="445"/>
      <c r="U869" s="445"/>
      <c r="V869" s="445"/>
      <c r="W869" s="445"/>
      <c r="X869" s="445"/>
      <c r="Y869" s="531"/>
      <c r="Z869" s="554"/>
      <c r="AA869" s="554"/>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2"/>
      <c r="K870" s="382"/>
      <c r="L870" s="382"/>
      <c r="M870" s="382"/>
      <c r="N870" s="382"/>
      <c r="O870" s="382"/>
      <c r="P870" s="445"/>
      <c r="Q870" s="445"/>
      <c r="R870" s="445"/>
      <c r="S870" s="445"/>
      <c r="T870" s="445"/>
      <c r="U870" s="445"/>
      <c r="V870" s="445"/>
      <c r="W870" s="445"/>
      <c r="X870" s="445"/>
      <c r="Y870" s="531"/>
      <c r="Z870" s="554"/>
      <c r="AA870" s="554"/>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2"/>
      <c r="K871" s="382"/>
      <c r="L871" s="382"/>
      <c r="M871" s="382"/>
      <c r="N871" s="382"/>
      <c r="O871" s="382"/>
      <c r="P871" s="445"/>
      <c r="Q871" s="445"/>
      <c r="R871" s="445"/>
      <c r="S871" s="445"/>
      <c r="T871" s="445"/>
      <c r="U871" s="445"/>
      <c r="V871" s="445"/>
      <c r="W871" s="445"/>
      <c r="X871" s="445"/>
      <c r="Y871" s="531"/>
      <c r="Z871" s="554"/>
      <c r="AA871" s="554"/>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2"/>
      <c r="K872" s="382"/>
      <c r="L872" s="382"/>
      <c r="M872" s="382"/>
      <c r="N872" s="382"/>
      <c r="O872" s="382"/>
      <c r="P872" s="445"/>
      <c r="Q872" s="445"/>
      <c r="R872" s="445"/>
      <c r="S872" s="445"/>
      <c r="T872" s="445"/>
      <c r="U872" s="445"/>
      <c r="V872" s="445"/>
      <c r="W872" s="445"/>
      <c r="X872" s="445"/>
      <c r="Y872" s="531"/>
      <c r="Z872" s="554"/>
      <c r="AA872" s="554"/>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2"/>
      <c r="K873" s="382"/>
      <c r="L873" s="382"/>
      <c r="M873" s="382"/>
      <c r="N873" s="382"/>
      <c r="O873" s="382"/>
      <c r="P873" s="445"/>
      <c r="Q873" s="445"/>
      <c r="R873" s="445"/>
      <c r="S873" s="445"/>
      <c r="T873" s="445"/>
      <c r="U873" s="445"/>
      <c r="V873" s="445"/>
      <c r="W873" s="445"/>
      <c r="X873" s="445"/>
      <c r="Y873" s="531"/>
      <c r="Z873" s="554"/>
      <c r="AA873" s="554"/>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2"/>
      <c r="K874" s="382"/>
      <c r="L874" s="382"/>
      <c r="M874" s="382"/>
      <c r="N874" s="382"/>
      <c r="O874" s="382"/>
      <c r="P874" s="445"/>
      <c r="Q874" s="445"/>
      <c r="R874" s="445"/>
      <c r="S874" s="445"/>
      <c r="T874" s="445"/>
      <c r="U874" s="445"/>
      <c r="V874" s="445"/>
      <c r="W874" s="445"/>
      <c r="X874" s="445"/>
      <c r="Y874" s="531"/>
      <c r="Z874" s="554"/>
      <c r="AA874" s="554"/>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0</v>
      </c>
    </row>
    <row r="876" spans="1:51" ht="24.75" hidden="1" customHeight="1">
      <c r="A876" s="67"/>
      <c r="B876" s="138" t="s">
        <v>290</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0</v>
      </c>
    </row>
    <row r="877" spans="1:51" ht="59.25" hidden="1" customHeight="1">
      <c r="A877" s="65"/>
      <c r="B877" s="65"/>
      <c r="C877" s="65" t="s">
        <v>81</v>
      </c>
      <c r="D877" s="65"/>
      <c r="E877" s="65"/>
      <c r="F877" s="65"/>
      <c r="G877" s="65"/>
      <c r="H877" s="65"/>
      <c r="I877" s="65"/>
      <c r="J877" s="166" t="s">
        <v>85</v>
      </c>
      <c r="K877" s="60"/>
      <c r="L877" s="60"/>
      <c r="M877" s="60"/>
      <c r="N877" s="60"/>
      <c r="O877" s="60"/>
      <c r="P877" s="65" t="s">
        <v>18</v>
      </c>
      <c r="Q877" s="65"/>
      <c r="R877" s="65"/>
      <c r="S877" s="65"/>
      <c r="T877" s="65"/>
      <c r="U877" s="65"/>
      <c r="V877" s="65"/>
      <c r="W877" s="65"/>
      <c r="X877" s="65"/>
      <c r="Y877" s="448" t="s">
        <v>365</v>
      </c>
      <c r="Z877" s="448"/>
      <c r="AA877" s="448"/>
      <c r="AB877" s="448"/>
      <c r="AC877" s="166" t="s">
        <v>308</v>
      </c>
      <c r="AD877" s="166"/>
      <c r="AE877" s="166"/>
      <c r="AF877" s="166"/>
      <c r="AG877" s="166"/>
      <c r="AH877" s="448" t="s">
        <v>418</v>
      </c>
      <c r="AI877" s="65"/>
      <c r="AJ877" s="65"/>
      <c r="AK877" s="65"/>
      <c r="AL877" s="65" t="s">
        <v>17</v>
      </c>
      <c r="AM877" s="65"/>
      <c r="AN877" s="65"/>
      <c r="AO877" s="584"/>
      <c r="AP877" s="166" t="s">
        <v>369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2"/>
      <c r="K878" s="382"/>
      <c r="L878" s="382"/>
      <c r="M878" s="382"/>
      <c r="N878" s="382"/>
      <c r="O878" s="382"/>
      <c r="P878" s="445"/>
      <c r="Q878" s="445"/>
      <c r="R878" s="445"/>
      <c r="S878" s="445"/>
      <c r="T878" s="445"/>
      <c r="U878" s="445"/>
      <c r="V878" s="445"/>
      <c r="W878" s="445"/>
      <c r="X878" s="445"/>
      <c r="Y878" s="531"/>
      <c r="Z878" s="554"/>
      <c r="AA878" s="554"/>
      <c r="AB878" s="615"/>
      <c r="AC878" s="637"/>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2"/>
      <c r="K879" s="382"/>
      <c r="L879" s="382"/>
      <c r="M879" s="382"/>
      <c r="N879" s="382"/>
      <c r="O879" s="382"/>
      <c r="P879" s="445"/>
      <c r="Q879" s="445"/>
      <c r="R879" s="445"/>
      <c r="S879" s="445"/>
      <c r="T879" s="445"/>
      <c r="U879" s="445"/>
      <c r="V879" s="445"/>
      <c r="W879" s="445"/>
      <c r="X879" s="445"/>
      <c r="Y879" s="531"/>
      <c r="Z879" s="554"/>
      <c r="AA879" s="554"/>
      <c r="AB879" s="615"/>
      <c r="AC879" s="637"/>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2"/>
      <c r="K880" s="382"/>
      <c r="L880" s="382"/>
      <c r="M880" s="382"/>
      <c r="N880" s="382"/>
      <c r="O880" s="382"/>
      <c r="P880" s="445"/>
      <c r="Q880" s="445"/>
      <c r="R880" s="445"/>
      <c r="S880" s="445"/>
      <c r="T880" s="445"/>
      <c r="U880" s="445"/>
      <c r="V880" s="445"/>
      <c r="W880" s="445"/>
      <c r="X880" s="445"/>
      <c r="Y880" s="531"/>
      <c r="Z880" s="554"/>
      <c r="AA880" s="554"/>
      <c r="AB880" s="615"/>
      <c r="AC880" s="637"/>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2"/>
      <c r="K881" s="382"/>
      <c r="L881" s="382"/>
      <c r="M881" s="382"/>
      <c r="N881" s="382"/>
      <c r="O881" s="382"/>
      <c r="P881" s="445"/>
      <c r="Q881" s="445"/>
      <c r="R881" s="445"/>
      <c r="S881" s="445"/>
      <c r="T881" s="445"/>
      <c r="U881" s="445"/>
      <c r="V881" s="445"/>
      <c r="W881" s="445"/>
      <c r="X881" s="445"/>
      <c r="Y881" s="531"/>
      <c r="Z881" s="554"/>
      <c r="AA881" s="554"/>
      <c r="AB881" s="615"/>
      <c r="AC881" s="637"/>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2"/>
      <c r="K882" s="382"/>
      <c r="L882" s="382"/>
      <c r="M882" s="382"/>
      <c r="N882" s="382"/>
      <c r="O882" s="382"/>
      <c r="P882" s="445"/>
      <c r="Q882" s="445"/>
      <c r="R882" s="445"/>
      <c r="S882" s="445"/>
      <c r="T882" s="445"/>
      <c r="U882" s="445"/>
      <c r="V882" s="445"/>
      <c r="W882" s="445"/>
      <c r="X882" s="445"/>
      <c r="Y882" s="531"/>
      <c r="Z882" s="554"/>
      <c r="AA882" s="554"/>
      <c r="AB882" s="615"/>
      <c r="AC882" s="637"/>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2"/>
      <c r="K883" s="382"/>
      <c r="L883" s="382"/>
      <c r="M883" s="382"/>
      <c r="N883" s="382"/>
      <c r="O883" s="382"/>
      <c r="P883" s="445"/>
      <c r="Q883" s="445"/>
      <c r="R883" s="445"/>
      <c r="S883" s="445"/>
      <c r="T883" s="445"/>
      <c r="U883" s="445"/>
      <c r="V883" s="445"/>
      <c r="W883" s="445"/>
      <c r="X883" s="445"/>
      <c r="Y883" s="531"/>
      <c r="Z883" s="554"/>
      <c r="AA883" s="554"/>
      <c r="AB883" s="615"/>
      <c r="AC883" s="637"/>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2"/>
      <c r="K884" s="382"/>
      <c r="L884" s="382"/>
      <c r="M884" s="382"/>
      <c r="N884" s="382"/>
      <c r="O884" s="382"/>
      <c r="P884" s="445"/>
      <c r="Q884" s="445"/>
      <c r="R884" s="445"/>
      <c r="S884" s="445"/>
      <c r="T884" s="445"/>
      <c r="U884" s="445"/>
      <c r="V884" s="445"/>
      <c r="W884" s="445"/>
      <c r="X884" s="445"/>
      <c r="Y884" s="531"/>
      <c r="Z884" s="554"/>
      <c r="AA884" s="554"/>
      <c r="AB884" s="615"/>
      <c r="AC884" s="637"/>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2"/>
      <c r="K885" s="382"/>
      <c r="L885" s="382"/>
      <c r="M885" s="382"/>
      <c r="N885" s="382"/>
      <c r="O885" s="382"/>
      <c r="P885" s="445"/>
      <c r="Q885" s="445"/>
      <c r="R885" s="445"/>
      <c r="S885" s="445"/>
      <c r="T885" s="445"/>
      <c r="U885" s="445"/>
      <c r="V885" s="445"/>
      <c r="W885" s="445"/>
      <c r="X885" s="445"/>
      <c r="Y885" s="531"/>
      <c r="Z885" s="554"/>
      <c r="AA885" s="554"/>
      <c r="AB885" s="615"/>
      <c r="AC885" s="637"/>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2"/>
      <c r="K886" s="382"/>
      <c r="L886" s="382"/>
      <c r="M886" s="382"/>
      <c r="N886" s="382"/>
      <c r="O886" s="382"/>
      <c r="P886" s="445"/>
      <c r="Q886" s="445"/>
      <c r="R886" s="445"/>
      <c r="S886" s="445"/>
      <c r="T886" s="445"/>
      <c r="U886" s="445"/>
      <c r="V886" s="445"/>
      <c r="W886" s="445"/>
      <c r="X886" s="445"/>
      <c r="Y886" s="531"/>
      <c r="Z886" s="554"/>
      <c r="AA886" s="554"/>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2"/>
      <c r="K887" s="382"/>
      <c r="L887" s="382"/>
      <c r="M887" s="382"/>
      <c r="N887" s="382"/>
      <c r="O887" s="382"/>
      <c r="P887" s="445"/>
      <c r="Q887" s="445"/>
      <c r="R887" s="445"/>
      <c r="S887" s="445"/>
      <c r="T887" s="445"/>
      <c r="U887" s="445"/>
      <c r="V887" s="445"/>
      <c r="W887" s="445"/>
      <c r="X887" s="445"/>
      <c r="Y887" s="531"/>
      <c r="Z887" s="554"/>
      <c r="AA887" s="554"/>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2"/>
      <c r="K888" s="382"/>
      <c r="L888" s="382"/>
      <c r="M888" s="382"/>
      <c r="N888" s="382"/>
      <c r="O888" s="382"/>
      <c r="P888" s="445"/>
      <c r="Q888" s="445"/>
      <c r="R888" s="445"/>
      <c r="S888" s="445"/>
      <c r="T888" s="445"/>
      <c r="U888" s="445"/>
      <c r="V888" s="445"/>
      <c r="W888" s="445"/>
      <c r="X888" s="445"/>
      <c r="Y888" s="531"/>
      <c r="Z888" s="554"/>
      <c r="AA888" s="554"/>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2"/>
      <c r="K889" s="382"/>
      <c r="L889" s="382"/>
      <c r="M889" s="382"/>
      <c r="N889" s="382"/>
      <c r="O889" s="382"/>
      <c r="P889" s="445"/>
      <c r="Q889" s="445"/>
      <c r="R889" s="445"/>
      <c r="S889" s="445"/>
      <c r="T889" s="445"/>
      <c r="U889" s="445"/>
      <c r="V889" s="445"/>
      <c r="W889" s="445"/>
      <c r="X889" s="445"/>
      <c r="Y889" s="531"/>
      <c r="Z889" s="554"/>
      <c r="AA889" s="554"/>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2"/>
      <c r="K890" s="382"/>
      <c r="L890" s="382"/>
      <c r="M890" s="382"/>
      <c r="N890" s="382"/>
      <c r="O890" s="382"/>
      <c r="P890" s="445"/>
      <c r="Q890" s="445"/>
      <c r="R890" s="445"/>
      <c r="S890" s="445"/>
      <c r="T890" s="445"/>
      <c r="U890" s="445"/>
      <c r="V890" s="445"/>
      <c r="W890" s="445"/>
      <c r="X890" s="445"/>
      <c r="Y890" s="531"/>
      <c r="Z890" s="554"/>
      <c r="AA890" s="554"/>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2"/>
      <c r="K891" s="382"/>
      <c r="L891" s="382"/>
      <c r="M891" s="382"/>
      <c r="N891" s="382"/>
      <c r="O891" s="382"/>
      <c r="P891" s="445"/>
      <c r="Q891" s="445"/>
      <c r="R891" s="445"/>
      <c r="S891" s="445"/>
      <c r="T891" s="445"/>
      <c r="U891" s="445"/>
      <c r="V891" s="445"/>
      <c r="W891" s="445"/>
      <c r="X891" s="445"/>
      <c r="Y891" s="531"/>
      <c r="Z891" s="554"/>
      <c r="AA891" s="554"/>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2"/>
      <c r="K892" s="382"/>
      <c r="L892" s="382"/>
      <c r="M892" s="382"/>
      <c r="N892" s="382"/>
      <c r="O892" s="382"/>
      <c r="P892" s="445"/>
      <c r="Q892" s="445"/>
      <c r="R892" s="445"/>
      <c r="S892" s="445"/>
      <c r="T892" s="445"/>
      <c r="U892" s="445"/>
      <c r="V892" s="445"/>
      <c r="W892" s="445"/>
      <c r="X892" s="445"/>
      <c r="Y892" s="531"/>
      <c r="Z892" s="554"/>
      <c r="AA892" s="554"/>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2"/>
      <c r="K893" s="382"/>
      <c r="L893" s="382"/>
      <c r="M893" s="382"/>
      <c r="N893" s="382"/>
      <c r="O893" s="382"/>
      <c r="P893" s="445"/>
      <c r="Q893" s="445"/>
      <c r="R893" s="445"/>
      <c r="S893" s="445"/>
      <c r="T893" s="445"/>
      <c r="U893" s="445"/>
      <c r="V893" s="445"/>
      <c r="W893" s="445"/>
      <c r="X893" s="445"/>
      <c r="Y893" s="531"/>
      <c r="Z893" s="554"/>
      <c r="AA893" s="554"/>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2"/>
      <c r="K894" s="382"/>
      <c r="L894" s="382"/>
      <c r="M894" s="382"/>
      <c r="N894" s="382"/>
      <c r="O894" s="382"/>
      <c r="P894" s="445"/>
      <c r="Q894" s="445"/>
      <c r="R894" s="445"/>
      <c r="S894" s="445"/>
      <c r="T894" s="445"/>
      <c r="U894" s="445"/>
      <c r="V894" s="445"/>
      <c r="W894" s="445"/>
      <c r="X894" s="445"/>
      <c r="Y894" s="531"/>
      <c r="Z894" s="554"/>
      <c r="AA894" s="554"/>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2"/>
      <c r="K895" s="382"/>
      <c r="L895" s="382"/>
      <c r="M895" s="382"/>
      <c r="N895" s="382"/>
      <c r="O895" s="382"/>
      <c r="P895" s="445"/>
      <c r="Q895" s="445"/>
      <c r="R895" s="445"/>
      <c r="S895" s="445"/>
      <c r="T895" s="445"/>
      <c r="U895" s="445"/>
      <c r="V895" s="445"/>
      <c r="W895" s="445"/>
      <c r="X895" s="445"/>
      <c r="Y895" s="531"/>
      <c r="Z895" s="554"/>
      <c r="AA895" s="554"/>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2"/>
      <c r="K896" s="382"/>
      <c r="L896" s="382"/>
      <c r="M896" s="382"/>
      <c r="N896" s="382"/>
      <c r="O896" s="382"/>
      <c r="P896" s="445"/>
      <c r="Q896" s="445"/>
      <c r="R896" s="445"/>
      <c r="S896" s="445"/>
      <c r="T896" s="445"/>
      <c r="U896" s="445"/>
      <c r="V896" s="445"/>
      <c r="W896" s="445"/>
      <c r="X896" s="445"/>
      <c r="Y896" s="531"/>
      <c r="Z896" s="554"/>
      <c r="AA896" s="554"/>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2"/>
      <c r="K897" s="382"/>
      <c r="L897" s="382"/>
      <c r="M897" s="382"/>
      <c r="N897" s="382"/>
      <c r="O897" s="382"/>
      <c r="P897" s="445"/>
      <c r="Q897" s="445"/>
      <c r="R897" s="445"/>
      <c r="S897" s="445"/>
      <c r="T897" s="445"/>
      <c r="U897" s="445"/>
      <c r="V897" s="445"/>
      <c r="W897" s="445"/>
      <c r="X897" s="445"/>
      <c r="Y897" s="531"/>
      <c r="Z897" s="554"/>
      <c r="AA897" s="554"/>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2"/>
      <c r="K898" s="382"/>
      <c r="L898" s="382"/>
      <c r="M898" s="382"/>
      <c r="N898" s="382"/>
      <c r="O898" s="382"/>
      <c r="P898" s="445"/>
      <c r="Q898" s="445"/>
      <c r="R898" s="445"/>
      <c r="S898" s="445"/>
      <c r="T898" s="445"/>
      <c r="U898" s="445"/>
      <c r="V898" s="445"/>
      <c r="W898" s="445"/>
      <c r="X898" s="445"/>
      <c r="Y898" s="531"/>
      <c r="Z898" s="554"/>
      <c r="AA898" s="554"/>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2"/>
      <c r="K899" s="382"/>
      <c r="L899" s="382"/>
      <c r="M899" s="382"/>
      <c r="N899" s="382"/>
      <c r="O899" s="382"/>
      <c r="P899" s="445"/>
      <c r="Q899" s="445"/>
      <c r="R899" s="445"/>
      <c r="S899" s="445"/>
      <c r="T899" s="445"/>
      <c r="U899" s="445"/>
      <c r="V899" s="445"/>
      <c r="W899" s="445"/>
      <c r="X899" s="445"/>
      <c r="Y899" s="531"/>
      <c r="Z899" s="554"/>
      <c r="AA899" s="554"/>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2"/>
      <c r="K900" s="382"/>
      <c r="L900" s="382"/>
      <c r="M900" s="382"/>
      <c r="N900" s="382"/>
      <c r="O900" s="382"/>
      <c r="P900" s="445"/>
      <c r="Q900" s="445"/>
      <c r="R900" s="445"/>
      <c r="S900" s="445"/>
      <c r="T900" s="445"/>
      <c r="U900" s="445"/>
      <c r="V900" s="445"/>
      <c r="W900" s="445"/>
      <c r="X900" s="445"/>
      <c r="Y900" s="531"/>
      <c r="Z900" s="554"/>
      <c r="AA900" s="554"/>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2"/>
      <c r="K901" s="382"/>
      <c r="L901" s="382"/>
      <c r="M901" s="382"/>
      <c r="N901" s="382"/>
      <c r="O901" s="382"/>
      <c r="P901" s="445"/>
      <c r="Q901" s="445"/>
      <c r="R901" s="445"/>
      <c r="S901" s="445"/>
      <c r="T901" s="445"/>
      <c r="U901" s="445"/>
      <c r="V901" s="445"/>
      <c r="W901" s="445"/>
      <c r="X901" s="445"/>
      <c r="Y901" s="531"/>
      <c r="Z901" s="554"/>
      <c r="AA901" s="554"/>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2"/>
      <c r="K902" s="382"/>
      <c r="L902" s="382"/>
      <c r="M902" s="382"/>
      <c r="N902" s="382"/>
      <c r="O902" s="382"/>
      <c r="P902" s="445"/>
      <c r="Q902" s="445"/>
      <c r="R902" s="445"/>
      <c r="S902" s="445"/>
      <c r="T902" s="445"/>
      <c r="U902" s="445"/>
      <c r="V902" s="445"/>
      <c r="W902" s="445"/>
      <c r="X902" s="445"/>
      <c r="Y902" s="531"/>
      <c r="Z902" s="554"/>
      <c r="AA902" s="554"/>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2"/>
      <c r="K903" s="382"/>
      <c r="L903" s="382"/>
      <c r="M903" s="382"/>
      <c r="N903" s="382"/>
      <c r="O903" s="382"/>
      <c r="P903" s="445"/>
      <c r="Q903" s="445"/>
      <c r="R903" s="445"/>
      <c r="S903" s="445"/>
      <c r="T903" s="445"/>
      <c r="U903" s="445"/>
      <c r="V903" s="445"/>
      <c r="W903" s="445"/>
      <c r="X903" s="445"/>
      <c r="Y903" s="531"/>
      <c r="Z903" s="554"/>
      <c r="AA903" s="554"/>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2"/>
      <c r="K904" s="382"/>
      <c r="L904" s="382"/>
      <c r="M904" s="382"/>
      <c r="N904" s="382"/>
      <c r="O904" s="382"/>
      <c r="P904" s="445"/>
      <c r="Q904" s="445"/>
      <c r="R904" s="445"/>
      <c r="S904" s="445"/>
      <c r="T904" s="445"/>
      <c r="U904" s="445"/>
      <c r="V904" s="445"/>
      <c r="W904" s="445"/>
      <c r="X904" s="445"/>
      <c r="Y904" s="531"/>
      <c r="Z904" s="554"/>
      <c r="AA904" s="554"/>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2"/>
      <c r="K905" s="382"/>
      <c r="L905" s="382"/>
      <c r="M905" s="382"/>
      <c r="N905" s="382"/>
      <c r="O905" s="382"/>
      <c r="P905" s="445"/>
      <c r="Q905" s="445"/>
      <c r="R905" s="445"/>
      <c r="S905" s="445"/>
      <c r="T905" s="445"/>
      <c r="U905" s="445"/>
      <c r="V905" s="445"/>
      <c r="W905" s="445"/>
      <c r="X905" s="445"/>
      <c r="Y905" s="531"/>
      <c r="Z905" s="554"/>
      <c r="AA905" s="554"/>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2"/>
      <c r="K906" s="382"/>
      <c r="L906" s="382"/>
      <c r="M906" s="382"/>
      <c r="N906" s="382"/>
      <c r="O906" s="382"/>
      <c r="P906" s="445"/>
      <c r="Q906" s="445"/>
      <c r="R906" s="445"/>
      <c r="S906" s="445"/>
      <c r="T906" s="445"/>
      <c r="U906" s="445"/>
      <c r="V906" s="445"/>
      <c r="W906" s="445"/>
      <c r="X906" s="445"/>
      <c r="Y906" s="531"/>
      <c r="Z906" s="554"/>
      <c r="AA906" s="554"/>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2"/>
      <c r="K907" s="382"/>
      <c r="L907" s="382"/>
      <c r="M907" s="382"/>
      <c r="N907" s="382"/>
      <c r="O907" s="382"/>
      <c r="P907" s="445"/>
      <c r="Q907" s="445"/>
      <c r="R907" s="445"/>
      <c r="S907" s="445"/>
      <c r="T907" s="445"/>
      <c r="U907" s="445"/>
      <c r="V907" s="445"/>
      <c r="W907" s="445"/>
      <c r="X907" s="445"/>
      <c r="Y907" s="531"/>
      <c r="Z907" s="554"/>
      <c r="AA907" s="554"/>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0</v>
      </c>
    </row>
    <row r="910" spans="1:51" ht="59.25" hidden="1" customHeight="1">
      <c r="A910" s="65"/>
      <c r="B910" s="65"/>
      <c r="C910" s="65" t="s">
        <v>81</v>
      </c>
      <c r="D910" s="65"/>
      <c r="E910" s="65"/>
      <c r="F910" s="65"/>
      <c r="G910" s="65"/>
      <c r="H910" s="65"/>
      <c r="I910" s="65"/>
      <c r="J910" s="166" t="s">
        <v>85</v>
      </c>
      <c r="K910" s="60"/>
      <c r="L910" s="60"/>
      <c r="M910" s="60"/>
      <c r="N910" s="60"/>
      <c r="O910" s="60"/>
      <c r="P910" s="65" t="s">
        <v>18</v>
      </c>
      <c r="Q910" s="65"/>
      <c r="R910" s="65"/>
      <c r="S910" s="65"/>
      <c r="T910" s="65"/>
      <c r="U910" s="65"/>
      <c r="V910" s="65"/>
      <c r="W910" s="65"/>
      <c r="X910" s="65"/>
      <c r="Y910" s="448" t="s">
        <v>365</v>
      </c>
      <c r="Z910" s="448"/>
      <c r="AA910" s="448"/>
      <c r="AB910" s="448"/>
      <c r="AC910" s="166" t="s">
        <v>308</v>
      </c>
      <c r="AD910" s="166"/>
      <c r="AE910" s="166"/>
      <c r="AF910" s="166"/>
      <c r="AG910" s="166"/>
      <c r="AH910" s="448" t="s">
        <v>418</v>
      </c>
      <c r="AI910" s="65"/>
      <c r="AJ910" s="65"/>
      <c r="AK910" s="65"/>
      <c r="AL910" s="65" t="s">
        <v>17</v>
      </c>
      <c r="AM910" s="65"/>
      <c r="AN910" s="65"/>
      <c r="AO910" s="584"/>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2"/>
      <c r="K911" s="382"/>
      <c r="L911" s="382"/>
      <c r="M911" s="382"/>
      <c r="N911" s="382"/>
      <c r="O911" s="382"/>
      <c r="P911" s="445"/>
      <c r="Q911" s="445"/>
      <c r="R911" s="445"/>
      <c r="S911" s="445"/>
      <c r="T911" s="445"/>
      <c r="U911" s="445"/>
      <c r="V911" s="445"/>
      <c r="W911" s="445"/>
      <c r="X911" s="445"/>
      <c r="Y911" s="531"/>
      <c r="Z911" s="554"/>
      <c r="AA911" s="554"/>
      <c r="AB911" s="615"/>
      <c r="AC911" s="637"/>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2"/>
      <c r="K912" s="382"/>
      <c r="L912" s="382"/>
      <c r="M912" s="382"/>
      <c r="N912" s="382"/>
      <c r="O912" s="382"/>
      <c r="P912" s="445"/>
      <c r="Q912" s="445"/>
      <c r="R912" s="445"/>
      <c r="S912" s="445"/>
      <c r="T912" s="445"/>
      <c r="U912" s="445"/>
      <c r="V912" s="445"/>
      <c r="W912" s="445"/>
      <c r="X912" s="445"/>
      <c r="Y912" s="531"/>
      <c r="Z912" s="554"/>
      <c r="AA912" s="554"/>
      <c r="AB912" s="615"/>
      <c r="AC912" s="637"/>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2"/>
      <c r="K913" s="382"/>
      <c r="L913" s="382"/>
      <c r="M913" s="382"/>
      <c r="N913" s="382"/>
      <c r="O913" s="382"/>
      <c r="P913" s="445"/>
      <c r="Q913" s="445"/>
      <c r="R913" s="445"/>
      <c r="S913" s="445"/>
      <c r="T913" s="445"/>
      <c r="U913" s="445"/>
      <c r="V913" s="445"/>
      <c r="W913" s="445"/>
      <c r="X913" s="445"/>
      <c r="Y913" s="531"/>
      <c r="Z913" s="554"/>
      <c r="AA913" s="554"/>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2"/>
      <c r="K914" s="382"/>
      <c r="L914" s="382"/>
      <c r="M914" s="382"/>
      <c r="N914" s="382"/>
      <c r="O914" s="382"/>
      <c r="P914" s="445"/>
      <c r="Q914" s="445"/>
      <c r="R914" s="445"/>
      <c r="S914" s="445"/>
      <c r="T914" s="445"/>
      <c r="U914" s="445"/>
      <c r="V914" s="445"/>
      <c r="W914" s="445"/>
      <c r="X914" s="445"/>
      <c r="Y914" s="531"/>
      <c r="Z914" s="554"/>
      <c r="AA914" s="554"/>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2"/>
      <c r="K915" s="382"/>
      <c r="L915" s="382"/>
      <c r="M915" s="382"/>
      <c r="N915" s="382"/>
      <c r="O915" s="382"/>
      <c r="P915" s="445"/>
      <c r="Q915" s="445"/>
      <c r="R915" s="445"/>
      <c r="S915" s="445"/>
      <c r="T915" s="445"/>
      <c r="U915" s="445"/>
      <c r="V915" s="445"/>
      <c r="W915" s="445"/>
      <c r="X915" s="445"/>
      <c r="Y915" s="531"/>
      <c r="Z915" s="554"/>
      <c r="AA915" s="554"/>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2"/>
      <c r="K916" s="382"/>
      <c r="L916" s="382"/>
      <c r="M916" s="382"/>
      <c r="N916" s="382"/>
      <c r="O916" s="382"/>
      <c r="P916" s="445"/>
      <c r="Q916" s="445"/>
      <c r="R916" s="445"/>
      <c r="S916" s="445"/>
      <c r="T916" s="445"/>
      <c r="U916" s="445"/>
      <c r="V916" s="445"/>
      <c r="W916" s="445"/>
      <c r="X916" s="445"/>
      <c r="Y916" s="531"/>
      <c r="Z916" s="554"/>
      <c r="AA916" s="554"/>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2"/>
      <c r="K917" s="382"/>
      <c r="L917" s="382"/>
      <c r="M917" s="382"/>
      <c r="N917" s="382"/>
      <c r="O917" s="382"/>
      <c r="P917" s="445"/>
      <c r="Q917" s="445"/>
      <c r="R917" s="445"/>
      <c r="S917" s="445"/>
      <c r="T917" s="445"/>
      <c r="U917" s="445"/>
      <c r="V917" s="445"/>
      <c r="W917" s="445"/>
      <c r="X917" s="445"/>
      <c r="Y917" s="531"/>
      <c r="Z917" s="554"/>
      <c r="AA917" s="554"/>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2"/>
      <c r="K918" s="382"/>
      <c r="L918" s="382"/>
      <c r="M918" s="382"/>
      <c r="N918" s="382"/>
      <c r="O918" s="382"/>
      <c r="P918" s="445"/>
      <c r="Q918" s="445"/>
      <c r="R918" s="445"/>
      <c r="S918" s="445"/>
      <c r="T918" s="445"/>
      <c r="U918" s="445"/>
      <c r="V918" s="445"/>
      <c r="W918" s="445"/>
      <c r="X918" s="445"/>
      <c r="Y918" s="531"/>
      <c r="Z918" s="554"/>
      <c r="AA918" s="554"/>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2"/>
      <c r="K919" s="382"/>
      <c r="L919" s="382"/>
      <c r="M919" s="382"/>
      <c r="N919" s="382"/>
      <c r="O919" s="382"/>
      <c r="P919" s="445"/>
      <c r="Q919" s="445"/>
      <c r="R919" s="445"/>
      <c r="S919" s="445"/>
      <c r="T919" s="445"/>
      <c r="U919" s="445"/>
      <c r="V919" s="445"/>
      <c r="W919" s="445"/>
      <c r="X919" s="445"/>
      <c r="Y919" s="531"/>
      <c r="Z919" s="554"/>
      <c r="AA919" s="554"/>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2"/>
      <c r="K920" s="382"/>
      <c r="L920" s="382"/>
      <c r="M920" s="382"/>
      <c r="N920" s="382"/>
      <c r="O920" s="382"/>
      <c r="P920" s="445"/>
      <c r="Q920" s="445"/>
      <c r="R920" s="445"/>
      <c r="S920" s="445"/>
      <c r="T920" s="445"/>
      <c r="U920" s="445"/>
      <c r="V920" s="445"/>
      <c r="W920" s="445"/>
      <c r="X920" s="445"/>
      <c r="Y920" s="531"/>
      <c r="Z920" s="554"/>
      <c r="AA920" s="554"/>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2"/>
      <c r="K921" s="382"/>
      <c r="L921" s="382"/>
      <c r="M921" s="382"/>
      <c r="N921" s="382"/>
      <c r="O921" s="382"/>
      <c r="P921" s="445"/>
      <c r="Q921" s="445"/>
      <c r="R921" s="445"/>
      <c r="S921" s="445"/>
      <c r="T921" s="445"/>
      <c r="U921" s="445"/>
      <c r="V921" s="445"/>
      <c r="W921" s="445"/>
      <c r="X921" s="445"/>
      <c r="Y921" s="531"/>
      <c r="Z921" s="554"/>
      <c r="AA921" s="554"/>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2"/>
      <c r="K922" s="382"/>
      <c r="L922" s="382"/>
      <c r="M922" s="382"/>
      <c r="N922" s="382"/>
      <c r="O922" s="382"/>
      <c r="P922" s="445"/>
      <c r="Q922" s="445"/>
      <c r="R922" s="445"/>
      <c r="S922" s="445"/>
      <c r="T922" s="445"/>
      <c r="U922" s="445"/>
      <c r="V922" s="445"/>
      <c r="W922" s="445"/>
      <c r="X922" s="445"/>
      <c r="Y922" s="531"/>
      <c r="Z922" s="554"/>
      <c r="AA922" s="554"/>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2"/>
      <c r="K923" s="382"/>
      <c r="L923" s="382"/>
      <c r="M923" s="382"/>
      <c r="N923" s="382"/>
      <c r="O923" s="382"/>
      <c r="P923" s="445"/>
      <c r="Q923" s="445"/>
      <c r="R923" s="445"/>
      <c r="S923" s="445"/>
      <c r="T923" s="445"/>
      <c r="U923" s="445"/>
      <c r="V923" s="445"/>
      <c r="W923" s="445"/>
      <c r="X923" s="445"/>
      <c r="Y923" s="531"/>
      <c r="Z923" s="554"/>
      <c r="AA923" s="554"/>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2"/>
      <c r="K924" s="382"/>
      <c r="L924" s="382"/>
      <c r="M924" s="382"/>
      <c r="N924" s="382"/>
      <c r="O924" s="382"/>
      <c r="P924" s="445"/>
      <c r="Q924" s="445"/>
      <c r="R924" s="445"/>
      <c r="S924" s="445"/>
      <c r="T924" s="445"/>
      <c r="U924" s="445"/>
      <c r="V924" s="445"/>
      <c r="W924" s="445"/>
      <c r="X924" s="445"/>
      <c r="Y924" s="531"/>
      <c r="Z924" s="554"/>
      <c r="AA924" s="554"/>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2"/>
      <c r="K925" s="382"/>
      <c r="L925" s="382"/>
      <c r="M925" s="382"/>
      <c r="N925" s="382"/>
      <c r="O925" s="382"/>
      <c r="P925" s="445"/>
      <c r="Q925" s="445"/>
      <c r="R925" s="445"/>
      <c r="S925" s="445"/>
      <c r="T925" s="445"/>
      <c r="U925" s="445"/>
      <c r="V925" s="445"/>
      <c r="W925" s="445"/>
      <c r="X925" s="445"/>
      <c r="Y925" s="531"/>
      <c r="Z925" s="554"/>
      <c r="AA925" s="554"/>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2"/>
      <c r="K926" s="382"/>
      <c r="L926" s="382"/>
      <c r="M926" s="382"/>
      <c r="N926" s="382"/>
      <c r="O926" s="382"/>
      <c r="P926" s="445"/>
      <c r="Q926" s="445"/>
      <c r="R926" s="445"/>
      <c r="S926" s="445"/>
      <c r="T926" s="445"/>
      <c r="U926" s="445"/>
      <c r="V926" s="445"/>
      <c r="W926" s="445"/>
      <c r="X926" s="445"/>
      <c r="Y926" s="531"/>
      <c r="Z926" s="554"/>
      <c r="AA926" s="554"/>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2"/>
      <c r="K927" s="382"/>
      <c r="L927" s="382"/>
      <c r="M927" s="382"/>
      <c r="N927" s="382"/>
      <c r="O927" s="382"/>
      <c r="P927" s="445"/>
      <c r="Q927" s="445"/>
      <c r="R927" s="445"/>
      <c r="S927" s="445"/>
      <c r="T927" s="445"/>
      <c r="U927" s="445"/>
      <c r="V927" s="445"/>
      <c r="W927" s="445"/>
      <c r="X927" s="445"/>
      <c r="Y927" s="531"/>
      <c r="Z927" s="554"/>
      <c r="AA927" s="554"/>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2"/>
      <c r="K928" s="382"/>
      <c r="L928" s="382"/>
      <c r="M928" s="382"/>
      <c r="N928" s="382"/>
      <c r="O928" s="382"/>
      <c r="P928" s="445"/>
      <c r="Q928" s="445"/>
      <c r="R928" s="445"/>
      <c r="S928" s="445"/>
      <c r="T928" s="445"/>
      <c r="U928" s="445"/>
      <c r="V928" s="445"/>
      <c r="W928" s="445"/>
      <c r="X928" s="445"/>
      <c r="Y928" s="531"/>
      <c r="Z928" s="554"/>
      <c r="AA928" s="554"/>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2"/>
      <c r="K929" s="382"/>
      <c r="L929" s="382"/>
      <c r="M929" s="382"/>
      <c r="N929" s="382"/>
      <c r="O929" s="382"/>
      <c r="P929" s="445"/>
      <c r="Q929" s="445"/>
      <c r="R929" s="445"/>
      <c r="S929" s="445"/>
      <c r="T929" s="445"/>
      <c r="U929" s="445"/>
      <c r="V929" s="445"/>
      <c r="W929" s="445"/>
      <c r="X929" s="445"/>
      <c r="Y929" s="531"/>
      <c r="Z929" s="554"/>
      <c r="AA929" s="554"/>
      <c r="AB929" s="615"/>
      <c r="AC929" s="637"/>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2"/>
      <c r="K930" s="382"/>
      <c r="L930" s="382"/>
      <c r="M930" s="382"/>
      <c r="N930" s="382"/>
      <c r="O930" s="382"/>
      <c r="P930" s="445"/>
      <c r="Q930" s="445"/>
      <c r="R930" s="445"/>
      <c r="S930" s="445"/>
      <c r="T930" s="445"/>
      <c r="U930" s="445"/>
      <c r="V930" s="445"/>
      <c r="W930" s="445"/>
      <c r="X930" s="445"/>
      <c r="Y930" s="531"/>
      <c r="Z930" s="554"/>
      <c r="AA930" s="554"/>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2"/>
      <c r="K931" s="382"/>
      <c r="L931" s="382"/>
      <c r="M931" s="382"/>
      <c r="N931" s="382"/>
      <c r="O931" s="382"/>
      <c r="P931" s="445"/>
      <c r="Q931" s="445"/>
      <c r="R931" s="445"/>
      <c r="S931" s="445"/>
      <c r="T931" s="445"/>
      <c r="U931" s="445"/>
      <c r="V931" s="445"/>
      <c r="W931" s="445"/>
      <c r="X931" s="445"/>
      <c r="Y931" s="531"/>
      <c r="Z931" s="554"/>
      <c r="AA931" s="554"/>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2"/>
      <c r="K932" s="382"/>
      <c r="L932" s="382"/>
      <c r="M932" s="382"/>
      <c r="N932" s="382"/>
      <c r="O932" s="382"/>
      <c r="P932" s="445"/>
      <c r="Q932" s="445"/>
      <c r="R932" s="445"/>
      <c r="S932" s="445"/>
      <c r="T932" s="445"/>
      <c r="U932" s="445"/>
      <c r="V932" s="445"/>
      <c r="W932" s="445"/>
      <c r="X932" s="445"/>
      <c r="Y932" s="531"/>
      <c r="Z932" s="554"/>
      <c r="AA932" s="554"/>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2"/>
      <c r="K933" s="382"/>
      <c r="L933" s="382"/>
      <c r="M933" s="382"/>
      <c r="N933" s="382"/>
      <c r="O933" s="382"/>
      <c r="P933" s="445"/>
      <c r="Q933" s="445"/>
      <c r="R933" s="445"/>
      <c r="S933" s="445"/>
      <c r="T933" s="445"/>
      <c r="U933" s="445"/>
      <c r="V933" s="445"/>
      <c r="W933" s="445"/>
      <c r="X933" s="445"/>
      <c r="Y933" s="531"/>
      <c r="Z933" s="554"/>
      <c r="AA933" s="554"/>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2"/>
      <c r="K934" s="382"/>
      <c r="L934" s="382"/>
      <c r="M934" s="382"/>
      <c r="N934" s="382"/>
      <c r="O934" s="382"/>
      <c r="P934" s="445"/>
      <c r="Q934" s="445"/>
      <c r="R934" s="445"/>
      <c r="S934" s="445"/>
      <c r="T934" s="445"/>
      <c r="U934" s="445"/>
      <c r="V934" s="445"/>
      <c r="W934" s="445"/>
      <c r="X934" s="445"/>
      <c r="Y934" s="531"/>
      <c r="Z934" s="554"/>
      <c r="AA934" s="554"/>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2"/>
      <c r="K935" s="382"/>
      <c r="L935" s="382"/>
      <c r="M935" s="382"/>
      <c r="N935" s="382"/>
      <c r="O935" s="382"/>
      <c r="P935" s="445"/>
      <c r="Q935" s="445"/>
      <c r="R935" s="445"/>
      <c r="S935" s="445"/>
      <c r="T935" s="445"/>
      <c r="U935" s="445"/>
      <c r="V935" s="445"/>
      <c r="W935" s="445"/>
      <c r="X935" s="445"/>
      <c r="Y935" s="531"/>
      <c r="Z935" s="554"/>
      <c r="AA935" s="554"/>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2"/>
      <c r="K936" s="382"/>
      <c r="L936" s="382"/>
      <c r="M936" s="382"/>
      <c r="N936" s="382"/>
      <c r="O936" s="382"/>
      <c r="P936" s="445"/>
      <c r="Q936" s="445"/>
      <c r="R936" s="445"/>
      <c r="S936" s="445"/>
      <c r="T936" s="445"/>
      <c r="U936" s="445"/>
      <c r="V936" s="445"/>
      <c r="W936" s="445"/>
      <c r="X936" s="445"/>
      <c r="Y936" s="531"/>
      <c r="Z936" s="554"/>
      <c r="AA936" s="554"/>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2"/>
      <c r="K937" s="382"/>
      <c r="L937" s="382"/>
      <c r="M937" s="382"/>
      <c r="N937" s="382"/>
      <c r="O937" s="382"/>
      <c r="P937" s="445"/>
      <c r="Q937" s="445"/>
      <c r="R937" s="445"/>
      <c r="S937" s="445"/>
      <c r="T937" s="445"/>
      <c r="U937" s="445"/>
      <c r="V937" s="445"/>
      <c r="W937" s="445"/>
      <c r="X937" s="445"/>
      <c r="Y937" s="531"/>
      <c r="Z937" s="554"/>
      <c r="AA937" s="554"/>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2"/>
      <c r="K938" s="382"/>
      <c r="L938" s="382"/>
      <c r="M938" s="382"/>
      <c r="N938" s="382"/>
      <c r="O938" s="382"/>
      <c r="P938" s="445"/>
      <c r="Q938" s="445"/>
      <c r="R938" s="445"/>
      <c r="S938" s="445"/>
      <c r="T938" s="445"/>
      <c r="U938" s="445"/>
      <c r="V938" s="445"/>
      <c r="W938" s="445"/>
      <c r="X938" s="445"/>
      <c r="Y938" s="531"/>
      <c r="Z938" s="554"/>
      <c r="AA938" s="554"/>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2"/>
      <c r="K939" s="382"/>
      <c r="L939" s="382"/>
      <c r="M939" s="382"/>
      <c r="N939" s="382"/>
      <c r="O939" s="382"/>
      <c r="P939" s="445"/>
      <c r="Q939" s="445"/>
      <c r="R939" s="445"/>
      <c r="S939" s="445"/>
      <c r="T939" s="445"/>
      <c r="U939" s="445"/>
      <c r="V939" s="445"/>
      <c r="W939" s="445"/>
      <c r="X939" s="445"/>
      <c r="Y939" s="531"/>
      <c r="Z939" s="554"/>
      <c r="AA939" s="554"/>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2"/>
      <c r="K940" s="382"/>
      <c r="L940" s="382"/>
      <c r="M940" s="382"/>
      <c r="N940" s="382"/>
      <c r="O940" s="382"/>
      <c r="P940" s="445"/>
      <c r="Q940" s="445"/>
      <c r="R940" s="445"/>
      <c r="S940" s="445"/>
      <c r="T940" s="445"/>
      <c r="U940" s="445"/>
      <c r="V940" s="445"/>
      <c r="W940" s="445"/>
      <c r="X940" s="445"/>
      <c r="Y940" s="531"/>
      <c r="Z940" s="554"/>
      <c r="AA940" s="554"/>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81</v>
      </c>
      <c r="D943" s="65"/>
      <c r="E943" s="65"/>
      <c r="F943" s="65"/>
      <c r="G943" s="65"/>
      <c r="H943" s="65"/>
      <c r="I943" s="65"/>
      <c r="J943" s="166" t="s">
        <v>85</v>
      </c>
      <c r="K943" s="60"/>
      <c r="L943" s="60"/>
      <c r="M943" s="60"/>
      <c r="N943" s="60"/>
      <c r="O943" s="60"/>
      <c r="P943" s="65" t="s">
        <v>18</v>
      </c>
      <c r="Q943" s="65"/>
      <c r="R943" s="65"/>
      <c r="S943" s="65"/>
      <c r="T943" s="65"/>
      <c r="U943" s="65"/>
      <c r="V943" s="65"/>
      <c r="W943" s="65"/>
      <c r="X943" s="65"/>
      <c r="Y943" s="448" t="s">
        <v>365</v>
      </c>
      <c r="Z943" s="448"/>
      <c r="AA943" s="448"/>
      <c r="AB943" s="448"/>
      <c r="AC943" s="166" t="s">
        <v>308</v>
      </c>
      <c r="AD943" s="166"/>
      <c r="AE943" s="166"/>
      <c r="AF943" s="166"/>
      <c r="AG943" s="166"/>
      <c r="AH943" s="448" t="s">
        <v>418</v>
      </c>
      <c r="AI943" s="65"/>
      <c r="AJ943" s="65"/>
      <c r="AK943" s="65"/>
      <c r="AL943" s="65" t="s">
        <v>17</v>
      </c>
      <c r="AM943" s="65"/>
      <c r="AN943" s="65"/>
      <c r="AO943" s="584"/>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2"/>
      <c r="K944" s="382"/>
      <c r="L944" s="382"/>
      <c r="M944" s="382"/>
      <c r="N944" s="382"/>
      <c r="O944" s="382"/>
      <c r="P944" s="445"/>
      <c r="Q944" s="445"/>
      <c r="R944" s="445"/>
      <c r="S944" s="445"/>
      <c r="T944" s="445"/>
      <c r="U944" s="445"/>
      <c r="V944" s="445"/>
      <c r="W944" s="445"/>
      <c r="X944" s="445"/>
      <c r="Y944" s="531"/>
      <c r="Z944" s="554"/>
      <c r="AA944" s="554"/>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2"/>
      <c r="K945" s="382"/>
      <c r="L945" s="382"/>
      <c r="M945" s="382"/>
      <c r="N945" s="382"/>
      <c r="O945" s="382"/>
      <c r="P945" s="445"/>
      <c r="Q945" s="445"/>
      <c r="R945" s="445"/>
      <c r="S945" s="445"/>
      <c r="T945" s="445"/>
      <c r="U945" s="445"/>
      <c r="V945" s="445"/>
      <c r="W945" s="445"/>
      <c r="X945" s="445"/>
      <c r="Y945" s="531"/>
      <c r="Z945" s="554"/>
      <c r="AA945" s="554"/>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2"/>
      <c r="K946" s="382"/>
      <c r="L946" s="382"/>
      <c r="M946" s="382"/>
      <c r="N946" s="382"/>
      <c r="O946" s="382"/>
      <c r="P946" s="445"/>
      <c r="Q946" s="445"/>
      <c r="R946" s="445"/>
      <c r="S946" s="445"/>
      <c r="T946" s="445"/>
      <c r="U946" s="445"/>
      <c r="V946" s="445"/>
      <c r="W946" s="445"/>
      <c r="X946" s="445"/>
      <c r="Y946" s="531"/>
      <c r="Z946" s="554"/>
      <c r="AA946" s="554"/>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2"/>
      <c r="K947" s="382"/>
      <c r="L947" s="382"/>
      <c r="M947" s="382"/>
      <c r="N947" s="382"/>
      <c r="O947" s="382"/>
      <c r="P947" s="445"/>
      <c r="Q947" s="445"/>
      <c r="R947" s="445"/>
      <c r="S947" s="445"/>
      <c r="T947" s="445"/>
      <c r="U947" s="445"/>
      <c r="V947" s="445"/>
      <c r="W947" s="445"/>
      <c r="X947" s="445"/>
      <c r="Y947" s="531"/>
      <c r="Z947" s="554"/>
      <c r="AA947" s="554"/>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2"/>
      <c r="K948" s="382"/>
      <c r="L948" s="382"/>
      <c r="M948" s="382"/>
      <c r="N948" s="382"/>
      <c r="O948" s="382"/>
      <c r="P948" s="445"/>
      <c r="Q948" s="445"/>
      <c r="R948" s="445"/>
      <c r="S948" s="445"/>
      <c r="T948" s="445"/>
      <c r="U948" s="445"/>
      <c r="V948" s="445"/>
      <c r="W948" s="445"/>
      <c r="X948" s="445"/>
      <c r="Y948" s="531"/>
      <c r="Z948" s="554"/>
      <c r="AA948" s="554"/>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2"/>
      <c r="K949" s="382"/>
      <c r="L949" s="382"/>
      <c r="M949" s="382"/>
      <c r="N949" s="382"/>
      <c r="O949" s="382"/>
      <c r="P949" s="445"/>
      <c r="Q949" s="445"/>
      <c r="R949" s="445"/>
      <c r="S949" s="445"/>
      <c r="T949" s="445"/>
      <c r="U949" s="445"/>
      <c r="V949" s="445"/>
      <c r="W949" s="445"/>
      <c r="X949" s="445"/>
      <c r="Y949" s="531"/>
      <c r="Z949" s="554"/>
      <c r="AA949" s="554"/>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2"/>
      <c r="K950" s="382"/>
      <c r="L950" s="382"/>
      <c r="M950" s="382"/>
      <c r="N950" s="382"/>
      <c r="O950" s="382"/>
      <c r="P950" s="445"/>
      <c r="Q950" s="445"/>
      <c r="R950" s="445"/>
      <c r="S950" s="445"/>
      <c r="T950" s="445"/>
      <c r="U950" s="445"/>
      <c r="V950" s="445"/>
      <c r="W950" s="445"/>
      <c r="X950" s="445"/>
      <c r="Y950" s="531"/>
      <c r="Z950" s="554"/>
      <c r="AA950" s="554"/>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2"/>
      <c r="K951" s="382"/>
      <c r="L951" s="382"/>
      <c r="M951" s="382"/>
      <c r="N951" s="382"/>
      <c r="O951" s="382"/>
      <c r="P951" s="445"/>
      <c r="Q951" s="445"/>
      <c r="R951" s="445"/>
      <c r="S951" s="445"/>
      <c r="T951" s="445"/>
      <c r="U951" s="445"/>
      <c r="V951" s="445"/>
      <c r="W951" s="445"/>
      <c r="X951" s="445"/>
      <c r="Y951" s="531"/>
      <c r="Z951" s="554"/>
      <c r="AA951" s="554"/>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2"/>
      <c r="K952" s="382"/>
      <c r="L952" s="382"/>
      <c r="M952" s="382"/>
      <c r="N952" s="382"/>
      <c r="O952" s="382"/>
      <c r="P952" s="445"/>
      <c r="Q952" s="445"/>
      <c r="R952" s="445"/>
      <c r="S952" s="445"/>
      <c r="T952" s="445"/>
      <c r="U952" s="445"/>
      <c r="V952" s="445"/>
      <c r="W952" s="445"/>
      <c r="X952" s="445"/>
      <c r="Y952" s="531"/>
      <c r="Z952" s="554"/>
      <c r="AA952" s="554"/>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2"/>
      <c r="K953" s="382"/>
      <c r="L953" s="382"/>
      <c r="M953" s="382"/>
      <c r="N953" s="382"/>
      <c r="O953" s="382"/>
      <c r="P953" s="445"/>
      <c r="Q953" s="445"/>
      <c r="R953" s="445"/>
      <c r="S953" s="445"/>
      <c r="T953" s="445"/>
      <c r="U953" s="445"/>
      <c r="V953" s="445"/>
      <c r="W953" s="445"/>
      <c r="X953" s="445"/>
      <c r="Y953" s="531"/>
      <c r="Z953" s="554"/>
      <c r="AA953" s="554"/>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2"/>
      <c r="K954" s="382"/>
      <c r="L954" s="382"/>
      <c r="M954" s="382"/>
      <c r="N954" s="382"/>
      <c r="O954" s="382"/>
      <c r="P954" s="445"/>
      <c r="Q954" s="445"/>
      <c r="R954" s="445"/>
      <c r="S954" s="445"/>
      <c r="T954" s="445"/>
      <c r="U954" s="445"/>
      <c r="V954" s="445"/>
      <c r="W954" s="445"/>
      <c r="X954" s="445"/>
      <c r="Y954" s="531"/>
      <c r="Z954" s="554"/>
      <c r="AA954" s="554"/>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2"/>
      <c r="K955" s="382"/>
      <c r="L955" s="382"/>
      <c r="M955" s="382"/>
      <c r="N955" s="382"/>
      <c r="O955" s="382"/>
      <c r="P955" s="445"/>
      <c r="Q955" s="445"/>
      <c r="R955" s="445"/>
      <c r="S955" s="445"/>
      <c r="T955" s="445"/>
      <c r="U955" s="445"/>
      <c r="V955" s="445"/>
      <c r="W955" s="445"/>
      <c r="X955" s="445"/>
      <c r="Y955" s="531"/>
      <c r="Z955" s="554"/>
      <c r="AA955" s="554"/>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2"/>
      <c r="K956" s="382"/>
      <c r="L956" s="382"/>
      <c r="M956" s="382"/>
      <c r="N956" s="382"/>
      <c r="O956" s="382"/>
      <c r="P956" s="445"/>
      <c r="Q956" s="445"/>
      <c r="R956" s="445"/>
      <c r="S956" s="445"/>
      <c r="T956" s="445"/>
      <c r="U956" s="445"/>
      <c r="V956" s="445"/>
      <c r="W956" s="445"/>
      <c r="X956" s="445"/>
      <c r="Y956" s="531"/>
      <c r="Z956" s="554"/>
      <c r="AA956" s="554"/>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2"/>
      <c r="K957" s="382"/>
      <c r="L957" s="382"/>
      <c r="M957" s="382"/>
      <c r="N957" s="382"/>
      <c r="O957" s="382"/>
      <c r="P957" s="445"/>
      <c r="Q957" s="445"/>
      <c r="R957" s="445"/>
      <c r="S957" s="445"/>
      <c r="T957" s="445"/>
      <c r="U957" s="445"/>
      <c r="V957" s="445"/>
      <c r="W957" s="445"/>
      <c r="X957" s="445"/>
      <c r="Y957" s="531"/>
      <c r="Z957" s="554"/>
      <c r="AA957" s="554"/>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2"/>
      <c r="K958" s="382"/>
      <c r="L958" s="382"/>
      <c r="M958" s="382"/>
      <c r="N958" s="382"/>
      <c r="O958" s="382"/>
      <c r="P958" s="445"/>
      <c r="Q958" s="445"/>
      <c r="R958" s="445"/>
      <c r="S958" s="445"/>
      <c r="T958" s="445"/>
      <c r="U958" s="445"/>
      <c r="V958" s="445"/>
      <c r="W958" s="445"/>
      <c r="X958" s="445"/>
      <c r="Y958" s="531"/>
      <c r="Z958" s="554"/>
      <c r="AA958" s="554"/>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2"/>
      <c r="K959" s="382"/>
      <c r="L959" s="382"/>
      <c r="M959" s="382"/>
      <c r="N959" s="382"/>
      <c r="O959" s="382"/>
      <c r="P959" s="445"/>
      <c r="Q959" s="445"/>
      <c r="R959" s="445"/>
      <c r="S959" s="445"/>
      <c r="T959" s="445"/>
      <c r="U959" s="445"/>
      <c r="V959" s="445"/>
      <c r="W959" s="445"/>
      <c r="X959" s="445"/>
      <c r="Y959" s="531"/>
      <c r="Z959" s="554"/>
      <c r="AA959" s="554"/>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2"/>
      <c r="K960" s="382"/>
      <c r="L960" s="382"/>
      <c r="M960" s="382"/>
      <c r="N960" s="382"/>
      <c r="O960" s="382"/>
      <c r="P960" s="445"/>
      <c r="Q960" s="445"/>
      <c r="R960" s="445"/>
      <c r="S960" s="445"/>
      <c r="T960" s="445"/>
      <c r="U960" s="445"/>
      <c r="V960" s="445"/>
      <c r="W960" s="445"/>
      <c r="X960" s="445"/>
      <c r="Y960" s="531"/>
      <c r="Z960" s="554"/>
      <c r="AA960" s="554"/>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2"/>
      <c r="K961" s="382"/>
      <c r="L961" s="382"/>
      <c r="M961" s="382"/>
      <c r="N961" s="382"/>
      <c r="O961" s="382"/>
      <c r="P961" s="445"/>
      <c r="Q961" s="445"/>
      <c r="R961" s="445"/>
      <c r="S961" s="445"/>
      <c r="T961" s="445"/>
      <c r="U961" s="445"/>
      <c r="V961" s="445"/>
      <c r="W961" s="445"/>
      <c r="X961" s="445"/>
      <c r="Y961" s="531"/>
      <c r="Z961" s="554"/>
      <c r="AA961" s="554"/>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2"/>
      <c r="K962" s="382"/>
      <c r="L962" s="382"/>
      <c r="M962" s="382"/>
      <c r="N962" s="382"/>
      <c r="O962" s="382"/>
      <c r="P962" s="445"/>
      <c r="Q962" s="445"/>
      <c r="R962" s="445"/>
      <c r="S962" s="445"/>
      <c r="T962" s="445"/>
      <c r="U962" s="445"/>
      <c r="V962" s="445"/>
      <c r="W962" s="445"/>
      <c r="X962" s="445"/>
      <c r="Y962" s="531"/>
      <c r="Z962" s="554"/>
      <c r="AA962" s="554"/>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2"/>
      <c r="K963" s="382"/>
      <c r="L963" s="382"/>
      <c r="M963" s="382"/>
      <c r="N963" s="382"/>
      <c r="O963" s="382"/>
      <c r="P963" s="445"/>
      <c r="Q963" s="445"/>
      <c r="R963" s="445"/>
      <c r="S963" s="445"/>
      <c r="T963" s="445"/>
      <c r="U963" s="445"/>
      <c r="V963" s="445"/>
      <c r="W963" s="445"/>
      <c r="X963" s="445"/>
      <c r="Y963" s="531"/>
      <c r="Z963" s="554"/>
      <c r="AA963" s="554"/>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2"/>
      <c r="K964" s="382"/>
      <c r="L964" s="382"/>
      <c r="M964" s="382"/>
      <c r="N964" s="382"/>
      <c r="O964" s="382"/>
      <c r="P964" s="445"/>
      <c r="Q964" s="445"/>
      <c r="R964" s="445"/>
      <c r="S964" s="445"/>
      <c r="T964" s="445"/>
      <c r="U964" s="445"/>
      <c r="V964" s="445"/>
      <c r="W964" s="445"/>
      <c r="X964" s="445"/>
      <c r="Y964" s="531"/>
      <c r="Z964" s="554"/>
      <c r="AA964" s="554"/>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2"/>
      <c r="K965" s="382"/>
      <c r="L965" s="382"/>
      <c r="M965" s="382"/>
      <c r="N965" s="382"/>
      <c r="O965" s="382"/>
      <c r="P965" s="445"/>
      <c r="Q965" s="445"/>
      <c r="R965" s="445"/>
      <c r="S965" s="445"/>
      <c r="T965" s="445"/>
      <c r="U965" s="445"/>
      <c r="V965" s="445"/>
      <c r="W965" s="445"/>
      <c r="X965" s="445"/>
      <c r="Y965" s="531"/>
      <c r="Z965" s="554"/>
      <c r="AA965" s="554"/>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2"/>
      <c r="K966" s="382"/>
      <c r="L966" s="382"/>
      <c r="M966" s="382"/>
      <c r="N966" s="382"/>
      <c r="O966" s="382"/>
      <c r="P966" s="445"/>
      <c r="Q966" s="445"/>
      <c r="R966" s="445"/>
      <c r="S966" s="445"/>
      <c r="T966" s="445"/>
      <c r="U966" s="445"/>
      <c r="V966" s="445"/>
      <c r="W966" s="445"/>
      <c r="X966" s="445"/>
      <c r="Y966" s="531"/>
      <c r="Z966" s="554"/>
      <c r="AA966" s="554"/>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2"/>
      <c r="K967" s="382"/>
      <c r="L967" s="382"/>
      <c r="M967" s="382"/>
      <c r="N967" s="382"/>
      <c r="O967" s="382"/>
      <c r="P967" s="445"/>
      <c r="Q967" s="445"/>
      <c r="R967" s="445"/>
      <c r="S967" s="445"/>
      <c r="T967" s="445"/>
      <c r="U967" s="445"/>
      <c r="V967" s="445"/>
      <c r="W967" s="445"/>
      <c r="X967" s="445"/>
      <c r="Y967" s="531"/>
      <c r="Z967" s="554"/>
      <c r="AA967" s="554"/>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2"/>
      <c r="K968" s="382"/>
      <c r="L968" s="382"/>
      <c r="M968" s="382"/>
      <c r="N968" s="382"/>
      <c r="O968" s="382"/>
      <c r="P968" s="445"/>
      <c r="Q968" s="445"/>
      <c r="R968" s="445"/>
      <c r="S968" s="445"/>
      <c r="T968" s="445"/>
      <c r="U968" s="445"/>
      <c r="V968" s="445"/>
      <c r="W968" s="445"/>
      <c r="X968" s="445"/>
      <c r="Y968" s="531"/>
      <c r="Z968" s="554"/>
      <c r="AA968" s="554"/>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2"/>
      <c r="K969" s="382"/>
      <c r="L969" s="382"/>
      <c r="M969" s="382"/>
      <c r="N969" s="382"/>
      <c r="O969" s="382"/>
      <c r="P969" s="445"/>
      <c r="Q969" s="445"/>
      <c r="R969" s="445"/>
      <c r="S969" s="445"/>
      <c r="T969" s="445"/>
      <c r="U969" s="445"/>
      <c r="V969" s="445"/>
      <c r="W969" s="445"/>
      <c r="X969" s="445"/>
      <c r="Y969" s="531"/>
      <c r="Z969" s="554"/>
      <c r="AA969" s="554"/>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2"/>
      <c r="K970" s="382"/>
      <c r="L970" s="382"/>
      <c r="M970" s="382"/>
      <c r="N970" s="382"/>
      <c r="O970" s="382"/>
      <c r="P970" s="445"/>
      <c r="Q970" s="445"/>
      <c r="R970" s="445"/>
      <c r="S970" s="445"/>
      <c r="T970" s="445"/>
      <c r="U970" s="445"/>
      <c r="V970" s="445"/>
      <c r="W970" s="445"/>
      <c r="X970" s="445"/>
      <c r="Y970" s="531"/>
      <c r="Z970" s="554"/>
      <c r="AA970" s="554"/>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2"/>
      <c r="K971" s="382"/>
      <c r="L971" s="382"/>
      <c r="M971" s="382"/>
      <c r="N971" s="382"/>
      <c r="O971" s="382"/>
      <c r="P971" s="445"/>
      <c r="Q971" s="445"/>
      <c r="R971" s="445"/>
      <c r="S971" s="445"/>
      <c r="T971" s="445"/>
      <c r="U971" s="445"/>
      <c r="V971" s="445"/>
      <c r="W971" s="445"/>
      <c r="X971" s="445"/>
      <c r="Y971" s="531"/>
      <c r="Z971" s="554"/>
      <c r="AA971" s="554"/>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2"/>
      <c r="K972" s="382"/>
      <c r="L972" s="382"/>
      <c r="M972" s="382"/>
      <c r="N972" s="382"/>
      <c r="O972" s="382"/>
      <c r="P972" s="445"/>
      <c r="Q972" s="445"/>
      <c r="R972" s="445"/>
      <c r="S972" s="445"/>
      <c r="T972" s="445"/>
      <c r="U972" s="445"/>
      <c r="V972" s="445"/>
      <c r="W972" s="445"/>
      <c r="X972" s="445"/>
      <c r="Y972" s="531"/>
      <c r="Z972" s="554"/>
      <c r="AA972" s="554"/>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2"/>
      <c r="K973" s="382"/>
      <c r="L973" s="382"/>
      <c r="M973" s="382"/>
      <c r="N973" s="382"/>
      <c r="O973" s="382"/>
      <c r="P973" s="445"/>
      <c r="Q973" s="445"/>
      <c r="R973" s="445"/>
      <c r="S973" s="445"/>
      <c r="T973" s="445"/>
      <c r="U973" s="445"/>
      <c r="V973" s="445"/>
      <c r="W973" s="445"/>
      <c r="X973" s="445"/>
      <c r="Y973" s="531"/>
      <c r="Z973" s="554"/>
      <c r="AA973" s="554"/>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292</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81</v>
      </c>
      <c r="D976" s="65"/>
      <c r="E976" s="65"/>
      <c r="F976" s="65"/>
      <c r="G976" s="65"/>
      <c r="H976" s="65"/>
      <c r="I976" s="65"/>
      <c r="J976" s="166" t="s">
        <v>85</v>
      </c>
      <c r="K976" s="60"/>
      <c r="L976" s="60"/>
      <c r="M976" s="60"/>
      <c r="N976" s="60"/>
      <c r="O976" s="60"/>
      <c r="P976" s="65" t="s">
        <v>18</v>
      </c>
      <c r="Q976" s="65"/>
      <c r="R976" s="65"/>
      <c r="S976" s="65"/>
      <c r="T976" s="65"/>
      <c r="U976" s="65"/>
      <c r="V976" s="65"/>
      <c r="W976" s="65"/>
      <c r="X976" s="65"/>
      <c r="Y976" s="448" t="s">
        <v>365</v>
      </c>
      <c r="Z976" s="448"/>
      <c r="AA976" s="448"/>
      <c r="AB976" s="448"/>
      <c r="AC976" s="166" t="s">
        <v>308</v>
      </c>
      <c r="AD976" s="166"/>
      <c r="AE976" s="166"/>
      <c r="AF976" s="166"/>
      <c r="AG976" s="166"/>
      <c r="AH976" s="448" t="s">
        <v>418</v>
      </c>
      <c r="AI976" s="65"/>
      <c r="AJ976" s="65"/>
      <c r="AK976" s="65"/>
      <c r="AL976" s="65" t="s">
        <v>17</v>
      </c>
      <c r="AM976" s="65"/>
      <c r="AN976" s="65"/>
      <c r="AO976" s="584"/>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2"/>
      <c r="K977" s="382"/>
      <c r="L977" s="382"/>
      <c r="M977" s="382"/>
      <c r="N977" s="382"/>
      <c r="O977" s="382"/>
      <c r="P977" s="445"/>
      <c r="Q977" s="445"/>
      <c r="R977" s="445"/>
      <c r="S977" s="445"/>
      <c r="T977" s="445"/>
      <c r="U977" s="445"/>
      <c r="V977" s="445"/>
      <c r="W977" s="445"/>
      <c r="X977" s="445"/>
      <c r="Y977" s="531"/>
      <c r="Z977" s="554"/>
      <c r="AA977" s="554"/>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2"/>
      <c r="K978" s="382"/>
      <c r="L978" s="382"/>
      <c r="M978" s="382"/>
      <c r="N978" s="382"/>
      <c r="O978" s="382"/>
      <c r="P978" s="445"/>
      <c r="Q978" s="445"/>
      <c r="R978" s="445"/>
      <c r="S978" s="445"/>
      <c r="T978" s="445"/>
      <c r="U978" s="445"/>
      <c r="V978" s="445"/>
      <c r="W978" s="445"/>
      <c r="X978" s="445"/>
      <c r="Y978" s="531"/>
      <c r="Z978" s="554"/>
      <c r="AA978" s="554"/>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2"/>
      <c r="K979" s="382"/>
      <c r="L979" s="382"/>
      <c r="M979" s="382"/>
      <c r="N979" s="382"/>
      <c r="O979" s="382"/>
      <c r="P979" s="445"/>
      <c r="Q979" s="445"/>
      <c r="R979" s="445"/>
      <c r="S979" s="445"/>
      <c r="T979" s="445"/>
      <c r="U979" s="445"/>
      <c r="V979" s="445"/>
      <c r="W979" s="445"/>
      <c r="X979" s="445"/>
      <c r="Y979" s="531"/>
      <c r="Z979" s="554"/>
      <c r="AA979" s="554"/>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2"/>
      <c r="K980" s="382"/>
      <c r="L980" s="382"/>
      <c r="M980" s="382"/>
      <c r="N980" s="382"/>
      <c r="O980" s="382"/>
      <c r="P980" s="445"/>
      <c r="Q980" s="445"/>
      <c r="R980" s="445"/>
      <c r="S980" s="445"/>
      <c r="T980" s="445"/>
      <c r="U980" s="445"/>
      <c r="V980" s="445"/>
      <c r="W980" s="445"/>
      <c r="X980" s="445"/>
      <c r="Y980" s="531"/>
      <c r="Z980" s="554"/>
      <c r="AA980" s="554"/>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2"/>
      <c r="K981" s="382"/>
      <c r="L981" s="382"/>
      <c r="M981" s="382"/>
      <c r="N981" s="382"/>
      <c r="O981" s="382"/>
      <c r="P981" s="445"/>
      <c r="Q981" s="445"/>
      <c r="R981" s="445"/>
      <c r="S981" s="445"/>
      <c r="T981" s="445"/>
      <c r="U981" s="445"/>
      <c r="V981" s="445"/>
      <c r="W981" s="445"/>
      <c r="X981" s="445"/>
      <c r="Y981" s="531"/>
      <c r="Z981" s="554"/>
      <c r="AA981" s="554"/>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2"/>
      <c r="K982" s="382"/>
      <c r="L982" s="382"/>
      <c r="M982" s="382"/>
      <c r="N982" s="382"/>
      <c r="O982" s="382"/>
      <c r="P982" s="445"/>
      <c r="Q982" s="445"/>
      <c r="R982" s="445"/>
      <c r="S982" s="445"/>
      <c r="T982" s="445"/>
      <c r="U982" s="445"/>
      <c r="V982" s="445"/>
      <c r="W982" s="445"/>
      <c r="X982" s="445"/>
      <c r="Y982" s="531"/>
      <c r="Z982" s="554"/>
      <c r="AA982" s="554"/>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2"/>
      <c r="K983" s="382"/>
      <c r="L983" s="382"/>
      <c r="M983" s="382"/>
      <c r="N983" s="382"/>
      <c r="O983" s="382"/>
      <c r="P983" s="445"/>
      <c r="Q983" s="445"/>
      <c r="R983" s="445"/>
      <c r="S983" s="445"/>
      <c r="T983" s="445"/>
      <c r="U983" s="445"/>
      <c r="V983" s="445"/>
      <c r="W983" s="445"/>
      <c r="X983" s="445"/>
      <c r="Y983" s="531"/>
      <c r="Z983" s="554"/>
      <c r="AA983" s="554"/>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2"/>
      <c r="K984" s="382"/>
      <c r="L984" s="382"/>
      <c r="M984" s="382"/>
      <c r="N984" s="382"/>
      <c r="O984" s="382"/>
      <c r="P984" s="445"/>
      <c r="Q984" s="445"/>
      <c r="R984" s="445"/>
      <c r="S984" s="445"/>
      <c r="T984" s="445"/>
      <c r="U984" s="445"/>
      <c r="V984" s="445"/>
      <c r="W984" s="445"/>
      <c r="X984" s="445"/>
      <c r="Y984" s="531"/>
      <c r="Z984" s="554"/>
      <c r="AA984" s="554"/>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2"/>
      <c r="K985" s="382"/>
      <c r="L985" s="382"/>
      <c r="M985" s="382"/>
      <c r="N985" s="382"/>
      <c r="O985" s="382"/>
      <c r="P985" s="445"/>
      <c r="Q985" s="445"/>
      <c r="R985" s="445"/>
      <c r="S985" s="445"/>
      <c r="T985" s="445"/>
      <c r="U985" s="445"/>
      <c r="V985" s="445"/>
      <c r="W985" s="445"/>
      <c r="X985" s="445"/>
      <c r="Y985" s="531"/>
      <c r="Z985" s="554"/>
      <c r="AA985" s="554"/>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2"/>
      <c r="K986" s="382"/>
      <c r="L986" s="382"/>
      <c r="M986" s="382"/>
      <c r="N986" s="382"/>
      <c r="O986" s="382"/>
      <c r="P986" s="445"/>
      <c r="Q986" s="445"/>
      <c r="R986" s="445"/>
      <c r="S986" s="445"/>
      <c r="T986" s="445"/>
      <c r="U986" s="445"/>
      <c r="V986" s="445"/>
      <c r="W986" s="445"/>
      <c r="X986" s="445"/>
      <c r="Y986" s="531"/>
      <c r="Z986" s="554"/>
      <c r="AA986" s="554"/>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2"/>
      <c r="K987" s="382"/>
      <c r="L987" s="382"/>
      <c r="M987" s="382"/>
      <c r="N987" s="382"/>
      <c r="O987" s="382"/>
      <c r="P987" s="445"/>
      <c r="Q987" s="445"/>
      <c r="R987" s="445"/>
      <c r="S987" s="445"/>
      <c r="T987" s="445"/>
      <c r="U987" s="445"/>
      <c r="V987" s="445"/>
      <c r="W987" s="445"/>
      <c r="X987" s="445"/>
      <c r="Y987" s="531"/>
      <c r="Z987" s="554"/>
      <c r="AA987" s="554"/>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2"/>
      <c r="K988" s="382"/>
      <c r="L988" s="382"/>
      <c r="M988" s="382"/>
      <c r="N988" s="382"/>
      <c r="O988" s="382"/>
      <c r="P988" s="445"/>
      <c r="Q988" s="445"/>
      <c r="R988" s="445"/>
      <c r="S988" s="445"/>
      <c r="T988" s="445"/>
      <c r="U988" s="445"/>
      <c r="V988" s="445"/>
      <c r="W988" s="445"/>
      <c r="X988" s="445"/>
      <c r="Y988" s="531"/>
      <c r="Z988" s="554"/>
      <c r="AA988" s="554"/>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2"/>
      <c r="K989" s="382"/>
      <c r="L989" s="382"/>
      <c r="M989" s="382"/>
      <c r="N989" s="382"/>
      <c r="O989" s="382"/>
      <c r="P989" s="445"/>
      <c r="Q989" s="445"/>
      <c r="R989" s="445"/>
      <c r="S989" s="445"/>
      <c r="T989" s="445"/>
      <c r="U989" s="445"/>
      <c r="V989" s="445"/>
      <c r="W989" s="445"/>
      <c r="X989" s="445"/>
      <c r="Y989" s="531"/>
      <c r="Z989" s="554"/>
      <c r="AA989" s="554"/>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2"/>
      <c r="K990" s="382"/>
      <c r="L990" s="382"/>
      <c r="M990" s="382"/>
      <c r="N990" s="382"/>
      <c r="O990" s="382"/>
      <c r="P990" s="445"/>
      <c r="Q990" s="445"/>
      <c r="R990" s="445"/>
      <c r="S990" s="445"/>
      <c r="T990" s="445"/>
      <c r="U990" s="445"/>
      <c r="V990" s="445"/>
      <c r="W990" s="445"/>
      <c r="X990" s="445"/>
      <c r="Y990" s="531"/>
      <c r="Z990" s="554"/>
      <c r="AA990" s="554"/>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2"/>
      <c r="K991" s="382"/>
      <c r="L991" s="382"/>
      <c r="M991" s="382"/>
      <c r="N991" s="382"/>
      <c r="O991" s="382"/>
      <c r="P991" s="445"/>
      <c r="Q991" s="445"/>
      <c r="R991" s="445"/>
      <c r="S991" s="445"/>
      <c r="T991" s="445"/>
      <c r="U991" s="445"/>
      <c r="V991" s="445"/>
      <c r="W991" s="445"/>
      <c r="X991" s="445"/>
      <c r="Y991" s="531"/>
      <c r="Z991" s="554"/>
      <c r="AA991" s="554"/>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2"/>
      <c r="K992" s="382"/>
      <c r="L992" s="382"/>
      <c r="M992" s="382"/>
      <c r="N992" s="382"/>
      <c r="O992" s="382"/>
      <c r="P992" s="445"/>
      <c r="Q992" s="445"/>
      <c r="R992" s="445"/>
      <c r="S992" s="445"/>
      <c r="T992" s="445"/>
      <c r="U992" s="445"/>
      <c r="V992" s="445"/>
      <c r="W992" s="445"/>
      <c r="X992" s="445"/>
      <c r="Y992" s="531"/>
      <c r="Z992" s="554"/>
      <c r="AA992" s="554"/>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2"/>
      <c r="K993" s="382"/>
      <c r="L993" s="382"/>
      <c r="M993" s="382"/>
      <c r="N993" s="382"/>
      <c r="O993" s="382"/>
      <c r="P993" s="445"/>
      <c r="Q993" s="445"/>
      <c r="R993" s="445"/>
      <c r="S993" s="445"/>
      <c r="T993" s="445"/>
      <c r="U993" s="445"/>
      <c r="V993" s="445"/>
      <c r="W993" s="445"/>
      <c r="X993" s="445"/>
      <c r="Y993" s="531"/>
      <c r="Z993" s="554"/>
      <c r="AA993" s="554"/>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2"/>
      <c r="K994" s="382"/>
      <c r="L994" s="382"/>
      <c r="M994" s="382"/>
      <c r="N994" s="382"/>
      <c r="O994" s="382"/>
      <c r="P994" s="445"/>
      <c r="Q994" s="445"/>
      <c r="R994" s="445"/>
      <c r="S994" s="445"/>
      <c r="T994" s="445"/>
      <c r="U994" s="445"/>
      <c r="V994" s="445"/>
      <c r="W994" s="445"/>
      <c r="X994" s="445"/>
      <c r="Y994" s="531"/>
      <c r="Z994" s="554"/>
      <c r="AA994" s="554"/>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2"/>
      <c r="K995" s="382"/>
      <c r="L995" s="382"/>
      <c r="M995" s="382"/>
      <c r="N995" s="382"/>
      <c r="O995" s="382"/>
      <c r="P995" s="445"/>
      <c r="Q995" s="445"/>
      <c r="R995" s="445"/>
      <c r="S995" s="445"/>
      <c r="T995" s="445"/>
      <c r="U995" s="445"/>
      <c r="V995" s="445"/>
      <c r="W995" s="445"/>
      <c r="X995" s="445"/>
      <c r="Y995" s="531"/>
      <c r="Z995" s="554"/>
      <c r="AA995" s="554"/>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2"/>
      <c r="K996" s="382"/>
      <c r="L996" s="382"/>
      <c r="M996" s="382"/>
      <c r="N996" s="382"/>
      <c r="O996" s="382"/>
      <c r="P996" s="445"/>
      <c r="Q996" s="445"/>
      <c r="R996" s="445"/>
      <c r="S996" s="445"/>
      <c r="T996" s="445"/>
      <c r="U996" s="445"/>
      <c r="V996" s="445"/>
      <c r="W996" s="445"/>
      <c r="X996" s="445"/>
      <c r="Y996" s="531"/>
      <c r="Z996" s="554"/>
      <c r="AA996" s="554"/>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2"/>
      <c r="K997" s="382"/>
      <c r="L997" s="382"/>
      <c r="M997" s="382"/>
      <c r="N997" s="382"/>
      <c r="O997" s="382"/>
      <c r="P997" s="445"/>
      <c r="Q997" s="445"/>
      <c r="R997" s="445"/>
      <c r="S997" s="445"/>
      <c r="T997" s="445"/>
      <c r="U997" s="445"/>
      <c r="V997" s="445"/>
      <c r="W997" s="445"/>
      <c r="X997" s="445"/>
      <c r="Y997" s="531"/>
      <c r="Z997" s="554"/>
      <c r="AA997" s="554"/>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2"/>
      <c r="K998" s="382"/>
      <c r="L998" s="382"/>
      <c r="M998" s="382"/>
      <c r="N998" s="382"/>
      <c r="O998" s="382"/>
      <c r="P998" s="445"/>
      <c r="Q998" s="445"/>
      <c r="R998" s="445"/>
      <c r="S998" s="445"/>
      <c r="T998" s="445"/>
      <c r="U998" s="445"/>
      <c r="V998" s="445"/>
      <c r="W998" s="445"/>
      <c r="X998" s="445"/>
      <c r="Y998" s="531"/>
      <c r="Z998" s="554"/>
      <c r="AA998" s="554"/>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2"/>
      <c r="K999" s="382"/>
      <c r="L999" s="382"/>
      <c r="M999" s="382"/>
      <c r="N999" s="382"/>
      <c r="O999" s="382"/>
      <c r="P999" s="445"/>
      <c r="Q999" s="445"/>
      <c r="R999" s="445"/>
      <c r="S999" s="445"/>
      <c r="T999" s="445"/>
      <c r="U999" s="445"/>
      <c r="V999" s="445"/>
      <c r="W999" s="445"/>
      <c r="X999" s="445"/>
      <c r="Y999" s="531"/>
      <c r="Z999" s="554"/>
      <c r="AA999" s="554"/>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2"/>
      <c r="K1000" s="382"/>
      <c r="L1000" s="382"/>
      <c r="M1000" s="382"/>
      <c r="N1000" s="382"/>
      <c r="O1000" s="382"/>
      <c r="P1000" s="445"/>
      <c r="Q1000" s="445"/>
      <c r="R1000" s="445"/>
      <c r="S1000" s="445"/>
      <c r="T1000" s="445"/>
      <c r="U1000" s="445"/>
      <c r="V1000" s="445"/>
      <c r="W1000" s="445"/>
      <c r="X1000" s="445"/>
      <c r="Y1000" s="531"/>
      <c r="Z1000" s="554"/>
      <c r="AA1000" s="554"/>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2"/>
      <c r="K1001" s="382"/>
      <c r="L1001" s="382"/>
      <c r="M1001" s="382"/>
      <c r="N1001" s="382"/>
      <c r="O1001" s="382"/>
      <c r="P1001" s="445"/>
      <c r="Q1001" s="445"/>
      <c r="R1001" s="445"/>
      <c r="S1001" s="445"/>
      <c r="T1001" s="445"/>
      <c r="U1001" s="445"/>
      <c r="V1001" s="445"/>
      <c r="W1001" s="445"/>
      <c r="X1001" s="445"/>
      <c r="Y1001" s="531"/>
      <c r="Z1001" s="554"/>
      <c r="AA1001" s="554"/>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2"/>
      <c r="K1002" s="382"/>
      <c r="L1002" s="382"/>
      <c r="M1002" s="382"/>
      <c r="N1002" s="382"/>
      <c r="O1002" s="382"/>
      <c r="P1002" s="445"/>
      <c r="Q1002" s="445"/>
      <c r="R1002" s="445"/>
      <c r="S1002" s="445"/>
      <c r="T1002" s="445"/>
      <c r="U1002" s="445"/>
      <c r="V1002" s="445"/>
      <c r="W1002" s="445"/>
      <c r="X1002" s="445"/>
      <c r="Y1002" s="531"/>
      <c r="Z1002" s="554"/>
      <c r="AA1002" s="554"/>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2"/>
      <c r="K1003" s="382"/>
      <c r="L1003" s="382"/>
      <c r="M1003" s="382"/>
      <c r="N1003" s="382"/>
      <c r="O1003" s="382"/>
      <c r="P1003" s="445"/>
      <c r="Q1003" s="445"/>
      <c r="R1003" s="445"/>
      <c r="S1003" s="445"/>
      <c r="T1003" s="445"/>
      <c r="U1003" s="445"/>
      <c r="V1003" s="445"/>
      <c r="W1003" s="445"/>
      <c r="X1003" s="445"/>
      <c r="Y1003" s="531"/>
      <c r="Z1003" s="554"/>
      <c r="AA1003" s="554"/>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2"/>
      <c r="K1004" s="382"/>
      <c r="L1004" s="382"/>
      <c r="M1004" s="382"/>
      <c r="N1004" s="382"/>
      <c r="O1004" s="382"/>
      <c r="P1004" s="445"/>
      <c r="Q1004" s="445"/>
      <c r="R1004" s="445"/>
      <c r="S1004" s="445"/>
      <c r="T1004" s="445"/>
      <c r="U1004" s="445"/>
      <c r="V1004" s="445"/>
      <c r="W1004" s="445"/>
      <c r="X1004" s="445"/>
      <c r="Y1004" s="531"/>
      <c r="Z1004" s="554"/>
      <c r="AA1004" s="554"/>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2"/>
      <c r="K1005" s="382"/>
      <c r="L1005" s="382"/>
      <c r="M1005" s="382"/>
      <c r="N1005" s="382"/>
      <c r="O1005" s="382"/>
      <c r="P1005" s="445"/>
      <c r="Q1005" s="445"/>
      <c r="R1005" s="445"/>
      <c r="S1005" s="445"/>
      <c r="T1005" s="445"/>
      <c r="U1005" s="445"/>
      <c r="V1005" s="445"/>
      <c r="W1005" s="445"/>
      <c r="X1005" s="445"/>
      <c r="Y1005" s="531"/>
      <c r="Z1005" s="554"/>
      <c r="AA1005" s="554"/>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2"/>
      <c r="K1006" s="382"/>
      <c r="L1006" s="382"/>
      <c r="M1006" s="382"/>
      <c r="N1006" s="382"/>
      <c r="O1006" s="382"/>
      <c r="P1006" s="445"/>
      <c r="Q1006" s="445"/>
      <c r="R1006" s="445"/>
      <c r="S1006" s="445"/>
      <c r="T1006" s="445"/>
      <c r="U1006" s="445"/>
      <c r="V1006" s="445"/>
      <c r="W1006" s="445"/>
      <c r="X1006" s="445"/>
      <c r="Y1006" s="531"/>
      <c r="Z1006" s="554"/>
      <c r="AA1006" s="554"/>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115</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81</v>
      </c>
      <c r="D1009" s="65"/>
      <c r="E1009" s="65"/>
      <c r="F1009" s="65"/>
      <c r="G1009" s="65"/>
      <c r="H1009" s="65"/>
      <c r="I1009" s="65"/>
      <c r="J1009" s="166" t="s">
        <v>85</v>
      </c>
      <c r="K1009" s="60"/>
      <c r="L1009" s="60"/>
      <c r="M1009" s="60"/>
      <c r="N1009" s="60"/>
      <c r="O1009" s="60"/>
      <c r="P1009" s="65" t="s">
        <v>18</v>
      </c>
      <c r="Q1009" s="65"/>
      <c r="R1009" s="65"/>
      <c r="S1009" s="65"/>
      <c r="T1009" s="65"/>
      <c r="U1009" s="65"/>
      <c r="V1009" s="65"/>
      <c r="W1009" s="65"/>
      <c r="X1009" s="65"/>
      <c r="Y1009" s="448" t="s">
        <v>365</v>
      </c>
      <c r="Z1009" s="448"/>
      <c r="AA1009" s="448"/>
      <c r="AB1009" s="448"/>
      <c r="AC1009" s="166" t="s">
        <v>308</v>
      </c>
      <c r="AD1009" s="166"/>
      <c r="AE1009" s="166"/>
      <c r="AF1009" s="166"/>
      <c r="AG1009" s="166"/>
      <c r="AH1009" s="448" t="s">
        <v>418</v>
      </c>
      <c r="AI1009" s="65"/>
      <c r="AJ1009" s="65"/>
      <c r="AK1009" s="65"/>
      <c r="AL1009" s="65" t="s">
        <v>17</v>
      </c>
      <c r="AM1009" s="65"/>
      <c r="AN1009" s="65"/>
      <c r="AO1009" s="584"/>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2"/>
      <c r="K1010" s="382"/>
      <c r="L1010" s="382"/>
      <c r="M1010" s="382"/>
      <c r="N1010" s="382"/>
      <c r="O1010" s="382"/>
      <c r="P1010" s="445"/>
      <c r="Q1010" s="445"/>
      <c r="R1010" s="445"/>
      <c r="S1010" s="445"/>
      <c r="T1010" s="445"/>
      <c r="U1010" s="445"/>
      <c r="V1010" s="445"/>
      <c r="W1010" s="445"/>
      <c r="X1010" s="445"/>
      <c r="Y1010" s="531"/>
      <c r="Z1010" s="554"/>
      <c r="AA1010" s="554"/>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2"/>
      <c r="K1011" s="382"/>
      <c r="L1011" s="382"/>
      <c r="M1011" s="382"/>
      <c r="N1011" s="382"/>
      <c r="O1011" s="382"/>
      <c r="P1011" s="445"/>
      <c r="Q1011" s="445"/>
      <c r="R1011" s="445"/>
      <c r="S1011" s="445"/>
      <c r="T1011" s="445"/>
      <c r="U1011" s="445"/>
      <c r="V1011" s="445"/>
      <c r="W1011" s="445"/>
      <c r="X1011" s="445"/>
      <c r="Y1011" s="531"/>
      <c r="Z1011" s="554"/>
      <c r="AA1011" s="554"/>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2"/>
      <c r="K1012" s="382"/>
      <c r="L1012" s="382"/>
      <c r="M1012" s="382"/>
      <c r="N1012" s="382"/>
      <c r="O1012" s="382"/>
      <c r="P1012" s="445"/>
      <c r="Q1012" s="445"/>
      <c r="R1012" s="445"/>
      <c r="S1012" s="445"/>
      <c r="T1012" s="445"/>
      <c r="U1012" s="445"/>
      <c r="V1012" s="445"/>
      <c r="W1012" s="445"/>
      <c r="X1012" s="445"/>
      <c r="Y1012" s="531"/>
      <c r="Z1012" s="554"/>
      <c r="AA1012" s="554"/>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2"/>
      <c r="K1013" s="382"/>
      <c r="L1013" s="382"/>
      <c r="M1013" s="382"/>
      <c r="N1013" s="382"/>
      <c r="O1013" s="382"/>
      <c r="P1013" s="445"/>
      <c r="Q1013" s="445"/>
      <c r="R1013" s="445"/>
      <c r="S1013" s="445"/>
      <c r="T1013" s="445"/>
      <c r="U1013" s="445"/>
      <c r="V1013" s="445"/>
      <c r="W1013" s="445"/>
      <c r="X1013" s="445"/>
      <c r="Y1013" s="531"/>
      <c r="Z1013" s="554"/>
      <c r="AA1013" s="554"/>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2"/>
      <c r="K1014" s="382"/>
      <c r="L1014" s="382"/>
      <c r="M1014" s="382"/>
      <c r="N1014" s="382"/>
      <c r="O1014" s="382"/>
      <c r="P1014" s="445"/>
      <c r="Q1014" s="445"/>
      <c r="R1014" s="445"/>
      <c r="S1014" s="445"/>
      <c r="T1014" s="445"/>
      <c r="U1014" s="445"/>
      <c r="V1014" s="445"/>
      <c r="W1014" s="445"/>
      <c r="X1014" s="445"/>
      <c r="Y1014" s="531"/>
      <c r="Z1014" s="554"/>
      <c r="AA1014" s="554"/>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2"/>
      <c r="K1015" s="382"/>
      <c r="L1015" s="382"/>
      <c r="M1015" s="382"/>
      <c r="N1015" s="382"/>
      <c r="O1015" s="382"/>
      <c r="P1015" s="445"/>
      <c r="Q1015" s="445"/>
      <c r="R1015" s="445"/>
      <c r="S1015" s="445"/>
      <c r="T1015" s="445"/>
      <c r="U1015" s="445"/>
      <c r="V1015" s="445"/>
      <c r="W1015" s="445"/>
      <c r="X1015" s="445"/>
      <c r="Y1015" s="531"/>
      <c r="Z1015" s="554"/>
      <c r="AA1015" s="554"/>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2"/>
      <c r="K1016" s="382"/>
      <c r="L1016" s="382"/>
      <c r="M1016" s="382"/>
      <c r="N1016" s="382"/>
      <c r="O1016" s="382"/>
      <c r="P1016" s="445"/>
      <c r="Q1016" s="445"/>
      <c r="R1016" s="445"/>
      <c r="S1016" s="445"/>
      <c r="T1016" s="445"/>
      <c r="U1016" s="445"/>
      <c r="V1016" s="445"/>
      <c r="W1016" s="445"/>
      <c r="X1016" s="445"/>
      <c r="Y1016" s="531"/>
      <c r="Z1016" s="554"/>
      <c r="AA1016" s="554"/>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2"/>
      <c r="K1017" s="382"/>
      <c r="L1017" s="382"/>
      <c r="M1017" s="382"/>
      <c r="N1017" s="382"/>
      <c r="O1017" s="382"/>
      <c r="P1017" s="445"/>
      <c r="Q1017" s="445"/>
      <c r="R1017" s="445"/>
      <c r="S1017" s="445"/>
      <c r="T1017" s="445"/>
      <c r="U1017" s="445"/>
      <c r="V1017" s="445"/>
      <c r="W1017" s="445"/>
      <c r="X1017" s="445"/>
      <c r="Y1017" s="531"/>
      <c r="Z1017" s="554"/>
      <c r="AA1017" s="554"/>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2"/>
      <c r="K1018" s="382"/>
      <c r="L1018" s="382"/>
      <c r="M1018" s="382"/>
      <c r="N1018" s="382"/>
      <c r="O1018" s="382"/>
      <c r="P1018" s="445"/>
      <c r="Q1018" s="445"/>
      <c r="R1018" s="445"/>
      <c r="S1018" s="445"/>
      <c r="T1018" s="445"/>
      <c r="U1018" s="445"/>
      <c r="V1018" s="445"/>
      <c r="W1018" s="445"/>
      <c r="X1018" s="445"/>
      <c r="Y1018" s="531"/>
      <c r="Z1018" s="554"/>
      <c r="AA1018" s="554"/>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2"/>
      <c r="K1019" s="382"/>
      <c r="L1019" s="382"/>
      <c r="M1019" s="382"/>
      <c r="N1019" s="382"/>
      <c r="O1019" s="382"/>
      <c r="P1019" s="445"/>
      <c r="Q1019" s="445"/>
      <c r="R1019" s="445"/>
      <c r="S1019" s="445"/>
      <c r="T1019" s="445"/>
      <c r="U1019" s="445"/>
      <c r="V1019" s="445"/>
      <c r="W1019" s="445"/>
      <c r="X1019" s="445"/>
      <c r="Y1019" s="531"/>
      <c r="Z1019" s="554"/>
      <c r="AA1019" s="554"/>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2"/>
      <c r="K1020" s="382"/>
      <c r="L1020" s="382"/>
      <c r="M1020" s="382"/>
      <c r="N1020" s="382"/>
      <c r="O1020" s="382"/>
      <c r="P1020" s="445"/>
      <c r="Q1020" s="445"/>
      <c r="R1020" s="445"/>
      <c r="S1020" s="445"/>
      <c r="T1020" s="445"/>
      <c r="U1020" s="445"/>
      <c r="V1020" s="445"/>
      <c r="W1020" s="445"/>
      <c r="X1020" s="445"/>
      <c r="Y1020" s="531"/>
      <c r="Z1020" s="554"/>
      <c r="AA1020" s="554"/>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2"/>
      <c r="K1021" s="382"/>
      <c r="L1021" s="382"/>
      <c r="M1021" s="382"/>
      <c r="N1021" s="382"/>
      <c r="O1021" s="382"/>
      <c r="P1021" s="445"/>
      <c r="Q1021" s="445"/>
      <c r="R1021" s="445"/>
      <c r="S1021" s="445"/>
      <c r="T1021" s="445"/>
      <c r="U1021" s="445"/>
      <c r="V1021" s="445"/>
      <c r="W1021" s="445"/>
      <c r="X1021" s="445"/>
      <c r="Y1021" s="531"/>
      <c r="Z1021" s="554"/>
      <c r="AA1021" s="554"/>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2"/>
      <c r="K1022" s="382"/>
      <c r="L1022" s="382"/>
      <c r="M1022" s="382"/>
      <c r="N1022" s="382"/>
      <c r="O1022" s="382"/>
      <c r="P1022" s="445"/>
      <c r="Q1022" s="445"/>
      <c r="R1022" s="445"/>
      <c r="S1022" s="445"/>
      <c r="T1022" s="445"/>
      <c r="U1022" s="445"/>
      <c r="V1022" s="445"/>
      <c r="W1022" s="445"/>
      <c r="X1022" s="445"/>
      <c r="Y1022" s="531"/>
      <c r="Z1022" s="554"/>
      <c r="AA1022" s="554"/>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2"/>
      <c r="K1023" s="382"/>
      <c r="L1023" s="382"/>
      <c r="M1023" s="382"/>
      <c r="N1023" s="382"/>
      <c r="O1023" s="382"/>
      <c r="P1023" s="445"/>
      <c r="Q1023" s="445"/>
      <c r="R1023" s="445"/>
      <c r="S1023" s="445"/>
      <c r="T1023" s="445"/>
      <c r="U1023" s="445"/>
      <c r="V1023" s="445"/>
      <c r="W1023" s="445"/>
      <c r="X1023" s="445"/>
      <c r="Y1023" s="531"/>
      <c r="Z1023" s="554"/>
      <c r="AA1023" s="554"/>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2"/>
      <c r="K1024" s="382"/>
      <c r="L1024" s="382"/>
      <c r="M1024" s="382"/>
      <c r="N1024" s="382"/>
      <c r="O1024" s="382"/>
      <c r="P1024" s="445"/>
      <c r="Q1024" s="445"/>
      <c r="R1024" s="445"/>
      <c r="S1024" s="445"/>
      <c r="T1024" s="445"/>
      <c r="U1024" s="445"/>
      <c r="V1024" s="445"/>
      <c r="W1024" s="445"/>
      <c r="X1024" s="445"/>
      <c r="Y1024" s="531"/>
      <c r="Z1024" s="554"/>
      <c r="AA1024" s="554"/>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2"/>
      <c r="K1025" s="382"/>
      <c r="L1025" s="382"/>
      <c r="M1025" s="382"/>
      <c r="N1025" s="382"/>
      <c r="O1025" s="382"/>
      <c r="P1025" s="445"/>
      <c r="Q1025" s="445"/>
      <c r="R1025" s="445"/>
      <c r="S1025" s="445"/>
      <c r="T1025" s="445"/>
      <c r="U1025" s="445"/>
      <c r="V1025" s="445"/>
      <c r="W1025" s="445"/>
      <c r="X1025" s="445"/>
      <c r="Y1025" s="531"/>
      <c r="Z1025" s="554"/>
      <c r="AA1025" s="554"/>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2"/>
      <c r="K1026" s="382"/>
      <c r="L1026" s="382"/>
      <c r="M1026" s="382"/>
      <c r="N1026" s="382"/>
      <c r="O1026" s="382"/>
      <c r="P1026" s="445"/>
      <c r="Q1026" s="445"/>
      <c r="R1026" s="445"/>
      <c r="S1026" s="445"/>
      <c r="T1026" s="445"/>
      <c r="U1026" s="445"/>
      <c r="V1026" s="445"/>
      <c r="W1026" s="445"/>
      <c r="X1026" s="445"/>
      <c r="Y1026" s="531"/>
      <c r="Z1026" s="554"/>
      <c r="AA1026" s="554"/>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2"/>
      <c r="K1027" s="382"/>
      <c r="L1027" s="382"/>
      <c r="M1027" s="382"/>
      <c r="N1027" s="382"/>
      <c r="O1027" s="382"/>
      <c r="P1027" s="445"/>
      <c r="Q1027" s="445"/>
      <c r="R1027" s="445"/>
      <c r="S1027" s="445"/>
      <c r="T1027" s="445"/>
      <c r="U1027" s="445"/>
      <c r="V1027" s="445"/>
      <c r="W1027" s="445"/>
      <c r="X1027" s="445"/>
      <c r="Y1027" s="531"/>
      <c r="Z1027" s="554"/>
      <c r="AA1027" s="554"/>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2"/>
      <c r="K1028" s="382"/>
      <c r="L1028" s="382"/>
      <c r="M1028" s="382"/>
      <c r="N1028" s="382"/>
      <c r="O1028" s="382"/>
      <c r="P1028" s="445"/>
      <c r="Q1028" s="445"/>
      <c r="R1028" s="445"/>
      <c r="S1028" s="445"/>
      <c r="T1028" s="445"/>
      <c r="U1028" s="445"/>
      <c r="V1028" s="445"/>
      <c r="W1028" s="445"/>
      <c r="X1028" s="445"/>
      <c r="Y1028" s="531"/>
      <c r="Z1028" s="554"/>
      <c r="AA1028" s="554"/>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2"/>
      <c r="K1029" s="382"/>
      <c r="L1029" s="382"/>
      <c r="M1029" s="382"/>
      <c r="N1029" s="382"/>
      <c r="O1029" s="382"/>
      <c r="P1029" s="445"/>
      <c r="Q1029" s="445"/>
      <c r="R1029" s="445"/>
      <c r="S1029" s="445"/>
      <c r="T1029" s="445"/>
      <c r="U1029" s="445"/>
      <c r="V1029" s="445"/>
      <c r="W1029" s="445"/>
      <c r="X1029" s="445"/>
      <c r="Y1029" s="531"/>
      <c r="Z1029" s="554"/>
      <c r="AA1029" s="554"/>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2"/>
      <c r="K1030" s="382"/>
      <c r="L1030" s="382"/>
      <c r="M1030" s="382"/>
      <c r="N1030" s="382"/>
      <c r="O1030" s="382"/>
      <c r="P1030" s="445"/>
      <c r="Q1030" s="445"/>
      <c r="R1030" s="445"/>
      <c r="S1030" s="445"/>
      <c r="T1030" s="445"/>
      <c r="U1030" s="445"/>
      <c r="V1030" s="445"/>
      <c r="W1030" s="445"/>
      <c r="X1030" s="445"/>
      <c r="Y1030" s="531"/>
      <c r="Z1030" s="554"/>
      <c r="AA1030" s="554"/>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2"/>
      <c r="K1031" s="382"/>
      <c r="L1031" s="382"/>
      <c r="M1031" s="382"/>
      <c r="N1031" s="382"/>
      <c r="O1031" s="382"/>
      <c r="P1031" s="445"/>
      <c r="Q1031" s="445"/>
      <c r="R1031" s="445"/>
      <c r="S1031" s="445"/>
      <c r="T1031" s="445"/>
      <c r="U1031" s="445"/>
      <c r="V1031" s="445"/>
      <c r="W1031" s="445"/>
      <c r="X1031" s="445"/>
      <c r="Y1031" s="531"/>
      <c r="Z1031" s="554"/>
      <c r="AA1031" s="554"/>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2"/>
      <c r="K1032" s="382"/>
      <c r="L1032" s="382"/>
      <c r="M1032" s="382"/>
      <c r="N1032" s="382"/>
      <c r="O1032" s="382"/>
      <c r="P1032" s="445"/>
      <c r="Q1032" s="445"/>
      <c r="R1032" s="445"/>
      <c r="S1032" s="445"/>
      <c r="T1032" s="445"/>
      <c r="U1032" s="445"/>
      <c r="V1032" s="445"/>
      <c r="W1032" s="445"/>
      <c r="X1032" s="445"/>
      <c r="Y1032" s="531"/>
      <c r="Z1032" s="554"/>
      <c r="AA1032" s="554"/>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2"/>
      <c r="K1033" s="382"/>
      <c r="L1033" s="382"/>
      <c r="M1033" s="382"/>
      <c r="N1033" s="382"/>
      <c r="O1033" s="382"/>
      <c r="P1033" s="445"/>
      <c r="Q1033" s="445"/>
      <c r="R1033" s="445"/>
      <c r="S1033" s="445"/>
      <c r="T1033" s="445"/>
      <c r="U1033" s="445"/>
      <c r="V1033" s="445"/>
      <c r="W1033" s="445"/>
      <c r="X1033" s="445"/>
      <c r="Y1033" s="531"/>
      <c r="Z1033" s="554"/>
      <c r="AA1033" s="554"/>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2"/>
      <c r="K1034" s="382"/>
      <c r="L1034" s="382"/>
      <c r="M1034" s="382"/>
      <c r="N1034" s="382"/>
      <c r="O1034" s="382"/>
      <c r="P1034" s="445"/>
      <c r="Q1034" s="445"/>
      <c r="R1034" s="445"/>
      <c r="S1034" s="445"/>
      <c r="T1034" s="445"/>
      <c r="U1034" s="445"/>
      <c r="V1034" s="445"/>
      <c r="W1034" s="445"/>
      <c r="X1034" s="445"/>
      <c r="Y1034" s="531"/>
      <c r="Z1034" s="554"/>
      <c r="AA1034" s="554"/>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2"/>
      <c r="K1035" s="382"/>
      <c r="L1035" s="382"/>
      <c r="M1035" s="382"/>
      <c r="N1035" s="382"/>
      <c r="O1035" s="382"/>
      <c r="P1035" s="445"/>
      <c r="Q1035" s="445"/>
      <c r="R1035" s="445"/>
      <c r="S1035" s="445"/>
      <c r="T1035" s="445"/>
      <c r="U1035" s="445"/>
      <c r="V1035" s="445"/>
      <c r="W1035" s="445"/>
      <c r="X1035" s="445"/>
      <c r="Y1035" s="531"/>
      <c r="Z1035" s="554"/>
      <c r="AA1035" s="554"/>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2"/>
      <c r="K1036" s="382"/>
      <c r="L1036" s="382"/>
      <c r="M1036" s="382"/>
      <c r="N1036" s="382"/>
      <c r="O1036" s="382"/>
      <c r="P1036" s="445"/>
      <c r="Q1036" s="445"/>
      <c r="R1036" s="445"/>
      <c r="S1036" s="445"/>
      <c r="T1036" s="445"/>
      <c r="U1036" s="445"/>
      <c r="V1036" s="445"/>
      <c r="W1036" s="445"/>
      <c r="X1036" s="445"/>
      <c r="Y1036" s="531"/>
      <c r="Z1036" s="554"/>
      <c r="AA1036" s="554"/>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2"/>
      <c r="K1037" s="382"/>
      <c r="L1037" s="382"/>
      <c r="M1037" s="382"/>
      <c r="N1037" s="382"/>
      <c r="O1037" s="382"/>
      <c r="P1037" s="445"/>
      <c r="Q1037" s="445"/>
      <c r="R1037" s="445"/>
      <c r="S1037" s="445"/>
      <c r="T1037" s="445"/>
      <c r="U1037" s="445"/>
      <c r="V1037" s="445"/>
      <c r="W1037" s="445"/>
      <c r="X1037" s="445"/>
      <c r="Y1037" s="531"/>
      <c r="Z1037" s="554"/>
      <c r="AA1037" s="554"/>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2"/>
      <c r="K1038" s="382"/>
      <c r="L1038" s="382"/>
      <c r="M1038" s="382"/>
      <c r="N1038" s="382"/>
      <c r="O1038" s="382"/>
      <c r="P1038" s="445"/>
      <c r="Q1038" s="445"/>
      <c r="R1038" s="445"/>
      <c r="S1038" s="445"/>
      <c r="T1038" s="445"/>
      <c r="U1038" s="445"/>
      <c r="V1038" s="445"/>
      <c r="W1038" s="445"/>
      <c r="X1038" s="445"/>
      <c r="Y1038" s="531"/>
      <c r="Z1038" s="554"/>
      <c r="AA1038" s="554"/>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2"/>
      <c r="K1039" s="382"/>
      <c r="L1039" s="382"/>
      <c r="M1039" s="382"/>
      <c r="N1039" s="382"/>
      <c r="O1039" s="382"/>
      <c r="P1039" s="445"/>
      <c r="Q1039" s="445"/>
      <c r="R1039" s="445"/>
      <c r="S1039" s="445"/>
      <c r="T1039" s="445"/>
      <c r="U1039" s="445"/>
      <c r="V1039" s="445"/>
      <c r="W1039" s="445"/>
      <c r="X1039" s="445"/>
      <c r="Y1039" s="531"/>
      <c r="Z1039" s="554"/>
      <c r="AA1039" s="554"/>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93</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81</v>
      </c>
      <c r="D1042" s="65"/>
      <c r="E1042" s="65"/>
      <c r="F1042" s="65"/>
      <c r="G1042" s="65"/>
      <c r="H1042" s="65"/>
      <c r="I1042" s="65"/>
      <c r="J1042" s="166" t="s">
        <v>85</v>
      </c>
      <c r="K1042" s="60"/>
      <c r="L1042" s="60"/>
      <c r="M1042" s="60"/>
      <c r="N1042" s="60"/>
      <c r="O1042" s="60"/>
      <c r="P1042" s="65" t="s">
        <v>18</v>
      </c>
      <c r="Q1042" s="65"/>
      <c r="R1042" s="65"/>
      <c r="S1042" s="65"/>
      <c r="T1042" s="65"/>
      <c r="U1042" s="65"/>
      <c r="V1042" s="65"/>
      <c r="W1042" s="65"/>
      <c r="X1042" s="65"/>
      <c r="Y1042" s="448" t="s">
        <v>365</v>
      </c>
      <c r="Z1042" s="448"/>
      <c r="AA1042" s="448"/>
      <c r="AB1042" s="448"/>
      <c r="AC1042" s="166" t="s">
        <v>308</v>
      </c>
      <c r="AD1042" s="166"/>
      <c r="AE1042" s="166"/>
      <c r="AF1042" s="166"/>
      <c r="AG1042" s="166"/>
      <c r="AH1042" s="448" t="s">
        <v>418</v>
      </c>
      <c r="AI1042" s="65"/>
      <c r="AJ1042" s="65"/>
      <c r="AK1042" s="65"/>
      <c r="AL1042" s="65" t="s">
        <v>17</v>
      </c>
      <c r="AM1042" s="65"/>
      <c r="AN1042" s="65"/>
      <c r="AO1042" s="584"/>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2"/>
      <c r="K1043" s="382"/>
      <c r="L1043" s="382"/>
      <c r="M1043" s="382"/>
      <c r="N1043" s="382"/>
      <c r="O1043" s="382"/>
      <c r="P1043" s="445"/>
      <c r="Q1043" s="445"/>
      <c r="R1043" s="445"/>
      <c r="S1043" s="445"/>
      <c r="T1043" s="445"/>
      <c r="U1043" s="445"/>
      <c r="V1043" s="445"/>
      <c r="W1043" s="445"/>
      <c r="X1043" s="445"/>
      <c r="Y1043" s="531"/>
      <c r="Z1043" s="554"/>
      <c r="AA1043" s="554"/>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2"/>
      <c r="K1044" s="382"/>
      <c r="L1044" s="382"/>
      <c r="M1044" s="382"/>
      <c r="N1044" s="382"/>
      <c r="O1044" s="382"/>
      <c r="P1044" s="445"/>
      <c r="Q1044" s="445"/>
      <c r="R1044" s="445"/>
      <c r="S1044" s="445"/>
      <c r="T1044" s="445"/>
      <c r="U1044" s="445"/>
      <c r="V1044" s="445"/>
      <c r="W1044" s="445"/>
      <c r="X1044" s="445"/>
      <c r="Y1044" s="531"/>
      <c r="Z1044" s="554"/>
      <c r="AA1044" s="554"/>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2"/>
      <c r="K1045" s="382"/>
      <c r="L1045" s="382"/>
      <c r="M1045" s="382"/>
      <c r="N1045" s="382"/>
      <c r="O1045" s="382"/>
      <c r="P1045" s="445"/>
      <c r="Q1045" s="445"/>
      <c r="R1045" s="445"/>
      <c r="S1045" s="445"/>
      <c r="T1045" s="445"/>
      <c r="U1045" s="445"/>
      <c r="V1045" s="445"/>
      <c r="W1045" s="445"/>
      <c r="X1045" s="445"/>
      <c r="Y1045" s="531"/>
      <c r="Z1045" s="554"/>
      <c r="AA1045" s="554"/>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2"/>
      <c r="K1046" s="382"/>
      <c r="L1046" s="382"/>
      <c r="M1046" s="382"/>
      <c r="N1046" s="382"/>
      <c r="O1046" s="382"/>
      <c r="P1046" s="445"/>
      <c r="Q1046" s="445"/>
      <c r="R1046" s="445"/>
      <c r="S1046" s="445"/>
      <c r="T1046" s="445"/>
      <c r="U1046" s="445"/>
      <c r="V1046" s="445"/>
      <c r="W1046" s="445"/>
      <c r="X1046" s="445"/>
      <c r="Y1046" s="531"/>
      <c r="Z1046" s="554"/>
      <c r="AA1046" s="554"/>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2"/>
      <c r="K1047" s="382"/>
      <c r="L1047" s="382"/>
      <c r="M1047" s="382"/>
      <c r="N1047" s="382"/>
      <c r="O1047" s="382"/>
      <c r="P1047" s="445"/>
      <c r="Q1047" s="445"/>
      <c r="R1047" s="445"/>
      <c r="S1047" s="445"/>
      <c r="T1047" s="445"/>
      <c r="U1047" s="445"/>
      <c r="V1047" s="445"/>
      <c r="W1047" s="445"/>
      <c r="X1047" s="445"/>
      <c r="Y1047" s="531"/>
      <c r="Z1047" s="554"/>
      <c r="AA1047" s="554"/>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2"/>
      <c r="K1048" s="382"/>
      <c r="L1048" s="382"/>
      <c r="M1048" s="382"/>
      <c r="N1048" s="382"/>
      <c r="O1048" s="382"/>
      <c r="P1048" s="445"/>
      <c r="Q1048" s="445"/>
      <c r="R1048" s="445"/>
      <c r="S1048" s="445"/>
      <c r="T1048" s="445"/>
      <c r="U1048" s="445"/>
      <c r="V1048" s="445"/>
      <c r="W1048" s="445"/>
      <c r="X1048" s="445"/>
      <c r="Y1048" s="531"/>
      <c r="Z1048" s="554"/>
      <c r="AA1048" s="554"/>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2"/>
      <c r="K1049" s="382"/>
      <c r="L1049" s="382"/>
      <c r="M1049" s="382"/>
      <c r="N1049" s="382"/>
      <c r="O1049" s="382"/>
      <c r="P1049" s="445"/>
      <c r="Q1049" s="445"/>
      <c r="R1049" s="445"/>
      <c r="S1049" s="445"/>
      <c r="T1049" s="445"/>
      <c r="U1049" s="445"/>
      <c r="V1049" s="445"/>
      <c r="W1049" s="445"/>
      <c r="X1049" s="445"/>
      <c r="Y1049" s="531"/>
      <c r="Z1049" s="554"/>
      <c r="AA1049" s="554"/>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2"/>
      <c r="K1050" s="382"/>
      <c r="L1050" s="382"/>
      <c r="M1050" s="382"/>
      <c r="N1050" s="382"/>
      <c r="O1050" s="382"/>
      <c r="P1050" s="445"/>
      <c r="Q1050" s="445"/>
      <c r="R1050" s="445"/>
      <c r="S1050" s="445"/>
      <c r="T1050" s="445"/>
      <c r="U1050" s="445"/>
      <c r="V1050" s="445"/>
      <c r="W1050" s="445"/>
      <c r="X1050" s="445"/>
      <c r="Y1050" s="531"/>
      <c r="Z1050" s="554"/>
      <c r="AA1050" s="554"/>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2"/>
      <c r="K1051" s="382"/>
      <c r="L1051" s="382"/>
      <c r="M1051" s="382"/>
      <c r="N1051" s="382"/>
      <c r="O1051" s="382"/>
      <c r="P1051" s="445"/>
      <c r="Q1051" s="445"/>
      <c r="R1051" s="445"/>
      <c r="S1051" s="445"/>
      <c r="T1051" s="445"/>
      <c r="U1051" s="445"/>
      <c r="V1051" s="445"/>
      <c r="W1051" s="445"/>
      <c r="X1051" s="445"/>
      <c r="Y1051" s="531"/>
      <c r="Z1051" s="554"/>
      <c r="AA1051" s="554"/>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2"/>
      <c r="K1052" s="382"/>
      <c r="L1052" s="382"/>
      <c r="M1052" s="382"/>
      <c r="N1052" s="382"/>
      <c r="O1052" s="382"/>
      <c r="P1052" s="445"/>
      <c r="Q1052" s="445"/>
      <c r="R1052" s="445"/>
      <c r="S1052" s="445"/>
      <c r="T1052" s="445"/>
      <c r="U1052" s="445"/>
      <c r="V1052" s="445"/>
      <c r="W1052" s="445"/>
      <c r="X1052" s="445"/>
      <c r="Y1052" s="531"/>
      <c r="Z1052" s="554"/>
      <c r="AA1052" s="554"/>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2"/>
      <c r="K1053" s="382"/>
      <c r="L1053" s="382"/>
      <c r="M1053" s="382"/>
      <c r="N1053" s="382"/>
      <c r="O1053" s="382"/>
      <c r="P1053" s="445"/>
      <c r="Q1053" s="445"/>
      <c r="R1053" s="445"/>
      <c r="S1053" s="445"/>
      <c r="T1053" s="445"/>
      <c r="U1053" s="445"/>
      <c r="V1053" s="445"/>
      <c r="W1053" s="445"/>
      <c r="X1053" s="445"/>
      <c r="Y1053" s="531"/>
      <c r="Z1053" s="554"/>
      <c r="AA1053" s="554"/>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2"/>
      <c r="K1054" s="382"/>
      <c r="L1054" s="382"/>
      <c r="M1054" s="382"/>
      <c r="N1054" s="382"/>
      <c r="O1054" s="382"/>
      <c r="P1054" s="445"/>
      <c r="Q1054" s="445"/>
      <c r="R1054" s="445"/>
      <c r="S1054" s="445"/>
      <c r="T1054" s="445"/>
      <c r="U1054" s="445"/>
      <c r="V1054" s="445"/>
      <c r="W1054" s="445"/>
      <c r="X1054" s="445"/>
      <c r="Y1054" s="531"/>
      <c r="Z1054" s="554"/>
      <c r="AA1054" s="554"/>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2"/>
      <c r="K1055" s="382"/>
      <c r="L1055" s="382"/>
      <c r="M1055" s="382"/>
      <c r="N1055" s="382"/>
      <c r="O1055" s="382"/>
      <c r="P1055" s="445"/>
      <c r="Q1055" s="445"/>
      <c r="R1055" s="445"/>
      <c r="S1055" s="445"/>
      <c r="T1055" s="445"/>
      <c r="U1055" s="445"/>
      <c r="V1055" s="445"/>
      <c r="W1055" s="445"/>
      <c r="X1055" s="445"/>
      <c r="Y1055" s="531"/>
      <c r="Z1055" s="554"/>
      <c r="AA1055" s="554"/>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2"/>
      <c r="K1056" s="382"/>
      <c r="L1056" s="382"/>
      <c r="M1056" s="382"/>
      <c r="N1056" s="382"/>
      <c r="O1056" s="382"/>
      <c r="P1056" s="445"/>
      <c r="Q1056" s="445"/>
      <c r="R1056" s="445"/>
      <c r="S1056" s="445"/>
      <c r="T1056" s="445"/>
      <c r="U1056" s="445"/>
      <c r="V1056" s="445"/>
      <c r="W1056" s="445"/>
      <c r="X1056" s="445"/>
      <c r="Y1056" s="531"/>
      <c r="Z1056" s="554"/>
      <c r="AA1056" s="554"/>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2"/>
      <c r="K1057" s="382"/>
      <c r="L1057" s="382"/>
      <c r="M1057" s="382"/>
      <c r="N1057" s="382"/>
      <c r="O1057" s="382"/>
      <c r="P1057" s="445"/>
      <c r="Q1057" s="445"/>
      <c r="R1057" s="445"/>
      <c r="S1057" s="445"/>
      <c r="T1057" s="445"/>
      <c r="U1057" s="445"/>
      <c r="V1057" s="445"/>
      <c r="W1057" s="445"/>
      <c r="X1057" s="445"/>
      <c r="Y1057" s="531"/>
      <c r="Z1057" s="554"/>
      <c r="AA1057" s="554"/>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2"/>
      <c r="K1058" s="382"/>
      <c r="L1058" s="382"/>
      <c r="M1058" s="382"/>
      <c r="N1058" s="382"/>
      <c r="O1058" s="382"/>
      <c r="P1058" s="445"/>
      <c r="Q1058" s="445"/>
      <c r="R1058" s="445"/>
      <c r="S1058" s="445"/>
      <c r="T1058" s="445"/>
      <c r="U1058" s="445"/>
      <c r="V1058" s="445"/>
      <c r="W1058" s="445"/>
      <c r="X1058" s="445"/>
      <c r="Y1058" s="531"/>
      <c r="Z1058" s="554"/>
      <c r="AA1058" s="554"/>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2"/>
      <c r="K1059" s="382"/>
      <c r="L1059" s="382"/>
      <c r="M1059" s="382"/>
      <c r="N1059" s="382"/>
      <c r="O1059" s="382"/>
      <c r="P1059" s="445"/>
      <c r="Q1059" s="445"/>
      <c r="R1059" s="445"/>
      <c r="S1059" s="445"/>
      <c r="T1059" s="445"/>
      <c r="U1059" s="445"/>
      <c r="V1059" s="445"/>
      <c r="W1059" s="445"/>
      <c r="X1059" s="445"/>
      <c r="Y1059" s="531"/>
      <c r="Z1059" s="554"/>
      <c r="AA1059" s="554"/>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2"/>
      <c r="K1060" s="382"/>
      <c r="L1060" s="382"/>
      <c r="M1060" s="382"/>
      <c r="N1060" s="382"/>
      <c r="O1060" s="382"/>
      <c r="P1060" s="445"/>
      <c r="Q1060" s="445"/>
      <c r="R1060" s="445"/>
      <c r="S1060" s="445"/>
      <c r="T1060" s="445"/>
      <c r="U1060" s="445"/>
      <c r="V1060" s="445"/>
      <c r="W1060" s="445"/>
      <c r="X1060" s="445"/>
      <c r="Y1060" s="531"/>
      <c r="Z1060" s="554"/>
      <c r="AA1060" s="554"/>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2"/>
      <c r="K1061" s="382"/>
      <c r="L1061" s="382"/>
      <c r="M1061" s="382"/>
      <c r="N1061" s="382"/>
      <c r="O1061" s="382"/>
      <c r="P1061" s="445"/>
      <c r="Q1061" s="445"/>
      <c r="R1061" s="445"/>
      <c r="S1061" s="445"/>
      <c r="T1061" s="445"/>
      <c r="U1061" s="445"/>
      <c r="V1061" s="445"/>
      <c r="W1061" s="445"/>
      <c r="X1061" s="445"/>
      <c r="Y1061" s="531"/>
      <c r="Z1061" s="554"/>
      <c r="AA1061" s="554"/>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2"/>
      <c r="K1062" s="382"/>
      <c r="L1062" s="382"/>
      <c r="M1062" s="382"/>
      <c r="N1062" s="382"/>
      <c r="O1062" s="382"/>
      <c r="P1062" s="445"/>
      <c r="Q1062" s="445"/>
      <c r="R1062" s="445"/>
      <c r="S1062" s="445"/>
      <c r="T1062" s="445"/>
      <c r="U1062" s="445"/>
      <c r="V1062" s="445"/>
      <c r="W1062" s="445"/>
      <c r="X1062" s="445"/>
      <c r="Y1062" s="531"/>
      <c r="Z1062" s="554"/>
      <c r="AA1062" s="554"/>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2"/>
      <c r="K1063" s="382"/>
      <c r="L1063" s="382"/>
      <c r="M1063" s="382"/>
      <c r="N1063" s="382"/>
      <c r="O1063" s="382"/>
      <c r="P1063" s="445"/>
      <c r="Q1063" s="445"/>
      <c r="R1063" s="445"/>
      <c r="S1063" s="445"/>
      <c r="T1063" s="445"/>
      <c r="U1063" s="445"/>
      <c r="V1063" s="445"/>
      <c r="W1063" s="445"/>
      <c r="X1063" s="445"/>
      <c r="Y1063" s="531"/>
      <c r="Z1063" s="554"/>
      <c r="AA1063" s="554"/>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2"/>
      <c r="K1064" s="382"/>
      <c r="L1064" s="382"/>
      <c r="M1064" s="382"/>
      <c r="N1064" s="382"/>
      <c r="O1064" s="382"/>
      <c r="P1064" s="445"/>
      <c r="Q1064" s="445"/>
      <c r="R1064" s="445"/>
      <c r="S1064" s="445"/>
      <c r="T1064" s="445"/>
      <c r="U1064" s="445"/>
      <c r="V1064" s="445"/>
      <c r="W1064" s="445"/>
      <c r="X1064" s="445"/>
      <c r="Y1064" s="531"/>
      <c r="Z1064" s="554"/>
      <c r="AA1064" s="554"/>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2"/>
      <c r="K1065" s="382"/>
      <c r="L1065" s="382"/>
      <c r="M1065" s="382"/>
      <c r="N1065" s="382"/>
      <c r="O1065" s="382"/>
      <c r="P1065" s="445"/>
      <c r="Q1065" s="445"/>
      <c r="R1065" s="445"/>
      <c r="S1065" s="445"/>
      <c r="T1065" s="445"/>
      <c r="U1065" s="445"/>
      <c r="V1065" s="445"/>
      <c r="W1065" s="445"/>
      <c r="X1065" s="445"/>
      <c r="Y1065" s="531"/>
      <c r="Z1065" s="554"/>
      <c r="AA1065" s="554"/>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2"/>
      <c r="K1066" s="382"/>
      <c r="L1066" s="382"/>
      <c r="M1066" s="382"/>
      <c r="N1066" s="382"/>
      <c r="O1066" s="382"/>
      <c r="P1066" s="445"/>
      <c r="Q1066" s="445"/>
      <c r="R1066" s="445"/>
      <c r="S1066" s="445"/>
      <c r="T1066" s="445"/>
      <c r="U1066" s="445"/>
      <c r="V1066" s="445"/>
      <c r="W1066" s="445"/>
      <c r="X1066" s="445"/>
      <c r="Y1066" s="531"/>
      <c r="Z1066" s="554"/>
      <c r="AA1066" s="554"/>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2"/>
      <c r="K1067" s="382"/>
      <c r="L1067" s="382"/>
      <c r="M1067" s="382"/>
      <c r="N1067" s="382"/>
      <c r="O1067" s="382"/>
      <c r="P1067" s="445"/>
      <c r="Q1067" s="445"/>
      <c r="R1067" s="445"/>
      <c r="S1067" s="445"/>
      <c r="T1067" s="445"/>
      <c r="U1067" s="445"/>
      <c r="V1067" s="445"/>
      <c r="W1067" s="445"/>
      <c r="X1067" s="445"/>
      <c r="Y1067" s="531"/>
      <c r="Z1067" s="554"/>
      <c r="AA1067" s="554"/>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2"/>
      <c r="K1068" s="382"/>
      <c r="L1068" s="382"/>
      <c r="M1068" s="382"/>
      <c r="N1068" s="382"/>
      <c r="O1068" s="382"/>
      <c r="P1068" s="445"/>
      <c r="Q1068" s="445"/>
      <c r="R1068" s="445"/>
      <c r="S1068" s="445"/>
      <c r="T1068" s="445"/>
      <c r="U1068" s="445"/>
      <c r="V1068" s="445"/>
      <c r="W1068" s="445"/>
      <c r="X1068" s="445"/>
      <c r="Y1068" s="531"/>
      <c r="Z1068" s="554"/>
      <c r="AA1068" s="554"/>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2"/>
      <c r="K1069" s="382"/>
      <c r="L1069" s="382"/>
      <c r="M1069" s="382"/>
      <c r="N1069" s="382"/>
      <c r="O1069" s="382"/>
      <c r="P1069" s="445"/>
      <c r="Q1069" s="445"/>
      <c r="R1069" s="445"/>
      <c r="S1069" s="445"/>
      <c r="T1069" s="445"/>
      <c r="U1069" s="445"/>
      <c r="V1069" s="445"/>
      <c r="W1069" s="445"/>
      <c r="X1069" s="445"/>
      <c r="Y1069" s="531"/>
      <c r="Z1069" s="554"/>
      <c r="AA1069" s="554"/>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2"/>
      <c r="K1070" s="382"/>
      <c r="L1070" s="382"/>
      <c r="M1070" s="382"/>
      <c r="N1070" s="382"/>
      <c r="O1070" s="382"/>
      <c r="P1070" s="445"/>
      <c r="Q1070" s="445"/>
      <c r="R1070" s="445"/>
      <c r="S1070" s="445"/>
      <c r="T1070" s="445"/>
      <c r="U1070" s="445"/>
      <c r="V1070" s="445"/>
      <c r="W1070" s="445"/>
      <c r="X1070" s="445"/>
      <c r="Y1070" s="531"/>
      <c r="Z1070" s="554"/>
      <c r="AA1070" s="554"/>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2"/>
      <c r="K1071" s="382"/>
      <c r="L1071" s="382"/>
      <c r="M1071" s="382"/>
      <c r="N1071" s="382"/>
      <c r="O1071" s="382"/>
      <c r="P1071" s="445"/>
      <c r="Q1071" s="445"/>
      <c r="R1071" s="445"/>
      <c r="S1071" s="445"/>
      <c r="T1071" s="445"/>
      <c r="U1071" s="445"/>
      <c r="V1071" s="445"/>
      <c r="W1071" s="445"/>
      <c r="X1071" s="445"/>
      <c r="Y1071" s="531"/>
      <c r="Z1071" s="554"/>
      <c r="AA1071" s="554"/>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2"/>
      <c r="K1072" s="382"/>
      <c r="L1072" s="382"/>
      <c r="M1072" s="382"/>
      <c r="N1072" s="382"/>
      <c r="O1072" s="382"/>
      <c r="P1072" s="445"/>
      <c r="Q1072" s="445"/>
      <c r="R1072" s="445"/>
      <c r="S1072" s="445"/>
      <c r="T1072" s="445"/>
      <c r="U1072" s="445"/>
      <c r="V1072" s="445"/>
      <c r="W1072" s="445"/>
      <c r="X1072" s="445"/>
      <c r="Y1072" s="531"/>
      <c r="Z1072" s="554"/>
      <c r="AA1072" s="554"/>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81</v>
      </c>
      <c r="D1075" s="65"/>
      <c r="E1075" s="65"/>
      <c r="F1075" s="65"/>
      <c r="G1075" s="65"/>
      <c r="H1075" s="65"/>
      <c r="I1075" s="65"/>
      <c r="J1075" s="166" t="s">
        <v>85</v>
      </c>
      <c r="K1075" s="60"/>
      <c r="L1075" s="60"/>
      <c r="M1075" s="60"/>
      <c r="N1075" s="60"/>
      <c r="O1075" s="60"/>
      <c r="P1075" s="65" t="s">
        <v>18</v>
      </c>
      <c r="Q1075" s="65"/>
      <c r="R1075" s="65"/>
      <c r="S1075" s="65"/>
      <c r="T1075" s="65"/>
      <c r="U1075" s="65"/>
      <c r="V1075" s="65"/>
      <c r="W1075" s="65"/>
      <c r="X1075" s="65"/>
      <c r="Y1075" s="448" t="s">
        <v>365</v>
      </c>
      <c r="Z1075" s="448"/>
      <c r="AA1075" s="448"/>
      <c r="AB1075" s="448"/>
      <c r="AC1075" s="166" t="s">
        <v>308</v>
      </c>
      <c r="AD1075" s="166"/>
      <c r="AE1075" s="166"/>
      <c r="AF1075" s="166"/>
      <c r="AG1075" s="166"/>
      <c r="AH1075" s="448" t="s">
        <v>418</v>
      </c>
      <c r="AI1075" s="65"/>
      <c r="AJ1075" s="65"/>
      <c r="AK1075" s="65"/>
      <c r="AL1075" s="65" t="s">
        <v>17</v>
      </c>
      <c r="AM1075" s="65"/>
      <c r="AN1075" s="65"/>
      <c r="AO1075" s="584"/>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2"/>
      <c r="K1076" s="382"/>
      <c r="L1076" s="382"/>
      <c r="M1076" s="382"/>
      <c r="N1076" s="382"/>
      <c r="O1076" s="382"/>
      <c r="P1076" s="445"/>
      <c r="Q1076" s="445"/>
      <c r="R1076" s="445"/>
      <c r="S1076" s="445"/>
      <c r="T1076" s="445"/>
      <c r="U1076" s="445"/>
      <c r="V1076" s="445"/>
      <c r="W1076" s="445"/>
      <c r="X1076" s="445"/>
      <c r="Y1076" s="531"/>
      <c r="Z1076" s="554"/>
      <c r="AA1076" s="554"/>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2"/>
      <c r="K1077" s="382"/>
      <c r="L1077" s="382"/>
      <c r="M1077" s="382"/>
      <c r="N1077" s="382"/>
      <c r="O1077" s="382"/>
      <c r="P1077" s="445"/>
      <c r="Q1077" s="445"/>
      <c r="R1077" s="445"/>
      <c r="S1077" s="445"/>
      <c r="T1077" s="445"/>
      <c r="U1077" s="445"/>
      <c r="V1077" s="445"/>
      <c r="W1077" s="445"/>
      <c r="X1077" s="445"/>
      <c r="Y1077" s="531"/>
      <c r="Z1077" s="554"/>
      <c r="AA1077" s="554"/>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2"/>
      <c r="K1078" s="382"/>
      <c r="L1078" s="382"/>
      <c r="M1078" s="382"/>
      <c r="N1078" s="382"/>
      <c r="O1078" s="382"/>
      <c r="P1078" s="445"/>
      <c r="Q1078" s="445"/>
      <c r="R1078" s="445"/>
      <c r="S1078" s="445"/>
      <c r="T1078" s="445"/>
      <c r="U1078" s="445"/>
      <c r="V1078" s="445"/>
      <c r="W1078" s="445"/>
      <c r="X1078" s="445"/>
      <c r="Y1078" s="531"/>
      <c r="Z1078" s="554"/>
      <c r="AA1078" s="554"/>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2"/>
      <c r="K1079" s="382"/>
      <c r="L1079" s="382"/>
      <c r="M1079" s="382"/>
      <c r="N1079" s="382"/>
      <c r="O1079" s="382"/>
      <c r="P1079" s="445"/>
      <c r="Q1079" s="445"/>
      <c r="R1079" s="445"/>
      <c r="S1079" s="445"/>
      <c r="T1079" s="445"/>
      <c r="U1079" s="445"/>
      <c r="V1079" s="445"/>
      <c r="W1079" s="445"/>
      <c r="X1079" s="445"/>
      <c r="Y1079" s="531"/>
      <c r="Z1079" s="554"/>
      <c r="AA1079" s="554"/>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2"/>
      <c r="K1080" s="382"/>
      <c r="L1080" s="382"/>
      <c r="M1080" s="382"/>
      <c r="N1080" s="382"/>
      <c r="O1080" s="382"/>
      <c r="P1080" s="445"/>
      <c r="Q1080" s="445"/>
      <c r="R1080" s="445"/>
      <c r="S1080" s="445"/>
      <c r="T1080" s="445"/>
      <c r="U1080" s="445"/>
      <c r="V1080" s="445"/>
      <c r="W1080" s="445"/>
      <c r="X1080" s="445"/>
      <c r="Y1080" s="531"/>
      <c r="Z1080" s="554"/>
      <c r="AA1080" s="554"/>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2"/>
      <c r="K1081" s="382"/>
      <c r="L1081" s="382"/>
      <c r="M1081" s="382"/>
      <c r="N1081" s="382"/>
      <c r="O1081" s="382"/>
      <c r="P1081" s="445"/>
      <c r="Q1081" s="445"/>
      <c r="R1081" s="445"/>
      <c r="S1081" s="445"/>
      <c r="T1081" s="445"/>
      <c r="U1081" s="445"/>
      <c r="V1081" s="445"/>
      <c r="W1081" s="445"/>
      <c r="X1081" s="445"/>
      <c r="Y1081" s="531"/>
      <c r="Z1081" s="554"/>
      <c r="AA1081" s="554"/>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2"/>
      <c r="K1082" s="382"/>
      <c r="L1082" s="382"/>
      <c r="M1082" s="382"/>
      <c r="N1082" s="382"/>
      <c r="O1082" s="382"/>
      <c r="P1082" s="445"/>
      <c r="Q1082" s="445"/>
      <c r="R1082" s="445"/>
      <c r="S1082" s="445"/>
      <c r="T1082" s="445"/>
      <c r="U1082" s="445"/>
      <c r="V1082" s="445"/>
      <c r="W1082" s="445"/>
      <c r="X1082" s="445"/>
      <c r="Y1082" s="531"/>
      <c r="Z1082" s="554"/>
      <c r="AA1082" s="554"/>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2"/>
      <c r="K1083" s="382"/>
      <c r="L1083" s="382"/>
      <c r="M1083" s="382"/>
      <c r="N1083" s="382"/>
      <c r="O1083" s="382"/>
      <c r="P1083" s="445"/>
      <c r="Q1083" s="445"/>
      <c r="R1083" s="445"/>
      <c r="S1083" s="445"/>
      <c r="T1083" s="445"/>
      <c r="U1083" s="445"/>
      <c r="V1083" s="445"/>
      <c r="W1083" s="445"/>
      <c r="X1083" s="445"/>
      <c r="Y1083" s="531"/>
      <c r="Z1083" s="554"/>
      <c r="AA1083" s="554"/>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2"/>
      <c r="K1084" s="382"/>
      <c r="L1084" s="382"/>
      <c r="M1084" s="382"/>
      <c r="N1084" s="382"/>
      <c r="O1084" s="382"/>
      <c r="P1084" s="445"/>
      <c r="Q1084" s="445"/>
      <c r="R1084" s="445"/>
      <c r="S1084" s="445"/>
      <c r="T1084" s="445"/>
      <c r="U1084" s="445"/>
      <c r="V1084" s="445"/>
      <c r="W1084" s="445"/>
      <c r="X1084" s="445"/>
      <c r="Y1084" s="531"/>
      <c r="Z1084" s="554"/>
      <c r="AA1084" s="554"/>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2"/>
      <c r="K1085" s="382"/>
      <c r="L1085" s="382"/>
      <c r="M1085" s="382"/>
      <c r="N1085" s="382"/>
      <c r="O1085" s="382"/>
      <c r="P1085" s="445"/>
      <c r="Q1085" s="445"/>
      <c r="R1085" s="445"/>
      <c r="S1085" s="445"/>
      <c r="T1085" s="445"/>
      <c r="U1085" s="445"/>
      <c r="V1085" s="445"/>
      <c r="W1085" s="445"/>
      <c r="X1085" s="445"/>
      <c r="Y1085" s="531"/>
      <c r="Z1085" s="554"/>
      <c r="AA1085" s="554"/>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2"/>
      <c r="K1086" s="382"/>
      <c r="L1086" s="382"/>
      <c r="M1086" s="382"/>
      <c r="N1086" s="382"/>
      <c r="O1086" s="382"/>
      <c r="P1086" s="445"/>
      <c r="Q1086" s="445"/>
      <c r="R1086" s="445"/>
      <c r="S1086" s="445"/>
      <c r="T1086" s="445"/>
      <c r="U1086" s="445"/>
      <c r="V1086" s="445"/>
      <c r="W1086" s="445"/>
      <c r="X1086" s="445"/>
      <c r="Y1086" s="531"/>
      <c r="Z1086" s="554"/>
      <c r="AA1086" s="554"/>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2"/>
      <c r="K1087" s="382"/>
      <c r="L1087" s="382"/>
      <c r="M1087" s="382"/>
      <c r="N1087" s="382"/>
      <c r="O1087" s="382"/>
      <c r="P1087" s="445"/>
      <c r="Q1087" s="445"/>
      <c r="R1087" s="445"/>
      <c r="S1087" s="445"/>
      <c r="T1087" s="445"/>
      <c r="U1087" s="445"/>
      <c r="V1087" s="445"/>
      <c r="W1087" s="445"/>
      <c r="X1087" s="445"/>
      <c r="Y1087" s="531"/>
      <c r="Z1087" s="554"/>
      <c r="AA1087" s="554"/>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2"/>
      <c r="K1088" s="382"/>
      <c r="L1088" s="382"/>
      <c r="M1088" s="382"/>
      <c r="N1088" s="382"/>
      <c r="O1088" s="382"/>
      <c r="P1088" s="445"/>
      <c r="Q1088" s="445"/>
      <c r="R1088" s="445"/>
      <c r="S1088" s="445"/>
      <c r="T1088" s="445"/>
      <c r="U1088" s="445"/>
      <c r="V1088" s="445"/>
      <c r="W1088" s="445"/>
      <c r="X1088" s="445"/>
      <c r="Y1088" s="531"/>
      <c r="Z1088" s="554"/>
      <c r="AA1088" s="554"/>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2"/>
      <c r="K1089" s="382"/>
      <c r="L1089" s="382"/>
      <c r="M1089" s="382"/>
      <c r="N1089" s="382"/>
      <c r="O1089" s="382"/>
      <c r="P1089" s="445"/>
      <c r="Q1089" s="445"/>
      <c r="R1089" s="445"/>
      <c r="S1089" s="445"/>
      <c r="T1089" s="445"/>
      <c r="U1089" s="445"/>
      <c r="V1089" s="445"/>
      <c r="W1089" s="445"/>
      <c r="X1089" s="445"/>
      <c r="Y1089" s="531"/>
      <c r="Z1089" s="554"/>
      <c r="AA1089" s="554"/>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2"/>
      <c r="K1090" s="382"/>
      <c r="L1090" s="382"/>
      <c r="M1090" s="382"/>
      <c r="N1090" s="382"/>
      <c r="O1090" s="382"/>
      <c r="P1090" s="445"/>
      <c r="Q1090" s="445"/>
      <c r="R1090" s="445"/>
      <c r="S1090" s="445"/>
      <c r="T1090" s="445"/>
      <c r="U1090" s="445"/>
      <c r="V1090" s="445"/>
      <c r="W1090" s="445"/>
      <c r="X1090" s="445"/>
      <c r="Y1090" s="531"/>
      <c r="Z1090" s="554"/>
      <c r="AA1090" s="554"/>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2"/>
      <c r="K1091" s="382"/>
      <c r="L1091" s="382"/>
      <c r="M1091" s="382"/>
      <c r="N1091" s="382"/>
      <c r="O1091" s="382"/>
      <c r="P1091" s="445"/>
      <c r="Q1091" s="445"/>
      <c r="R1091" s="445"/>
      <c r="S1091" s="445"/>
      <c r="T1091" s="445"/>
      <c r="U1091" s="445"/>
      <c r="V1091" s="445"/>
      <c r="W1091" s="445"/>
      <c r="X1091" s="445"/>
      <c r="Y1091" s="531"/>
      <c r="Z1091" s="554"/>
      <c r="AA1091" s="554"/>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2"/>
      <c r="K1092" s="382"/>
      <c r="L1092" s="382"/>
      <c r="M1092" s="382"/>
      <c r="N1092" s="382"/>
      <c r="O1092" s="382"/>
      <c r="P1092" s="445"/>
      <c r="Q1092" s="445"/>
      <c r="R1092" s="445"/>
      <c r="S1092" s="445"/>
      <c r="T1092" s="445"/>
      <c r="U1092" s="445"/>
      <c r="V1092" s="445"/>
      <c r="W1092" s="445"/>
      <c r="X1092" s="445"/>
      <c r="Y1092" s="531"/>
      <c r="Z1092" s="554"/>
      <c r="AA1092" s="554"/>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2"/>
      <c r="K1093" s="382"/>
      <c r="L1093" s="382"/>
      <c r="M1093" s="382"/>
      <c r="N1093" s="382"/>
      <c r="O1093" s="382"/>
      <c r="P1093" s="445"/>
      <c r="Q1093" s="445"/>
      <c r="R1093" s="445"/>
      <c r="S1093" s="445"/>
      <c r="T1093" s="445"/>
      <c r="U1093" s="445"/>
      <c r="V1093" s="445"/>
      <c r="W1093" s="445"/>
      <c r="X1093" s="445"/>
      <c r="Y1093" s="531"/>
      <c r="Z1093" s="554"/>
      <c r="AA1093" s="554"/>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2"/>
      <c r="K1094" s="382"/>
      <c r="L1094" s="382"/>
      <c r="M1094" s="382"/>
      <c r="N1094" s="382"/>
      <c r="O1094" s="382"/>
      <c r="P1094" s="445"/>
      <c r="Q1094" s="445"/>
      <c r="R1094" s="445"/>
      <c r="S1094" s="445"/>
      <c r="T1094" s="445"/>
      <c r="U1094" s="445"/>
      <c r="V1094" s="445"/>
      <c r="W1094" s="445"/>
      <c r="X1094" s="445"/>
      <c r="Y1094" s="531"/>
      <c r="Z1094" s="554"/>
      <c r="AA1094" s="554"/>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2"/>
      <c r="K1095" s="382"/>
      <c r="L1095" s="382"/>
      <c r="M1095" s="382"/>
      <c r="N1095" s="382"/>
      <c r="O1095" s="382"/>
      <c r="P1095" s="445"/>
      <c r="Q1095" s="445"/>
      <c r="R1095" s="445"/>
      <c r="S1095" s="445"/>
      <c r="T1095" s="445"/>
      <c r="U1095" s="445"/>
      <c r="V1095" s="445"/>
      <c r="W1095" s="445"/>
      <c r="X1095" s="445"/>
      <c r="Y1095" s="531"/>
      <c r="Z1095" s="554"/>
      <c r="AA1095" s="554"/>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2"/>
      <c r="K1096" s="382"/>
      <c r="L1096" s="382"/>
      <c r="M1096" s="382"/>
      <c r="N1096" s="382"/>
      <c r="O1096" s="382"/>
      <c r="P1096" s="445"/>
      <c r="Q1096" s="445"/>
      <c r="R1096" s="445"/>
      <c r="S1096" s="445"/>
      <c r="T1096" s="445"/>
      <c r="U1096" s="445"/>
      <c r="V1096" s="445"/>
      <c r="W1096" s="445"/>
      <c r="X1096" s="445"/>
      <c r="Y1096" s="531"/>
      <c r="Z1096" s="554"/>
      <c r="AA1096" s="554"/>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2"/>
      <c r="K1097" s="382"/>
      <c r="L1097" s="382"/>
      <c r="M1097" s="382"/>
      <c r="N1097" s="382"/>
      <c r="O1097" s="382"/>
      <c r="P1097" s="445"/>
      <c r="Q1097" s="445"/>
      <c r="R1097" s="445"/>
      <c r="S1097" s="445"/>
      <c r="T1097" s="445"/>
      <c r="U1097" s="445"/>
      <c r="V1097" s="445"/>
      <c r="W1097" s="445"/>
      <c r="X1097" s="445"/>
      <c r="Y1097" s="531"/>
      <c r="Z1097" s="554"/>
      <c r="AA1097" s="554"/>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2"/>
      <c r="K1098" s="382"/>
      <c r="L1098" s="382"/>
      <c r="M1098" s="382"/>
      <c r="N1098" s="382"/>
      <c r="O1098" s="382"/>
      <c r="P1098" s="445"/>
      <c r="Q1098" s="445"/>
      <c r="R1098" s="445"/>
      <c r="S1098" s="445"/>
      <c r="T1098" s="445"/>
      <c r="U1098" s="445"/>
      <c r="V1098" s="445"/>
      <c r="W1098" s="445"/>
      <c r="X1098" s="445"/>
      <c r="Y1098" s="531"/>
      <c r="Z1098" s="554"/>
      <c r="AA1098" s="554"/>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2"/>
      <c r="K1099" s="382"/>
      <c r="L1099" s="382"/>
      <c r="M1099" s="382"/>
      <c r="N1099" s="382"/>
      <c r="O1099" s="382"/>
      <c r="P1099" s="445"/>
      <c r="Q1099" s="445"/>
      <c r="R1099" s="445"/>
      <c r="S1099" s="445"/>
      <c r="T1099" s="445"/>
      <c r="U1099" s="445"/>
      <c r="V1099" s="445"/>
      <c r="W1099" s="445"/>
      <c r="X1099" s="445"/>
      <c r="Y1099" s="531"/>
      <c r="Z1099" s="554"/>
      <c r="AA1099" s="554"/>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2"/>
      <c r="K1100" s="382"/>
      <c r="L1100" s="382"/>
      <c r="M1100" s="382"/>
      <c r="N1100" s="382"/>
      <c r="O1100" s="382"/>
      <c r="P1100" s="445"/>
      <c r="Q1100" s="445"/>
      <c r="R1100" s="445"/>
      <c r="S1100" s="445"/>
      <c r="T1100" s="445"/>
      <c r="U1100" s="445"/>
      <c r="V1100" s="445"/>
      <c r="W1100" s="445"/>
      <c r="X1100" s="445"/>
      <c r="Y1100" s="531"/>
      <c r="Z1100" s="554"/>
      <c r="AA1100" s="554"/>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2"/>
      <c r="K1101" s="382"/>
      <c r="L1101" s="382"/>
      <c r="M1101" s="382"/>
      <c r="N1101" s="382"/>
      <c r="O1101" s="382"/>
      <c r="P1101" s="445"/>
      <c r="Q1101" s="445"/>
      <c r="R1101" s="445"/>
      <c r="S1101" s="445"/>
      <c r="T1101" s="445"/>
      <c r="U1101" s="445"/>
      <c r="V1101" s="445"/>
      <c r="W1101" s="445"/>
      <c r="X1101" s="445"/>
      <c r="Y1101" s="531"/>
      <c r="Z1101" s="554"/>
      <c r="AA1101" s="554"/>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2"/>
      <c r="K1102" s="382"/>
      <c r="L1102" s="382"/>
      <c r="M1102" s="382"/>
      <c r="N1102" s="382"/>
      <c r="O1102" s="382"/>
      <c r="P1102" s="445"/>
      <c r="Q1102" s="445"/>
      <c r="R1102" s="445"/>
      <c r="S1102" s="445"/>
      <c r="T1102" s="445"/>
      <c r="U1102" s="445"/>
      <c r="V1102" s="445"/>
      <c r="W1102" s="445"/>
      <c r="X1102" s="445"/>
      <c r="Y1102" s="531"/>
      <c r="Z1102" s="554"/>
      <c r="AA1102" s="554"/>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2"/>
      <c r="K1103" s="382"/>
      <c r="L1103" s="382"/>
      <c r="M1103" s="382"/>
      <c r="N1103" s="382"/>
      <c r="O1103" s="382"/>
      <c r="P1103" s="445"/>
      <c r="Q1103" s="445"/>
      <c r="R1103" s="445"/>
      <c r="S1103" s="445"/>
      <c r="T1103" s="445"/>
      <c r="U1103" s="445"/>
      <c r="V1103" s="445"/>
      <c r="W1103" s="445"/>
      <c r="X1103" s="445"/>
      <c r="Y1103" s="531"/>
      <c r="Z1103" s="554"/>
      <c r="AA1103" s="554"/>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2"/>
      <c r="K1104" s="382"/>
      <c r="L1104" s="382"/>
      <c r="M1104" s="382"/>
      <c r="N1104" s="382"/>
      <c r="O1104" s="382"/>
      <c r="P1104" s="445"/>
      <c r="Q1104" s="445"/>
      <c r="R1104" s="445"/>
      <c r="S1104" s="445"/>
      <c r="T1104" s="445"/>
      <c r="U1104" s="445"/>
      <c r="V1104" s="445"/>
      <c r="W1104" s="445"/>
      <c r="X1104" s="445"/>
      <c r="Y1104" s="531"/>
      <c r="Z1104" s="554"/>
      <c r="AA1104" s="554"/>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2"/>
      <c r="K1105" s="382"/>
      <c r="L1105" s="382"/>
      <c r="M1105" s="382"/>
      <c r="N1105" s="382"/>
      <c r="O1105" s="382"/>
      <c r="P1105" s="445"/>
      <c r="Q1105" s="445"/>
      <c r="R1105" s="445"/>
      <c r="S1105" s="445"/>
      <c r="T1105" s="445"/>
      <c r="U1105" s="445"/>
      <c r="V1105" s="445"/>
      <c r="W1105" s="445"/>
      <c r="X1105" s="445"/>
      <c r="Y1105" s="531"/>
      <c r="Z1105" s="554"/>
      <c r="AA1105" s="554"/>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405</v>
      </c>
      <c r="AM1106" s="739"/>
      <c r="AN1106" s="739"/>
      <c r="AO1106" s="743"/>
      <c r="AP1106" s="739"/>
      <c r="AQ1106" s="739"/>
      <c r="AR1106" s="739"/>
      <c r="AS1106" s="739"/>
      <c r="AT1106" s="739"/>
      <c r="AU1106" s="739"/>
      <c r="AV1106" s="739"/>
      <c r="AW1106" s="739"/>
      <c r="AX1106" s="867"/>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321</v>
      </c>
      <c r="F1109" s="166"/>
      <c r="G1109" s="166"/>
      <c r="H1109" s="166"/>
      <c r="I1109" s="166"/>
      <c r="J1109" s="166" t="s">
        <v>85</v>
      </c>
      <c r="K1109" s="166"/>
      <c r="L1109" s="166"/>
      <c r="M1109" s="166"/>
      <c r="N1109" s="166"/>
      <c r="O1109" s="166"/>
      <c r="P1109" s="448" t="s">
        <v>18</v>
      </c>
      <c r="Q1109" s="448"/>
      <c r="R1109" s="448"/>
      <c r="S1109" s="448"/>
      <c r="T1109" s="448"/>
      <c r="U1109" s="448"/>
      <c r="V1109" s="448"/>
      <c r="W1109" s="448"/>
      <c r="X1109" s="448"/>
      <c r="Y1109" s="166" t="s">
        <v>318</v>
      </c>
      <c r="Z1109" s="166"/>
      <c r="AA1109" s="166"/>
      <c r="AB1109" s="166"/>
      <c r="AC1109" s="166" t="s">
        <v>319</v>
      </c>
      <c r="AD1109" s="166"/>
      <c r="AE1109" s="166"/>
      <c r="AF1109" s="166"/>
      <c r="AG1109" s="166"/>
      <c r="AH1109" s="448" t="s">
        <v>340</v>
      </c>
      <c r="AI1109" s="448"/>
      <c r="AJ1109" s="448"/>
      <c r="AK1109" s="448"/>
      <c r="AL1109" s="448" t="s">
        <v>17</v>
      </c>
      <c r="AM1109" s="448"/>
      <c r="AN1109" s="448"/>
      <c r="AO1109" s="744"/>
      <c r="AP1109" s="166" t="s">
        <v>400</v>
      </c>
      <c r="AQ1109" s="166"/>
      <c r="AR1109" s="166"/>
      <c r="AS1109" s="166"/>
      <c r="AT1109" s="166"/>
      <c r="AU1109" s="166"/>
      <c r="AV1109" s="166"/>
      <c r="AW1109" s="166"/>
      <c r="AX1109" s="166"/>
    </row>
    <row r="1110" spans="1:51" ht="30" customHeight="1">
      <c r="A1110" s="66">
        <v>1</v>
      </c>
      <c r="B1110" s="66">
        <v>1</v>
      </c>
      <c r="C1110" s="167" t="s">
        <v>343</v>
      </c>
      <c r="D1110" s="167"/>
      <c r="E1110" s="203" t="s">
        <v>83</v>
      </c>
      <c r="F1110" s="203"/>
      <c r="G1110" s="203"/>
      <c r="H1110" s="203"/>
      <c r="I1110" s="203"/>
      <c r="J1110" s="382" t="s">
        <v>442</v>
      </c>
      <c r="K1110" s="382"/>
      <c r="L1110" s="382"/>
      <c r="M1110" s="382"/>
      <c r="N1110" s="382"/>
      <c r="O1110" s="382"/>
      <c r="P1110" s="445" t="s">
        <v>511</v>
      </c>
      <c r="Q1110" s="445"/>
      <c r="R1110" s="445"/>
      <c r="S1110" s="445"/>
      <c r="T1110" s="445"/>
      <c r="U1110" s="445"/>
      <c r="V1110" s="445"/>
      <c r="W1110" s="445"/>
      <c r="X1110" s="445"/>
      <c r="Y1110" s="531">
        <v>200</v>
      </c>
      <c r="Z1110" s="554"/>
      <c r="AA1110" s="554"/>
      <c r="AB1110" s="615"/>
      <c r="AC1110" s="637" t="s">
        <v>426</v>
      </c>
      <c r="AD1110" s="659"/>
      <c r="AE1110" s="659"/>
      <c r="AF1110" s="659"/>
      <c r="AG1110" s="659"/>
      <c r="AH1110" s="721">
        <v>1</v>
      </c>
      <c r="AI1110" s="721"/>
      <c r="AJ1110" s="721"/>
      <c r="AK1110" s="721"/>
      <c r="AL1110" s="734">
        <v>100</v>
      </c>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2"/>
      <c r="K1111" s="382"/>
      <c r="L1111" s="382"/>
      <c r="M1111" s="382"/>
      <c r="N1111" s="382"/>
      <c r="O1111" s="382"/>
      <c r="P1111" s="445"/>
      <c r="Q1111" s="445"/>
      <c r="R1111" s="445"/>
      <c r="S1111" s="445"/>
      <c r="T1111" s="445"/>
      <c r="U1111" s="445"/>
      <c r="V1111" s="445"/>
      <c r="W1111" s="445"/>
      <c r="X1111" s="445"/>
      <c r="Y1111" s="531"/>
      <c r="Z1111" s="554"/>
      <c r="AA1111" s="554"/>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2"/>
      <c r="K1112" s="382"/>
      <c r="L1112" s="382"/>
      <c r="M1112" s="382"/>
      <c r="N1112" s="382"/>
      <c r="O1112" s="382"/>
      <c r="P1112" s="445"/>
      <c r="Q1112" s="445"/>
      <c r="R1112" s="445"/>
      <c r="S1112" s="445"/>
      <c r="T1112" s="445"/>
      <c r="U1112" s="445"/>
      <c r="V1112" s="445"/>
      <c r="W1112" s="445"/>
      <c r="X1112" s="445"/>
      <c r="Y1112" s="531"/>
      <c r="Z1112" s="554"/>
      <c r="AA1112" s="554"/>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2"/>
      <c r="K1113" s="382"/>
      <c r="L1113" s="382"/>
      <c r="M1113" s="382"/>
      <c r="N1113" s="382"/>
      <c r="O1113" s="382"/>
      <c r="P1113" s="445"/>
      <c r="Q1113" s="445"/>
      <c r="R1113" s="445"/>
      <c r="S1113" s="445"/>
      <c r="T1113" s="445"/>
      <c r="U1113" s="445"/>
      <c r="V1113" s="445"/>
      <c r="W1113" s="445"/>
      <c r="X1113" s="445"/>
      <c r="Y1113" s="531"/>
      <c r="Z1113" s="554"/>
      <c r="AA1113" s="554"/>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2"/>
      <c r="K1114" s="382"/>
      <c r="L1114" s="382"/>
      <c r="M1114" s="382"/>
      <c r="N1114" s="382"/>
      <c r="O1114" s="382"/>
      <c r="P1114" s="445"/>
      <c r="Q1114" s="445"/>
      <c r="R1114" s="445"/>
      <c r="S1114" s="445"/>
      <c r="T1114" s="445"/>
      <c r="U1114" s="445"/>
      <c r="V1114" s="445"/>
      <c r="W1114" s="445"/>
      <c r="X1114" s="445"/>
      <c r="Y1114" s="531"/>
      <c r="Z1114" s="554"/>
      <c r="AA1114" s="554"/>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2"/>
      <c r="K1115" s="382"/>
      <c r="L1115" s="382"/>
      <c r="M1115" s="382"/>
      <c r="N1115" s="382"/>
      <c r="O1115" s="382"/>
      <c r="P1115" s="445"/>
      <c r="Q1115" s="445"/>
      <c r="R1115" s="445"/>
      <c r="S1115" s="445"/>
      <c r="T1115" s="445"/>
      <c r="U1115" s="445"/>
      <c r="V1115" s="445"/>
      <c r="W1115" s="445"/>
      <c r="X1115" s="445"/>
      <c r="Y1115" s="531"/>
      <c r="Z1115" s="554"/>
      <c r="AA1115" s="554"/>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2"/>
      <c r="K1116" s="382"/>
      <c r="L1116" s="382"/>
      <c r="M1116" s="382"/>
      <c r="N1116" s="382"/>
      <c r="O1116" s="382"/>
      <c r="P1116" s="445"/>
      <c r="Q1116" s="445"/>
      <c r="R1116" s="445"/>
      <c r="S1116" s="445"/>
      <c r="T1116" s="445"/>
      <c r="U1116" s="445"/>
      <c r="V1116" s="445"/>
      <c r="W1116" s="445"/>
      <c r="X1116" s="445"/>
      <c r="Y1116" s="531"/>
      <c r="Z1116" s="554"/>
      <c r="AA1116" s="554"/>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2"/>
      <c r="K1117" s="382"/>
      <c r="L1117" s="382"/>
      <c r="M1117" s="382"/>
      <c r="N1117" s="382"/>
      <c r="O1117" s="382"/>
      <c r="P1117" s="445"/>
      <c r="Q1117" s="445"/>
      <c r="R1117" s="445"/>
      <c r="S1117" s="445"/>
      <c r="T1117" s="445"/>
      <c r="U1117" s="445"/>
      <c r="V1117" s="445"/>
      <c r="W1117" s="445"/>
      <c r="X1117" s="445"/>
      <c r="Y1117" s="531"/>
      <c r="Z1117" s="554"/>
      <c r="AA1117" s="554"/>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2"/>
      <c r="K1118" s="382"/>
      <c r="L1118" s="382"/>
      <c r="M1118" s="382"/>
      <c r="N1118" s="382"/>
      <c r="O1118" s="382"/>
      <c r="P1118" s="445"/>
      <c r="Q1118" s="445"/>
      <c r="R1118" s="445"/>
      <c r="S1118" s="445"/>
      <c r="T1118" s="445"/>
      <c r="U1118" s="445"/>
      <c r="V1118" s="445"/>
      <c r="W1118" s="445"/>
      <c r="X1118" s="445"/>
      <c r="Y1118" s="531"/>
      <c r="Z1118" s="554"/>
      <c r="AA1118" s="554"/>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2"/>
      <c r="K1119" s="382"/>
      <c r="L1119" s="382"/>
      <c r="M1119" s="382"/>
      <c r="N1119" s="382"/>
      <c r="O1119" s="382"/>
      <c r="P1119" s="445"/>
      <c r="Q1119" s="445"/>
      <c r="R1119" s="445"/>
      <c r="S1119" s="445"/>
      <c r="T1119" s="445"/>
      <c r="U1119" s="445"/>
      <c r="V1119" s="445"/>
      <c r="W1119" s="445"/>
      <c r="X1119" s="445"/>
      <c r="Y1119" s="531"/>
      <c r="Z1119" s="554"/>
      <c r="AA1119" s="554"/>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2"/>
      <c r="K1120" s="382"/>
      <c r="L1120" s="382"/>
      <c r="M1120" s="382"/>
      <c r="N1120" s="382"/>
      <c r="O1120" s="382"/>
      <c r="P1120" s="445"/>
      <c r="Q1120" s="445"/>
      <c r="R1120" s="445"/>
      <c r="S1120" s="445"/>
      <c r="T1120" s="445"/>
      <c r="U1120" s="445"/>
      <c r="V1120" s="445"/>
      <c r="W1120" s="445"/>
      <c r="X1120" s="445"/>
      <c r="Y1120" s="531"/>
      <c r="Z1120" s="554"/>
      <c r="AA1120" s="554"/>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2"/>
      <c r="K1121" s="382"/>
      <c r="L1121" s="382"/>
      <c r="M1121" s="382"/>
      <c r="N1121" s="382"/>
      <c r="O1121" s="382"/>
      <c r="P1121" s="445"/>
      <c r="Q1121" s="445"/>
      <c r="R1121" s="445"/>
      <c r="S1121" s="445"/>
      <c r="T1121" s="445"/>
      <c r="U1121" s="445"/>
      <c r="V1121" s="445"/>
      <c r="W1121" s="445"/>
      <c r="X1121" s="445"/>
      <c r="Y1121" s="531"/>
      <c r="Z1121" s="554"/>
      <c r="AA1121" s="554"/>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2"/>
      <c r="K1122" s="382"/>
      <c r="L1122" s="382"/>
      <c r="M1122" s="382"/>
      <c r="N1122" s="382"/>
      <c r="O1122" s="382"/>
      <c r="P1122" s="445"/>
      <c r="Q1122" s="445"/>
      <c r="R1122" s="445"/>
      <c r="S1122" s="445"/>
      <c r="T1122" s="445"/>
      <c r="U1122" s="445"/>
      <c r="V1122" s="445"/>
      <c r="W1122" s="445"/>
      <c r="X1122" s="445"/>
      <c r="Y1122" s="531"/>
      <c r="Z1122" s="554"/>
      <c r="AA1122" s="554"/>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2"/>
      <c r="K1123" s="382"/>
      <c r="L1123" s="382"/>
      <c r="M1123" s="382"/>
      <c r="N1123" s="382"/>
      <c r="O1123" s="382"/>
      <c r="P1123" s="445"/>
      <c r="Q1123" s="445"/>
      <c r="R1123" s="445"/>
      <c r="S1123" s="445"/>
      <c r="T1123" s="445"/>
      <c r="U1123" s="445"/>
      <c r="V1123" s="445"/>
      <c r="W1123" s="445"/>
      <c r="X1123" s="445"/>
      <c r="Y1123" s="531"/>
      <c r="Z1123" s="554"/>
      <c r="AA1123" s="554"/>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2"/>
      <c r="K1124" s="382"/>
      <c r="L1124" s="382"/>
      <c r="M1124" s="382"/>
      <c r="N1124" s="382"/>
      <c r="O1124" s="382"/>
      <c r="P1124" s="445"/>
      <c r="Q1124" s="445"/>
      <c r="R1124" s="445"/>
      <c r="S1124" s="445"/>
      <c r="T1124" s="445"/>
      <c r="U1124" s="445"/>
      <c r="V1124" s="445"/>
      <c r="W1124" s="445"/>
      <c r="X1124" s="445"/>
      <c r="Y1124" s="531"/>
      <c r="Z1124" s="554"/>
      <c r="AA1124" s="554"/>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2"/>
      <c r="K1125" s="382"/>
      <c r="L1125" s="382"/>
      <c r="M1125" s="382"/>
      <c r="N1125" s="382"/>
      <c r="O1125" s="382"/>
      <c r="P1125" s="445"/>
      <c r="Q1125" s="445"/>
      <c r="R1125" s="445"/>
      <c r="S1125" s="445"/>
      <c r="T1125" s="445"/>
      <c r="U1125" s="445"/>
      <c r="V1125" s="445"/>
      <c r="W1125" s="445"/>
      <c r="X1125" s="445"/>
      <c r="Y1125" s="531"/>
      <c r="Z1125" s="554"/>
      <c r="AA1125" s="554"/>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2"/>
      <c r="K1126" s="382"/>
      <c r="L1126" s="382"/>
      <c r="M1126" s="382"/>
      <c r="N1126" s="382"/>
      <c r="O1126" s="382"/>
      <c r="P1126" s="445"/>
      <c r="Q1126" s="445"/>
      <c r="R1126" s="445"/>
      <c r="S1126" s="445"/>
      <c r="T1126" s="445"/>
      <c r="U1126" s="445"/>
      <c r="V1126" s="445"/>
      <c r="W1126" s="445"/>
      <c r="X1126" s="445"/>
      <c r="Y1126" s="531"/>
      <c r="Z1126" s="554"/>
      <c r="AA1126" s="554"/>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2"/>
      <c r="K1127" s="382"/>
      <c r="L1127" s="382"/>
      <c r="M1127" s="382"/>
      <c r="N1127" s="382"/>
      <c r="O1127" s="382"/>
      <c r="P1127" s="445"/>
      <c r="Q1127" s="445"/>
      <c r="R1127" s="445"/>
      <c r="S1127" s="445"/>
      <c r="T1127" s="445"/>
      <c r="U1127" s="445"/>
      <c r="V1127" s="445"/>
      <c r="W1127" s="445"/>
      <c r="X1127" s="445"/>
      <c r="Y1127" s="531"/>
      <c r="Z1127" s="554"/>
      <c r="AA1127" s="554"/>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2"/>
      <c r="K1128" s="382"/>
      <c r="L1128" s="382"/>
      <c r="M1128" s="382"/>
      <c r="N1128" s="382"/>
      <c r="O1128" s="382"/>
      <c r="P1128" s="445"/>
      <c r="Q1128" s="445"/>
      <c r="R1128" s="445"/>
      <c r="S1128" s="445"/>
      <c r="T1128" s="445"/>
      <c r="U1128" s="445"/>
      <c r="V1128" s="445"/>
      <c r="W1128" s="445"/>
      <c r="X1128" s="445"/>
      <c r="Y1128" s="531"/>
      <c r="Z1128" s="554"/>
      <c r="AA1128" s="554"/>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2"/>
      <c r="K1129" s="382"/>
      <c r="L1129" s="382"/>
      <c r="M1129" s="382"/>
      <c r="N1129" s="382"/>
      <c r="O1129" s="382"/>
      <c r="P1129" s="445"/>
      <c r="Q1129" s="445"/>
      <c r="R1129" s="445"/>
      <c r="S1129" s="445"/>
      <c r="T1129" s="445"/>
      <c r="U1129" s="445"/>
      <c r="V1129" s="445"/>
      <c r="W1129" s="445"/>
      <c r="X1129" s="445"/>
      <c r="Y1129" s="531"/>
      <c r="Z1129" s="554"/>
      <c r="AA1129" s="554"/>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2"/>
      <c r="K1130" s="382"/>
      <c r="L1130" s="382"/>
      <c r="M1130" s="382"/>
      <c r="N1130" s="382"/>
      <c r="O1130" s="382"/>
      <c r="P1130" s="445"/>
      <c r="Q1130" s="445"/>
      <c r="R1130" s="445"/>
      <c r="S1130" s="445"/>
      <c r="T1130" s="445"/>
      <c r="U1130" s="445"/>
      <c r="V1130" s="445"/>
      <c r="W1130" s="445"/>
      <c r="X1130" s="445"/>
      <c r="Y1130" s="531"/>
      <c r="Z1130" s="554"/>
      <c r="AA1130" s="554"/>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2"/>
      <c r="K1131" s="382"/>
      <c r="L1131" s="382"/>
      <c r="M1131" s="382"/>
      <c r="N1131" s="382"/>
      <c r="O1131" s="382"/>
      <c r="P1131" s="445"/>
      <c r="Q1131" s="445"/>
      <c r="R1131" s="445"/>
      <c r="S1131" s="445"/>
      <c r="T1131" s="445"/>
      <c r="U1131" s="445"/>
      <c r="V1131" s="445"/>
      <c r="W1131" s="445"/>
      <c r="X1131" s="445"/>
      <c r="Y1131" s="531"/>
      <c r="Z1131" s="554"/>
      <c r="AA1131" s="554"/>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2"/>
      <c r="K1132" s="382"/>
      <c r="L1132" s="382"/>
      <c r="M1132" s="382"/>
      <c r="N1132" s="382"/>
      <c r="O1132" s="382"/>
      <c r="P1132" s="445"/>
      <c r="Q1132" s="445"/>
      <c r="R1132" s="445"/>
      <c r="S1132" s="445"/>
      <c r="T1132" s="445"/>
      <c r="U1132" s="445"/>
      <c r="V1132" s="445"/>
      <c r="W1132" s="445"/>
      <c r="X1132" s="445"/>
      <c r="Y1132" s="531"/>
      <c r="Z1132" s="554"/>
      <c r="AA1132" s="554"/>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2"/>
      <c r="K1133" s="382"/>
      <c r="L1133" s="382"/>
      <c r="M1133" s="382"/>
      <c r="N1133" s="382"/>
      <c r="O1133" s="382"/>
      <c r="P1133" s="445"/>
      <c r="Q1133" s="445"/>
      <c r="R1133" s="445"/>
      <c r="S1133" s="445"/>
      <c r="T1133" s="445"/>
      <c r="U1133" s="445"/>
      <c r="V1133" s="445"/>
      <c r="W1133" s="445"/>
      <c r="X1133" s="445"/>
      <c r="Y1133" s="531"/>
      <c r="Z1133" s="554"/>
      <c r="AA1133" s="554"/>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2"/>
      <c r="K1134" s="382"/>
      <c r="L1134" s="382"/>
      <c r="M1134" s="382"/>
      <c r="N1134" s="382"/>
      <c r="O1134" s="382"/>
      <c r="P1134" s="445"/>
      <c r="Q1134" s="445"/>
      <c r="R1134" s="445"/>
      <c r="S1134" s="445"/>
      <c r="T1134" s="445"/>
      <c r="U1134" s="445"/>
      <c r="V1134" s="445"/>
      <c r="W1134" s="445"/>
      <c r="X1134" s="445"/>
      <c r="Y1134" s="531"/>
      <c r="Z1134" s="554"/>
      <c r="AA1134" s="554"/>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2"/>
      <c r="K1135" s="382"/>
      <c r="L1135" s="382"/>
      <c r="M1135" s="382"/>
      <c r="N1135" s="382"/>
      <c r="O1135" s="382"/>
      <c r="P1135" s="445"/>
      <c r="Q1135" s="445"/>
      <c r="R1135" s="445"/>
      <c r="S1135" s="445"/>
      <c r="T1135" s="445"/>
      <c r="U1135" s="445"/>
      <c r="V1135" s="445"/>
      <c r="W1135" s="445"/>
      <c r="X1135" s="445"/>
      <c r="Y1135" s="531"/>
      <c r="Z1135" s="554"/>
      <c r="AA1135" s="554"/>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2"/>
      <c r="K1136" s="382"/>
      <c r="L1136" s="382"/>
      <c r="M1136" s="382"/>
      <c r="N1136" s="382"/>
      <c r="O1136" s="382"/>
      <c r="P1136" s="445"/>
      <c r="Q1136" s="445"/>
      <c r="R1136" s="445"/>
      <c r="S1136" s="445"/>
      <c r="T1136" s="445"/>
      <c r="U1136" s="445"/>
      <c r="V1136" s="445"/>
      <c r="W1136" s="445"/>
      <c r="X1136" s="445"/>
      <c r="Y1136" s="531"/>
      <c r="Z1136" s="554"/>
      <c r="AA1136" s="554"/>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2"/>
      <c r="K1137" s="382"/>
      <c r="L1137" s="382"/>
      <c r="M1137" s="382"/>
      <c r="N1137" s="382"/>
      <c r="O1137" s="382"/>
      <c r="P1137" s="445"/>
      <c r="Q1137" s="445"/>
      <c r="R1137" s="445"/>
      <c r="S1137" s="445"/>
      <c r="T1137" s="445"/>
      <c r="U1137" s="445"/>
      <c r="V1137" s="445"/>
      <c r="W1137" s="445"/>
      <c r="X1137" s="445"/>
      <c r="Y1137" s="531"/>
      <c r="Z1137" s="554"/>
      <c r="AA1137" s="554"/>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2"/>
      <c r="K1138" s="382"/>
      <c r="L1138" s="382"/>
      <c r="M1138" s="382"/>
      <c r="N1138" s="382"/>
      <c r="O1138" s="382"/>
      <c r="P1138" s="445"/>
      <c r="Q1138" s="445"/>
      <c r="R1138" s="445"/>
      <c r="S1138" s="445"/>
      <c r="T1138" s="445"/>
      <c r="U1138" s="445"/>
      <c r="V1138" s="445"/>
      <c r="W1138" s="445"/>
      <c r="X1138" s="445"/>
      <c r="Y1138" s="531"/>
      <c r="Z1138" s="554"/>
      <c r="AA1138" s="554"/>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2"/>
      <c r="K1139" s="382"/>
      <c r="L1139" s="382"/>
      <c r="M1139" s="382"/>
      <c r="N1139" s="382"/>
      <c r="O1139" s="382"/>
      <c r="P1139" s="445"/>
      <c r="Q1139" s="445"/>
      <c r="R1139" s="445"/>
      <c r="S1139" s="445"/>
      <c r="T1139" s="445"/>
      <c r="U1139" s="445"/>
      <c r="V1139" s="445"/>
      <c r="W1139" s="445"/>
      <c r="X1139" s="445"/>
      <c r="Y1139" s="531"/>
      <c r="Z1139" s="554"/>
      <c r="AA1139" s="554"/>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IF(AND(AL847&gt;=0,RIGHT(TEXT(AL847,"0.#"),1)&lt;&gt;"."),TRUE,FALSE)</formula>
    </cfRule>
    <cfRule type="expression" dxfId="1798" priority="6628">
      <formula>IF(AND(AL847&gt;=0,RIGHT(TEXT(AL847,"0.#"),1)="."),TRUE,FALSE)</formula>
    </cfRule>
    <cfRule type="expression" dxfId="1797" priority="6629">
      <formula>IF(AND(AL847&lt;0,RIGHT(TEXT(AL847,"0.#"),1)&lt;&gt;"."),TRUE,FALSE)</formula>
    </cfRule>
    <cfRule type="expression" dxfId="1796" priority="6630">
      <formula>IF(AND(AL847&lt;0,RIGHT(TEXT(AL847,"0.#"),1)="."),TRUE,FALSE)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IF(AND(AL1110&gt;=0,RIGHT(TEXT(AL1110,"0.#"),1)&lt;&gt;"."),TRUE,FALSE)</formula>
    </cfRule>
    <cfRule type="expression" dxfId="1694" priority="2862">
      <formula>IF(AND(AL1110&gt;=0,RIGHT(TEXT(AL1110,"0.#"),1)="."),TRUE,FALSE)</formula>
    </cfRule>
    <cfRule type="expression" dxfId="1693" priority="2863">
      <formula>IF(AND(AL1110&lt;0,RIGHT(TEXT(AL1110,"0.#"),1)&lt;&gt;"."),TRUE,FALSE)</formula>
    </cfRule>
    <cfRule type="expression" dxfId="1692" priority="2864">
      <formula>IF(AND(AL1110&lt;0,RIGHT(TEXT(AL1110,"0.#"),1)="."),TRUE,FALSE)</formula>
    </cfRule>
  </conditionalFormatting>
  <conditionalFormatting sqref="Y1111:Y1139">
    <cfRule type="expression" dxfId="1691" priority="2859">
      <formula>IF(RIGHT(TEXT(Y1111,"0.#"),1)=".",FALSE,TRUE)</formula>
    </cfRule>
    <cfRule type="expression" dxfId="1690" priority="2860">
      <formula>IF(RIGHT(TEXT(Y1111,"0.#"),1)=".",TRUE,FALSE)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IF(AND(AL845&gt;=0,RIGHT(TEXT(AL845,"0.#"),1)&lt;&gt;"."),TRUE,FALSE)</formula>
    </cfRule>
    <cfRule type="expression" dxfId="1680" priority="2814">
      <formula>IF(AND(AL845&gt;=0,RIGHT(TEXT(AL845,"0.#"),1)="."),TRUE,FALSE)</formula>
    </cfRule>
    <cfRule type="expression" dxfId="1679" priority="2815">
      <formula>IF(AND(AL845&lt;0,RIGHT(TEXT(AL845,"0.#"),1)&lt;&gt;"."),TRUE,FALSE)</formula>
    </cfRule>
    <cfRule type="expression" dxfId="1678" priority="2816">
      <formula>IF(AND(AL845&lt;0,RIGHT(TEXT(AL845,"0.#"),1)="."),TRUE,FALSE)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IF(AND(AL880&gt;=0,RIGHT(TEXT(AL880,"0.#"),1)&lt;&gt;"."),TRUE,FALSE)</formula>
    </cfRule>
    <cfRule type="expression" dxfId="1260" priority="2074">
      <formula>IF(AND(AL880&gt;=0,RIGHT(TEXT(AL880,"0.#"),1)="."),TRUE,FALSE)</formula>
    </cfRule>
    <cfRule type="expression" dxfId="1259" priority="2075">
      <formula>IF(AND(AL880&lt;0,RIGHT(TEXT(AL880,"0.#"),1)&lt;&gt;"."),TRUE,FALSE)</formula>
    </cfRule>
    <cfRule type="expression" dxfId="1258" priority="2076">
      <formula>IF(AND(AL880&lt;0,RIGHT(TEXT(AL880,"0.#"),1)="."),TRUE,FALSE)</formula>
    </cfRule>
  </conditionalFormatting>
  <conditionalFormatting sqref="AL878:AO879">
    <cfRule type="expression" dxfId="1257" priority="2067">
      <formula>IF(AND(AL878&gt;=0,RIGHT(TEXT(AL878,"0.#"),1)&lt;&gt;"."),TRUE,FALSE)</formula>
    </cfRule>
    <cfRule type="expression" dxfId="1256" priority="2068">
      <formula>IF(AND(AL878&gt;=0,RIGHT(TEXT(AL878,"0.#"),1)="."),TRUE,FALSE)</formula>
    </cfRule>
    <cfRule type="expression" dxfId="1255" priority="2069">
      <formula>IF(AND(AL878&lt;0,RIGHT(TEXT(AL878,"0.#"),1)&lt;&gt;"."),TRUE,FALSE)</formula>
    </cfRule>
    <cfRule type="expression" dxfId="1254" priority="2070">
      <formula>IF(AND(AL878&lt;0,RIGHT(TEXT(AL878,"0.#"),1)="."),TRUE,FALSE)</formula>
    </cfRule>
  </conditionalFormatting>
  <conditionalFormatting sqref="AL913:AO940">
    <cfRule type="expression" dxfId="1253" priority="2061">
      <formula>IF(AND(AL913&gt;=0,RIGHT(TEXT(AL913,"0.#"),1)&lt;&gt;"."),TRUE,FALSE)</formula>
    </cfRule>
    <cfRule type="expression" dxfId="1252" priority="2062">
      <formula>IF(AND(AL913&gt;=0,RIGHT(TEXT(AL913,"0.#"),1)="."),TRUE,FALSE)</formula>
    </cfRule>
    <cfRule type="expression" dxfId="1251" priority="2063">
      <formula>IF(AND(AL913&lt;0,RIGHT(TEXT(AL913,"0.#"),1)&lt;&gt;"."),TRUE,FALSE)</formula>
    </cfRule>
    <cfRule type="expression" dxfId="1250" priority="2064">
      <formula>IF(AND(AL913&lt;0,RIGHT(TEXT(AL913,"0.#"),1)="."),TRUE,FALSE)</formula>
    </cfRule>
  </conditionalFormatting>
  <conditionalFormatting sqref="AL911:AO912">
    <cfRule type="expression" dxfId="1249" priority="2055">
      <formula>IF(AND(AL911&gt;=0,RIGHT(TEXT(AL911,"0.#"),1)&lt;&gt;"."),TRUE,FALSE)</formula>
    </cfRule>
    <cfRule type="expression" dxfId="1248" priority="2056">
      <formula>IF(AND(AL911&gt;=0,RIGHT(TEXT(AL911,"0.#"),1)="."),TRUE,FALSE)</formula>
    </cfRule>
    <cfRule type="expression" dxfId="1247" priority="2057">
      <formula>IF(AND(AL911&lt;0,RIGHT(TEXT(AL911,"0.#"),1)&lt;&gt;"."),TRUE,FALSE)</formula>
    </cfRule>
    <cfRule type="expression" dxfId="1246" priority="2058">
      <formula>IF(AND(AL911&lt;0,RIGHT(TEXT(AL911,"0.#"),1)="."),TRUE,FALSE)</formula>
    </cfRule>
  </conditionalFormatting>
  <conditionalFormatting sqref="AL946:AO973">
    <cfRule type="expression" dxfId="1245" priority="2049">
      <formula>IF(AND(AL946&gt;=0,RIGHT(TEXT(AL946,"0.#"),1)&lt;&gt;"."),TRUE,FALSE)</formula>
    </cfRule>
    <cfRule type="expression" dxfId="1244" priority="2050">
      <formula>IF(AND(AL946&gt;=0,RIGHT(TEXT(AL946,"0.#"),1)="."),TRUE,FALSE)</formula>
    </cfRule>
    <cfRule type="expression" dxfId="1243" priority="2051">
      <formula>IF(AND(AL946&lt;0,RIGHT(TEXT(AL946,"0.#"),1)&lt;&gt;"."),TRUE,FALSE)</formula>
    </cfRule>
    <cfRule type="expression" dxfId="1242" priority="2052">
      <formula>IF(AND(AL946&lt;0,RIGHT(TEXT(AL946,"0.#"),1)="."),TRUE,FALSE)</formula>
    </cfRule>
  </conditionalFormatting>
  <conditionalFormatting sqref="AL944:AO945">
    <cfRule type="expression" dxfId="1241" priority="2043">
      <formula>IF(AND(AL944&gt;=0,RIGHT(TEXT(AL944,"0.#"),1)&lt;&gt;"."),TRUE,FALSE)</formula>
    </cfRule>
    <cfRule type="expression" dxfId="1240" priority="2044">
      <formula>IF(AND(AL944&gt;=0,RIGHT(TEXT(AL944,"0.#"),1)="."),TRUE,FALSE)</formula>
    </cfRule>
    <cfRule type="expression" dxfId="1239" priority="2045">
      <formula>IF(AND(AL944&lt;0,RIGHT(TEXT(AL944,"0.#"),1)&lt;&gt;"."),TRUE,FALSE)</formula>
    </cfRule>
    <cfRule type="expression" dxfId="1238" priority="2046">
      <formula>IF(AND(AL944&lt;0,RIGHT(TEXT(AL944,"0.#"),1)="."),TRUE,FALSE)</formula>
    </cfRule>
  </conditionalFormatting>
  <conditionalFormatting sqref="AL979:AO1006">
    <cfRule type="expression" dxfId="1237" priority="2037">
      <formula>IF(AND(AL979&gt;=0,RIGHT(TEXT(AL979,"0.#"),1)&lt;&gt;"."),TRUE,FALSE)</formula>
    </cfRule>
    <cfRule type="expression" dxfId="1236" priority="2038">
      <formula>IF(AND(AL979&gt;=0,RIGHT(TEXT(AL979,"0.#"),1)="."),TRUE,FALSE)</formula>
    </cfRule>
    <cfRule type="expression" dxfId="1235" priority="2039">
      <formula>IF(AND(AL979&lt;0,RIGHT(TEXT(AL979,"0.#"),1)&lt;&gt;"."),TRUE,FALSE)</formula>
    </cfRule>
    <cfRule type="expression" dxfId="1234" priority="2040">
      <formula>IF(AND(AL979&lt;0,RIGHT(TEXT(AL979,"0.#"),1)="."),TRUE,FALSE)</formula>
    </cfRule>
  </conditionalFormatting>
  <conditionalFormatting sqref="AL977:AO978">
    <cfRule type="expression" dxfId="1233" priority="2031">
      <formula>IF(AND(AL977&gt;=0,RIGHT(TEXT(AL977,"0.#"),1)&lt;&gt;"."),TRUE,FALSE)</formula>
    </cfRule>
    <cfRule type="expression" dxfId="1232" priority="2032">
      <formula>IF(AND(AL977&gt;=0,RIGHT(TEXT(AL977,"0.#"),1)="."),TRUE,FALSE)</formula>
    </cfRule>
    <cfRule type="expression" dxfId="1231" priority="2033">
      <formula>IF(AND(AL977&lt;0,RIGHT(TEXT(AL977,"0.#"),1)&lt;&gt;"."),TRUE,FALSE)</formula>
    </cfRule>
    <cfRule type="expression" dxfId="1230" priority="2034">
      <formula>IF(AND(AL977&lt;0,RIGHT(TEXT(AL977,"0.#"),1)="."),TRUE,FALSE)</formula>
    </cfRule>
  </conditionalFormatting>
  <conditionalFormatting sqref="AL1012:AO1039">
    <cfRule type="expression" dxfId="1229" priority="2025">
      <formula>IF(AND(AL1012&gt;=0,RIGHT(TEXT(AL1012,"0.#"),1)&lt;&gt;"."),TRUE,FALSE)</formula>
    </cfRule>
    <cfRule type="expression" dxfId="1228" priority="2026">
      <formula>IF(AND(AL1012&gt;=0,RIGHT(TEXT(AL1012,"0.#"),1)="."),TRUE,FALSE)</formula>
    </cfRule>
    <cfRule type="expression" dxfId="1227" priority="2027">
      <formula>IF(AND(AL1012&lt;0,RIGHT(TEXT(AL1012,"0.#"),1)&lt;&gt;"."),TRUE,FALSE)</formula>
    </cfRule>
    <cfRule type="expression" dxfId="1226" priority="2028">
      <formula>IF(AND(AL1012&lt;0,RIGHT(TEXT(AL1012,"0.#"),1)="."),TRUE,FALSE)</formula>
    </cfRule>
  </conditionalFormatting>
  <conditionalFormatting sqref="AL1010:AO1011">
    <cfRule type="expression" dxfId="1225" priority="2019">
      <formula>IF(AND(AL1010&gt;=0,RIGHT(TEXT(AL1010,"0.#"),1)&lt;&gt;"."),TRUE,FALSE)</formula>
    </cfRule>
    <cfRule type="expression" dxfId="1224" priority="2020">
      <formula>IF(AND(AL1010&gt;=0,RIGHT(TEXT(AL1010,"0.#"),1)="."),TRUE,FALSE)</formula>
    </cfRule>
    <cfRule type="expression" dxfId="1223" priority="2021">
      <formula>IF(AND(AL1010&lt;0,RIGHT(TEXT(AL1010,"0.#"),1)&lt;&gt;"."),TRUE,FALSE)</formula>
    </cfRule>
    <cfRule type="expression" dxfId="1222" priority="2022">
      <formula>IF(AND(AL1010&lt;0,RIGHT(TEXT(AL1010,"0.#"),1)="."),TRUE,FALSE)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IF(AND(AL1045&gt;=0,RIGHT(TEXT(AL1045,"0.#"),1)&lt;&gt;"."),TRUE,FALSE)</formula>
    </cfRule>
    <cfRule type="expression" dxfId="1218" priority="2014">
      <formula>IF(AND(AL1045&gt;=0,RIGHT(TEXT(AL1045,"0.#"),1)="."),TRUE,FALSE)</formula>
    </cfRule>
    <cfRule type="expression" dxfId="1217" priority="2015">
      <formula>IF(AND(AL1045&lt;0,RIGHT(TEXT(AL1045,"0.#"),1)&lt;&gt;"."),TRUE,FALSE)</formula>
    </cfRule>
    <cfRule type="expression" dxfId="1216" priority="2016">
      <formula>IF(AND(AL1045&lt;0,RIGHT(TEXT(AL1045,"0.#"),1)="."),TRUE,FALSE)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IF(AND(AL1043&gt;=0,RIGHT(TEXT(AL1043,"0.#"),1)&lt;&gt;"."),TRUE,FALSE)</formula>
    </cfRule>
    <cfRule type="expression" dxfId="1212" priority="2008">
      <formula>IF(AND(AL1043&gt;=0,RIGHT(TEXT(AL1043,"0.#"),1)="."),TRUE,FALSE)</formula>
    </cfRule>
    <cfRule type="expression" dxfId="1211" priority="2009">
      <formula>IF(AND(AL1043&lt;0,RIGHT(TEXT(AL1043,"0.#"),1)&lt;&gt;"."),TRUE,FALSE)</formula>
    </cfRule>
    <cfRule type="expression" dxfId="1210" priority="2010">
      <formula>IF(AND(AL1043&lt;0,RIGHT(TEXT(AL1043,"0.#"),1)="."),TRUE,FALSE)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IF(AND(AL1078&gt;=0,RIGHT(TEXT(AL1078,"0.#"),1)&lt;&gt;"."),TRUE,FALSE)</formula>
    </cfRule>
    <cfRule type="expression" dxfId="1206" priority="2002">
      <formula>IF(AND(AL1078&gt;=0,RIGHT(TEXT(AL1078,"0.#"),1)="."),TRUE,FALSE)</formula>
    </cfRule>
    <cfRule type="expression" dxfId="1205" priority="2003">
      <formula>IF(AND(AL1078&lt;0,RIGHT(TEXT(AL1078,"0.#"),1)&lt;&gt;"."),TRUE,FALSE)</formula>
    </cfRule>
    <cfRule type="expression" dxfId="1204" priority="2004">
      <formula>IF(AND(AL1078&lt;0,RIGHT(TEXT(AL1078,"0.#"),1)="."),TRUE,FALSE)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IF(AND(AL1076&gt;=0,RIGHT(TEXT(AL1076,"0.#"),1)&lt;&gt;"."),TRUE,FALSE)</formula>
    </cfRule>
    <cfRule type="expression" dxfId="1200" priority="1996">
      <formula>IF(AND(AL1076&gt;=0,RIGHT(TEXT(AL1076,"0.#"),1)="."),TRUE,FALSE)</formula>
    </cfRule>
    <cfRule type="expression" dxfId="1199" priority="1997">
      <formula>IF(AND(AL1076&lt;0,RIGHT(TEXT(AL1076,"0.#"),1)&lt;&gt;"."),TRUE,FALSE)</formula>
    </cfRule>
    <cfRule type="expression" dxfId="1198" priority="1998">
      <formula>IF(AND(AL1076&lt;0,RIGHT(TEXT(AL1076,"0.#"),1)="."),TRUE,FALSE)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Width="1" fitToHeight="0" orientation="portrait" usePrinterDefaults="1" r:id="rId1"/>
  <headerFooter differentFirst="1" alignWithMargins="0"/>
  <rowBreaks count="3" manualBreakCount="3">
    <brk id="129"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8" sqref="K8"/>
    </sheetView>
  </sheetViews>
  <sheetFormatPr defaultColWidth="9" defaultRowHeight="13.5"/>
  <cols>
    <col min="1" max="1" width="21.625" customWidth="1"/>
    <col min="2" max="2" width="8.625" customWidth="1"/>
    <col min="3" max="3" width="17" style="871" hidden="1" customWidth="1"/>
    <col min="4" max="4" width="4" style="871" hidden="1" customWidth="1"/>
    <col min="5" max="5" width="4" style="871" customWidth="1"/>
    <col min="6" max="6" width="32.5" customWidth="1"/>
    <col min="7" max="7" width="10.125" style="1" customWidth="1"/>
    <col min="8" max="8" width="17" style="871" hidden="1" customWidth="1"/>
    <col min="9" max="9" width="4" style="871" hidden="1" customWidth="1"/>
    <col min="10" max="10" width="4" style="871" customWidth="1"/>
    <col min="11" max="11" width="15.375" customWidth="1"/>
    <col min="12" max="12" width="8.625" customWidth="1"/>
    <col min="13" max="13" width="12" style="871" hidden="1" customWidth="1"/>
    <col min="14" max="14" width="4" style="871" hidden="1" customWidth="1"/>
    <col min="15" max="15" width="3.625" customWidth="1"/>
    <col min="16" max="16" width="8.375" customWidth="1"/>
    <col min="17" max="17" width="8.625" style="1" customWidth="1"/>
    <col min="18" max="18" width="9.5" style="871" hidden="1" customWidth="1"/>
    <col min="19" max="19" width="4" style="871" hidden="1" customWidth="1"/>
    <col min="20" max="20" width="8.625" customWidth="1"/>
    <col min="21" max="21" width="9" style="872"/>
    <col min="22" max="22" width="3.375" style="872" customWidth="1"/>
    <col min="23" max="23" width="12.5" style="872" bestFit="1" customWidth="1"/>
    <col min="24" max="24" width="3.625" style="872" customWidth="1"/>
    <col min="25" max="25" width="12.5" style="873" bestFit="1" customWidth="1"/>
    <col min="26" max="26" width="12.125" style="872" customWidth="1"/>
    <col min="27" max="27" width="11.375" style="873" bestFit="1" customWidth="1"/>
    <col min="28" max="28" width="12.125" style="873" customWidth="1"/>
    <col min="29" max="29" width="24.125" style="873" bestFit="1" customWidth="1"/>
    <col min="30" max="30" width="3.625" style="873" customWidth="1"/>
    <col min="31" max="31" width="33.625" style="873" bestFit="1" customWidth="1"/>
    <col min="32" max="32" width="3" style="872" customWidth="1"/>
    <col min="33" max="33" width="30.625" style="872" customWidth="1"/>
    <col min="34" max="34" width="9" style="872"/>
    <col min="35" max="35" width="14.625" style="872" customWidth="1"/>
    <col min="36" max="41" width="9" style="872"/>
    <col min="42" max="42" width="13" style="872" customWidth="1"/>
    <col min="43" max="16384" width="9" style="872"/>
  </cols>
  <sheetData>
    <row r="1" spans="1:42">
      <c r="A1" s="874" t="s">
        <v>153</v>
      </c>
      <c r="B1" s="874" t="s">
        <v>138</v>
      </c>
      <c r="F1" s="881" t="s">
        <v>26</v>
      </c>
      <c r="G1" s="881" t="s">
        <v>138</v>
      </c>
      <c r="K1" s="886" t="s">
        <v>178</v>
      </c>
      <c r="L1" s="874" t="s">
        <v>138</v>
      </c>
      <c r="O1" s="871"/>
      <c r="P1" s="881" t="s">
        <v>16</v>
      </c>
      <c r="Q1" s="881" t="s">
        <v>138</v>
      </c>
      <c r="T1" s="871"/>
      <c r="U1" s="887" t="s">
        <v>281</v>
      </c>
      <c r="W1" s="887" t="s">
        <v>280</v>
      </c>
      <c r="Y1" s="887" t="s">
        <v>33</v>
      </c>
      <c r="Z1" s="887" t="s">
        <v>523</v>
      </c>
      <c r="AA1" s="887" t="s">
        <v>151</v>
      </c>
      <c r="AB1" s="887" t="s">
        <v>524</v>
      </c>
      <c r="AC1" s="887" t="s">
        <v>74</v>
      </c>
      <c r="AD1" s="872"/>
      <c r="AE1" s="887" t="s">
        <v>113</v>
      </c>
      <c r="AF1" s="894"/>
      <c r="AG1" s="895" t="s">
        <v>319</v>
      </c>
      <c r="AI1" s="895" t="s">
        <v>332</v>
      </c>
      <c r="AK1" s="895" t="s">
        <v>342</v>
      </c>
      <c r="AM1" s="898"/>
      <c r="AN1" s="898"/>
      <c r="AP1" s="872" t="s">
        <v>412</v>
      </c>
    </row>
    <row r="2" spans="1:42" ht="13.5" customHeight="1">
      <c r="A2" s="875" t="s">
        <v>154</v>
      </c>
      <c r="B2" s="878"/>
      <c r="C2" s="871" t="str">
        <f t="shared" ref="C2:C24" si="0">IF(B2="","",A2)</f>
        <v/>
      </c>
      <c r="D2" s="871" t="str">
        <f>IF(C2="","",IF(D1&lt;&gt;"",CONCATENATE(D1,"、",C2),C2))</f>
        <v/>
      </c>
      <c r="F2" s="882" t="s">
        <v>136</v>
      </c>
      <c r="G2" s="884" t="s">
        <v>634</v>
      </c>
      <c r="H2" s="871" t="str">
        <f t="shared" ref="H2:H37" si="1">IF(G2="","",F2)</f>
        <v>一般会計</v>
      </c>
      <c r="I2" s="871" t="str">
        <f>IF(H2="","",IF(I1&lt;&gt;"",CONCATENATE(I1,"、",H2),H2))</f>
        <v>一般会計</v>
      </c>
      <c r="K2" s="875" t="s">
        <v>179</v>
      </c>
      <c r="L2" s="878"/>
      <c r="M2" s="871" t="str">
        <f t="shared" ref="M2:M11" si="2">IF(L2="","",K2)</f>
        <v/>
      </c>
      <c r="N2" s="871" t="str">
        <f>IF(M2="","",IF(N1&lt;&gt;"",CONCATENATE(N1,"、",M2),M2))</f>
        <v/>
      </c>
      <c r="O2" s="871"/>
      <c r="P2" s="882" t="s">
        <v>140</v>
      </c>
      <c r="Q2" s="884"/>
      <c r="R2" s="871" t="str">
        <f t="shared" ref="R2:R8" si="3">IF(Q2="","",P2)</f>
        <v/>
      </c>
      <c r="S2" s="871" t="str">
        <f>IF(R2="","",IF(S1&lt;&gt;"",CONCATENATE(S1,"、",R2),R2))</f>
        <v/>
      </c>
      <c r="T2" s="871"/>
      <c r="U2" s="888">
        <v>20</v>
      </c>
      <c r="W2" s="889" t="s">
        <v>194</v>
      </c>
      <c r="Y2" s="889" t="s">
        <v>132</v>
      </c>
      <c r="Z2" s="889" t="s">
        <v>132</v>
      </c>
      <c r="AA2" s="890" t="s">
        <v>367</v>
      </c>
      <c r="AB2" s="890" t="s">
        <v>591</v>
      </c>
      <c r="AC2" s="893" t="s">
        <v>237</v>
      </c>
      <c r="AD2" s="872"/>
      <c r="AE2" s="889" t="s">
        <v>167</v>
      </c>
      <c r="AF2" s="894"/>
      <c r="AG2" s="896" t="s">
        <v>22</v>
      </c>
      <c r="AI2" s="895" t="s">
        <v>442</v>
      </c>
      <c r="AK2" s="895" t="s">
        <v>343</v>
      </c>
      <c r="AM2" s="898"/>
      <c r="AN2" s="898"/>
      <c r="AP2" s="896" t="s">
        <v>22</v>
      </c>
    </row>
    <row r="3" spans="1:42" ht="13.5" customHeight="1">
      <c r="A3" s="875" t="s">
        <v>156</v>
      </c>
      <c r="B3" s="878"/>
      <c r="C3" s="871" t="str">
        <f t="shared" si="0"/>
        <v/>
      </c>
      <c r="D3" s="871" t="str">
        <f t="shared" ref="D3:D24" si="4">IF(C3="",D2,IF(D2&lt;&gt;"",CONCATENATE(D2,"、",C3),C3))</f>
        <v/>
      </c>
      <c r="F3" s="883" t="s">
        <v>196</v>
      </c>
      <c r="G3" s="884"/>
      <c r="H3" s="871" t="str">
        <f t="shared" si="1"/>
        <v/>
      </c>
      <c r="I3" s="871" t="str">
        <f t="shared" ref="I3:I37" si="5">IF(H3="",I2,IF(I2&lt;&gt;"",CONCATENATE(I2,"、",H3),H3))</f>
        <v>一般会計</v>
      </c>
      <c r="K3" s="875" t="s">
        <v>182</v>
      </c>
      <c r="L3" s="878"/>
      <c r="M3" s="871" t="str">
        <f t="shared" si="2"/>
        <v/>
      </c>
      <c r="N3" s="871" t="str">
        <f t="shared" ref="N3:N11" si="6">IF(M3="",N2,IF(N2&lt;&gt;"",CONCATENATE(N2,"、",M3),M3))</f>
        <v/>
      </c>
      <c r="O3" s="871"/>
      <c r="P3" s="882" t="s">
        <v>142</v>
      </c>
      <c r="Q3" s="884" t="s">
        <v>634</v>
      </c>
      <c r="R3" s="871" t="str">
        <f t="shared" si="3"/>
        <v>委託・請負</v>
      </c>
      <c r="S3" s="871" t="str">
        <f t="shared" ref="S3:S8" si="7">IF(R3="",S2,IF(S2&lt;&gt;"",CONCATENATE(S2,"、",R3),R3))</f>
        <v>委託・請負</v>
      </c>
      <c r="T3" s="871"/>
      <c r="U3" s="889" t="s">
        <v>610</v>
      </c>
      <c r="W3" s="889" t="s">
        <v>251</v>
      </c>
      <c r="Y3" s="889" t="s">
        <v>134</v>
      </c>
      <c r="Z3" s="889" t="s">
        <v>526</v>
      </c>
      <c r="AA3" s="890" t="s">
        <v>508</v>
      </c>
      <c r="AB3" s="890" t="s">
        <v>577</v>
      </c>
      <c r="AC3" s="893" t="s">
        <v>223</v>
      </c>
      <c r="AD3" s="872"/>
      <c r="AE3" s="889" t="s">
        <v>283</v>
      </c>
      <c r="AF3" s="894"/>
      <c r="AG3" s="896" t="s">
        <v>370</v>
      </c>
      <c r="AI3" s="895" t="s">
        <v>131</v>
      </c>
      <c r="AK3" s="895" t="str">
        <f t="shared" ref="AK3:AK27" si="8">CHAR(CODE(AK2)+1)</f>
        <v>B</v>
      </c>
      <c r="AM3" s="898"/>
      <c r="AN3" s="898"/>
      <c r="AP3" s="896" t="s">
        <v>370</v>
      </c>
    </row>
    <row r="4" spans="1:42" ht="13.5" customHeight="1">
      <c r="A4" s="875" t="s">
        <v>158</v>
      </c>
      <c r="B4" s="878"/>
      <c r="C4" s="871" t="str">
        <f t="shared" si="0"/>
        <v/>
      </c>
      <c r="D4" s="871" t="str">
        <f t="shared" si="4"/>
        <v/>
      </c>
      <c r="F4" s="883" t="s">
        <v>199</v>
      </c>
      <c r="G4" s="884"/>
      <c r="H4" s="871" t="str">
        <f t="shared" si="1"/>
        <v/>
      </c>
      <c r="I4" s="871" t="str">
        <f t="shared" si="5"/>
        <v>一般会計</v>
      </c>
      <c r="K4" s="875" t="s">
        <v>87</v>
      </c>
      <c r="L4" s="878"/>
      <c r="M4" s="871" t="str">
        <f t="shared" si="2"/>
        <v/>
      </c>
      <c r="N4" s="871" t="str">
        <f t="shared" si="6"/>
        <v/>
      </c>
      <c r="O4" s="871"/>
      <c r="P4" s="882" t="s">
        <v>144</v>
      </c>
      <c r="Q4" s="884"/>
      <c r="R4" s="871" t="str">
        <f t="shared" si="3"/>
        <v/>
      </c>
      <c r="S4" s="871" t="str">
        <f t="shared" si="7"/>
        <v>委託・請負</v>
      </c>
      <c r="T4" s="871"/>
      <c r="U4" s="889" t="s">
        <v>159</v>
      </c>
      <c r="W4" s="889" t="s">
        <v>253</v>
      </c>
      <c r="Y4" s="889" t="s">
        <v>10</v>
      </c>
      <c r="Z4" s="889" t="s">
        <v>527</v>
      </c>
      <c r="AA4" s="890" t="s">
        <v>125</v>
      </c>
      <c r="AB4" s="890" t="s">
        <v>592</v>
      </c>
      <c r="AC4" s="890" t="s">
        <v>201</v>
      </c>
      <c r="AD4" s="872"/>
      <c r="AE4" s="889" t="s">
        <v>242</v>
      </c>
      <c r="AF4" s="894"/>
      <c r="AG4" s="896" t="s">
        <v>210</v>
      </c>
      <c r="AI4" s="895" t="s">
        <v>334</v>
      </c>
      <c r="AK4" s="895" t="str">
        <f t="shared" si="8"/>
        <v>C</v>
      </c>
      <c r="AM4" s="898"/>
      <c r="AN4" s="898"/>
      <c r="AP4" s="896" t="s">
        <v>210</v>
      </c>
    </row>
    <row r="5" spans="1:42" ht="13.5" customHeight="1">
      <c r="A5" s="875" t="s">
        <v>161</v>
      </c>
      <c r="B5" s="878"/>
      <c r="C5" s="871" t="str">
        <f t="shared" si="0"/>
        <v/>
      </c>
      <c r="D5" s="871" t="str">
        <f t="shared" si="4"/>
        <v/>
      </c>
      <c r="F5" s="883" t="s">
        <v>65</v>
      </c>
      <c r="G5" s="884"/>
      <c r="H5" s="871" t="str">
        <f t="shared" si="1"/>
        <v/>
      </c>
      <c r="I5" s="871" t="str">
        <f t="shared" si="5"/>
        <v>一般会計</v>
      </c>
      <c r="K5" s="875" t="s">
        <v>186</v>
      </c>
      <c r="L5" s="878"/>
      <c r="M5" s="871" t="str">
        <f t="shared" si="2"/>
        <v/>
      </c>
      <c r="N5" s="871" t="str">
        <f t="shared" si="6"/>
        <v/>
      </c>
      <c r="O5" s="871"/>
      <c r="P5" s="882" t="s">
        <v>145</v>
      </c>
      <c r="Q5" s="884"/>
      <c r="R5" s="871" t="str">
        <f t="shared" si="3"/>
        <v/>
      </c>
      <c r="S5" s="871" t="str">
        <f t="shared" si="7"/>
        <v>委託・請負</v>
      </c>
      <c r="T5" s="871"/>
      <c r="W5" s="889" t="s">
        <v>626</v>
      </c>
      <c r="Y5" s="889" t="s">
        <v>346</v>
      </c>
      <c r="Z5" s="889" t="s">
        <v>66</v>
      </c>
      <c r="AA5" s="890" t="s">
        <v>266</v>
      </c>
      <c r="AB5" s="890" t="s">
        <v>593</v>
      </c>
      <c r="AC5" s="890" t="s">
        <v>38</v>
      </c>
      <c r="AD5" s="892"/>
      <c r="AE5" s="889" t="s">
        <v>419</v>
      </c>
      <c r="AF5" s="894"/>
      <c r="AG5" s="896" t="s">
        <v>352</v>
      </c>
      <c r="AI5" s="895" t="s">
        <v>386</v>
      </c>
      <c r="AK5" s="895" t="str">
        <f t="shared" si="8"/>
        <v>D</v>
      </c>
      <c r="AP5" s="896" t="s">
        <v>352</v>
      </c>
    </row>
    <row r="6" spans="1:42" ht="13.5" customHeight="1">
      <c r="A6" s="875" t="s">
        <v>162</v>
      </c>
      <c r="B6" s="878"/>
      <c r="C6" s="871" t="str">
        <f t="shared" si="0"/>
        <v/>
      </c>
      <c r="D6" s="871" t="str">
        <f t="shared" si="4"/>
        <v/>
      </c>
      <c r="F6" s="883" t="s">
        <v>200</v>
      </c>
      <c r="G6" s="884"/>
      <c r="H6" s="871" t="str">
        <f t="shared" si="1"/>
        <v/>
      </c>
      <c r="I6" s="871" t="str">
        <f t="shared" si="5"/>
        <v>一般会計</v>
      </c>
      <c r="K6" s="875" t="s">
        <v>189</v>
      </c>
      <c r="L6" s="878"/>
      <c r="M6" s="871" t="str">
        <f t="shared" si="2"/>
        <v/>
      </c>
      <c r="N6" s="871" t="str">
        <f t="shared" si="6"/>
        <v/>
      </c>
      <c r="O6" s="871"/>
      <c r="P6" s="882" t="s">
        <v>146</v>
      </c>
      <c r="Q6" s="884"/>
      <c r="R6" s="871" t="str">
        <f t="shared" si="3"/>
        <v/>
      </c>
      <c r="S6" s="871" t="str">
        <f t="shared" si="7"/>
        <v>委託・請負</v>
      </c>
      <c r="T6" s="871"/>
      <c r="U6" s="889" t="s">
        <v>431</v>
      </c>
      <c r="W6" s="889" t="s">
        <v>254</v>
      </c>
      <c r="Y6" s="889" t="s">
        <v>446</v>
      </c>
      <c r="Z6" s="889" t="s">
        <v>445</v>
      </c>
      <c r="AA6" s="890" t="s">
        <v>313</v>
      </c>
      <c r="AB6" s="890" t="s">
        <v>594</v>
      </c>
      <c r="AC6" s="890" t="s">
        <v>238</v>
      </c>
      <c r="AD6" s="892"/>
      <c r="AE6" s="889" t="s">
        <v>428</v>
      </c>
      <c r="AF6" s="894"/>
      <c r="AG6" s="896" t="s">
        <v>426</v>
      </c>
      <c r="AI6" s="895" t="s">
        <v>444</v>
      </c>
      <c r="AK6" s="895" t="str">
        <f t="shared" si="8"/>
        <v>E</v>
      </c>
      <c r="AP6" s="896" t="s">
        <v>426</v>
      </c>
    </row>
    <row r="7" spans="1:42" ht="13.5" customHeight="1">
      <c r="A7" s="875" t="s">
        <v>122</v>
      </c>
      <c r="B7" s="878"/>
      <c r="C7" s="871" t="str">
        <f t="shared" si="0"/>
        <v/>
      </c>
      <c r="D7" s="871" t="str">
        <f t="shared" si="4"/>
        <v/>
      </c>
      <c r="F7" s="883" t="s">
        <v>46</v>
      </c>
      <c r="G7" s="884"/>
      <c r="H7" s="871" t="str">
        <f t="shared" si="1"/>
        <v/>
      </c>
      <c r="I7" s="871" t="str">
        <f t="shared" si="5"/>
        <v>一般会計</v>
      </c>
      <c r="K7" s="875" t="s">
        <v>149</v>
      </c>
      <c r="L7" s="878"/>
      <c r="M7" s="871" t="str">
        <f t="shared" si="2"/>
        <v/>
      </c>
      <c r="N7" s="871" t="str">
        <f t="shared" si="6"/>
        <v/>
      </c>
      <c r="O7" s="871"/>
      <c r="P7" s="882" t="s">
        <v>147</v>
      </c>
      <c r="Q7" s="884"/>
      <c r="R7" s="871" t="str">
        <f t="shared" si="3"/>
        <v/>
      </c>
      <c r="S7" s="871" t="str">
        <f t="shared" si="7"/>
        <v>委託・請負</v>
      </c>
      <c r="T7" s="871"/>
      <c r="U7" s="889"/>
      <c r="W7" s="889" t="s">
        <v>255</v>
      </c>
      <c r="Y7" s="889" t="s">
        <v>425</v>
      </c>
      <c r="Z7" s="889" t="s">
        <v>353</v>
      </c>
      <c r="AA7" s="890" t="s">
        <v>375</v>
      </c>
      <c r="AB7" s="890" t="s">
        <v>595</v>
      </c>
      <c r="AC7" s="892"/>
      <c r="AD7" s="892"/>
      <c r="AE7" s="889" t="s">
        <v>238</v>
      </c>
      <c r="AF7" s="894"/>
      <c r="AG7" s="896" t="s">
        <v>403</v>
      </c>
      <c r="AH7" s="899"/>
      <c r="AI7" s="896" t="s">
        <v>295</v>
      </c>
      <c r="AK7" s="895" t="str">
        <f t="shared" si="8"/>
        <v>F</v>
      </c>
      <c r="AP7" s="896" t="s">
        <v>403</v>
      </c>
    </row>
    <row r="8" spans="1:42" ht="13.5" customHeight="1">
      <c r="A8" s="875" t="s">
        <v>71</v>
      </c>
      <c r="B8" s="878"/>
      <c r="C8" s="871" t="str">
        <f t="shared" si="0"/>
        <v/>
      </c>
      <c r="D8" s="871" t="str">
        <f t="shared" si="4"/>
        <v/>
      </c>
      <c r="F8" s="883" t="s">
        <v>202</v>
      </c>
      <c r="G8" s="884"/>
      <c r="H8" s="871" t="str">
        <f t="shared" si="1"/>
        <v/>
      </c>
      <c r="I8" s="871" t="str">
        <f t="shared" si="5"/>
        <v>一般会計</v>
      </c>
      <c r="K8" s="875" t="s">
        <v>191</v>
      </c>
      <c r="L8" s="878"/>
      <c r="M8" s="871" t="str">
        <f t="shared" si="2"/>
        <v/>
      </c>
      <c r="N8" s="871" t="str">
        <f t="shared" si="6"/>
        <v/>
      </c>
      <c r="O8" s="871"/>
      <c r="P8" s="882" t="s">
        <v>148</v>
      </c>
      <c r="Q8" s="884"/>
      <c r="R8" s="871" t="str">
        <f t="shared" si="3"/>
        <v/>
      </c>
      <c r="S8" s="871" t="str">
        <f t="shared" si="7"/>
        <v>委託・請負</v>
      </c>
      <c r="T8" s="871"/>
      <c r="U8" s="889" t="s">
        <v>443</v>
      </c>
      <c r="W8" s="889" t="s">
        <v>257</v>
      </c>
      <c r="Y8" s="889" t="s">
        <v>447</v>
      </c>
      <c r="Z8" s="889" t="s">
        <v>528</v>
      </c>
      <c r="AA8" s="890" t="s">
        <v>459</v>
      </c>
      <c r="AB8" s="890" t="s">
        <v>35</v>
      </c>
      <c r="AC8" s="892"/>
      <c r="AD8" s="892"/>
      <c r="AE8" s="892"/>
      <c r="AF8" s="894"/>
      <c r="AG8" s="896" t="s">
        <v>260</v>
      </c>
      <c r="AI8" s="895" t="s">
        <v>381</v>
      </c>
      <c r="AK8" s="895" t="str">
        <f t="shared" si="8"/>
        <v>G</v>
      </c>
      <c r="AP8" s="896" t="s">
        <v>260</v>
      </c>
    </row>
    <row r="9" spans="1:42" ht="13.5" customHeight="1">
      <c r="A9" s="875" t="s">
        <v>163</v>
      </c>
      <c r="B9" s="878"/>
      <c r="C9" s="871" t="str">
        <f t="shared" si="0"/>
        <v/>
      </c>
      <c r="D9" s="871" t="str">
        <f t="shared" si="4"/>
        <v/>
      </c>
      <c r="F9" s="883" t="s">
        <v>372</v>
      </c>
      <c r="G9" s="884"/>
      <c r="H9" s="871" t="str">
        <f t="shared" si="1"/>
        <v/>
      </c>
      <c r="I9" s="871" t="str">
        <f t="shared" si="5"/>
        <v>一般会計</v>
      </c>
      <c r="K9" s="875" t="s">
        <v>193</v>
      </c>
      <c r="L9" s="878"/>
      <c r="M9" s="871" t="str">
        <f t="shared" si="2"/>
        <v/>
      </c>
      <c r="N9" s="871" t="str">
        <f t="shared" si="6"/>
        <v/>
      </c>
      <c r="O9" s="871"/>
      <c r="P9" s="871"/>
      <c r="Q9" s="885"/>
      <c r="T9" s="871"/>
      <c r="U9" s="889" t="s">
        <v>184</v>
      </c>
      <c r="W9" s="889" t="s">
        <v>259</v>
      </c>
      <c r="Y9" s="889" t="s">
        <v>364</v>
      </c>
      <c r="Z9" s="889" t="s">
        <v>297</v>
      </c>
      <c r="AA9" s="890" t="s">
        <v>363</v>
      </c>
      <c r="AB9" s="890" t="s">
        <v>361</v>
      </c>
      <c r="AC9" s="892"/>
      <c r="AD9" s="892"/>
      <c r="AE9" s="892"/>
      <c r="AF9" s="894"/>
      <c r="AG9" s="896" t="s">
        <v>427</v>
      </c>
      <c r="AI9" s="897"/>
      <c r="AK9" s="895" t="str">
        <f t="shared" si="8"/>
        <v>H</v>
      </c>
      <c r="AP9" s="896" t="s">
        <v>427</v>
      </c>
    </row>
    <row r="10" spans="1:42" ht="13.5" customHeight="1">
      <c r="A10" s="875" t="s">
        <v>397</v>
      </c>
      <c r="B10" s="878"/>
      <c r="C10" s="871" t="str">
        <f t="shared" si="0"/>
        <v/>
      </c>
      <c r="D10" s="871" t="str">
        <f t="shared" si="4"/>
        <v/>
      </c>
      <c r="F10" s="883" t="s">
        <v>203</v>
      </c>
      <c r="G10" s="884"/>
      <c r="H10" s="871" t="str">
        <f t="shared" si="1"/>
        <v/>
      </c>
      <c r="I10" s="871" t="str">
        <f t="shared" si="5"/>
        <v>一般会計</v>
      </c>
      <c r="K10" s="875" t="s">
        <v>401</v>
      </c>
      <c r="L10" s="878"/>
      <c r="M10" s="871" t="str">
        <f t="shared" si="2"/>
        <v/>
      </c>
      <c r="N10" s="871" t="str">
        <f t="shared" si="6"/>
        <v/>
      </c>
      <c r="O10" s="871"/>
      <c r="P10" s="871" t="str">
        <f>S8</f>
        <v>委託・請負</v>
      </c>
      <c r="Q10" s="885"/>
      <c r="T10" s="871"/>
      <c r="W10" s="889" t="s">
        <v>261</v>
      </c>
      <c r="Y10" s="889" t="s">
        <v>448</v>
      </c>
      <c r="Z10" s="889" t="s">
        <v>227</v>
      </c>
      <c r="AA10" s="890" t="s">
        <v>509</v>
      </c>
      <c r="AB10" s="890" t="s">
        <v>101</v>
      </c>
      <c r="AC10" s="892"/>
      <c r="AD10" s="892"/>
      <c r="AE10" s="892"/>
      <c r="AF10" s="894"/>
      <c r="AG10" s="896" t="s">
        <v>416</v>
      </c>
      <c r="AK10" s="895" t="str">
        <f t="shared" si="8"/>
        <v>I</v>
      </c>
      <c r="AP10" s="895" t="s">
        <v>148</v>
      </c>
    </row>
    <row r="11" spans="1:42" ht="13.5" customHeight="1">
      <c r="A11" s="875" t="s">
        <v>164</v>
      </c>
      <c r="B11" s="878"/>
      <c r="C11" s="871" t="str">
        <f t="shared" si="0"/>
        <v/>
      </c>
      <c r="D11" s="871" t="str">
        <f t="shared" si="4"/>
        <v/>
      </c>
      <c r="F11" s="883" t="s">
        <v>204</v>
      </c>
      <c r="G11" s="884"/>
      <c r="H11" s="871" t="str">
        <f t="shared" si="1"/>
        <v/>
      </c>
      <c r="I11" s="871" t="str">
        <f t="shared" si="5"/>
        <v>一般会計</v>
      </c>
      <c r="K11" s="875" t="s">
        <v>195</v>
      </c>
      <c r="L11" s="878" t="s">
        <v>634</v>
      </c>
      <c r="M11" s="871" t="str">
        <f t="shared" si="2"/>
        <v>その他の事項経費</v>
      </c>
      <c r="N11" s="871" t="str">
        <f t="shared" si="6"/>
        <v>その他の事項経費</v>
      </c>
      <c r="O11" s="871"/>
      <c r="P11" s="871"/>
      <c r="Q11" s="885"/>
      <c r="T11" s="871"/>
      <c r="W11" s="889" t="s">
        <v>264</v>
      </c>
      <c r="Y11" s="889" t="s">
        <v>127</v>
      </c>
      <c r="Z11" s="889" t="s">
        <v>529</v>
      </c>
      <c r="AA11" s="890" t="s">
        <v>510</v>
      </c>
      <c r="AB11" s="890" t="s">
        <v>596</v>
      </c>
      <c r="AC11" s="892"/>
      <c r="AD11" s="892"/>
      <c r="AE11" s="892"/>
      <c r="AF11" s="894"/>
      <c r="AG11" s="895" t="s">
        <v>417</v>
      </c>
      <c r="AK11" s="895" t="str">
        <f t="shared" si="8"/>
        <v>J</v>
      </c>
    </row>
    <row r="12" spans="1:42" ht="13.5" customHeight="1">
      <c r="A12" s="875" t="s">
        <v>168</v>
      </c>
      <c r="B12" s="878"/>
      <c r="C12" s="871" t="str">
        <f t="shared" si="0"/>
        <v/>
      </c>
      <c r="D12" s="871" t="str">
        <f t="shared" si="4"/>
        <v/>
      </c>
      <c r="F12" s="883" t="s">
        <v>73</v>
      </c>
      <c r="G12" s="884"/>
      <c r="H12" s="871" t="str">
        <f t="shared" si="1"/>
        <v/>
      </c>
      <c r="I12" s="871" t="str">
        <f t="shared" si="5"/>
        <v>一般会計</v>
      </c>
      <c r="K12" s="871"/>
      <c r="L12" s="871"/>
      <c r="O12" s="871"/>
      <c r="P12" s="871"/>
      <c r="Q12" s="885"/>
      <c r="T12" s="871"/>
      <c r="U12" s="887" t="s">
        <v>611</v>
      </c>
      <c r="W12" s="889" t="s">
        <v>150</v>
      </c>
      <c r="Y12" s="889" t="s">
        <v>451</v>
      </c>
      <c r="Z12" s="889" t="s">
        <v>530</v>
      </c>
      <c r="AA12" s="890" t="s">
        <v>389</v>
      </c>
      <c r="AB12" s="890" t="s">
        <v>499</v>
      </c>
      <c r="AC12" s="892"/>
      <c r="AD12" s="892"/>
      <c r="AE12" s="892"/>
      <c r="AF12" s="894"/>
      <c r="AG12" s="895" t="s">
        <v>355</v>
      </c>
      <c r="AK12" s="895" t="str">
        <f t="shared" si="8"/>
        <v>K</v>
      </c>
    </row>
    <row r="13" spans="1:42" ht="13.5" customHeight="1">
      <c r="A13" s="875" t="s">
        <v>172</v>
      </c>
      <c r="B13" s="878"/>
      <c r="C13" s="871" t="str">
        <f t="shared" si="0"/>
        <v/>
      </c>
      <c r="D13" s="871" t="str">
        <f t="shared" si="4"/>
        <v/>
      </c>
      <c r="F13" s="883" t="s">
        <v>206</v>
      </c>
      <c r="G13" s="884"/>
      <c r="H13" s="871" t="str">
        <f t="shared" si="1"/>
        <v/>
      </c>
      <c r="I13" s="871" t="str">
        <f t="shared" si="5"/>
        <v>一般会計</v>
      </c>
      <c r="K13" s="871" t="str">
        <f>N11</f>
        <v>その他の事項経費</v>
      </c>
      <c r="L13" s="871"/>
      <c r="O13" s="871"/>
      <c r="P13" s="871"/>
      <c r="Q13" s="885"/>
      <c r="T13" s="871"/>
      <c r="U13" s="889" t="s">
        <v>194</v>
      </c>
      <c r="W13" s="889" t="s">
        <v>265</v>
      </c>
      <c r="Y13" s="889" t="s">
        <v>452</v>
      </c>
      <c r="Z13" s="889" t="s">
        <v>531</v>
      </c>
      <c r="AA13" s="890" t="s">
        <v>466</v>
      </c>
      <c r="AB13" s="890" t="s">
        <v>62</v>
      </c>
      <c r="AC13" s="892"/>
      <c r="AD13" s="892"/>
      <c r="AE13" s="892"/>
      <c r="AF13" s="894"/>
      <c r="AG13" s="895" t="s">
        <v>148</v>
      </c>
      <c r="AK13" s="895" t="str">
        <f t="shared" si="8"/>
        <v>L</v>
      </c>
    </row>
    <row r="14" spans="1:42" ht="13.5" customHeight="1">
      <c r="A14" s="875" t="s">
        <v>8</v>
      </c>
      <c r="B14" s="878"/>
      <c r="C14" s="871" t="str">
        <f t="shared" si="0"/>
        <v/>
      </c>
      <c r="D14" s="871" t="str">
        <f t="shared" si="4"/>
        <v/>
      </c>
      <c r="F14" s="883" t="s">
        <v>208</v>
      </c>
      <c r="G14" s="884"/>
      <c r="H14" s="871" t="str">
        <f t="shared" si="1"/>
        <v/>
      </c>
      <c r="I14" s="871" t="str">
        <f t="shared" si="5"/>
        <v>一般会計</v>
      </c>
      <c r="K14" s="871"/>
      <c r="L14" s="871"/>
      <c r="O14" s="871"/>
      <c r="P14" s="871"/>
      <c r="Q14" s="885"/>
      <c r="T14" s="871"/>
      <c r="U14" s="889" t="s">
        <v>567</v>
      </c>
      <c r="W14" s="889" t="s">
        <v>267</v>
      </c>
      <c r="Y14" s="889" t="s">
        <v>453</v>
      </c>
      <c r="Z14" s="889" t="s">
        <v>532</v>
      </c>
      <c r="AA14" s="890" t="s">
        <v>506</v>
      </c>
      <c r="AB14" s="890" t="s">
        <v>597</v>
      </c>
      <c r="AC14" s="892"/>
      <c r="AD14" s="892"/>
      <c r="AE14" s="892"/>
      <c r="AF14" s="894"/>
      <c r="AG14" s="897"/>
      <c r="AK14" s="895" t="str">
        <f t="shared" si="8"/>
        <v>M</v>
      </c>
    </row>
    <row r="15" spans="1:42" ht="13.5" customHeight="1">
      <c r="A15" s="875" t="s">
        <v>174</v>
      </c>
      <c r="B15" s="878"/>
      <c r="C15" s="871" t="str">
        <f t="shared" si="0"/>
        <v/>
      </c>
      <c r="D15" s="871" t="str">
        <f t="shared" si="4"/>
        <v/>
      </c>
      <c r="F15" s="883" t="s">
        <v>209</v>
      </c>
      <c r="G15" s="884"/>
      <c r="H15" s="871" t="str">
        <f t="shared" si="1"/>
        <v/>
      </c>
      <c r="I15" s="871" t="str">
        <f t="shared" si="5"/>
        <v>一般会計</v>
      </c>
      <c r="K15" s="871"/>
      <c r="L15" s="871"/>
      <c r="O15" s="871"/>
      <c r="P15" s="871"/>
      <c r="Q15" s="885"/>
      <c r="T15" s="871"/>
      <c r="U15" s="889" t="s">
        <v>301</v>
      </c>
      <c r="W15" s="889" t="s">
        <v>269</v>
      </c>
      <c r="Y15" s="889" t="s">
        <v>212</v>
      </c>
      <c r="Z15" s="889" t="s">
        <v>533</v>
      </c>
      <c r="AA15" s="890" t="s">
        <v>512</v>
      </c>
      <c r="AB15" s="890" t="s">
        <v>598</v>
      </c>
      <c r="AC15" s="892"/>
      <c r="AD15" s="892"/>
      <c r="AE15" s="892"/>
      <c r="AF15" s="894"/>
      <c r="AG15" s="898"/>
      <c r="AK15" s="895" t="str">
        <f t="shared" si="8"/>
        <v>N</v>
      </c>
    </row>
    <row r="16" spans="1:42" ht="13.5" customHeight="1">
      <c r="A16" s="875" t="s">
        <v>176</v>
      </c>
      <c r="B16" s="878"/>
      <c r="C16" s="871" t="str">
        <f t="shared" si="0"/>
        <v/>
      </c>
      <c r="D16" s="871" t="str">
        <f t="shared" si="4"/>
        <v/>
      </c>
      <c r="F16" s="883" t="s">
        <v>213</v>
      </c>
      <c r="G16" s="884"/>
      <c r="H16" s="871" t="str">
        <f t="shared" si="1"/>
        <v/>
      </c>
      <c r="I16" s="871" t="str">
        <f t="shared" si="5"/>
        <v>一般会計</v>
      </c>
      <c r="K16" s="871"/>
      <c r="L16" s="871"/>
      <c r="O16" s="871"/>
      <c r="P16" s="871"/>
      <c r="Q16" s="885"/>
      <c r="T16" s="871"/>
      <c r="U16" s="889" t="s">
        <v>612</v>
      </c>
      <c r="W16" s="889" t="s">
        <v>270</v>
      </c>
      <c r="Y16" s="889" t="s">
        <v>107</v>
      </c>
      <c r="Z16" s="889" t="s">
        <v>534</v>
      </c>
      <c r="AA16" s="890" t="s">
        <v>513</v>
      </c>
      <c r="AB16" s="890" t="s">
        <v>599</v>
      </c>
      <c r="AC16" s="892"/>
      <c r="AD16" s="892"/>
      <c r="AE16" s="892"/>
      <c r="AF16" s="894"/>
      <c r="AG16" s="898"/>
      <c r="AK16" s="895" t="str">
        <f t="shared" si="8"/>
        <v>O</v>
      </c>
    </row>
    <row r="17" spans="1:37" ht="13.5" customHeight="1">
      <c r="A17" s="875" t="s">
        <v>2</v>
      </c>
      <c r="B17" s="878"/>
      <c r="C17" s="871" t="str">
        <f t="shared" si="0"/>
        <v/>
      </c>
      <c r="D17" s="871" t="str">
        <f t="shared" si="4"/>
        <v/>
      </c>
      <c r="F17" s="883" t="s">
        <v>215</v>
      </c>
      <c r="G17" s="884"/>
      <c r="H17" s="871" t="str">
        <f t="shared" si="1"/>
        <v/>
      </c>
      <c r="I17" s="871" t="str">
        <f t="shared" si="5"/>
        <v>一般会計</v>
      </c>
      <c r="K17" s="871"/>
      <c r="L17" s="871"/>
      <c r="O17" s="871"/>
      <c r="P17" s="871"/>
      <c r="Q17" s="885"/>
      <c r="T17" s="871"/>
      <c r="U17" s="889" t="s">
        <v>613</v>
      </c>
      <c r="W17" s="889" t="s">
        <v>272</v>
      </c>
      <c r="Y17" s="889" t="s">
        <v>454</v>
      </c>
      <c r="Z17" s="889" t="s">
        <v>535</v>
      </c>
      <c r="AA17" s="890" t="s">
        <v>293</v>
      </c>
      <c r="AB17" s="890" t="s">
        <v>359</v>
      </c>
      <c r="AC17" s="892"/>
      <c r="AD17" s="892"/>
      <c r="AE17" s="892"/>
      <c r="AF17" s="894"/>
      <c r="AG17" s="898"/>
      <c r="AK17" s="895" t="str">
        <f t="shared" si="8"/>
        <v>P</v>
      </c>
    </row>
    <row r="18" spans="1:37" ht="13.5" customHeight="1">
      <c r="A18" s="875" t="s">
        <v>177</v>
      </c>
      <c r="B18" s="878"/>
      <c r="C18" s="871" t="str">
        <f t="shared" si="0"/>
        <v/>
      </c>
      <c r="D18" s="871" t="str">
        <f t="shared" si="4"/>
        <v/>
      </c>
      <c r="F18" s="883" t="s">
        <v>217</v>
      </c>
      <c r="G18" s="884"/>
      <c r="H18" s="871" t="str">
        <f t="shared" si="1"/>
        <v/>
      </c>
      <c r="I18" s="871" t="str">
        <f t="shared" si="5"/>
        <v>一般会計</v>
      </c>
      <c r="K18" s="871"/>
      <c r="L18" s="871"/>
      <c r="O18" s="871"/>
      <c r="P18" s="871"/>
      <c r="Q18" s="885"/>
      <c r="T18" s="871"/>
      <c r="U18" s="889" t="s">
        <v>368</v>
      </c>
      <c r="W18" s="889" t="s">
        <v>31</v>
      </c>
      <c r="Y18" s="889" t="s">
        <v>436</v>
      </c>
      <c r="Z18" s="889" t="s">
        <v>536</v>
      </c>
      <c r="AA18" s="890" t="s">
        <v>214</v>
      </c>
      <c r="AB18" s="890" t="s">
        <v>423</v>
      </c>
      <c r="AC18" s="892"/>
      <c r="AD18" s="892"/>
      <c r="AE18" s="892"/>
      <c r="AF18" s="894"/>
      <c r="AK18" s="895" t="str">
        <f t="shared" si="8"/>
        <v>Q</v>
      </c>
    </row>
    <row r="19" spans="1:37" ht="13.5" customHeight="1">
      <c r="A19" s="875" t="s">
        <v>157</v>
      </c>
      <c r="B19" s="878"/>
      <c r="C19" s="871" t="str">
        <f t="shared" si="0"/>
        <v/>
      </c>
      <c r="D19" s="871" t="str">
        <f t="shared" si="4"/>
        <v/>
      </c>
      <c r="F19" s="883" t="s">
        <v>221</v>
      </c>
      <c r="G19" s="884"/>
      <c r="H19" s="871" t="str">
        <f t="shared" si="1"/>
        <v/>
      </c>
      <c r="I19" s="871" t="str">
        <f t="shared" si="5"/>
        <v>一般会計</v>
      </c>
      <c r="K19" s="871"/>
      <c r="L19" s="871"/>
      <c r="O19" s="871"/>
      <c r="P19" s="871"/>
      <c r="Q19" s="885"/>
      <c r="T19" s="871"/>
      <c r="U19" s="889" t="s">
        <v>614</v>
      </c>
      <c r="W19" s="889" t="s">
        <v>273</v>
      </c>
      <c r="Y19" s="889" t="s">
        <v>331</v>
      </c>
      <c r="Z19" s="889" t="s">
        <v>537</v>
      </c>
      <c r="AA19" s="890" t="s">
        <v>515</v>
      </c>
      <c r="AB19" s="890" t="s">
        <v>600</v>
      </c>
      <c r="AC19" s="892"/>
      <c r="AD19" s="892"/>
      <c r="AE19" s="892"/>
      <c r="AF19" s="894"/>
      <c r="AK19" s="895" t="str">
        <f t="shared" si="8"/>
        <v>R</v>
      </c>
    </row>
    <row r="20" spans="1:37" ht="13.5" customHeight="1">
      <c r="A20" s="875" t="s">
        <v>305</v>
      </c>
      <c r="B20" s="878"/>
      <c r="C20" s="871" t="str">
        <f t="shared" si="0"/>
        <v/>
      </c>
      <c r="D20" s="871" t="str">
        <f t="shared" si="4"/>
        <v/>
      </c>
      <c r="F20" s="883" t="s">
        <v>23</v>
      </c>
      <c r="G20" s="884"/>
      <c r="H20" s="871" t="str">
        <f t="shared" si="1"/>
        <v/>
      </c>
      <c r="I20" s="871" t="str">
        <f t="shared" si="5"/>
        <v>一般会計</v>
      </c>
      <c r="K20" s="871"/>
      <c r="L20" s="871"/>
      <c r="O20" s="871"/>
      <c r="P20" s="871"/>
      <c r="Q20" s="885"/>
      <c r="T20" s="871"/>
      <c r="U20" s="889" t="s">
        <v>615</v>
      </c>
      <c r="W20" s="889" t="s">
        <v>276</v>
      </c>
      <c r="Y20" s="889" t="s">
        <v>274</v>
      </c>
      <c r="Z20" s="889" t="s">
        <v>538</v>
      </c>
      <c r="AA20" s="890" t="s">
        <v>516</v>
      </c>
      <c r="AB20" s="890" t="s">
        <v>601</v>
      </c>
      <c r="AC20" s="892"/>
      <c r="AD20" s="892"/>
      <c r="AE20" s="892"/>
      <c r="AF20" s="894"/>
      <c r="AK20" s="895" t="str">
        <f t="shared" si="8"/>
        <v>S</v>
      </c>
    </row>
    <row r="21" spans="1:37" ht="13.5" customHeight="1">
      <c r="A21" s="875" t="s">
        <v>379</v>
      </c>
      <c r="B21" s="878"/>
      <c r="C21" s="871" t="str">
        <f t="shared" si="0"/>
        <v/>
      </c>
      <c r="D21" s="871" t="str">
        <f t="shared" si="4"/>
        <v/>
      </c>
      <c r="F21" s="883" t="s">
        <v>222</v>
      </c>
      <c r="G21" s="884"/>
      <c r="H21" s="871" t="str">
        <f t="shared" si="1"/>
        <v/>
      </c>
      <c r="I21" s="871" t="str">
        <f t="shared" si="5"/>
        <v>一般会計</v>
      </c>
      <c r="K21" s="871"/>
      <c r="L21" s="871"/>
      <c r="O21" s="871"/>
      <c r="P21" s="871"/>
      <c r="Q21" s="885"/>
      <c r="T21" s="871"/>
      <c r="U21" s="889" t="s">
        <v>616</v>
      </c>
      <c r="W21" s="889" t="s">
        <v>98</v>
      </c>
      <c r="Y21" s="889" t="s">
        <v>324</v>
      </c>
      <c r="Z21" s="889" t="s">
        <v>362</v>
      </c>
      <c r="AA21" s="890" t="s">
        <v>337</v>
      </c>
      <c r="AB21" s="890" t="s">
        <v>603</v>
      </c>
      <c r="AC21" s="892"/>
      <c r="AD21" s="892"/>
      <c r="AE21" s="892"/>
      <c r="AF21" s="894"/>
      <c r="AK21" s="895" t="str">
        <f t="shared" si="8"/>
        <v>T</v>
      </c>
    </row>
    <row r="22" spans="1:37" ht="13.5" customHeight="1">
      <c r="A22" s="875" t="s">
        <v>380</v>
      </c>
      <c r="B22" s="878"/>
      <c r="C22" s="871" t="str">
        <f t="shared" si="0"/>
        <v/>
      </c>
      <c r="D22" s="871" t="str">
        <f t="shared" si="4"/>
        <v/>
      </c>
      <c r="F22" s="883" t="s">
        <v>137</v>
      </c>
      <c r="G22" s="884"/>
      <c r="H22" s="871" t="str">
        <f t="shared" si="1"/>
        <v/>
      </c>
      <c r="I22" s="871" t="str">
        <f t="shared" si="5"/>
        <v>一般会計</v>
      </c>
      <c r="K22" s="871"/>
      <c r="L22" s="871"/>
      <c r="O22" s="871"/>
      <c r="P22" s="871"/>
      <c r="Q22" s="885"/>
      <c r="T22" s="871"/>
      <c r="U22" s="889" t="s">
        <v>617</v>
      </c>
      <c r="W22" s="889" t="s">
        <v>279</v>
      </c>
      <c r="Y22" s="889" t="s">
        <v>455</v>
      </c>
      <c r="Z22" s="889" t="s">
        <v>539</v>
      </c>
      <c r="AA22" s="890" t="s">
        <v>91</v>
      </c>
      <c r="AB22" s="890" t="s">
        <v>388</v>
      </c>
      <c r="AC22" s="892"/>
      <c r="AD22" s="892"/>
      <c r="AE22" s="892"/>
      <c r="AF22" s="894"/>
      <c r="AK22" s="895" t="str">
        <f t="shared" si="8"/>
        <v>U</v>
      </c>
    </row>
    <row r="23" spans="1:37" ht="13.5" customHeight="1">
      <c r="A23" s="875" t="s">
        <v>382</v>
      </c>
      <c r="B23" s="878"/>
      <c r="C23" s="871" t="str">
        <f t="shared" si="0"/>
        <v/>
      </c>
      <c r="D23" s="871" t="str">
        <f t="shared" si="4"/>
        <v/>
      </c>
      <c r="F23" s="883" t="s">
        <v>143</v>
      </c>
      <c r="G23" s="884"/>
      <c r="H23" s="871" t="str">
        <f t="shared" si="1"/>
        <v/>
      </c>
      <c r="I23" s="871" t="str">
        <f t="shared" si="5"/>
        <v>一般会計</v>
      </c>
      <c r="K23" s="871"/>
      <c r="L23" s="871"/>
      <c r="O23" s="871"/>
      <c r="P23" s="871"/>
      <c r="Q23" s="885"/>
      <c r="T23" s="871"/>
      <c r="U23" s="889" t="s">
        <v>578</v>
      </c>
      <c r="W23" s="889" t="s">
        <v>627</v>
      </c>
      <c r="Y23" s="889" t="s">
        <v>456</v>
      </c>
      <c r="Z23" s="889" t="s">
        <v>540</v>
      </c>
      <c r="AA23" s="890" t="s">
        <v>514</v>
      </c>
      <c r="AB23" s="890" t="s">
        <v>88</v>
      </c>
      <c r="AC23" s="892"/>
      <c r="AD23" s="892"/>
      <c r="AE23" s="892"/>
      <c r="AF23" s="894"/>
      <c r="AK23" s="895" t="str">
        <f t="shared" si="8"/>
        <v>V</v>
      </c>
    </row>
    <row r="24" spans="1:37" ht="13.5" customHeight="1">
      <c r="A24" s="875" t="s">
        <v>441</v>
      </c>
      <c r="B24" s="878"/>
      <c r="C24" s="871" t="str">
        <f t="shared" si="0"/>
        <v/>
      </c>
      <c r="D24" s="871" t="str">
        <f t="shared" si="4"/>
        <v/>
      </c>
      <c r="F24" s="883" t="s">
        <v>399</v>
      </c>
      <c r="G24" s="884"/>
      <c r="H24" s="871" t="str">
        <f t="shared" si="1"/>
        <v/>
      </c>
      <c r="I24" s="871" t="str">
        <f t="shared" si="5"/>
        <v>一般会計</v>
      </c>
      <c r="K24" s="871"/>
      <c r="L24" s="871"/>
      <c r="O24" s="871"/>
      <c r="P24" s="871"/>
      <c r="Q24" s="885"/>
      <c r="T24" s="871"/>
      <c r="U24" s="889" t="s">
        <v>618</v>
      </c>
      <c r="Y24" s="889" t="s">
        <v>457</v>
      </c>
      <c r="Z24" s="889" t="s">
        <v>341</v>
      </c>
      <c r="AA24" s="890" t="s">
        <v>517</v>
      </c>
      <c r="AB24" s="890" t="s">
        <v>605</v>
      </c>
      <c r="AC24" s="892"/>
      <c r="AD24" s="892"/>
      <c r="AE24" s="892"/>
      <c r="AF24" s="894"/>
      <c r="AK24" s="895" t="str">
        <f t="shared" si="8"/>
        <v>W</v>
      </c>
    </row>
    <row r="25" spans="1:37" ht="13.5" customHeight="1">
      <c r="A25" s="876"/>
      <c r="B25" s="879"/>
      <c r="F25" s="883" t="s">
        <v>224</v>
      </c>
      <c r="G25" s="884"/>
      <c r="H25" s="871" t="str">
        <f t="shared" si="1"/>
        <v/>
      </c>
      <c r="I25" s="871" t="str">
        <f t="shared" si="5"/>
        <v>一般会計</v>
      </c>
      <c r="K25" s="871"/>
      <c r="L25" s="871"/>
      <c r="O25" s="871"/>
      <c r="P25" s="871"/>
      <c r="Q25" s="885"/>
      <c r="T25" s="871"/>
      <c r="U25" s="889" t="s">
        <v>619</v>
      </c>
      <c r="Y25" s="889" t="s">
        <v>458</v>
      </c>
      <c r="Z25" s="889" t="s">
        <v>542</v>
      </c>
      <c r="AA25" s="890" t="s">
        <v>518</v>
      </c>
      <c r="AB25" s="890" t="s">
        <v>606</v>
      </c>
      <c r="AC25" s="892"/>
      <c r="AD25" s="892"/>
      <c r="AE25" s="892"/>
      <c r="AF25" s="894"/>
      <c r="AK25" s="895" t="str">
        <f t="shared" si="8"/>
        <v>X</v>
      </c>
    </row>
    <row r="26" spans="1:37" ht="13.5" customHeight="1">
      <c r="A26" s="877"/>
      <c r="B26" s="880"/>
      <c r="F26" s="883" t="s">
        <v>225</v>
      </c>
      <c r="G26" s="884"/>
      <c r="H26" s="871" t="str">
        <f t="shared" si="1"/>
        <v/>
      </c>
      <c r="I26" s="871" t="str">
        <f t="shared" si="5"/>
        <v>一般会計</v>
      </c>
      <c r="K26" s="871"/>
      <c r="L26" s="871"/>
      <c r="O26" s="871"/>
      <c r="P26" s="871"/>
      <c r="Q26" s="885"/>
      <c r="T26" s="871"/>
      <c r="U26" s="889" t="s">
        <v>620</v>
      </c>
      <c r="Y26" s="889" t="s">
        <v>460</v>
      </c>
      <c r="Z26" s="889" t="s">
        <v>72</v>
      </c>
      <c r="AA26" s="890" t="s">
        <v>519</v>
      </c>
      <c r="AB26" s="890" t="s">
        <v>570</v>
      </c>
      <c r="AC26" s="892"/>
      <c r="AD26" s="892"/>
      <c r="AE26" s="892"/>
      <c r="AF26" s="894"/>
      <c r="AK26" s="895" t="str">
        <f t="shared" si="8"/>
        <v>Y</v>
      </c>
    </row>
    <row r="27" spans="1:37" ht="13.5" customHeight="1">
      <c r="A27" s="871" t="str">
        <f>IF(D24="","-",D24)</f>
        <v>-</v>
      </c>
      <c r="B27" s="871"/>
      <c r="F27" s="883" t="s">
        <v>228</v>
      </c>
      <c r="G27" s="884"/>
      <c r="H27" s="871" t="str">
        <f t="shared" si="1"/>
        <v/>
      </c>
      <c r="I27" s="871" t="str">
        <f t="shared" si="5"/>
        <v>一般会計</v>
      </c>
      <c r="K27" s="871"/>
      <c r="L27" s="871"/>
      <c r="O27" s="871"/>
      <c r="P27" s="871"/>
      <c r="Q27" s="885"/>
      <c r="T27" s="871"/>
      <c r="U27" s="889" t="s">
        <v>205</v>
      </c>
      <c r="Y27" s="889" t="s">
        <v>461</v>
      </c>
      <c r="Z27" s="889" t="s">
        <v>12</v>
      </c>
      <c r="AA27" s="890" t="s">
        <v>284</v>
      </c>
      <c r="AB27" s="890" t="s">
        <v>607</v>
      </c>
      <c r="AC27" s="892"/>
      <c r="AD27" s="892"/>
      <c r="AE27" s="892"/>
      <c r="AF27" s="894"/>
      <c r="AK27" s="895" t="str">
        <f t="shared" si="8"/>
        <v>Z</v>
      </c>
    </row>
    <row r="28" spans="1:37" ht="13.5" customHeight="1">
      <c r="B28" s="871"/>
      <c r="F28" s="883" t="s">
        <v>229</v>
      </c>
      <c r="G28" s="884"/>
      <c r="H28" s="871" t="str">
        <f t="shared" si="1"/>
        <v/>
      </c>
      <c r="I28" s="871" t="str">
        <f t="shared" si="5"/>
        <v>一般会計</v>
      </c>
      <c r="K28" s="871"/>
      <c r="L28" s="871"/>
      <c r="O28" s="871"/>
      <c r="P28" s="871"/>
      <c r="Q28" s="885"/>
      <c r="T28" s="871"/>
      <c r="U28" s="889" t="s">
        <v>621</v>
      </c>
      <c r="Y28" s="889" t="s">
        <v>449</v>
      </c>
      <c r="Z28" s="889" t="s">
        <v>543</v>
      </c>
      <c r="AA28" s="890" t="s">
        <v>521</v>
      </c>
      <c r="AB28" s="890" t="s">
        <v>15</v>
      </c>
      <c r="AC28" s="892"/>
      <c r="AD28" s="892"/>
      <c r="AE28" s="892"/>
      <c r="AF28" s="894"/>
      <c r="AK28" s="895" t="s">
        <v>299</v>
      </c>
    </row>
    <row r="29" spans="1:37" ht="13.5" customHeight="1">
      <c r="A29" s="871"/>
      <c r="B29" s="871"/>
      <c r="F29" s="883" t="s">
        <v>218</v>
      </c>
      <c r="G29" s="884"/>
      <c r="H29" s="871" t="str">
        <f t="shared" si="1"/>
        <v/>
      </c>
      <c r="I29" s="871" t="str">
        <f t="shared" si="5"/>
        <v>一般会計</v>
      </c>
      <c r="K29" s="871"/>
      <c r="L29" s="871"/>
      <c r="O29" s="871"/>
      <c r="P29" s="871"/>
      <c r="Q29" s="885"/>
      <c r="T29" s="871"/>
      <c r="U29" s="889" t="s">
        <v>622</v>
      </c>
      <c r="Y29" s="889" t="s">
        <v>325</v>
      </c>
      <c r="Z29" s="889" t="s">
        <v>544</v>
      </c>
      <c r="AA29" s="890" t="s">
        <v>232</v>
      </c>
      <c r="AB29" s="890" t="s">
        <v>422</v>
      </c>
      <c r="AC29" s="892"/>
      <c r="AD29" s="892"/>
      <c r="AE29" s="892"/>
      <c r="AF29" s="894"/>
      <c r="AK29" s="895" t="str">
        <f t="shared" ref="AK29:AK49" si="9">CHAR(CODE(AK28)+1)</f>
        <v>b</v>
      </c>
    </row>
    <row r="30" spans="1:37" ht="13.5" customHeight="1">
      <c r="A30" s="871"/>
      <c r="B30" s="871"/>
      <c r="F30" s="883" t="s">
        <v>133</v>
      </c>
      <c r="G30" s="884"/>
      <c r="H30" s="871" t="str">
        <f t="shared" si="1"/>
        <v/>
      </c>
      <c r="I30" s="871" t="str">
        <f t="shared" si="5"/>
        <v>一般会計</v>
      </c>
      <c r="K30" s="871"/>
      <c r="L30" s="871"/>
      <c r="O30" s="871"/>
      <c r="P30" s="871"/>
      <c r="Q30" s="885"/>
      <c r="T30" s="871"/>
      <c r="U30" s="889" t="s">
        <v>623</v>
      </c>
      <c r="Y30" s="889" t="s">
        <v>392</v>
      </c>
      <c r="Z30" s="889" t="s">
        <v>123</v>
      </c>
      <c r="AA30" s="890" t="s">
        <v>344</v>
      </c>
      <c r="AB30" s="890" t="s">
        <v>608</v>
      </c>
      <c r="AC30" s="892"/>
      <c r="AD30" s="892"/>
      <c r="AE30" s="892"/>
      <c r="AF30" s="894"/>
      <c r="AK30" s="895" t="str">
        <f t="shared" si="9"/>
        <v>c</v>
      </c>
    </row>
    <row r="31" spans="1:37" ht="13.5" customHeight="1">
      <c r="A31" s="871"/>
      <c r="B31" s="871"/>
      <c r="F31" s="883" t="s">
        <v>190</v>
      </c>
      <c r="G31" s="884"/>
      <c r="H31" s="871" t="str">
        <f t="shared" si="1"/>
        <v/>
      </c>
      <c r="I31" s="871" t="str">
        <f t="shared" si="5"/>
        <v>一般会計</v>
      </c>
      <c r="K31" s="871"/>
      <c r="L31" s="871"/>
      <c r="O31" s="871"/>
      <c r="P31" s="871"/>
      <c r="Q31" s="885"/>
      <c r="T31" s="871"/>
      <c r="U31" s="889" t="s">
        <v>118</v>
      </c>
      <c r="Y31" s="889" t="s">
        <v>57</v>
      </c>
      <c r="Z31" s="889" t="s">
        <v>546</v>
      </c>
      <c r="AA31" s="890" t="s">
        <v>479</v>
      </c>
      <c r="AB31" s="890" t="s">
        <v>551</v>
      </c>
      <c r="AC31" s="892"/>
      <c r="AD31" s="892"/>
      <c r="AE31" s="892"/>
      <c r="AF31" s="894"/>
      <c r="AK31" s="895" t="str">
        <f t="shared" si="9"/>
        <v>d</v>
      </c>
    </row>
    <row r="32" spans="1:37" ht="13.5" customHeight="1">
      <c r="A32" s="871"/>
      <c r="B32" s="871"/>
      <c r="F32" s="883" t="s">
        <v>373</v>
      </c>
      <c r="G32" s="884"/>
      <c r="H32" s="871" t="str">
        <f t="shared" si="1"/>
        <v/>
      </c>
      <c r="I32" s="871" t="str">
        <f t="shared" si="5"/>
        <v>一般会計</v>
      </c>
      <c r="K32" s="871"/>
      <c r="L32" s="871"/>
      <c r="O32" s="871"/>
      <c r="P32" s="871"/>
      <c r="Q32" s="885"/>
      <c r="T32" s="871"/>
      <c r="U32" s="889" t="s">
        <v>32</v>
      </c>
      <c r="Y32" s="889" t="s">
        <v>296</v>
      </c>
      <c r="Z32" s="889" t="s">
        <v>547</v>
      </c>
      <c r="AA32" s="890" t="s">
        <v>28</v>
      </c>
      <c r="AB32" s="890" t="s">
        <v>28</v>
      </c>
      <c r="AC32" s="892"/>
      <c r="AD32" s="892"/>
      <c r="AE32" s="892"/>
      <c r="AF32" s="894"/>
      <c r="AK32" s="895" t="str">
        <f t="shared" si="9"/>
        <v>e</v>
      </c>
    </row>
    <row r="33" spans="1:37" ht="13.5" customHeight="1">
      <c r="A33" s="871"/>
      <c r="B33" s="871"/>
      <c r="F33" s="883" t="s">
        <v>358</v>
      </c>
      <c r="G33" s="884"/>
      <c r="H33" s="871" t="str">
        <f t="shared" si="1"/>
        <v/>
      </c>
      <c r="I33" s="871" t="str">
        <f t="shared" si="5"/>
        <v>一般会計</v>
      </c>
      <c r="K33" s="871"/>
      <c r="L33" s="871"/>
      <c r="O33" s="871"/>
      <c r="P33" s="871"/>
      <c r="Q33" s="885"/>
      <c r="T33" s="871"/>
      <c r="U33" s="889" t="s">
        <v>602</v>
      </c>
      <c r="Y33" s="889" t="s">
        <v>462</v>
      </c>
      <c r="Z33" s="889" t="s">
        <v>541</v>
      </c>
      <c r="AA33" s="891"/>
      <c r="AB33" s="892"/>
      <c r="AC33" s="892"/>
      <c r="AD33" s="892"/>
      <c r="AE33" s="892"/>
      <c r="AF33" s="894"/>
      <c r="AK33" s="895" t="str">
        <f t="shared" si="9"/>
        <v>f</v>
      </c>
    </row>
    <row r="34" spans="1:37" ht="13.5" customHeight="1">
      <c r="A34" s="871"/>
      <c r="B34" s="871"/>
      <c r="F34" s="883" t="s">
        <v>374</v>
      </c>
      <c r="G34" s="884"/>
      <c r="H34" s="871" t="str">
        <f t="shared" si="1"/>
        <v/>
      </c>
      <c r="I34" s="871" t="str">
        <f t="shared" si="5"/>
        <v>一般会計</v>
      </c>
      <c r="K34" s="871"/>
      <c r="L34" s="871"/>
      <c r="O34" s="871"/>
      <c r="P34" s="871"/>
      <c r="Q34" s="885"/>
      <c r="T34" s="871"/>
      <c r="U34" s="889" t="s">
        <v>624</v>
      </c>
      <c r="Y34" s="889" t="s">
        <v>356</v>
      </c>
      <c r="Z34" s="889" t="s">
        <v>181</v>
      </c>
      <c r="AB34" s="892"/>
      <c r="AC34" s="892"/>
      <c r="AD34" s="892"/>
      <c r="AE34" s="892"/>
      <c r="AF34" s="894"/>
      <c r="AK34" s="895" t="str">
        <f t="shared" si="9"/>
        <v>g</v>
      </c>
    </row>
    <row r="35" spans="1:37" ht="13.5" customHeight="1">
      <c r="A35" s="871"/>
      <c r="B35" s="871"/>
      <c r="F35" s="883" t="s">
        <v>376</v>
      </c>
      <c r="G35" s="884"/>
      <c r="H35" s="871" t="str">
        <f t="shared" si="1"/>
        <v/>
      </c>
      <c r="I35" s="871" t="str">
        <f t="shared" si="5"/>
        <v>一般会計</v>
      </c>
      <c r="K35" s="871"/>
      <c r="L35" s="871"/>
      <c r="O35" s="871"/>
      <c r="P35" s="871"/>
      <c r="Q35" s="885"/>
      <c r="T35" s="871"/>
      <c r="Y35" s="889" t="s">
        <v>463</v>
      </c>
      <c r="Z35" s="889" t="s">
        <v>548</v>
      </c>
      <c r="AC35" s="892"/>
      <c r="AF35" s="894"/>
      <c r="AK35" s="895" t="str">
        <f t="shared" si="9"/>
        <v>h</v>
      </c>
    </row>
    <row r="36" spans="1:37" ht="13.5" customHeight="1">
      <c r="A36" s="871"/>
      <c r="B36" s="871"/>
      <c r="F36" s="883" t="s">
        <v>377</v>
      </c>
      <c r="G36" s="884"/>
      <c r="H36" s="871" t="str">
        <f t="shared" si="1"/>
        <v/>
      </c>
      <c r="I36" s="871" t="str">
        <f t="shared" si="5"/>
        <v>一般会計</v>
      </c>
      <c r="K36" s="871"/>
      <c r="L36" s="871"/>
      <c r="O36" s="871"/>
      <c r="P36" s="871"/>
      <c r="Q36" s="885"/>
      <c r="T36" s="871"/>
      <c r="U36" s="889" t="s">
        <v>625</v>
      </c>
      <c r="Y36" s="889" t="s">
        <v>464</v>
      </c>
      <c r="Z36" s="889" t="s">
        <v>395</v>
      </c>
      <c r="AF36" s="894"/>
      <c r="AK36" s="895" t="str">
        <f t="shared" si="9"/>
        <v>i</v>
      </c>
    </row>
    <row r="37" spans="1:37" ht="13.5" customHeight="1">
      <c r="A37" s="871"/>
      <c r="B37" s="871"/>
      <c r="F37" s="871"/>
      <c r="G37" s="885"/>
      <c r="H37" s="871" t="str">
        <f t="shared" si="1"/>
        <v/>
      </c>
      <c r="I37" s="871" t="str">
        <f t="shared" si="5"/>
        <v>一般会計</v>
      </c>
      <c r="K37" s="871"/>
      <c r="L37" s="871"/>
      <c r="O37" s="871"/>
      <c r="P37" s="871"/>
      <c r="Q37" s="885"/>
      <c r="T37" s="871"/>
      <c r="U37" s="889"/>
      <c r="Y37" s="889" t="s">
        <v>467</v>
      </c>
      <c r="Z37" s="889" t="s">
        <v>549</v>
      </c>
      <c r="AF37" s="894"/>
      <c r="AK37" s="895" t="str">
        <f t="shared" si="9"/>
        <v>j</v>
      </c>
    </row>
    <row r="38" spans="1:37">
      <c r="A38" s="871"/>
      <c r="B38" s="871"/>
      <c r="F38" s="871"/>
      <c r="G38" s="885"/>
      <c r="K38" s="871"/>
      <c r="L38" s="871"/>
      <c r="O38" s="871"/>
      <c r="P38" s="871"/>
      <c r="Q38" s="885"/>
      <c r="T38" s="871"/>
      <c r="U38" s="889" t="s">
        <v>384</v>
      </c>
      <c r="Y38" s="889" t="s">
        <v>450</v>
      </c>
      <c r="Z38" s="889" t="s">
        <v>550</v>
      </c>
      <c r="AF38" s="894"/>
      <c r="AK38" s="895" t="str">
        <f t="shared" si="9"/>
        <v>k</v>
      </c>
    </row>
    <row r="39" spans="1:37">
      <c r="A39" s="871"/>
      <c r="B39" s="871"/>
      <c r="F39" s="871" t="str">
        <f>I37</f>
        <v>一般会計</v>
      </c>
      <c r="G39" s="885"/>
      <c r="K39" s="871"/>
      <c r="L39" s="871"/>
      <c r="O39" s="871"/>
      <c r="P39" s="871"/>
      <c r="Q39" s="885"/>
      <c r="T39" s="871"/>
      <c r="U39" s="889" t="s">
        <v>438</v>
      </c>
      <c r="Y39" s="889" t="s">
        <v>468</v>
      </c>
      <c r="Z39" s="889" t="s">
        <v>435</v>
      </c>
      <c r="AF39" s="894"/>
      <c r="AK39" s="895" t="str">
        <f t="shared" si="9"/>
        <v>l</v>
      </c>
    </row>
    <row r="40" spans="1:37">
      <c r="A40" s="871"/>
      <c r="B40" s="871"/>
      <c r="F40" s="871"/>
      <c r="G40" s="885"/>
      <c r="K40" s="871"/>
      <c r="L40" s="871"/>
      <c r="O40" s="871"/>
      <c r="P40" s="871"/>
      <c r="Q40" s="885"/>
      <c r="T40" s="871"/>
      <c r="Y40" s="889" t="s">
        <v>470</v>
      </c>
      <c r="Z40" s="889" t="s">
        <v>552</v>
      </c>
      <c r="AF40" s="894"/>
      <c r="AK40" s="895" t="str">
        <f t="shared" si="9"/>
        <v>m</v>
      </c>
    </row>
    <row r="41" spans="1:37">
      <c r="A41" s="871"/>
      <c r="B41" s="871"/>
      <c r="F41" s="871"/>
      <c r="G41" s="885"/>
      <c r="K41" s="871"/>
      <c r="L41" s="871"/>
      <c r="O41" s="871"/>
      <c r="P41" s="871"/>
      <c r="Q41" s="885"/>
      <c r="T41" s="871"/>
      <c r="Y41" s="889" t="s">
        <v>300</v>
      </c>
      <c r="Z41" s="889" t="s">
        <v>486</v>
      </c>
      <c r="AF41" s="894"/>
      <c r="AK41" s="895" t="str">
        <f t="shared" si="9"/>
        <v>n</v>
      </c>
    </row>
    <row r="42" spans="1:37">
      <c r="A42" s="871"/>
      <c r="B42" s="871"/>
      <c r="F42" s="871"/>
      <c r="G42" s="885"/>
      <c r="K42" s="871"/>
      <c r="L42" s="871"/>
      <c r="O42" s="871"/>
      <c r="P42" s="871"/>
      <c r="Q42" s="885"/>
      <c r="T42" s="871"/>
      <c r="Y42" s="889" t="s">
        <v>471</v>
      </c>
      <c r="Z42" s="889" t="s">
        <v>553</v>
      </c>
      <c r="AF42" s="894"/>
      <c r="AK42" s="895" t="str">
        <f t="shared" si="9"/>
        <v>o</v>
      </c>
    </row>
    <row r="43" spans="1:37">
      <c r="A43" s="871"/>
      <c r="B43" s="871"/>
      <c r="F43" s="871"/>
      <c r="G43" s="885"/>
      <c r="K43" s="871"/>
      <c r="L43" s="871"/>
      <c r="O43" s="871"/>
      <c r="P43" s="871"/>
      <c r="Q43" s="885"/>
      <c r="T43" s="871"/>
      <c r="Y43" s="889" t="s">
        <v>472</v>
      </c>
      <c r="Z43" s="889" t="s">
        <v>555</v>
      </c>
      <c r="AF43" s="894"/>
      <c r="AK43" s="895" t="str">
        <f t="shared" si="9"/>
        <v>p</v>
      </c>
    </row>
    <row r="44" spans="1:37">
      <c r="A44" s="871"/>
      <c r="B44" s="871"/>
      <c r="F44" s="871"/>
      <c r="G44" s="885"/>
      <c r="K44" s="871"/>
      <c r="L44" s="871"/>
      <c r="O44" s="871"/>
      <c r="P44" s="871"/>
      <c r="Q44" s="885"/>
      <c r="T44" s="871"/>
      <c r="Y44" s="889" t="s">
        <v>473</v>
      </c>
      <c r="Z44" s="889" t="s">
        <v>44</v>
      </c>
      <c r="AF44" s="894"/>
      <c r="AK44" s="895" t="str">
        <f t="shared" si="9"/>
        <v>q</v>
      </c>
    </row>
    <row r="45" spans="1:37">
      <c r="A45" s="871"/>
      <c r="B45" s="871"/>
      <c r="F45" s="871"/>
      <c r="G45" s="885"/>
      <c r="K45" s="871"/>
      <c r="L45" s="871"/>
      <c r="O45" s="871"/>
      <c r="P45" s="871"/>
      <c r="Q45" s="885"/>
      <c r="T45" s="871"/>
      <c r="Y45" s="889" t="s">
        <v>282</v>
      </c>
      <c r="Z45" s="889" t="s">
        <v>556</v>
      </c>
      <c r="AF45" s="894"/>
      <c r="AK45" s="895" t="str">
        <f t="shared" si="9"/>
        <v>r</v>
      </c>
    </row>
    <row r="46" spans="1:37">
      <c r="A46" s="871"/>
      <c r="B46" s="871"/>
      <c r="F46" s="871"/>
      <c r="G46" s="885"/>
      <c r="K46" s="871"/>
      <c r="L46" s="871"/>
      <c r="O46" s="871"/>
      <c r="P46" s="871"/>
      <c r="Q46" s="885"/>
      <c r="T46" s="871"/>
      <c r="Y46" s="889" t="s">
        <v>354</v>
      </c>
      <c r="Z46" s="889" t="s">
        <v>68</v>
      </c>
      <c r="AF46" s="894"/>
      <c r="AK46" s="895" t="str">
        <f t="shared" si="9"/>
        <v>s</v>
      </c>
    </row>
    <row r="47" spans="1:37">
      <c r="A47" s="871"/>
      <c r="B47" s="871"/>
      <c r="F47" s="871"/>
      <c r="G47" s="885"/>
      <c r="K47" s="871"/>
      <c r="L47" s="871"/>
      <c r="O47" s="871"/>
      <c r="P47" s="871"/>
      <c r="Q47" s="885"/>
      <c r="T47" s="871"/>
      <c r="Y47" s="889" t="s">
        <v>231</v>
      </c>
      <c r="Z47" s="889" t="s">
        <v>557</v>
      </c>
      <c r="AF47" s="894"/>
      <c r="AK47" s="895" t="str">
        <f t="shared" si="9"/>
        <v>t</v>
      </c>
    </row>
    <row r="48" spans="1:37">
      <c r="A48" s="871"/>
      <c r="B48" s="871"/>
      <c r="F48" s="871"/>
      <c r="G48" s="885"/>
      <c r="K48" s="871"/>
      <c r="L48" s="871"/>
      <c r="O48" s="871"/>
      <c r="P48" s="871"/>
      <c r="Q48" s="885"/>
      <c r="T48" s="871"/>
      <c r="Y48" s="889" t="s">
        <v>45</v>
      </c>
      <c r="Z48" s="889" t="s">
        <v>558</v>
      </c>
      <c r="AF48" s="894"/>
      <c r="AK48" s="895" t="str">
        <f t="shared" si="9"/>
        <v>u</v>
      </c>
    </row>
    <row r="49" spans="1:37">
      <c r="A49" s="871"/>
      <c r="B49" s="871"/>
      <c r="F49" s="871"/>
      <c r="G49" s="885"/>
      <c r="K49" s="871"/>
      <c r="L49" s="871"/>
      <c r="O49" s="871"/>
      <c r="P49" s="871"/>
      <c r="Q49" s="885"/>
      <c r="T49" s="871"/>
      <c r="Y49" s="889" t="s">
        <v>474</v>
      </c>
      <c r="Z49" s="889" t="s">
        <v>258</v>
      </c>
      <c r="AF49" s="894"/>
      <c r="AK49" s="895" t="str">
        <f t="shared" si="9"/>
        <v>v</v>
      </c>
    </row>
    <row r="50" spans="1:37">
      <c r="A50" s="871"/>
      <c r="B50" s="871"/>
      <c r="F50" s="871"/>
      <c r="G50" s="885"/>
      <c r="K50" s="871"/>
      <c r="L50" s="871"/>
      <c r="O50" s="871"/>
      <c r="P50" s="871"/>
      <c r="Q50" s="885"/>
      <c r="T50" s="871"/>
      <c r="Y50" s="889" t="s">
        <v>476</v>
      </c>
      <c r="Z50" s="889" t="s">
        <v>559</v>
      </c>
      <c r="AF50" s="894"/>
    </row>
    <row r="51" spans="1:37">
      <c r="A51" s="871"/>
      <c r="B51" s="871"/>
      <c r="F51" s="871"/>
      <c r="G51" s="885"/>
      <c r="K51" s="871"/>
      <c r="L51" s="871"/>
      <c r="O51" s="871"/>
      <c r="P51" s="871"/>
      <c r="Q51" s="885"/>
      <c r="T51" s="871"/>
      <c r="Y51" s="889" t="s">
        <v>477</v>
      </c>
      <c r="Z51" s="889" t="s">
        <v>478</v>
      </c>
      <c r="AF51" s="894"/>
    </row>
    <row r="52" spans="1:37">
      <c r="A52" s="871"/>
      <c r="B52" s="871"/>
      <c r="F52" s="871"/>
      <c r="G52" s="885"/>
      <c r="K52" s="871"/>
      <c r="L52" s="871"/>
      <c r="O52" s="871"/>
      <c r="P52" s="871"/>
      <c r="Q52" s="885"/>
      <c r="T52" s="871"/>
      <c r="Y52" s="889" t="s">
        <v>480</v>
      </c>
      <c r="Z52" s="889" t="s">
        <v>560</v>
      </c>
      <c r="AF52" s="894"/>
    </row>
    <row r="53" spans="1:37">
      <c r="A53" s="871"/>
      <c r="B53" s="871"/>
      <c r="F53" s="871"/>
      <c r="G53" s="885"/>
      <c r="K53" s="871"/>
      <c r="L53" s="871"/>
      <c r="O53" s="871"/>
      <c r="P53" s="871"/>
      <c r="Q53" s="885"/>
      <c r="T53" s="871"/>
      <c r="Y53" s="889" t="s">
        <v>287</v>
      </c>
      <c r="Z53" s="889" t="s">
        <v>236</v>
      </c>
      <c r="AF53" s="894"/>
    </row>
    <row r="54" spans="1:37">
      <c r="A54" s="871"/>
      <c r="B54" s="871"/>
      <c r="F54" s="871"/>
      <c r="G54" s="885"/>
      <c r="K54" s="871"/>
      <c r="L54" s="871"/>
      <c r="O54" s="871"/>
      <c r="P54" s="877"/>
      <c r="Q54" s="885"/>
      <c r="T54" s="871"/>
      <c r="Y54" s="889" t="s">
        <v>303</v>
      </c>
      <c r="Z54" s="889" t="s">
        <v>561</v>
      </c>
      <c r="AF54" s="894"/>
    </row>
    <row r="55" spans="1:37">
      <c r="A55" s="871"/>
      <c r="B55" s="871"/>
      <c r="F55" s="871"/>
      <c r="G55" s="885"/>
      <c r="K55" s="871"/>
      <c r="L55" s="871"/>
      <c r="O55" s="871"/>
      <c r="P55" s="871"/>
      <c r="Q55" s="885"/>
      <c r="T55" s="871"/>
      <c r="Y55" s="889" t="s">
        <v>481</v>
      </c>
      <c r="Z55" s="889" t="s">
        <v>25</v>
      </c>
      <c r="AF55" s="894"/>
    </row>
    <row r="56" spans="1:37">
      <c r="A56" s="871"/>
      <c r="B56" s="871"/>
      <c r="F56" s="871"/>
      <c r="G56" s="885"/>
      <c r="K56" s="871"/>
      <c r="L56" s="871"/>
      <c r="O56" s="871"/>
      <c r="P56" s="871"/>
      <c r="Q56" s="885"/>
      <c r="T56" s="871"/>
      <c r="Y56" s="889" t="s">
        <v>482</v>
      </c>
      <c r="Z56" s="889" t="s">
        <v>562</v>
      </c>
      <c r="AF56" s="894"/>
    </row>
    <row r="57" spans="1:37">
      <c r="A57" s="871"/>
      <c r="B57" s="871"/>
      <c r="F57" s="871"/>
      <c r="G57" s="885"/>
      <c r="K57" s="871"/>
      <c r="L57" s="871"/>
      <c r="O57" s="871"/>
      <c r="P57" s="871"/>
      <c r="Q57" s="885"/>
      <c r="T57" s="871"/>
      <c r="Y57" s="889" t="s">
        <v>483</v>
      </c>
      <c r="Z57" s="889" t="s">
        <v>42</v>
      </c>
      <c r="AF57" s="894"/>
    </row>
    <row r="58" spans="1:37">
      <c r="A58" s="871"/>
      <c r="B58" s="871"/>
      <c r="F58" s="871"/>
      <c r="G58" s="885"/>
      <c r="K58" s="871"/>
      <c r="L58" s="871"/>
      <c r="O58" s="871"/>
      <c r="P58" s="871"/>
      <c r="Q58" s="885"/>
      <c r="T58" s="871"/>
      <c r="Y58" s="889" t="s">
        <v>484</v>
      </c>
      <c r="Z58" s="889" t="s">
        <v>429</v>
      </c>
      <c r="AF58" s="894"/>
    </row>
    <row r="59" spans="1:37">
      <c r="A59" s="871"/>
      <c r="B59" s="871"/>
      <c r="F59" s="871"/>
      <c r="G59" s="885"/>
      <c r="K59" s="871"/>
      <c r="L59" s="871"/>
      <c r="O59" s="871"/>
      <c r="P59" s="871"/>
      <c r="Q59" s="885"/>
      <c r="T59" s="871"/>
      <c r="Y59" s="889" t="s">
        <v>485</v>
      </c>
      <c r="Z59" s="889" t="s">
        <v>563</v>
      </c>
      <c r="AF59" s="894"/>
    </row>
    <row r="60" spans="1:37">
      <c r="A60" s="871"/>
      <c r="B60" s="871"/>
      <c r="F60" s="871"/>
      <c r="G60" s="885"/>
      <c r="K60" s="871"/>
      <c r="L60" s="871"/>
      <c r="O60" s="871"/>
      <c r="P60" s="871"/>
      <c r="Q60" s="885"/>
      <c r="T60" s="871"/>
      <c r="Y60" s="889" t="s">
        <v>413</v>
      </c>
      <c r="Z60" s="889" t="s">
        <v>564</v>
      </c>
      <c r="AF60" s="894"/>
    </row>
    <row r="61" spans="1:37">
      <c r="A61" s="871"/>
      <c r="B61" s="871"/>
      <c r="F61" s="871"/>
      <c r="G61" s="885"/>
      <c r="K61" s="871"/>
      <c r="L61" s="871"/>
      <c r="O61" s="871"/>
      <c r="P61" s="871"/>
      <c r="Q61" s="885"/>
      <c r="T61" s="871"/>
      <c r="Y61" s="889" t="s">
        <v>27</v>
      </c>
      <c r="Z61" s="889" t="s">
        <v>104</v>
      </c>
      <c r="AF61" s="894"/>
    </row>
    <row r="62" spans="1:37">
      <c r="A62" s="871"/>
      <c r="B62" s="871"/>
      <c r="F62" s="871"/>
      <c r="G62" s="885"/>
      <c r="K62" s="871"/>
      <c r="L62" s="871"/>
      <c r="O62" s="871"/>
      <c r="P62" s="871"/>
      <c r="Q62" s="885"/>
      <c r="T62" s="871"/>
      <c r="Y62" s="889" t="s">
        <v>78</v>
      </c>
      <c r="Z62" s="889" t="s">
        <v>320</v>
      </c>
      <c r="AF62" s="894"/>
    </row>
    <row r="63" spans="1:37">
      <c r="A63" s="871"/>
      <c r="B63" s="871"/>
      <c r="F63" s="871"/>
      <c r="G63" s="885"/>
      <c r="K63" s="871"/>
      <c r="L63" s="871"/>
      <c r="O63" s="871"/>
      <c r="P63" s="871"/>
      <c r="Q63" s="885"/>
      <c r="T63" s="871"/>
      <c r="Y63" s="889" t="s">
        <v>245</v>
      </c>
      <c r="Z63" s="889" t="s">
        <v>565</v>
      </c>
      <c r="AF63" s="894"/>
    </row>
    <row r="64" spans="1:37">
      <c r="A64" s="871"/>
      <c r="B64" s="871"/>
      <c r="F64" s="871"/>
      <c r="G64" s="885"/>
      <c r="K64" s="871"/>
      <c r="L64" s="871"/>
      <c r="O64" s="871"/>
      <c r="P64" s="871"/>
      <c r="Q64" s="885"/>
      <c r="T64" s="871"/>
      <c r="Y64" s="889" t="s">
        <v>349</v>
      </c>
      <c r="Z64" s="889" t="s">
        <v>49</v>
      </c>
      <c r="AF64" s="894"/>
    </row>
    <row r="65" spans="1:32">
      <c r="A65" s="871"/>
      <c r="B65" s="871"/>
      <c r="F65" s="871"/>
      <c r="G65" s="885"/>
      <c r="K65" s="871"/>
      <c r="L65" s="871"/>
      <c r="O65" s="871"/>
      <c r="P65" s="871"/>
      <c r="Q65" s="885"/>
      <c r="T65" s="871"/>
      <c r="Y65" s="889" t="s">
        <v>487</v>
      </c>
      <c r="Z65" s="889" t="s">
        <v>566</v>
      </c>
      <c r="AF65" s="894"/>
    </row>
    <row r="66" spans="1:32">
      <c r="A66" s="871"/>
      <c r="B66" s="871"/>
      <c r="F66" s="871"/>
      <c r="G66" s="885"/>
      <c r="K66" s="871"/>
      <c r="L66" s="871"/>
      <c r="O66" s="871"/>
      <c r="P66" s="871"/>
      <c r="Q66" s="885"/>
      <c r="T66" s="871"/>
      <c r="Y66" s="889" t="s">
        <v>135</v>
      </c>
      <c r="Z66" s="889" t="s">
        <v>568</v>
      </c>
      <c r="AF66" s="894"/>
    </row>
    <row r="67" spans="1:32">
      <c r="A67" s="871"/>
      <c r="B67" s="871"/>
      <c r="F67" s="871"/>
      <c r="G67" s="885"/>
      <c r="K67" s="871"/>
      <c r="L67" s="871"/>
      <c r="O67" s="871"/>
      <c r="P67" s="871"/>
      <c r="Q67" s="885"/>
      <c r="T67" s="871"/>
      <c r="Y67" s="889" t="s">
        <v>488</v>
      </c>
      <c r="Z67" s="889" t="s">
        <v>21</v>
      </c>
      <c r="AF67" s="894"/>
    </row>
    <row r="68" spans="1:32">
      <c r="A68" s="871"/>
      <c r="B68" s="871"/>
      <c r="F68" s="871"/>
      <c r="G68" s="885"/>
      <c r="K68" s="871"/>
      <c r="L68" s="871"/>
      <c r="O68" s="871"/>
      <c r="P68" s="871"/>
      <c r="Q68" s="885"/>
      <c r="T68" s="871"/>
      <c r="Y68" s="889" t="s">
        <v>333</v>
      </c>
      <c r="Z68" s="889" t="s">
        <v>569</v>
      </c>
      <c r="AF68" s="894"/>
    </row>
    <row r="69" spans="1:32">
      <c r="A69" s="871"/>
      <c r="B69" s="871"/>
      <c r="F69" s="871"/>
      <c r="G69" s="885"/>
      <c r="K69" s="871"/>
      <c r="L69" s="871"/>
      <c r="O69" s="871"/>
      <c r="P69" s="871"/>
      <c r="Q69" s="885"/>
      <c r="T69" s="871"/>
      <c r="Y69" s="889" t="s">
        <v>432</v>
      </c>
      <c r="Z69" s="889" t="s">
        <v>571</v>
      </c>
      <c r="AF69" s="894"/>
    </row>
    <row r="70" spans="1:32">
      <c r="A70" s="871"/>
      <c r="B70" s="871"/>
      <c r="Y70" s="889" t="s">
        <v>117</v>
      </c>
      <c r="Z70" s="889" t="s">
        <v>572</v>
      </c>
    </row>
    <row r="71" spans="1:32">
      <c r="Y71" s="889" t="s">
        <v>489</v>
      </c>
      <c r="Z71" s="889" t="s">
        <v>175</v>
      </c>
    </row>
    <row r="72" spans="1:32">
      <c r="Y72" s="889" t="s">
        <v>490</v>
      </c>
      <c r="Z72" s="889" t="s">
        <v>504</v>
      </c>
    </row>
    <row r="73" spans="1:32">
      <c r="Y73" s="889" t="s">
        <v>465</v>
      </c>
      <c r="Z73" s="889" t="s">
        <v>573</v>
      </c>
    </row>
    <row r="74" spans="1:32">
      <c r="Y74" s="889" t="s">
        <v>351</v>
      </c>
      <c r="Z74" s="889" t="s">
        <v>240</v>
      </c>
    </row>
    <row r="75" spans="1:32">
      <c r="Y75" s="889" t="s">
        <v>410</v>
      </c>
      <c r="Z75" s="889" t="s">
        <v>575</v>
      </c>
    </row>
    <row r="76" spans="1:32">
      <c r="Y76" s="889" t="s">
        <v>491</v>
      </c>
      <c r="Z76" s="889" t="s">
        <v>576</v>
      </c>
    </row>
    <row r="77" spans="1:32">
      <c r="Y77" s="889" t="s">
        <v>492</v>
      </c>
      <c r="Z77" s="889" t="s">
        <v>394</v>
      </c>
    </row>
    <row r="78" spans="1:32">
      <c r="Y78" s="889" t="s">
        <v>475</v>
      </c>
      <c r="Z78" s="889" t="s">
        <v>579</v>
      </c>
    </row>
    <row r="79" spans="1:32">
      <c r="Y79" s="889" t="s">
        <v>494</v>
      </c>
      <c r="Z79" s="889" t="s">
        <v>554</v>
      </c>
    </row>
    <row r="80" spans="1:32">
      <c r="Y80" s="889" t="s">
        <v>495</v>
      </c>
      <c r="Z80" s="889" t="s">
        <v>574</v>
      </c>
    </row>
    <row r="81" spans="25:26">
      <c r="Y81" s="889" t="s">
        <v>102</v>
      </c>
      <c r="Z81" s="889" t="s">
        <v>268</v>
      </c>
    </row>
    <row r="82" spans="25:26">
      <c r="Y82" s="889" t="s">
        <v>371</v>
      </c>
      <c r="Z82" s="889" t="s">
        <v>580</v>
      </c>
    </row>
    <row r="83" spans="25:26">
      <c r="Y83" s="889" t="s">
        <v>185</v>
      </c>
      <c r="Z83" s="889" t="s">
        <v>220</v>
      </c>
    </row>
    <row r="84" spans="25:26">
      <c r="Y84" s="889" t="s">
        <v>497</v>
      </c>
      <c r="Z84" s="889" t="s">
        <v>226</v>
      </c>
    </row>
    <row r="85" spans="25:26">
      <c r="Y85" s="889" t="s">
        <v>498</v>
      </c>
      <c r="Z85" s="889" t="s">
        <v>581</v>
      </c>
    </row>
    <row r="86" spans="25:26">
      <c r="Y86" s="889" t="s">
        <v>500</v>
      </c>
      <c r="Z86" s="889" t="s">
        <v>583</v>
      </c>
    </row>
    <row r="87" spans="25:26">
      <c r="Y87" s="889" t="s">
        <v>501</v>
      </c>
      <c r="Z87" s="889" t="s">
        <v>584</v>
      </c>
    </row>
    <row r="88" spans="25:26">
      <c r="Y88" s="889" t="s">
        <v>502</v>
      </c>
      <c r="Z88" s="889" t="s">
        <v>585</v>
      </c>
    </row>
    <row r="89" spans="25:26">
      <c r="Y89" s="889" t="s">
        <v>339</v>
      </c>
      <c r="Z89" s="889" t="s">
        <v>586</v>
      </c>
    </row>
    <row r="90" spans="25:26">
      <c r="Y90" s="889" t="s">
        <v>505</v>
      </c>
      <c r="Z90" s="889" t="s">
        <v>587</v>
      </c>
    </row>
    <row r="91" spans="25:26">
      <c r="Y91" s="889" t="s">
        <v>246</v>
      </c>
      <c r="Z91" s="889" t="s">
        <v>588</v>
      </c>
    </row>
    <row r="92" spans="25:26">
      <c r="Y92" s="889" t="s">
        <v>469</v>
      </c>
      <c r="Z92" s="889" t="s">
        <v>522</v>
      </c>
    </row>
    <row r="93" spans="25:26">
      <c r="Y93" s="889" t="s">
        <v>357</v>
      </c>
      <c r="Z93" s="889" t="s">
        <v>589</v>
      </c>
    </row>
    <row r="94" spans="25:26">
      <c r="Y94" s="889" t="s">
        <v>152</v>
      </c>
      <c r="Z94" s="889" t="s">
        <v>582</v>
      </c>
    </row>
    <row r="95" spans="25:26">
      <c r="Y95" s="889" t="s">
        <v>383</v>
      </c>
      <c r="Z95" s="889" t="s">
        <v>590</v>
      </c>
    </row>
    <row r="96" spans="25:26">
      <c r="Y96" s="889" t="s">
        <v>75</v>
      </c>
      <c r="Z96" s="889" t="s">
        <v>591</v>
      </c>
    </row>
    <row r="97" spans="25:26">
      <c r="Y97" s="889" t="s">
        <v>507</v>
      </c>
      <c r="Z97" s="889" t="s">
        <v>577</v>
      </c>
    </row>
    <row r="98" spans="25:26">
      <c r="Y98" s="889" t="s">
        <v>310</v>
      </c>
      <c r="Z98" s="889" t="s">
        <v>592</v>
      </c>
    </row>
    <row r="99" spans="25:26">
      <c r="Y99" s="889" t="s">
        <v>278</v>
      </c>
      <c r="Z99" s="889" t="s">
        <v>593</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松平 健輔</dc:creator>
  <cp:lastModifiedBy>髙松 秀平</cp:lastModifiedBy>
  <cp:lastPrinted>2021-06-01T09:07:16Z</cp:lastPrinted>
  <dcterms:created xsi:type="dcterms:W3CDTF">2012-03-13T00:50:25Z</dcterms:created>
  <dcterms:modified xsi:type="dcterms:W3CDTF">2021-08-31T02:23:27Z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2021-08-31T02:23:27Z</vt:filetime>
  </property>
</Properties>
</file>