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EF33C84A-9F46-4766-8270-CFA367995C0B}" xr6:coauthVersionLast="47" xr6:coauthVersionMax="47" xr10:uidLastSave="{00000000-0000-0000-0000-000000000000}"/>
  <bookViews>
    <workbookView xWindow="-120" yWindow="-120" windowWidth="29040" windowHeight="15720" xr2:uid="{98827AE7-C206-4052-BC35-2D8849055E1E}"/>
  </bookViews>
  <sheets>
    <sheet name="（新）2-1(軽自動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'（新）2-1(軽自動車)'!$A$8:$V$32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'（新）2-1(軽自動車)'!$A$2:$V$34</definedName>
    <definedName name="_xlnm.Print_Titles" localSheetId="0">'（新）2-1(軽自動車)'!$3:$8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V32" i="1" s="1"/>
  <c r="U32" i="1"/>
  <c r="M32" i="1"/>
  <c r="X31" i="1"/>
  <c r="V31" i="1"/>
  <c r="U31" i="1"/>
  <c r="M31" i="1"/>
  <c r="X30" i="1"/>
  <c r="V30" i="1" s="1"/>
  <c r="U30" i="1"/>
  <c r="M30" i="1"/>
  <c r="X29" i="1"/>
  <c r="V29" i="1"/>
  <c r="U29" i="1"/>
  <c r="M29" i="1"/>
  <c r="X28" i="1"/>
  <c r="V28" i="1" s="1"/>
  <c r="U28" i="1"/>
  <c r="M28" i="1"/>
  <c r="X27" i="1"/>
  <c r="V27" i="1"/>
  <c r="U27" i="1"/>
  <c r="M27" i="1"/>
  <c r="X26" i="1"/>
  <c r="V26" i="1" s="1"/>
  <c r="U26" i="1"/>
  <c r="M26" i="1"/>
  <c r="X25" i="1"/>
  <c r="V25" i="1"/>
  <c r="U25" i="1"/>
  <c r="M25" i="1"/>
  <c r="X24" i="1"/>
  <c r="V24" i="1" s="1"/>
  <c r="U24" i="1"/>
  <c r="M24" i="1"/>
  <c r="X18" i="1"/>
  <c r="V18" i="1"/>
  <c r="U18" i="1"/>
  <c r="M18" i="1"/>
  <c r="X17" i="1"/>
  <c r="V17" i="1" s="1"/>
  <c r="U17" i="1"/>
  <c r="M17" i="1"/>
  <c r="X16" i="1"/>
  <c r="V16" i="1"/>
  <c r="U16" i="1"/>
  <c r="M16" i="1"/>
  <c r="X15" i="1"/>
  <c r="V15" i="1" s="1"/>
  <c r="U15" i="1"/>
  <c r="M15" i="1"/>
  <c r="X11" i="1"/>
  <c r="V11" i="1"/>
  <c r="U11" i="1"/>
  <c r="M11" i="1"/>
  <c r="X10" i="1"/>
  <c r="V10" i="1" s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<sst xmlns="http://schemas.openxmlformats.org/spreadsheetml/2006/main" count="256" uniqueCount="91">
  <si>
    <r>
      <rPr>
        <sz val="8"/>
        <rFont val="ＭＳ Ｐゴシック"/>
        <family val="3"/>
        <charset val="128"/>
      </rPr>
      <t>当該自動車の製造又は輸入の事業を行う者の氏名又は名称　　　日産自動車株式会社　</t>
    </r>
    <phoneticPr fontId="9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</si>
  <si>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</si>
  <si>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</si>
  <si>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</si>
  <si>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</si>
  <si>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</si>
  <si>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</si>
  <si>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</si>
  <si>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</si>
  <si>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</si>
  <si>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</si>
  <si>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</si>
  <si>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</si>
  <si>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</si>
  <si>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</si>
  <si>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</si>
  <si>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</si>
  <si>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</si>
  <si>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</si>
  <si>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</si>
  <si>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</si>
  <si>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</si>
  <si>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9"/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</si>
  <si>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</si>
  <si>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</si>
  <si>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</si>
  <si>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9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</si>
  <si>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</si>
  <si>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駆動</t>
    </r>
    <phoneticPr fontId="9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</si>
  <si>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</si>
  <si>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</si>
  <si>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9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</si>
  <si>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</si>
  <si>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形式</t>
    </r>
    <phoneticPr fontId="9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</si>
  <si>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</si>
  <si>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游ゴシック"/>
        <family val="2"/>
        <charset val="128"/>
      </rPr>
      <t>ニッサン</t>
    </r>
    <phoneticPr fontId="9"/>
  </si>
  <si>
    <t>※1</t>
  </si>
  <si>
    <t>3BD-DR16T</t>
  </si>
  <si>
    <t>R06A</t>
  </si>
  <si>
    <t>5MT</t>
    <phoneticPr fontId="9"/>
  </si>
  <si>
    <t>720~730</t>
    <phoneticPr fontId="9"/>
  </si>
  <si>
    <t>1180~1190</t>
    <phoneticPr fontId="9"/>
  </si>
  <si>
    <t>構造B</t>
  </si>
  <si>
    <t>I,V,FI</t>
  </si>
  <si>
    <t>3W</t>
    <phoneticPr fontId="9"/>
  </si>
  <si>
    <t>R</t>
  </si>
  <si>
    <t>5MT</t>
  </si>
  <si>
    <t>760~770</t>
    <phoneticPr fontId="9"/>
  </si>
  <si>
    <t>1220~1230</t>
    <phoneticPr fontId="9"/>
  </si>
  <si>
    <t>A</t>
  </si>
  <si>
    <t>5MT×2</t>
  </si>
  <si>
    <t>770~780</t>
    <phoneticPr fontId="9"/>
  </si>
  <si>
    <t>1230~1240</t>
    <phoneticPr fontId="9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</si>
  <si>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</si>
  <si>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t>V,FI</t>
  </si>
  <si>
    <t>3W</t>
  </si>
  <si>
    <t/>
  </si>
  <si>
    <t>3BD-DR16T</t>
    <phoneticPr fontId="9"/>
  </si>
  <si>
    <t>4AT
(E)</t>
  </si>
  <si>
    <t>3BD-DR17V</t>
  </si>
  <si>
    <t>870～890</t>
  </si>
  <si>
    <t>1330～1360</t>
  </si>
  <si>
    <t>V,FI,EP</t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</si>
  <si>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9"/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</si>
  <si>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</si>
  <si>
    <t>CVT</t>
    <phoneticPr fontId="9"/>
  </si>
  <si>
    <t>I,V,FI,EP,C</t>
    <phoneticPr fontId="9"/>
  </si>
  <si>
    <t>ﾀｰﾎﾞﾁｬｰｼﾞｬ付</t>
  </si>
  <si>
    <t>1420~1460</t>
    <phoneticPr fontId="9"/>
  </si>
  <si>
    <t>5BD-DR17V</t>
  </si>
  <si>
    <r>
      <rPr>
        <u/>
        <sz val="8"/>
        <rFont val="ＭＳ Ｐゴシック"/>
        <family val="3"/>
        <charset val="128"/>
      </rPr>
      <t>☆☆☆☆</t>
    </r>
  </si>
  <si>
    <t>I,V,FI,EP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</si>
  <si>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rPh sb="21" eb="25">
      <t>カブシキガイシャ</t>
    </rPh>
    <phoneticPr fontId="17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</si>
  <si>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</si>
  <si>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</si>
  <si>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</si>
  <si>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</si>
  <si>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</si>
  <si>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</si>
  <si>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</si>
  <si>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</si>
  <si>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t xml:space="preserve"> </t>
    </r>
    <r>
      <rPr>
        <sz val="8"/>
        <rFont val="Yu Gothic"/>
        <family val="2"/>
        <charset val="128"/>
      </rPr>
      <t>クリッパー</t>
    </r>
    <phoneticPr fontId="9"/>
  </si>
  <si>
    <r>
      <t>940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950</t>
    </r>
    <phoneticPr fontId="9"/>
  </si>
  <si>
    <r>
      <t>1400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1420</t>
    </r>
    <phoneticPr fontId="9"/>
  </si>
  <si>
    <r>
      <t>990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1000</t>
    </r>
    <phoneticPr fontId="9"/>
  </si>
  <si>
    <r>
      <t>910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930</t>
    </r>
    <phoneticPr fontId="9"/>
  </si>
  <si>
    <r>
      <t>1370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1400</t>
    </r>
    <phoneticPr fontId="9"/>
  </si>
  <si>
    <r>
      <t>1420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1430</t>
    </r>
    <phoneticPr fontId="9"/>
  </si>
  <si>
    <r>
      <t>1440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1450</t>
    </r>
    <phoneticPr fontId="9"/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</si>
  <si>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9"/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</si>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</sst>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.0_);[Red]\(0.0\)"/>
    <numFmt numFmtId="180" formatCode="0.000_ "/>
    <numFmt numFmtId="181" formatCode="0.0_ "/>
  </numFmts>
  <fonts count="19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游ゴシック"/>
      <family val="2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ＭＳ ゴシック"/>
      <family val="3"/>
      <charset val="128"/>
    </font>
    <font>
      <u/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6" fillId="0" borderId="1" xfId="1" applyFont="1" applyBorder="1"/>
    <xf numFmtId="0" fontId="6" fillId="0" borderId="1" xfId="1" applyFont="1" applyBorder="1" applyProtection="1">
      <protection locked="0"/>
    </xf>
    <xf numFmtId="0" fontId="10" fillId="0" borderId="0" xfId="1" applyFont="1"/>
    <xf numFmtId="0" fontId="10" fillId="0" borderId="1" xfId="1" applyFont="1" applyBorder="1"/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6" fillId="0" borderId="5" xfId="1" applyFont="1" applyBorder="1" applyAlignment="1">
      <alignment horizontal="center" shrinkToFit="1"/>
    </xf>
    <xf numFmtId="0" fontId="6" fillId="0" borderId="6" xfId="1" applyFont="1" applyBorder="1" applyAlignment="1">
      <alignment horizont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17" xfId="1" applyFont="1" applyBorder="1" applyAlignment="1">
      <alignment horizont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176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177" fontId="13" fillId="0" borderId="28" xfId="1" applyNumberFormat="1" applyFont="1" applyBorder="1" applyAlignment="1" applyProtection="1">
      <alignment horizontal="center" vertical="center" wrapText="1"/>
      <protection locked="0"/>
    </xf>
    <xf numFmtId="178" fontId="13" fillId="0" borderId="29" xfId="1" applyNumberFormat="1" applyFont="1" applyBorder="1" applyAlignment="1">
      <alignment horizontal="center" vertical="center" wrapText="1"/>
    </xf>
    <xf numFmtId="179" fontId="6" fillId="0" borderId="30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180" fontId="6" fillId="0" borderId="8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181" fontId="13" fillId="0" borderId="28" xfId="1" applyNumberFormat="1" applyFont="1" applyBorder="1" applyAlignment="1">
      <alignment horizontal="center" vertical="center" wrapText="1"/>
    </xf>
    <xf numFmtId="178" fontId="13" fillId="0" borderId="29" xfId="2" applyNumberFormat="1" applyFont="1" applyBorder="1" applyAlignment="1">
      <alignment horizontal="center" vertical="center" wrapText="1"/>
    </xf>
    <xf numFmtId="181" fontId="6" fillId="0" borderId="33" xfId="1" applyNumberFormat="1" applyFont="1" applyBorder="1" applyAlignment="1">
      <alignment horizontal="center" vertical="center" wrapText="1"/>
    </xf>
    <xf numFmtId="181" fontId="6" fillId="0" borderId="8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6" fillId="0" borderId="12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177" fontId="13" fillId="0" borderId="23" xfId="1" applyNumberFormat="1" applyFont="1" applyBorder="1" applyAlignment="1" applyProtection="1">
      <alignment horizontal="center" vertical="center" wrapText="1"/>
      <protection locked="0"/>
    </xf>
    <xf numFmtId="178" fontId="13" fillId="0" borderId="24" xfId="1" applyNumberFormat="1" applyFont="1" applyBorder="1" applyAlignment="1">
      <alignment horizontal="center" vertical="center" wrapText="1"/>
    </xf>
    <xf numFmtId="177" fontId="13" fillId="0" borderId="35" xfId="1" applyNumberFormat="1" applyFont="1" applyBorder="1" applyAlignment="1" applyProtection="1">
      <alignment horizontal="center" vertical="center" wrapText="1"/>
      <protection locked="0"/>
    </xf>
    <xf numFmtId="178" fontId="13" fillId="0" borderId="36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 xr:uid="{3BEECF27-271F-44C3-AE1B-DA60142352B9}"/>
    <cellStyle name="標準 2 3" xfId="2" xr:uid="{84825BC3-0F42-42B6-8156-3EDEDDE4A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430D-C248-48EA-A8B6-14A6E4A06C4F}">
  <sheetPr codeName="Sheet8">
    <tabColor theme="9"/>
    <pageSetUpPr fitToPage="1"/>
  </sheetPr>
  <dimension ref="A1:X42"/>
  <sheetViews>
    <sheetView showGridLines="0" tabSelected="1" zoomScaleNormal="100" zoomScaleSheetLayoutView="130" workbookViewId="0">
      <selection activeCell="F13" sqref="F13"/>
    </sheetView>
  </sheetViews>
  <sheetFormatPr defaultColWidth="8.25" defaultRowHeight="10"/>
  <cols>
    <col min="1" max="1" width="7.9140625" style="3" customWidth="1"/>
    <col min="2" max="2" width="3.58203125" style="3" bestFit="1" customWidth="1"/>
    <col min="3" max="3" width="16.9140625" style="3" bestFit="1" customWidth="1"/>
    <col min="4" max="4" width="8.25" style="3" customWidth="1"/>
    <col min="5" max="5" width="7.4140625" style="3" customWidth="1"/>
    <col min="6" max="6" width="5.4140625" style="3" bestFit="1" customWidth="1"/>
    <col min="7" max="7" width="8.58203125" style="3" customWidth="1"/>
    <col min="8" max="9" width="9.5" style="3" customWidth="1"/>
    <col min="10" max="10" width="10" style="3" customWidth="1"/>
    <col min="11" max="11" width="9.08203125" style="3" customWidth="1"/>
    <col min="12" max="12" width="6.75" style="3" customWidth="1"/>
    <col min="13" max="13" width="8.25" style="3" customWidth="1"/>
    <col min="14" max="15" width="8.33203125" style="3" customWidth="1"/>
    <col min="16" max="16" width="11.58203125" style="3" customWidth="1"/>
    <col min="17" max="17" width="9.1640625" style="3" customWidth="1"/>
    <col min="18" max="18" width="5.5" style="3" customWidth="1"/>
    <col min="19" max="19" width="11.83203125" style="3" customWidth="1"/>
    <col min="20" max="20" width="10.08203125" style="3" bestFit="1" customWidth="1"/>
    <col min="21" max="22" width="7.58203125" style="3" bestFit="1" customWidth="1"/>
    <col min="23" max="16384" width="8.25" style="3"/>
  </cols>
  <sheetData>
    <row r="1" spans="1:24" ht="21.75" customHeight="1">
      <c r="A1" s="1"/>
      <c r="B1" s="2"/>
      <c r="P1" s="4"/>
    </row>
    <row r="2" spans="1:24" ht="15.5">
      <c r="E2" s="5"/>
      <c r="J2" s="6" t="s">
        <v>0</v>
      </c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</row>
    <row r="3" spans="1:24" ht="23.25" customHeight="1">
      <c r="A3" s="8" t="s">
        <v>1</v>
      </c>
      <c r="B3" s="9"/>
      <c r="C3" s="6"/>
      <c r="I3" s="6"/>
      <c r="P3" s="10"/>
      <c r="U3" s="10"/>
      <c r="V3" s="11" t="s">
        <v>2</v>
      </c>
    </row>
    <row r="4" spans="1:24" ht="14" customHeight="1" thickBot="1">
      <c r="A4" s="12" t="s">
        <v>3</v>
      </c>
      <c r="B4" s="13" t="s">
        <v>4</v>
      </c>
      <c r="C4" s="14"/>
      <c r="D4" s="15"/>
      <c r="E4" s="13" t="s">
        <v>5</v>
      </c>
      <c r="F4" s="15"/>
      <c r="G4" s="16" t="s">
        <v>6</v>
      </c>
      <c r="H4" s="16" t="s">
        <v>7</v>
      </c>
      <c r="I4" s="16" t="s">
        <v>8</v>
      </c>
      <c r="J4" s="16" t="s">
        <v>9</v>
      </c>
      <c r="K4" s="17" t="s">
        <v>10</v>
      </c>
      <c r="L4" s="18" t="s">
        <v>11</v>
      </c>
      <c r="M4" s="19"/>
      <c r="N4" s="19"/>
      <c r="O4" s="20"/>
      <c r="P4" s="21"/>
      <c r="Q4" s="22"/>
      <c r="R4" s="23"/>
      <c r="S4" s="24"/>
      <c r="T4" s="25"/>
      <c r="U4" s="26" t="s">
        <v>12</v>
      </c>
      <c r="V4" s="27" t="s">
        <v>13</v>
      </c>
    </row>
    <row r="5" spans="1:24" ht="14" customHeight="1">
      <c r="A5" s="28"/>
      <c r="B5" s="29"/>
      <c r="C5" s="30"/>
      <c r="D5" s="31"/>
      <c r="E5" s="32"/>
      <c r="F5" s="31"/>
      <c r="G5" s="28"/>
      <c r="H5" s="28"/>
      <c r="I5" s="28"/>
      <c r="J5" s="28"/>
      <c r="K5" s="29"/>
      <c r="L5" s="33" t="s">
        <v>14</v>
      </c>
      <c r="M5" s="34" t="s">
        <v>15</v>
      </c>
      <c r="N5" s="35" t="s">
        <v>16</v>
      </c>
      <c r="O5" s="36" t="s">
        <v>17</v>
      </c>
      <c r="P5" s="37" t="s">
        <v>18</v>
      </c>
      <c r="Q5" s="38" t="s">
        <v>19</v>
      </c>
      <c r="R5" s="39"/>
      <c r="S5" s="40"/>
      <c r="T5" s="41" t="s">
        <v>20</v>
      </c>
      <c r="U5" s="42"/>
      <c r="V5" s="43"/>
    </row>
    <row r="6" spans="1:24" ht="14" customHeight="1">
      <c r="A6" s="28"/>
      <c r="B6" s="29"/>
      <c r="C6" s="30"/>
      <c r="D6" s="12" t="s">
        <v>21</v>
      </c>
      <c r="E6" s="12" t="s">
        <v>21</v>
      </c>
      <c r="F6" s="16" t="s">
        <v>22</v>
      </c>
      <c r="G6" s="28"/>
      <c r="H6" s="28"/>
      <c r="I6" s="28"/>
      <c r="J6" s="28"/>
      <c r="K6" s="29"/>
      <c r="L6" s="44"/>
      <c r="M6" s="45"/>
      <c r="N6" s="46"/>
      <c r="O6" s="47"/>
      <c r="P6" s="37" t="s">
        <v>23</v>
      </c>
      <c r="Q6" s="37" t="s">
        <v>24</v>
      </c>
      <c r="R6" s="37"/>
      <c r="S6" s="37"/>
      <c r="T6" s="48" t="s">
        <v>25</v>
      </c>
      <c r="U6" s="42"/>
      <c r="V6" s="43"/>
    </row>
    <row r="7" spans="1:24" ht="14" customHeight="1">
      <c r="A7" s="28"/>
      <c r="B7" s="29"/>
      <c r="C7" s="30"/>
      <c r="D7" s="28"/>
      <c r="E7" s="28"/>
      <c r="F7" s="28"/>
      <c r="G7" s="28"/>
      <c r="H7" s="28"/>
      <c r="I7" s="28"/>
      <c r="J7" s="28"/>
      <c r="K7" s="29"/>
      <c r="L7" s="44"/>
      <c r="M7" s="45"/>
      <c r="N7" s="46"/>
      <c r="O7" s="47"/>
      <c r="P7" s="37" t="s">
        <v>26</v>
      </c>
      <c r="Q7" s="37" t="s">
        <v>27</v>
      </c>
      <c r="R7" s="37" t="s">
        <v>28</v>
      </c>
      <c r="S7" s="37" t="s">
        <v>29</v>
      </c>
      <c r="T7" s="48" t="s">
        <v>30</v>
      </c>
      <c r="U7" s="42"/>
      <c r="V7" s="43"/>
    </row>
    <row r="8" spans="1:24" ht="14" customHeight="1">
      <c r="A8" s="49"/>
      <c r="B8" s="32"/>
      <c r="C8" s="50"/>
      <c r="D8" s="49"/>
      <c r="E8" s="49"/>
      <c r="F8" s="49"/>
      <c r="G8" s="49"/>
      <c r="H8" s="49"/>
      <c r="I8" s="49"/>
      <c r="J8" s="49"/>
      <c r="K8" s="32"/>
      <c r="L8" s="51"/>
      <c r="M8" s="52"/>
      <c r="N8" s="53"/>
      <c r="O8" s="47"/>
      <c r="P8" s="54" t="s">
        <v>31</v>
      </c>
      <c r="Q8" s="54" t="s">
        <v>32</v>
      </c>
      <c r="R8" s="54" t="s">
        <v>33</v>
      </c>
      <c r="S8" s="55"/>
      <c r="T8" s="56" t="s">
        <v>34</v>
      </c>
      <c r="U8" s="57"/>
      <c r="V8" s="43"/>
    </row>
    <row r="9" spans="1:24" ht="24" customHeight="1">
      <c r="A9" s="58" t="s">
        <v>35</v>
      </c>
      <c r="B9" s="58" t="s">
        <v>36</v>
      </c>
      <c r="C9" s="85" t="s">
        <v>81</v>
      </c>
      <c r="D9" s="59" t="s">
        <v>37</v>
      </c>
      <c r="E9" s="60" t="s">
        <v>38</v>
      </c>
      <c r="F9" s="61">
        <v>0.65800000000000003</v>
      </c>
      <c r="G9" s="62" t="s">
        <v>39</v>
      </c>
      <c r="H9" s="60" t="s">
        <v>40</v>
      </c>
      <c r="I9" s="60">
        <v>350</v>
      </c>
      <c r="J9" s="60" t="s">
        <v>41</v>
      </c>
      <c r="K9" s="62" t="s">
        <v>42</v>
      </c>
      <c r="L9" s="65">
        <v>18.7</v>
      </c>
      <c r="M9" s="66">
        <f t="shared" ref="M9:M17" si="0">IF(L9&gt;0,1/L9*34.6*67.1,"")</f>
        <v>124.15294117647058</v>
      </c>
      <c r="N9" s="67">
        <v>18.2</v>
      </c>
      <c r="O9" s="68">
        <v>21</v>
      </c>
      <c r="P9" s="60" t="s">
        <v>43</v>
      </c>
      <c r="Q9" s="62" t="s">
        <v>44</v>
      </c>
      <c r="R9" s="60" t="s">
        <v>45</v>
      </c>
      <c r="S9" s="60"/>
      <c r="T9" s="69"/>
      <c r="U9" s="70">
        <f t="shared" ref="U9:U17" si="1">IFERROR(IF(L9&lt;N9,"",(ROUNDDOWN(L9/N9*100,0))),"")</f>
        <v>102</v>
      </c>
      <c r="V9" s="71" t="str">
        <f t="shared" ref="V9:V17" si="2">IF(X9&lt;90,"",X9)</f>
        <v/>
      </c>
      <c r="X9" s="48">
        <f t="shared" ref="X9:X17" si="3">IFERROR(ROUNDDOWN(L9/O9*100,0),"")</f>
        <v>89</v>
      </c>
    </row>
    <row r="10" spans="1:24" ht="24" customHeight="1">
      <c r="A10" s="63"/>
      <c r="B10" s="63"/>
      <c r="C10" s="64"/>
      <c r="D10" s="59" t="s">
        <v>37</v>
      </c>
      <c r="E10" s="60" t="s">
        <v>38</v>
      </c>
      <c r="F10" s="61">
        <v>0.65800000000000003</v>
      </c>
      <c r="G10" s="62" t="s">
        <v>46</v>
      </c>
      <c r="H10" s="60" t="s">
        <v>47</v>
      </c>
      <c r="I10" s="60">
        <v>350</v>
      </c>
      <c r="J10" s="60" t="s">
        <v>48</v>
      </c>
      <c r="K10" s="62" t="s">
        <v>42</v>
      </c>
      <c r="L10" s="65">
        <v>18.7</v>
      </c>
      <c r="M10" s="66">
        <f>IF(L10&gt;0,1/L10*34.6*67.1,"")</f>
        <v>124.15294117647058</v>
      </c>
      <c r="N10" s="67">
        <v>18</v>
      </c>
      <c r="O10" s="68">
        <v>20.399999999999999</v>
      </c>
      <c r="P10" s="60" t="s">
        <v>43</v>
      </c>
      <c r="Q10" s="62" t="s">
        <v>44</v>
      </c>
      <c r="R10" s="60" t="s">
        <v>49</v>
      </c>
      <c r="S10" s="60"/>
      <c r="T10" s="69"/>
      <c r="U10" s="70">
        <f>IFERROR(IF(L10&lt;N10,"",(ROUNDDOWN(L10/N10*100,0))),"")</f>
        <v>103</v>
      </c>
      <c r="V10" s="71">
        <f>IF(X10&lt;90,"",X10)</f>
        <v>91</v>
      </c>
      <c r="X10" s="48">
        <f>IFERROR(ROUNDDOWN(L10/O10*100,0),"")</f>
        <v>91</v>
      </c>
    </row>
    <row r="11" spans="1:24" ht="24" customHeight="1">
      <c r="A11" s="63"/>
      <c r="B11" s="63"/>
      <c r="C11" s="64"/>
      <c r="D11" s="59" t="s">
        <v>37</v>
      </c>
      <c r="E11" s="60" t="s">
        <v>38</v>
      </c>
      <c r="F11" s="61">
        <v>0.65800000000000003</v>
      </c>
      <c r="G11" s="62" t="s">
        <v>50</v>
      </c>
      <c r="H11" s="60" t="s">
        <v>51</v>
      </c>
      <c r="I11" s="60">
        <v>350</v>
      </c>
      <c r="J11" s="60" t="s">
        <v>52</v>
      </c>
      <c r="K11" s="62" t="s">
        <v>42</v>
      </c>
      <c r="L11" s="65">
        <v>18.7</v>
      </c>
      <c r="M11" s="66">
        <f>IF(L11&gt;0,1/L11*34.6*67.1,"")</f>
        <v>124.15294117647058</v>
      </c>
      <c r="N11" s="67">
        <v>18</v>
      </c>
      <c r="O11" s="68">
        <v>20.399999999999999</v>
      </c>
      <c r="P11" s="60" t="s">
        <v>43</v>
      </c>
      <c r="Q11" s="62" t="s">
        <v>44</v>
      </c>
      <c r="R11" s="60" t="s">
        <v>49</v>
      </c>
      <c r="S11" s="60"/>
      <c r="T11" s="69"/>
      <c r="U11" s="70">
        <f>IFERROR(IF(L11&lt;N11,"",(ROUNDDOWN(L11/N11*100,0))),"")</f>
        <v>103</v>
      </c>
      <c r="V11" s="71">
        <f>IF(X11&lt;90,"",X11)</f>
        <v>91</v>
      </c>
      <c r="X11" s="48">
        <f>IFERROR(ROUNDDOWN(L11/O11*100,0),"")</f>
        <v>91</v>
      </c>
    </row>
    <row r="12" spans="1:24" ht="24" customHeight="1">
      <c r="A12" s="63"/>
      <c r="B12" s="63"/>
      <c r="C12" s="64"/>
      <c r="D12" s="59" t="s">
        <v>37</v>
      </c>
      <c r="E12" s="60" t="s">
        <v>38</v>
      </c>
      <c r="F12" s="61">
        <v>0.65800000000000003</v>
      </c>
      <c r="G12" s="62" t="s">
        <v>46</v>
      </c>
      <c r="H12" s="60">
        <v>730</v>
      </c>
      <c r="I12" s="60">
        <v>350</v>
      </c>
      <c r="J12" s="60">
        <v>1190</v>
      </c>
      <c r="K12" s="62" t="s">
        <v>53</v>
      </c>
      <c r="L12" s="65">
        <v>18.2</v>
      </c>
      <c r="M12" s="66">
        <v>127.56373626373626</v>
      </c>
      <c r="N12" s="67">
        <v>18.2</v>
      </c>
      <c r="O12" s="68">
        <v>21</v>
      </c>
      <c r="P12" s="60" t="s">
        <v>54</v>
      </c>
      <c r="Q12" s="62" t="s">
        <v>55</v>
      </c>
      <c r="R12" s="60" t="s">
        <v>45</v>
      </c>
      <c r="S12" s="60"/>
      <c r="T12" s="69"/>
      <c r="U12" s="70">
        <v>100</v>
      </c>
      <c r="V12" s="71" t="s">
        <v>56</v>
      </c>
    </row>
    <row r="13" spans="1:24" ht="24" customHeight="1">
      <c r="A13" s="63"/>
      <c r="B13" s="63"/>
      <c r="C13" s="64"/>
      <c r="D13" s="59" t="s">
        <v>37</v>
      </c>
      <c r="E13" s="60" t="s">
        <v>38</v>
      </c>
      <c r="F13" s="61">
        <v>0.65800000000000003</v>
      </c>
      <c r="G13" s="62" t="s">
        <v>46</v>
      </c>
      <c r="H13" s="60">
        <v>770</v>
      </c>
      <c r="I13" s="60">
        <v>350</v>
      </c>
      <c r="J13" s="60">
        <v>1230</v>
      </c>
      <c r="K13" s="62" t="s">
        <v>42</v>
      </c>
      <c r="L13" s="65">
        <v>18.2</v>
      </c>
      <c r="M13" s="66">
        <v>127.56373626373626</v>
      </c>
      <c r="N13" s="67">
        <v>18</v>
      </c>
      <c r="O13" s="68">
        <v>20.399999999999999</v>
      </c>
      <c r="P13" s="60" t="s">
        <v>54</v>
      </c>
      <c r="Q13" s="62" t="s">
        <v>55</v>
      </c>
      <c r="R13" s="60" t="s">
        <v>49</v>
      </c>
      <c r="S13" s="60"/>
      <c r="T13" s="69"/>
      <c r="U13" s="70">
        <v>101</v>
      </c>
      <c r="V13" s="71" t="s">
        <v>56</v>
      </c>
    </row>
    <row r="14" spans="1:24" ht="24" customHeight="1">
      <c r="A14" s="63"/>
      <c r="B14" s="63"/>
      <c r="C14" s="64"/>
      <c r="D14" s="59" t="s">
        <v>37</v>
      </c>
      <c r="E14" s="60" t="s">
        <v>38</v>
      </c>
      <c r="F14" s="61">
        <v>0.65800000000000003</v>
      </c>
      <c r="G14" s="62" t="s">
        <v>50</v>
      </c>
      <c r="H14" s="60">
        <v>780</v>
      </c>
      <c r="I14" s="60">
        <v>350</v>
      </c>
      <c r="J14" s="60">
        <v>1240</v>
      </c>
      <c r="K14" s="62" t="s">
        <v>42</v>
      </c>
      <c r="L14" s="65">
        <v>18.2</v>
      </c>
      <c r="M14" s="66">
        <v>127.56373626373626</v>
      </c>
      <c r="N14" s="67">
        <v>18</v>
      </c>
      <c r="O14" s="68">
        <v>20.399999999999999</v>
      </c>
      <c r="P14" s="60" t="s">
        <v>54</v>
      </c>
      <c r="Q14" s="62" t="s">
        <v>55</v>
      </c>
      <c r="R14" s="60" t="s">
        <v>49</v>
      </c>
      <c r="S14" s="60"/>
      <c r="T14" s="69"/>
      <c r="U14" s="70">
        <v>101</v>
      </c>
      <c r="V14" s="71" t="s">
        <v>56</v>
      </c>
    </row>
    <row r="15" spans="1:24" ht="24" customHeight="1">
      <c r="A15" s="63"/>
      <c r="B15" s="63"/>
      <c r="C15" s="64"/>
      <c r="D15" s="59" t="s">
        <v>37</v>
      </c>
      <c r="E15" s="60" t="s">
        <v>38</v>
      </c>
      <c r="F15" s="61">
        <v>0.65800000000000003</v>
      </c>
      <c r="G15" s="62" t="s">
        <v>39</v>
      </c>
      <c r="H15" s="60">
        <v>790</v>
      </c>
      <c r="I15" s="60">
        <v>350</v>
      </c>
      <c r="J15" s="60">
        <v>1250</v>
      </c>
      <c r="K15" s="62" t="s">
        <v>42</v>
      </c>
      <c r="L15" s="65">
        <v>17.899999999999999</v>
      </c>
      <c r="M15" s="66">
        <f t="shared" si="0"/>
        <v>129.70167597765365</v>
      </c>
      <c r="N15" s="67">
        <v>18</v>
      </c>
      <c r="O15" s="68">
        <v>20.399999999999999</v>
      </c>
      <c r="P15" s="60" t="s">
        <v>43</v>
      </c>
      <c r="Q15" s="62" t="s">
        <v>44</v>
      </c>
      <c r="R15" s="60" t="s">
        <v>45</v>
      </c>
      <c r="S15" s="60"/>
      <c r="T15" s="69"/>
      <c r="U15" s="70" t="str">
        <f t="shared" si="1"/>
        <v/>
      </c>
      <c r="V15" s="71" t="str">
        <f t="shared" si="2"/>
        <v/>
      </c>
      <c r="X15" s="48">
        <f t="shared" si="3"/>
        <v>87</v>
      </c>
    </row>
    <row r="16" spans="1:24" ht="24" customHeight="1">
      <c r="A16" s="63"/>
      <c r="B16" s="63"/>
      <c r="C16" s="64"/>
      <c r="D16" s="59" t="s">
        <v>37</v>
      </c>
      <c r="E16" s="60" t="s">
        <v>38</v>
      </c>
      <c r="F16" s="61">
        <v>0.65800000000000003</v>
      </c>
      <c r="G16" s="62" t="s">
        <v>50</v>
      </c>
      <c r="H16" s="60">
        <v>830</v>
      </c>
      <c r="I16" s="60">
        <v>350</v>
      </c>
      <c r="J16" s="60">
        <v>1290</v>
      </c>
      <c r="K16" s="62" t="s">
        <v>42</v>
      </c>
      <c r="L16" s="65">
        <v>17.899999999999999</v>
      </c>
      <c r="M16" s="66">
        <f t="shared" si="0"/>
        <v>129.70167597765365</v>
      </c>
      <c r="N16" s="67">
        <v>18</v>
      </c>
      <c r="O16" s="68">
        <v>20.399999999999999</v>
      </c>
      <c r="P16" s="60" t="s">
        <v>43</v>
      </c>
      <c r="Q16" s="62" t="s">
        <v>44</v>
      </c>
      <c r="R16" s="60" t="s">
        <v>49</v>
      </c>
      <c r="S16" s="60"/>
      <c r="T16" s="69"/>
      <c r="U16" s="70" t="str">
        <f t="shared" si="1"/>
        <v/>
      </c>
      <c r="V16" s="71" t="str">
        <f t="shared" si="2"/>
        <v/>
      </c>
      <c r="X16" s="48">
        <f t="shared" si="3"/>
        <v>87</v>
      </c>
    </row>
    <row r="17" spans="1:24" ht="24" customHeight="1">
      <c r="A17" s="63"/>
      <c r="B17" s="63"/>
      <c r="C17" s="64"/>
      <c r="D17" s="59" t="s">
        <v>37</v>
      </c>
      <c r="E17" s="60" t="s">
        <v>38</v>
      </c>
      <c r="F17" s="61">
        <v>0.65800000000000003</v>
      </c>
      <c r="G17" s="62" t="s">
        <v>50</v>
      </c>
      <c r="H17" s="60">
        <v>840</v>
      </c>
      <c r="I17" s="60">
        <v>350</v>
      </c>
      <c r="J17" s="60">
        <v>1300</v>
      </c>
      <c r="K17" s="62" t="s">
        <v>42</v>
      </c>
      <c r="L17" s="65">
        <v>17.899999999999999</v>
      </c>
      <c r="M17" s="66">
        <f t="shared" si="0"/>
        <v>129.70167597765365</v>
      </c>
      <c r="N17" s="67">
        <v>18</v>
      </c>
      <c r="O17" s="68">
        <v>20.399999999999999</v>
      </c>
      <c r="P17" s="60" t="s">
        <v>43</v>
      </c>
      <c r="Q17" s="62" t="s">
        <v>44</v>
      </c>
      <c r="R17" s="60" t="s">
        <v>49</v>
      </c>
      <c r="S17" s="60"/>
      <c r="T17" s="69"/>
      <c r="U17" s="70" t="str">
        <f t="shared" si="1"/>
        <v/>
      </c>
      <c r="V17" s="71" t="str">
        <f t="shared" si="2"/>
        <v/>
      </c>
      <c r="X17" s="48">
        <f t="shared" si="3"/>
        <v>87</v>
      </c>
    </row>
    <row r="18" spans="1:24" ht="24" customHeight="1">
      <c r="A18" s="63"/>
      <c r="B18" s="63"/>
      <c r="C18" s="64"/>
      <c r="D18" s="72" t="s">
        <v>57</v>
      </c>
      <c r="E18" s="71" t="s">
        <v>38</v>
      </c>
      <c r="F18" s="73">
        <v>0.65800000000000003</v>
      </c>
      <c r="G18" s="74" t="s">
        <v>58</v>
      </c>
      <c r="H18" s="71">
        <v>750</v>
      </c>
      <c r="I18" s="71">
        <v>350</v>
      </c>
      <c r="J18" s="71">
        <v>1210</v>
      </c>
      <c r="K18" s="75" t="s">
        <v>42</v>
      </c>
      <c r="L18" s="76">
        <v>15.7</v>
      </c>
      <c r="M18" s="77">
        <f>IF(L18&gt;0,1/L18*34.6*67.1,"")</f>
        <v>147.87643312101909</v>
      </c>
      <c r="N18" s="78">
        <v>16</v>
      </c>
      <c r="O18" s="79">
        <v>19.8</v>
      </c>
      <c r="P18" s="71" t="s">
        <v>43</v>
      </c>
      <c r="Q18" s="71" t="s">
        <v>55</v>
      </c>
      <c r="R18" s="71" t="s">
        <v>45</v>
      </c>
      <c r="S18" s="72"/>
      <c r="T18" s="80"/>
      <c r="U18" s="81" t="str">
        <f>IFERROR(IF(L18&lt;N18,"",(ROUNDDOWN(L18/N18*100,0))),"")</f>
        <v/>
      </c>
      <c r="V18" s="71" t="str">
        <f>IF(X18&lt;90,"",X18)</f>
        <v/>
      </c>
      <c r="X18" s="48">
        <f>IFERROR(ROUNDDOWN(L18/O18*100,0),"")</f>
        <v>79</v>
      </c>
    </row>
    <row r="19" spans="1:24" ht="24" customHeight="1">
      <c r="A19" s="63"/>
      <c r="B19" s="63"/>
      <c r="C19" s="64"/>
      <c r="D19" s="59" t="s">
        <v>37</v>
      </c>
      <c r="E19" s="60" t="s">
        <v>38</v>
      </c>
      <c r="F19" s="61">
        <v>0.65800000000000003</v>
      </c>
      <c r="G19" s="62" t="s">
        <v>58</v>
      </c>
      <c r="H19" s="60">
        <v>790</v>
      </c>
      <c r="I19" s="60">
        <v>350</v>
      </c>
      <c r="J19" s="60">
        <v>1250</v>
      </c>
      <c r="K19" s="62" t="s">
        <v>42</v>
      </c>
      <c r="L19" s="65">
        <v>15.7</v>
      </c>
      <c r="M19" s="66">
        <v>147.87643312101909</v>
      </c>
      <c r="N19" s="67">
        <v>16</v>
      </c>
      <c r="O19" s="68">
        <v>19.8</v>
      </c>
      <c r="P19" s="60" t="s">
        <v>43</v>
      </c>
      <c r="Q19" s="62" t="s">
        <v>55</v>
      </c>
      <c r="R19" s="60" t="s">
        <v>49</v>
      </c>
      <c r="S19" s="60"/>
      <c r="T19" s="69"/>
      <c r="U19" s="70" t="s">
        <v>56</v>
      </c>
      <c r="V19" s="71" t="s">
        <v>56</v>
      </c>
    </row>
    <row r="20" spans="1:24" ht="24" customHeight="1">
      <c r="A20" s="63"/>
      <c r="B20" s="63"/>
      <c r="C20" s="64"/>
      <c r="D20" s="59" t="s">
        <v>37</v>
      </c>
      <c r="E20" s="60" t="s">
        <v>38</v>
      </c>
      <c r="F20" s="61">
        <v>0.65800000000000003</v>
      </c>
      <c r="G20" s="62" t="s">
        <v>58</v>
      </c>
      <c r="H20" s="60">
        <v>750</v>
      </c>
      <c r="I20" s="60">
        <v>350</v>
      </c>
      <c r="J20" s="60">
        <v>1210</v>
      </c>
      <c r="K20" s="62" t="s">
        <v>42</v>
      </c>
      <c r="L20" s="65">
        <v>15.5</v>
      </c>
      <c r="M20" s="66">
        <v>149.78451612903226</v>
      </c>
      <c r="N20" s="67">
        <v>16</v>
      </c>
      <c r="O20" s="68">
        <v>19.8</v>
      </c>
      <c r="P20" s="60" t="s">
        <v>54</v>
      </c>
      <c r="Q20" s="62" t="s">
        <v>55</v>
      </c>
      <c r="R20" s="60" t="s">
        <v>45</v>
      </c>
      <c r="S20" s="60"/>
      <c r="T20" s="69"/>
      <c r="U20" s="70" t="s">
        <v>56</v>
      </c>
      <c r="V20" s="71" t="s">
        <v>56</v>
      </c>
    </row>
    <row r="21" spans="1:24" ht="24" customHeight="1">
      <c r="A21" s="63"/>
      <c r="B21" s="63"/>
      <c r="C21" s="64"/>
      <c r="D21" s="59" t="s">
        <v>37</v>
      </c>
      <c r="E21" s="60" t="s">
        <v>38</v>
      </c>
      <c r="F21" s="61">
        <v>0.65800000000000003</v>
      </c>
      <c r="G21" s="62" t="s">
        <v>58</v>
      </c>
      <c r="H21" s="60">
        <v>790</v>
      </c>
      <c r="I21" s="60">
        <v>350</v>
      </c>
      <c r="J21" s="60">
        <v>1250</v>
      </c>
      <c r="K21" s="62" t="s">
        <v>42</v>
      </c>
      <c r="L21" s="65">
        <v>15.5</v>
      </c>
      <c r="M21" s="66">
        <v>149.78451612903226</v>
      </c>
      <c r="N21" s="67">
        <v>16</v>
      </c>
      <c r="O21" s="68">
        <v>19.8</v>
      </c>
      <c r="P21" s="60" t="s">
        <v>54</v>
      </c>
      <c r="Q21" s="62" t="s">
        <v>55</v>
      </c>
      <c r="R21" s="60" t="s">
        <v>49</v>
      </c>
      <c r="S21" s="60"/>
      <c r="T21" s="69"/>
      <c r="U21" s="70" t="s">
        <v>56</v>
      </c>
      <c r="V21" s="71" t="s">
        <v>56</v>
      </c>
    </row>
    <row r="22" spans="1:24" ht="24" customHeight="1">
      <c r="A22" s="63"/>
      <c r="B22" s="63"/>
      <c r="C22" s="64"/>
      <c r="D22" s="59" t="s">
        <v>37</v>
      </c>
      <c r="E22" s="60" t="s">
        <v>38</v>
      </c>
      <c r="F22" s="61">
        <v>0.65800000000000003</v>
      </c>
      <c r="G22" s="62" t="s">
        <v>58</v>
      </c>
      <c r="H22" s="60">
        <v>810</v>
      </c>
      <c r="I22" s="60">
        <v>350</v>
      </c>
      <c r="J22" s="60">
        <v>1270</v>
      </c>
      <c r="K22" s="62" t="s">
        <v>42</v>
      </c>
      <c r="L22" s="65">
        <v>15.4</v>
      </c>
      <c r="M22" s="66">
        <v>150.75714285714284</v>
      </c>
      <c r="N22" s="67">
        <v>16</v>
      </c>
      <c r="O22" s="68">
        <v>19.8</v>
      </c>
      <c r="P22" s="60" t="s">
        <v>43</v>
      </c>
      <c r="Q22" s="62" t="s">
        <v>55</v>
      </c>
      <c r="R22" s="60" t="s">
        <v>45</v>
      </c>
      <c r="S22" s="60"/>
      <c r="T22" s="69"/>
      <c r="U22" s="70" t="s">
        <v>56</v>
      </c>
      <c r="V22" s="71" t="s">
        <v>56</v>
      </c>
    </row>
    <row r="23" spans="1:24" ht="24" customHeight="1">
      <c r="A23" s="63"/>
      <c r="B23" s="63"/>
      <c r="C23" s="64"/>
      <c r="D23" s="59" t="s">
        <v>37</v>
      </c>
      <c r="E23" s="60" t="s">
        <v>38</v>
      </c>
      <c r="F23" s="61">
        <v>0.65800000000000003</v>
      </c>
      <c r="G23" s="62" t="s">
        <v>58</v>
      </c>
      <c r="H23" s="60">
        <v>850</v>
      </c>
      <c r="I23" s="60">
        <v>350</v>
      </c>
      <c r="J23" s="60">
        <v>1310</v>
      </c>
      <c r="K23" s="62" t="s">
        <v>42</v>
      </c>
      <c r="L23" s="65">
        <v>15.4</v>
      </c>
      <c r="M23" s="66">
        <v>150.75714285714284</v>
      </c>
      <c r="N23" s="67">
        <v>16</v>
      </c>
      <c r="O23" s="68">
        <v>19.8</v>
      </c>
      <c r="P23" s="60" t="s">
        <v>43</v>
      </c>
      <c r="Q23" s="62" t="s">
        <v>55</v>
      </c>
      <c r="R23" s="60" t="s">
        <v>49</v>
      </c>
      <c r="S23" s="60"/>
      <c r="T23" s="69"/>
      <c r="U23" s="70" t="s">
        <v>56</v>
      </c>
      <c r="V23" s="71" t="s">
        <v>56</v>
      </c>
    </row>
    <row r="24" spans="1:24" ht="24" customHeight="1">
      <c r="A24" s="63"/>
      <c r="B24" s="63"/>
      <c r="C24" s="64"/>
      <c r="D24" s="59" t="s">
        <v>59</v>
      </c>
      <c r="E24" s="60" t="s">
        <v>38</v>
      </c>
      <c r="F24" s="61">
        <v>0.65800000000000003</v>
      </c>
      <c r="G24" s="62" t="s">
        <v>46</v>
      </c>
      <c r="H24" s="60" t="s">
        <v>60</v>
      </c>
      <c r="I24" s="60">
        <v>350</v>
      </c>
      <c r="J24" s="60" t="s">
        <v>61</v>
      </c>
      <c r="K24" s="62" t="s">
        <v>42</v>
      </c>
      <c r="L24" s="65">
        <v>17.2</v>
      </c>
      <c r="M24" s="66">
        <f t="shared" ref="M24:M32" si="4">IF(L24&gt;0,1/L24*34.6*67.1,"")</f>
        <v>134.98023255813953</v>
      </c>
      <c r="N24" s="67">
        <v>17.2</v>
      </c>
      <c r="O24" s="68">
        <v>19.899999999999999</v>
      </c>
      <c r="P24" s="60" t="s">
        <v>62</v>
      </c>
      <c r="Q24" s="62" t="s">
        <v>55</v>
      </c>
      <c r="R24" s="60" t="s">
        <v>45</v>
      </c>
      <c r="S24" s="60"/>
      <c r="T24" s="69"/>
      <c r="U24" s="70">
        <f t="shared" ref="U24:U32" si="5">IFERROR(IF(L24&lt;N24,"",(ROUNDDOWN(L24/N24*100,0))),"")</f>
        <v>100</v>
      </c>
      <c r="V24" s="71" t="str">
        <f t="shared" ref="V24:V32" si="6">IF(X24&lt;90,"",X24)</f>
        <v/>
      </c>
      <c r="X24" s="48">
        <f t="shared" ref="X24:X32" si="7">IFERROR(ROUNDDOWN(L24/O24*100,0),"")</f>
        <v>86</v>
      </c>
    </row>
    <row r="25" spans="1:24" ht="24" customHeight="1">
      <c r="A25" s="63"/>
      <c r="B25" s="63"/>
      <c r="C25" s="64"/>
      <c r="D25" s="59" t="s">
        <v>59</v>
      </c>
      <c r="E25" s="60" t="s">
        <v>38</v>
      </c>
      <c r="F25" s="61">
        <v>0.65800000000000003</v>
      </c>
      <c r="G25" s="62" t="s">
        <v>46</v>
      </c>
      <c r="H25" s="60" t="s">
        <v>63</v>
      </c>
      <c r="I25" s="60">
        <v>350</v>
      </c>
      <c r="J25" s="60" t="s">
        <v>64</v>
      </c>
      <c r="K25" s="62" t="s">
        <v>42</v>
      </c>
      <c r="L25" s="65">
        <v>16.899999999999999</v>
      </c>
      <c r="M25" s="66">
        <f t="shared" si="4"/>
        <v>137.37633136094675</v>
      </c>
      <c r="N25" s="67">
        <v>17.2</v>
      </c>
      <c r="O25" s="68">
        <v>19.899999999999999</v>
      </c>
      <c r="P25" s="60" t="s">
        <v>62</v>
      </c>
      <c r="Q25" s="62" t="s">
        <v>55</v>
      </c>
      <c r="R25" s="60" t="s">
        <v>49</v>
      </c>
      <c r="S25" s="60"/>
      <c r="T25" s="69"/>
      <c r="U25" s="70" t="str">
        <f t="shared" si="5"/>
        <v/>
      </c>
      <c r="V25" s="71" t="str">
        <f t="shared" si="6"/>
        <v/>
      </c>
      <c r="X25" s="48">
        <f t="shared" si="7"/>
        <v>84</v>
      </c>
    </row>
    <row r="26" spans="1:24" ht="24" customHeight="1">
      <c r="A26" s="63"/>
      <c r="B26" s="63"/>
      <c r="C26" s="64"/>
      <c r="D26" s="59" t="s">
        <v>59</v>
      </c>
      <c r="E26" s="60" t="s">
        <v>38</v>
      </c>
      <c r="F26" s="61">
        <v>0.65800000000000003</v>
      </c>
      <c r="G26" s="62" t="s">
        <v>65</v>
      </c>
      <c r="H26" s="60" t="s">
        <v>82</v>
      </c>
      <c r="I26" s="60">
        <v>350</v>
      </c>
      <c r="J26" s="60" t="s">
        <v>83</v>
      </c>
      <c r="K26" s="62" t="s">
        <v>42</v>
      </c>
      <c r="L26" s="65">
        <v>15.1</v>
      </c>
      <c r="M26" s="66">
        <f t="shared" si="4"/>
        <v>153.75231788079469</v>
      </c>
      <c r="N26" s="67">
        <v>15.4</v>
      </c>
      <c r="O26" s="68">
        <v>19.2</v>
      </c>
      <c r="P26" s="60" t="s">
        <v>66</v>
      </c>
      <c r="Q26" s="62" t="s">
        <v>55</v>
      </c>
      <c r="R26" s="60" t="s">
        <v>45</v>
      </c>
      <c r="S26" s="86" t="s">
        <v>67</v>
      </c>
      <c r="T26" s="69"/>
      <c r="U26" s="70" t="str">
        <f t="shared" si="5"/>
        <v/>
      </c>
      <c r="V26" s="71" t="str">
        <f t="shared" si="6"/>
        <v/>
      </c>
      <c r="X26" s="48">
        <f t="shared" si="7"/>
        <v>78</v>
      </c>
    </row>
    <row r="27" spans="1:24" ht="24" customHeight="1">
      <c r="A27" s="63"/>
      <c r="B27" s="63"/>
      <c r="C27" s="64"/>
      <c r="D27" s="59" t="s">
        <v>59</v>
      </c>
      <c r="E27" s="60" t="s">
        <v>38</v>
      </c>
      <c r="F27" s="61">
        <v>0.65800000000000003</v>
      </c>
      <c r="G27" s="62" t="s">
        <v>65</v>
      </c>
      <c r="H27" s="60" t="s">
        <v>84</v>
      </c>
      <c r="I27" s="60">
        <v>350</v>
      </c>
      <c r="J27" s="60" t="s">
        <v>68</v>
      </c>
      <c r="K27" s="62" t="s">
        <v>42</v>
      </c>
      <c r="L27" s="65">
        <v>15.1</v>
      </c>
      <c r="M27" s="66">
        <f t="shared" si="4"/>
        <v>153.75231788079469</v>
      </c>
      <c r="N27" s="67">
        <v>14.7</v>
      </c>
      <c r="O27" s="68">
        <v>18.7</v>
      </c>
      <c r="P27" s="60" t="s">
        <v>66</v>
      </c>
      <c r="Q27" s="62" t="s">
        <v>55</v>
      </c>
      <c r="R27" s="60" t="s">
        <v>49</v>
      </c>
      <c r="S27" s="86" t="s">
        <v>67</v>
      </c>
      <c r="T27" s="69"/>
      <c r="U27" s="70">
        <f t="shared" si="5"/>
        <v>102</v>
      </c>
      <c r="V27" s="71" t="str">
        <f t="shared" si="6"/>
        <v/>
      </c>
      <c r="X27" s="48">
        <f t="shared" si="7"/>
        <v>80</v>
      </c>
    </row>
    <row r="28" spans="1:24" ht="24" customHeight="1">
      <c r="A28" s="63"/>
      <c r="B28" s="63"/>
      <c r="C28" s="64"/>
      <c r="D28" s="59" t="s">
        <v>69</v>
      </c>
      <c r="E28" s="60" t="s">
        <v>38</v>
      </c>
      <c r="F28" s="61">
        <v>0.65800000000000003</v>
      </c>
      <c r="G28" s="62" t="s">
        <v>65</v>
      </c>
      <c r="H28" s="60" t="s">
        <v>85</v>
      </c>
      <c r="I28" s="60">
        <v>350</v>
      </c>
      <c r="J28" s="60" t="s">
        <v>86</v>
      </c>
      <c r="K28" s="62" t="s">
        <v>42</v>
      </c>
      <c r="L28" s="87">
        <v>16.399999999999999</v>
      </c>
      <c r="M28" s="88">
        <f t="shared" si="4"/>
        <v>141.56463414634146</v>
      </c>
      <c r="N28" s="67">
        <v>15.4</v>
      </c>
      <c r="O28" s="68">
        <v>19.2</v>
      </c>
      <c r="P28" s="60" t="s">
        <v>66</v>
      </c>
      <c r="Q28" s="62" t="s">
        <v>55</v>
      </c>
      <c r="R28" s="60" t="s">
        <v>45</v>
      </c>
      <c r="S28" s="86"/>
      <c r="T28" s="82" t="s">
        <v>70</v>
      </c>
      <c r="U28" s="70">
        <f t="shared" si="5"/>
        <v>106</v>
      </c>
      <c r="V28" s="71" t="str">
        <f t="shared" si="6"/>
        <v/>
      </c>
      <c r="X28" s="48">
        <f t="shared" si="7"/>
        <v>85</v>
      </c>
    </row>
    <row r="29" spans="1:24" ht="24" customHeight="1">
      <c r="A29" s="63"/>
      <c r="B29" s="63"/>
      <c r="C29" s="64"/>
      <c r="D29" s="59" t="s">
        <v>69</v>
      </c>
      <c r="E29" s="60" t="s">
        <v>38</v>
      </c>
      <c r="F29" s="61">
        <v>0.65800000000000003</v>
      </c>
      <c r="G29" s="62" t="s">
        <v>65</v>
      </c>
      <c r="H29" s="60">
        <v>960</v>
      </c>
      <c r="I29" s="60">
        <v>350</v>
      </c>
      <c r="J29" s="60" t="s">
        <v>87</v>
      </c>
      <c r="K29" s="62" t="s">
        <v>42</v>
      </c>
      <c r="L29" s="65">
        <v>16.399999999999999</v>
      </c>
      <c r="M29" s="66">
        <f t="shared" si="4"/>
        <v>141.56463414634146</v>
      </c>
      <c r="N29" s="67">
        <v>15.4</v>
      </c>
      <c r="O29" s="68">
        <v>19.2</v>
      </c>
      <c r="P29" s="60" t="s">
        <v>66</v>
      </c>
      <c r="Q29" s="62" t="s">
        <v>55</v>
      </c>
      <c r="R29" s="60" t="s">
        <v>49</v>
      </c>
      <c r="S29" s="86"/>
      <c r="T29" s="82" t="s">
        <v>70</v>
      </c>
      <c r="U29" s="70">
        <f t="shared" si="5"/>
        <v>106</v>
      </c>
      <c r="V29" s="71" t="str">
        <f t="shared" si="6"/>
        <v/>
      </c>
      <c r="X29" s="48">
        <f t="shared" si="7"/>
        <v>85</v>
      </c>
    </row>
    <row r="30" spans="1:24" ht="24" customHeight="1">
      <c r="A30" s="63"/>
      <c r="B30" s="63"/>
      <c r="C30" s="64"/>
      <c r="D30" s="59" t="s">
        <v>69</v>
      </c>
      <c r="E30" s="60" t="s">
        <v>38</v>
      </c>
      <c r="F30" s="61">
        <v>0.65800000000000003</v>
      </c>
      <c r="G30" s="62" t="s">
        <v>65</v>
      </c>
      <c r="H30" s="60">
        <v>980</v>
      </c>
      <c r="I30" s="60">
        <v>350</v>
      </c>
      <c r="J30" s="60" t="s">
        <v>88</v>
      </c>
      <c r="K30" s="62" t="s">
        <v>42</v>
      </c>
      <c r="L30" s="65">
        <v>16.399999999999999</v>
      </c>
      <c r="M30" s="66">
        <f t="shared" si="4"/>
        <v>141.56463414634146</v>
      </c>
      <c r="N30" s="67">
        <v>14.7</v>
      </c>
      <c r="O30" s="68">
        <v>18.7</v>
      </c>
      <c r="P30" s="60" t="s">
        <v>66</v>
      </c>
      <c r="Q30" s="62" t="s">
        <v>55</v>
      </c>
      <c r="R30" s="60" t="s">
        <v>49</v>
      </c>
      <c r="S30" s="86"/>
      <c r="T30" s="82" t="s">
        <v>70</v>
      </c>
      <c r="U30" s="70">
        <f t="shared" si="5"/>
        <v>111</v>
      </c>
      <c r="V30" s="71" t="str">
        <f t="shared" si="6"/>
        <v/>
      </c>
      <c r="X30" s="48">
        <f t="shared" si="7"/>
        <v>87</v>
      </c>
    </row>
    <row r="31" spans="1:24" ht="24" customHeight="1">
      <c r="A31" s="63"/>
      <c r="B31" s="63"/>
      <c r="C31" s="64"/>
      <c r="D31" s="59" t="s">
        <v>69</v>
      </c>
      <c r="E31" s="60" t="s">
        <v>38</v>
      </c>
      <c r="F31" s="61">
        <v>0.65800000000000003</v>
      </c>
      <c r="G31" s="62" t="s">
        <v>58</v>
      </c>
      <c r="H31" s="60">
        <v>890</v>
      </c>
      <c r="I31" s="60">
        <v>350</v>
      </c>
      <c r="J31" s="60" t="s">
        <v>89</v>
      </c>
      <c r="K31" s="62" t="s">
        <v>53</v>
      </c>
      <c r="L31" s="65">
        <v>14.6</v>
      </c>
      <c r="M31" s="66">
        <f t="shared" si="4"/>
        <v>159.01780821917808</v>
      </c>
      <c r="N31" s="67">
        <v>15.4</v>
      </c>
      <c r="O31" s="68">
        <v>19.2</v>
      </c>
      <c r="P31" s="60" t="s">
        <v>71</v>
      </c>
      <c r="Q31" s="62" t="s">
        <v>55</v>
      </c>
      <c r="R31" s="60" t="s">
        <v>45</v>
      </c>
      <c r="S31" s="60"/>
      <c r="T31" s="82" t="s">
        <v>70</v>
      </c>
      <c r="U31" s="70" t="str">
        <f t="shared" si="5"/>
        <v/>
      </c>
      <c r="V31" s="71" t="str">
        <f t="shared" si="6"/>
        <v/>
      </c>
      <c r="X31" s="48">
        <f t="shared" si="7"/>
        <v>76</v>
      </c>
    </row>
    <row r="32" spans="1:24" ht="24" customHeight="1" thickBot="1">
      <c r="A32" s="83"/>
      <c r="B32" s="83"/>
      <c r="C32" s="84"/>
      <c r="D32" s="59" t="s">
        <v>69</v>
      </c>
      <c r="E32" s="60" t="s">
        <v>38</v>
      </c>
      <c r="F32" s="61">
        <v>0.65800000000000003</v>
      </c>
      <c r="G32" s="62" t="s">
        <v>58</v>
      </c>
      <c r="H32" s="60">
        <v>930</v>
      </c>
      <c r="I32" s="60">
        <v>350</v>
      </c>
      <c r="J32" s="60" t="s">
        <v>90</v>
      </c>
      <c r="K32" s="62" t="s">
        <v>42</v>
      </c>
      <c r="L32" s="89">
        <v>14.6</v>
      </c>
      <c r="M32" s="90">
        <f t="shared" si="4"/>
        <v>159.01780821917808</v>
      </c>
      <c r="N32" s="67">
        <v>15.4</v>
      </c>
      <c r="O32" s="68">
        <v>19.2</v>
      </c>
      <c r="P32" s="60" t="s">
        <v>71</v>
      </c>
      <c r="Q32" s="62" t="s">
        <v>55</v>
      </c>
      <c r="R32" s="60" t="s">
        <v>49</v>
      </c>
      <c r="S32" s="60"/>
      <c r="T32" s="82" t="s">
        <v>70</v>
      </c>
      <c r="U32" s="70" t="str">
        <f t="shared" si="5"/>
        <v/>
      </c>
      <c r="V32" s="71" t="str">
        <f t="shared" si="6"/>
        <v/>
      </c>
      <c r="X32" s="48">
        <f t="shared" si="7"/>
        <v>76</v>
      </c>
    </row>
    <row r="34" spans="2:2" ht="14" customHeight="1">
      <c r="B34" s="3" t="s">
        <v>72</v>
      </c>
    </row>
    <row r="35" spans="2:2" ht="24" customHeight="1">
      <c r="B35" s="3" t="s">
        <v>73</v>
      </c>
    </row>
    <row r="36" spans="2:2" ht="24" customHeight="1">
      <c r="B36" s="3" t="s">
        <v>74</v>
      </c>
    </row>
    <row r="37" spans="2:2" ht="24" customHeight="1">
      <c r="B37" s="3" t="s">
        <v>75</v>
      </c>
    </row>
    <row r="38" spans="2:2" ht="24" customHeight="1">
      <c r="B38" s="3" t="s">
        <v>76</v>
      </c>
    </row>
    <row r="39" spans="2:2" ht="24" customHeight="1">
      <c r="B39" s="3" t="s">
        <v>77</v>
      </c>
    </row>
    <row r="40" spans="2:2" ht="24" customHeight="1">
      <c r="B40" s="3" t="s">
        <v>78</v>
      </c>
    </row>
    <row r="41" spans="2:2" ht="24" customHeight="1">
      <c r="B41" s="3" t="s">
        <v>79</v>
      </c>
    </row>
    <row r="42" spans="2:2">
      <c r="B42" s="3" t="s">
        <v>80</v>
      </c>
    </row>
  </sheetData>
  <autoFilter ref="A8:V32" xr:uid="{00000000-0009-0000-0000-000002000000}">
    <filterColumn colId="1" showButton="0"/>
  </autoFilter>
  <mergeCells count="21">
    <mergeCell ref="V4:V8"/>
    <mergeCell ref="L5:L8"/>
    <mergeCell ref="M5:M8"/>
    <mergeCell ref="N5:N8"/>
    <mergeCell ref="O5:O8"/>
    <mergeCell ref="Q5:S5"/>
    <mergeCell ref="I4:I8"/>
    <mergeCell ref="J4:J8"/>
    <mergeCell ref="K4:K8"/>
    <mergeCell ref="L4:O4"/>
    <mergeCell ref="Q4:S4"/>
    <mergeCell ref="U4:U8"/>
    <mergeCell ref="A4:A8"/>
    <mergeCell ref="B4:C8"/>
    <mergeCell ref="D4:D5"/>
    <mergeCell ref="E4:F5"/>
    <mergeCell ref="G4:G8"/>
    <mergeCell ref="H4:H8"/>
    <mergeCell ref="D6:D8"/>
    <mergeCell ref="E6:E8"/>
    <mergeCell ref="F6:F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65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（新）2-1(軽自動車)</vt:lpstr>
      <vt:lpstr>'（新）2-1(軽自動車)'!Print_Area</vt:lpstr>
      <vt:lpstr>'（新）2-1(軽自動車)'!Print_Titles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2024-05-31T07:34:39Z</dcterms:created>
  <dcterms:modified xsi:type="dcterms:W3CDTF">2024-05-31T07:41:27Z</dcterms:modified>
</cp:coreProperties>
</file>